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9企画\22 基金（基金シート・復興予算）\★基金シート★\2022FY基金シート（令和４年度）\220930 公表\07 経済産業本省\様式４\"/>
    </mc:Choice>
  </mc:AlternateContent>
  <xr:revisionPtr revIDLastSave="0" documentId="13_ncr:1_{2D90931C-E88D-492A-9E01-92627489F149}" xr6:coauthVersionLast="47" xr6:coauthVersionMax="47" xr10:uidLastSave="{00000000-0000-0000-0000-000000000000}"/>
  <bookViews>
    <workbookView xWindow="34020" yWindow="600" windowWidth="23160" windowHeight="14415" tabRatio="774" xr2:uid="{00000000-000D-0000-FFFF-FFFF00000000}"/>
  </bookViews>
  <sheets>
    <sheet name="個別表 " sheetId="8" r:id="rId1"/>
  </sheets>
  <definedNames>
    <definedName name="_xlnm._FilterDatabase" localSheetId="0" hidden="1">'個別表 '!$A$1:$Y$16</definedName>
    <definedName name="_xlnm.Print_Area" localSheetId="0">'個別表 '!$A$1:$X$16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8" l="1"/>
  <c r="L13" i="8" s="1"/>
  <c r="H11" i="8"/>
  <c r="L11" i="8" s="1"/>
  <c r="O11" i="8" s="1"/>
  <c r="H9" i="8"/>
  <c r="L9" i="8" s="1"/>
  <c r="F13" i="8"/>
  <c r="F11" i="8"/>
  <c r="F9" i="8"/>
  <c r="U14" i="8"/>
  <c r="U10" i="8"/>
  <c r="O13" i="8"/>
  <c r="O9" i="8"/>
  <c r="P13" i="8" l="1"/>
  <c r="P9" i="8"/>
  <c r="P11" i="8"/>
  <c r="X16" i="8" l="1"/>
  <c r="W16" i="8"/>
  <c r="V16" i="8"/>
  <c r="U16" i="8"/>
  <c r="T16" i="8"/>
  <c r="S16" i="8"/>
  <c r="R16" i="8"/>
  <c r="Q16" i="8"/>
  <c r="X15" i="8" l="1"/>
  <c r="Q15" i="8"/>
  <c r="W15" i="8"/>
  <c r="V15" i="8"/>
  <c r="U15" i="8"/>
  <c r="T15" i="8"/>
  <c r="S15" i="8"/>
  <c r="R15" i="8"/>
  <c r="P15" i="8"/>
  <c r="N15" i="8"/>
  <c r="M15" i="8"/>
  <c r="L15" i="8"/>
  <c r="K15" i="8"/>
  <c r="J15" i="8"/>
  <c r="I15" i="8"/>
  <c r="H15" i="8"/>
  <c r="G15" i="8"/>
  <c r="F15" i="8"/>
  <c r="E15" i="8"/>
  <c r="O15" i="8" l="1"/>
</calcChain>
</file>

<file path=xl/sharedStrings.xml><?xml version="1.0" encoding="utf-8"?>
<sst xmlns="http://schemas.openxmlformats.org/spreadsheetml/2006/main" count="147" uniqueCount="45">
  <si>
    <t>（件数）</t>
    <rPh sb="1" eb="3">
      <t>ケンスウ</t>
    </rPh>
    <phoneticPr fontId="1"/>
  </si>
  <si>
    <t>金額</t>
    <rPh sb="0" eb="2">
      <t>キンガク</t>
    </rPh>
    <phoneticPr fontId="1"/>
  </si>
  <si>
    <t>産炭地域環境整備基金（産炭地域活性化事業費補助金）</t>
  </si>
  <si>
    <t>【個別表】令和４年度基金造成団体別基金執行状況表（005産炭地域環境整備基金（産炭地域活性化事業費補助金））</t>
  </si>
  <si>
    <t>（単位：百万円）</t>
  </si>
  <si>
    <t>番
号</t>
  </si>
  <si>
    <t>基金の造成団体の名称</t>
  </si>
  <si>
    <t>基金の名称</t>
  </si>
  <si>
    <t>事務・事業の概要</t>
  </si>
  <si>
    <t>令和２年度末基金残高
（ａ）</t>
  </si>
  <si>
    <t>令　和　３　年　度　収　入　支　出</t>
  </si>
  <si>
    <t>令和３年度
国庫返納額
（ｄ）</t>
  </si>
  <si>
    <t>令和３年度末基金残高
(ｅ=ａ+ｂ-ｃ-ｄ)</t>
  </si>
  <si>
    <t>令和３年度　事業実施決定等</t>
  </si>
  <si>
    <t>令和３年度末　貸付残高等</t>
  </si>
  <si>
    <t>補助等</t>
  </si>
  <si>
    <t>出資</t>
  </si>
  <si>
    <t>貸付</t>
  </si>
  <si>
    <t>債務保証</t>
  </si>
  <si>
    <t>調査等、
その他</t>
  </si>
  <si>
    <t>　</t>
  </si>
  <si>
    <t>収　入（ｂ）</t>
  </si>
  <si>
    <t>支　出（ｃ）</t>
  </si>
  <si>
    <t>(補助・補てん、利子助成・補給)</t>
  </si>
  <si>
    <t>うち
国費相当額</t>
  </si>
  <si>
    <t>うち</t>
  </si>
  <si>
    <t>国費相当額</t>
  </si>
  <si>
    <t>国からの資金交付額</t>
  </si>
  <si>
    <t>その他</t>
  </si>
  <si>
    <t>（件数）</t>
  </si>
  <si>
    <t>当初</t>
  </si>
  <si>
    <t>補正</t>
  </si>
  <si>
    <t>予備費等</t>
  </si>
  <si>
    <t>金額</t>
  </si>
  <si>
    <t>福岡県</t>
  </si>
  <si>
    <t>事務経費</t>
  </si>
  <si>
    <t xml:space="preserve">       -</t>
  </si>
  <si>
    <t xml:space="preserve">         -</t>
  </si>
  <si>
    <t>(    - )</t>
  </si>
  <si>
    <t xml:space="preserve">      -</t>
  </si>
  <si>
    <t>佐賀県</t>
  </si>
  <si>
    <t>-</t>
  </si>
  <si>
    <t>長崎県</t>
  </si>
  <si>
    <t>現況調査業務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</si>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</sst>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80" formatCode="0.000_);[Red]\(0.000\)"/>
    <numFmt numFmtId="181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color rgb="FF000000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66"/>
        <bgColor rgb="FF000000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/>
      <right style="medium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6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3" fillId="0" borderId="2" xfId="0" applyNumberFormat="1" applyFont="1" applyBorder="1">
      <alignment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5" fillId="4" borderId="29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5" fillId="4" borderId="32" xfId="0" applyFont="1" applyFill="1" applyBorder="1" applyAlignment="1">
      <alignment vertical="center" wrapText="1"/>
    </xf>
    <xf numFmtId="0" fontId="13" fillId="4" borderId="21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18" fillId="4" borderId="24" xfId="0" applyFont="1" applyFill="1" applyBorder="1" applyAlignment="1">
      <alignment vertical="center" wrapText="1"/>
    </xf>
    <xf numFmtId="0" fontId="18" fillId="4" borderId="29" xfId="0" applyFont="1" applyFill="1" applyBorder="1" applyAlignment="1">
      <alignment vertical="center" wrapText="1"/>
    </xf>
    <xf numFmtId="0" fontId="18" fillId="4" borderId="35" xfId="0" applyFont="1" applyFill="1" applyBorder="1" applyAlignment="1">
      <alignment vertical="center" wrapText="1"/>
    </xf>
    <xf numFmtId="0" fontId="19" fillId="4" borderId="27" xfId="0" applyFont="1" applyFill="1" applyBorder="1" applyAlignment="1">
      <alignment vertical="center" wrapText="1"/>
    </xf>
    <xf numFmtId="0" fontId="18" fillId="4" borderId="33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4" borderId="27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18" fillId="4" borderId="5" xfId="0" applyFont="1" applyFill="1" applyBorder="1" applyAlignment="1">
      <alignment vertical="center"/>
    </xf>
    <xf numFmtId="0" fontId="13" fillId="4" borderId="36" xfId="0" applyFont="1" applyFill="1" applyBorder="1" applyAlignment="1">
      <alignment vertical="center"/>
    </xf>
    <xf numFmtId="0" fontId="18" fillId="4" borderId="25" xfId="0" applyFont="1" applyFill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9" fillId="4" borderId="51" xfId="0" applyFont="1" applyFill="1" applyBorder="1" applyAlignment="1">
      <alignment vertical="center" wrapText="1"/>
    </xf>
    <xf numFmtId="0" fontId="15" fillId="4" borderId="51" xfId="0" applyFont="1" applyFill="1" applyBorder="1" applyAlignment="1">
      <alignment vertical="center"/>
    </xf>
    <xf numFmtId="0" fontId="15" fillId="4" borderId="36" xfId="0" applyFont="1" applyFill="1" applyBorder="1" applyAlignment="1">
      <alignment vertical="center"/>
    </xf>
    <xf numFmtId="0" fontId="15" fillId="4" borderId="25" xfId="0" applyFont="1" applyFill="1" applyBorder="1" applyAlignment="1">
      <alignment vertical="center"/>
    </xf>
    <xf numFmtId="0" fontId="15" fillId="4" borderId="14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28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31" xfId="0" applyNumberForma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37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38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40" xfId="0" applyFont="1" applyFill="1" applyBorder="1" applyAlignment="1">
      <alignment vertical="center" wrapText="1"/>
    </xf>
    <xf numFmtId="0" fontId="13" fillId="4" borderId="41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3" fillId="4" borderId="47" xfId="0" applyFont="1" applyFill="1" applyBorder="1" applyAlignment="1">
      <alignment vertical="center" wrapText="1"/>
    </xf>
    <xf numFmtId="0" fontId="15" fillId="4" borderId="16" xfId="0" applyFont="1" applyFill="1" applyBorder="1" applyAlignment="1">
      <alignment vertical="center" wrapText="1"/>
    </xf>
    <xf numFmtId="0" fontId="15" fillId="4" borderId="47" xfId="0" applyFont="1" applyFill="1" applyBorder="1" applyAlignment="1">
      <alignment vertical="center" wrapText="1"/>
    </xf>
    <xf numFmtId="0" fontId="19" fillId="4" borderId="34" xfId="0" applyFont="1" applyFill="1" applyBorder="1" applyAlignment="1">
      <alignment vertical="center" wrapText="1"/>
    </xf>
    <xf numFmtId="0" fontId="19" fillId="4" borderId="23" xfId="0" applyFont="1" applyFill="1" applyBorder="1" applyAlignment="1">
      <alignment vertical="center" wrapText="1"/>
    </xf>
    <xf numFmtId="0" fontId="19" fillId="4" borderId="49" xfId="0" applyFont="1" applyFill="1" applyBorder="1" applyAlignment="1">
      <alignment vertical="center" wrapText="1"/>
    </xf>
    <xf numFmtId="0" fontId="19" fillId="4" borderId="12" xfId="0" applyFont="1" applyFill="1" applyBorder="1" applyAlignment="1">
      <alignment vertical="center" wrapText="1"/>
    </xf>
    <xf numFmtId="0" fontId="19" fillId="4" borderId="50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vertical="center" wrapText="1"/>
    </xf>
    <xf numFmtId="0" fontId="14" fillId="4" borderId="27" xfId="0" applyFont="1" applyFill="1" applyBorder="1" applyAlignment="1">
      <alignment vertical="center" wrapText="1"/>
    </xf>
    <xf numFmtId="0" fontId="14" fillId="4" borderId="42" xfId="0" applyFont="1" applyFill="1" applyBorder="1" applyAlignment="1">
      <alignment vertical="center" wrapText="1"/>
    </xf>
    <xf numFmtId="0" fontId="14" fillId="4" borderId="12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4" fillId="4" borderId="43" xfId="0" applyFont="1" applyFill="1" applyBorder="1" applyAlignment="1">
      <alignment vertical="center" wrapText="1"/>
    </xf>
    <xf numFmtId="0" fontId="14" fillId="4" borderId="22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44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45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 wrapText="1"/>
    </xf>
    <xf numFmtId="0" fontId="14" fillId="4" borderId="46" xfId="0" applyFont="1" applyFill="1" applyBorder="1" applyAlignment="1">
      <alignment vertical="center" wrapText="1"/>
    </xf>
    <xf numFmtId="181" fontId="13" fillId="5" borderId="11" xfId="0" applyNumberFormat="1" applyFont="1" applyFill="1" applyBorder="1" applyAlignment="1">
      <alignment vertical="center"/>
    </xf>
    <xf numFmtId="181" fontId="13" fillId="5" borderId="52" xfId="0" applyNumberFormat="1" applyFont="1" applyFill="1" applyBorder="1" applyAlignment="1">
      <alignment vertical="center"/>
    </xf>
    <xf numFmtId="0" fontId="17" fillId="4" borderId="4" xfId="0" applyFont="1" applyFill="1" applyBorder="1" applyAlignment="1">
      <alignment vertical="center" wrapText="1"/>
    </xf>
    <xf numFmtId="0" fontId="17" fillId="4" borderId="48" xfId="0" applyFont="1" applyFill="1" applyBorder="1" applyAlignment="1">
      <alignment vertical="center" wrapText="1"/>
    </xf>
    <xf numFmtId="181" fontId="21" fillId="5" borderId="11" xfId="0" applyNumberFormat="1" applyFont="1" applyFill="1" applyBorder="1">
      <alignment vertical="center"/>
    </xf>
    <xf numFmtId="181" fontId="21" fillId="5" borderId="52" xfId="0" applyNumberFormat="1" applyFont="1" applyFill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/>
    </xf>
    <xf numFmtId="1" fontId="13" fillId="0" borderId="11" xfId="0" applyNumberFormat="1" applyFont="1" applyFill="1" applyBorder="1" applyAlignment="1">
      <alignment vertical="center"/>
    </xf>
    <xf numFmtId="181" fontId="13" fillId="0" borderId="16" xfId="0" applyNumberFormat="1" applyFont="1" applyFill="1" applyBorder="1" applyAlignment="1">
      <alignment vertical="center"/>
    </xf>
    <xf numFmtId="181" fontId="13" fillId="0" borderId="11" xfId="0" applyNumberFormat="1" applyFont="1" applyFill="1" applyBorder="1" applyAlignment="1">
      <alignment vertical="center"/>
    </xf>
    <xf numFmtId="181" fontId="13" fillId="0" borderId="13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180" fontId="13" fillId="0" borderId="11" xfId="0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vertical="center"/>
    </xf>
    <xf numFmtId="1" fontId="13" fillId="0" borderId="52" xfId="0" applyNumberFormat="1" applyFont="1" applyFill="1" applyBorder="1" applyAlignment="1">
      <alignment vertical="center"/>
    </xf>
    <xf numFmtId="181" fontId="13" fillId="0" borderId="47" xfId="0" applyNumberFormat="1" applyFont="1" applyFill="1" applyBorder="1" applyAlignment="1">
      <alignment vertical="center"/>
    </xf>
    <xf numFmtId="181" fontId="13" fillId="0" borderId="52" xfId="0" applyNumberFormat="1" applyFont="1" applyFill="1" applyBorder="1" applyAlignment="1">
      <alignment vertical="center"/>
    </xf>
    <xf numFmtId="181" fontId="13" fillId="0" borderId="50" xfId="0" applyNumberFormat="1" applyFont="1" applyFill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180" fontId="13" fillId="0" borderId="52" xfId="0" applyNumberFormat="1" applyFont="1" applyFill="1" applyBorder="1" applyAlignment="1">
      <alignment vertical="center"/>
    </xf>
    <xf numFmtId="0" fontId="20" fillId="0" borderId="8" xfId="0" quotePrefix="1" applyFont="1" applyFill="1" applyBorder="1" applyAlignment="1">
      <alignment vertical="center"/>
    </xf>
    <xf numFmtId="181" fontId="21" fillId="0" borderId="13" xfId="0" applyNumberFormat="1" applyFont="1" applyFill="1" applyBorder="1">
      <alignment vertical="center"/>
    </xf>
    <xf numFmtId="180" fontId="13" fillId="0" borderId="16" xfId="0" applyNumberFormat="1" applyFont="1" applyFill="1" applyBorder="1" applyAlignment="1">
      <alignment vertical="center"/>
    </xf>
    <xf numFmtId="181" fontId="21" fillId="0" borderId="50" xfId="0" applyNumberFormat="1" applyFont="1" applyFill="1" applyBorder="1">
      <alignment vertical="center"/>
    </xf>
    <xf numFmtId="180" fontId="13" fillId="0" borderId="47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178" fontId="13" fillId="0" borderId="0" xfId="0" quotePrefix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81" fontId="13" fillId="0" borderId="36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178" fontId="21" fillId="0" borderId="0" xfId="0" quotePrefix="1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17"/>
  <sheetViews>
    <sheetView tabSelected="1" view="pageBreakPreview" zoomScale="85" zoomScaleNormal="100" zoomScaleSheetLayoutView="85" workbookViewId="0">
      <selection activeCell="D20" sqref="D20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5" width="9.5" style="1" customWidth="1"/>
    <col min="16" max="16" width="8.25" style="1" customWidth="1"/>
    <col min="17" max="24" width="8" style="1" customWidth="1"/>
    <col min="25" max="25" width="9" style="8"/>
    <col min="26" max="16384" width="9" style="1"/>
  </cols>
  <sheetData>
    <row r="1" spans="1:25" ht="20.25" customHeight="1" x14ac:dyDescent="0.15">
      <c r="A1" s="19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5" ht="20.25" customHeight="1" x14ac:dyDescent="0.15">
      <c r="A2" s="19"/>
      <c r="B2" s="19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 t="s">
        <v>4</v>
      </c>
    </row>
    <row r="3" spans="1:25" s="2" customFormat="1" ht="12.75" customHeight="1" x14ac:dyDescent="0.15">
      <c r="A3" s="61" t="s">
        <v>5</v>
      </c>
      <c r="B3" s="61" t="s">
        <v>6</v>
      </c>
      <c r="C3" s="61" t="s">
        <v>7</v>
      </c>
      <c r="D3" s="61" t="s">
        <v>8</v>
      </c>
      <c r="E3" s="64" t="s">
        <v>9</v>
      </c>
      <c r="F3" s="65"/>
      <c r="G3" s="64" t="s">
        <v>10</v>
      </c>
      <c r="H3" s="68"/>
      <c r="I3" s="68"/>
      <c r="J3" s="68"/>
      <c r="K3" s="68"/>
      <c r="L3" s="68"/>
      <c r="M3" s="68"/>
      <c r="N3" s="71" t="s">
        <v>11</v>
      </c>
      <c r="O3" s="64" t="s">
        <v>12</v>
      </c>
      <c r="P3" s="65"/>
      <c r="Q3" s="68" t="s">
        <v>13</v>
      </c>
      <c r="R3" s="68"/>
      <c r="S3" s="68"/>
      <c r="T3" s="68"/>
      <c r="U3" s="68"/>
      <c r="V3" s="64" t="s">
        <v>14</v>
      </c>
      <c r="W3" s="68"/>
      <c r="X3" s="65"/>
      <c r="Y3" s="9"/>
    </row>
    <row r="4" spans="1:25" s="2" customFormat="1" ht="12" customHeight="1" x14ac:dyDescent="0.15">
      <c r="A4" s="62"/>
      <c r="B4" s="62"/>
      <c r="C4" s="62"/>
      <c r="D4" s="62"/>
      <c r="E4" s="66"/>
      <c r="F4" s="67"/>
      <c r="G4" s="69"/>
      <c r="H4" s="70"/>
      <c r="I4" s="70"/>
      <c r="J4" s="70"/>
      <c r="K4" s="70"/>
      <c r="L4" s="70"/>
      <c r="M4" s="70"/>
      <c r="N4" s="72"/>
      <c r="O4" s="66"/>
      <c r="P4" s="67"/>
      <c r="Q4" s="23" t="s">
        <v>15</v>
      </c>
      <c r="R4" s="83" t="s">
        <v>16</v>
      </c>
      <c r="S4" s="83" t="s">
        <v>17</v>
      </c>
      <c r="T4" s="86" t="s">
        <v>18</v>
      </c>
      <c r="U4" s="89" t="s">
        <v>19</v>
      </c>
      <c r="V4" s="92" t="s">
        <v>16</v>
      </c>
      <c r="W4" s="86" t="s">
        <v>17</v>
      </c>
      <c r="X4" s="95" t="s">
        <v>18</v>
      </c>
      <c r="Y4" s="9"/>
    </row>
    <row r="5" spans="1:25" s="2" customFormat="1" ht="13.5" customHeight="1" x14ac:dyDescent="0.15">
      <c r="A5" s="62"/>
      <c r="B5" s="62"/>
      <c r="C5" s="62"/>
      <c r="D5" s="62"/>
      <c r="E5" s="24" t="s">
        <v>20</v>
      </c>
      <c r="F5" s="25" t="s">
        <v>20</v>
      </c>
      <c r="G5" s="26" t="s">
        <v>21</v>
      </c>
      <c r="H5" s="27"/>
      <c r="I5" s="28" t="s">
        <v>20</v>
      </c>
      <c r="J5" s="28" t="s">
        <v>20</v>
      </c>
      <c r="K5" s="28" t="s">
        <v>20</v>
      </c>
      <c r="L5" s="28" t="s">
        <v>20</v>
      </c>
      <c r="M5" s="74" t="s">
        <v>22</v>
      </c>
      <c r="N5" s="72"/>
      <c r="O5" s="24" t="s">
        <v>20</v>
      </c>
      <c r="P5" s="25" t="s">
        <v>20</v>
      </c>
      <c r="Q5" s="100" t="s">
        <v>23</v>
      </c>
      <c r="R5" s="84"/>
      <c r="S5" s="84"/>
      <c r="T5" s="87"/>
      <c r="U5" s="90"/>
      <c r="V5" s="93"/>
      <c r="W5" s="87"/>
      <c r="X5" s="96"/>
      <c r="Y5" s="9"/>
    </row>
    <row r="6" spans="1:25" s="2" customFormat="1" ht="12" customHeight="1" x14ac:dyDescent="0.15">
      <c r="A6" s="62"/>
      <c r="B6" s="62"/>
      <c r="C6" s="62"/>
      <c r="D6" s="62"/>
      <c r="E6" s="24" t="s">
        <v>20</v>
      </c>
      <c r="F6" s="76" t="s">
        <v>24</v>
      </c>
      <c r="G6" s="24" t="s">
        <v>20</v>
      </c>
      <c r="H6" s="29" t="s">
        <v>25</v>
      </c>
      <c r="I6" s="30" t="s">
        <v>20</v>
      </c>
      <c r="J6" s="30" t="s">
        <v>20</v>
      </c>
      <c r="K6" s="30" t="s">
        <v>20</v>
      </c>
      <c r="L6" s="31" t="s">
        <v>20</v>
      </c>
      <c r="M6" s="74"/>
      <c r="N6" s="72"/>
      <c r="O6" s="24" t="s">
        <v>20</v>
      </c>
      <c r="P6" s="76" t="s">
        <v>24</v>
      </c>
      <c r="Q6" s="101"/>
      <c r="R6" s="85"/>
      <c r="S6" s="85"/>
      <c r="T6" s="88"/>
      <c r="U6" s="91"/>
      <c r="V6" s="94"/>
      <c r="W6" s="88"/>
      <c r="X6" s="97"/>
      <c r="Y6" s="9"/>
    </row>
    <row r="7" spans="1:25" s="2" customFormat="1" ht="12" customHeight="1" x14ac:dyDescent="0.15">
      <c r="A7" s="62"/>
      <c r="B7" s="62"/>
      <c r="C7" s="62"/>
      <c r="D7" s="62"/>
      <c r="E7" s="24" t="s">
        <v>20</v>
      </c>
      <c r="F7" s="76"/>
      <c r="G7" s="24" t="s">
        <v>20</v>
      </c>
      <c r="H7" s="32" t="s">
        <v>26</v>
      </c>
      <c r="I7" s="78" t="s">
        <v>27</v>
      </c>
      <c r="J7" s="79"/>
      <c r="K7" s="80"/>
      <c r="L7" s="81" t="s">
        <v>28</v>
      </c>
      <c r="M7" s="74"/>
      <c r="N7" s="72"/>
      <c r="O7" s="24" t="s">
        <v>20</v>
      </c>
      <c r="P7" s="76"/>
      <c r="Q7" s="33" t="s">
        <v>29</v>
      </c>
      <c r="R7" s="34" t="s">
        <v>29</v>
      </c>
      <c r="S7" s="35" t="s">
        <v>29</v>
      </c>
      <c r="T7" s="36" t="s">
        <v>29</v>
      </c>
      <c r="U7" s="37" t="s">
        <v>29</v>
      </c>
      <c r="V7" s="34" t="s">
        <v>29</v>
      </c>
      <c r="W7" s="36" t="s">
        <v>29</v>
      </c>
      <c r="X7" s="37" t="s">
        <v>29</v>
      </c>
      <c r="Y7" s="10" t="s">
        <v>0</v>
      </c>
    </row>
    <row r="8" spans="1:25" s="2" customFormat="1" ht="12.75" customHeight="1" x14ac:dyDescent="0.15">
      <c r="A8" s="63"/>
      <c r="B8" s="63"/>
      <c r="C8" s="63"/>
      <c r="D8" s="63"/>
      <c r="E8" s="38" t="s">
        <v>20</v>
      </c>
      <c r="F8" s="77"/>
      <c r="G8" s="38" t="s">
        <v>20</v>
      </c>
      <c r="H8" s="39" t="s">
        <v>20</v>
      </c>
      <c r="I8" s="40" t="s">
        <v>30</v>
      </c>
      <c r="J8" s="41" t="s">
        <v>31</v>
      </c>
      <c r="K8" s="41" t="s">
        <v>32</v>
      </c>
      <c r="L8" s="82"/>
      <c r="M8" s="75"/>
      <c r="N8" s="73"/>
      <c r="O8" s="38" t="s">
        <v>20</v>
      </c>
      <c r="P8" s="77"/>
      <c r="Q8" s="42" t="s">
        <v>33</v>
      </c>
      <c r="R8" s="43" t="s">
        <v>33</v>
      </c>
      <c r="S8" s="44" t="s">
        <v>33</v>
      </c>
      <c r="T8" s="45" t="s">
        <v>33</v>
      </c>
      <c r="U8" s="46" t="s">
        <v>33</v>
      </c>
      <c r="V8" s="43" t="s">
        <v>33</v>
      </c>
      <c r="W8" s="45" t="s">
        <v>33</v>
      </c>
      <c r="X8" s="46" t="s">
        <v>33</v>
      </c>
      <c r="Y8" s="11" t="s">
        <v>1</v>
      </c>
    </row>
    <row r="9" spans="1:25" s="2" customFormat="1" ht="18" customHeight="1" x14ac:dyDescent="0.15">
      <c r="A9" s="59">
        <v>1</v>
      </c>
      <c r="B9" s="59" t="s">
        <v>34</v>
      </c>
      <c r="C9" s="106" t="s">
        <v>2</v>
      </c>
      <c r="D9" s="107" t="s">
        <v>35</v>
      </c>
      <c r="E9" s="108">
        <v>925.36300000000006</v>
      </c>
      <c r="F9" s="109">
        <f>ROUND(+E9*0.66666567,3)</f>
        <v>616.90800000000002</v>
      </c>
      <c r="G9" s="110">
        <v>13.000999999999999</v>
      </c>
      <c r="H9" s="111">
        <f t="shared" ref="H9" si="0">ROUND(+G9*0.66666567,3)</f>
        <v>8.6669999999999998</v>
      </c>
      <c r="I9" s="112" t="s">
        <v>36</v>
      </c>
      <c r="J9" s="112" t="s">
        <v>36</v>
      </c>
      <c r="K9" s="112" t="s">
        <v>36</v>
      </c>
      <c r="L9" s="111">
        <f>+H9</f>
        <v>8.6669999999999998</v>
      </c>
      <c r="M9" s="109">
        <v>0.45600000000000002</v>
      </c>
      <c r="N9" s="113" t="s">
        <v>37</v>
      </c>
      <c r="O9" s="98">
        <f>+E9+G9-M9</f>
        <v>937.90800000000002</v>
      </c>
      <c r="P9" s="109">
        <f>+F9+H9-M9</f>
        <v>625.11900000000003</v>
      </c>
      <c r="Q9" s="127" t="s">
        <v>38</v>
      </c>
      <c r="R9" s="128" t="s">
        <v>38</v>
      </c>
      <c r="S9" s="128" t="s">
        <v>38</v>
      </c>
      <c r="T9" s="129" t="s">
        <v>38</v>
      </c>
      <c r="U9" s="130">
        <v>1</v>
      </c>
      <c r="V9" s="131" t="s">
        <v>38</v>
      </c>
      <c r="W9" s="129" t="s">
        <v>38</v>
      </c>
      <c r="X9" s="132" t="s">
        <v>38</v>
      </c>
      <c r="Y9" s="12" t="s">
        <v>0</v>
      </c>
    </row>
    <row r="10" spans="1:25" s="2" customFormat="1" ht="18" customHeight="1" x14ac:dyDescent="0.15">
      <c r="A10" s="60"/>
      <c r="B10" s="60"/>
      <c r="C10" s="114"/>
      <c r="D10" s="115"/>
      <c r="E10" s="116"/>
      <c r="F10" s="117"/>
      <c r="G10" s="118"/>
      <c r="H10" s="119"/>
      <c r="I10" s="120"/>
      <c r="J10" s="120"/>
      <c r="K10" s="120"/>
      <c r="L10" s="119"/>
      <c r="M10" s="117"/>
      <c r="N10" s="121"/>
      <c r="O10" s="99"/>
      <c r="P10" s="117"/>
      <c r="Q10" s="133" t="s">
        <v>39</v>
      </c>
      <c r="R10" s="134" t="s">
        <v>39</v>
      </c>
      <c r="S10" s="134" t="s">
        <v>39</v>
      </c>
      <c r="T10" s="135" t="s">
        <v>39</v>
      </c>
      <c r="U10" s="136">
        <f>+M9</f>
        <v>0.45600000000000002</v>
      </c>
      <c r="V10" s="137" t="s">
        <v>39</v>
      </c>
      <c r="W10" s="135" t="s">
        <v>39</v>
      </c>
      <c r="X10" s="138" t="s">
        <v>39</v>
      </c>
      <c r="Y10" s="13" t="s">
        <v>1</v>
      </c>
    </row>
    <row r="11" spans="1:25" s="2" customFormat="1" ht="18" customHeight="1" x14ac:dyDescent="0.15">
      <c r="A11" s="59">
        <v>2</v>
      </c>
      <c r="B11" s="59" t="s">
        <v>40</v>
      </c>
      <c r="C11" s="106" t="s">
        <v>2</v>
      </c>
      <c r="D11" s="122" t="s">
        <v>41</v>
      </c>
      <c r="E11" s="108">
        <v>430.65600000000001</v>
      </c>
      <c r="F11" s="109">
        <f t="shared" ref="F11" si="1">ROUND(+E11*0.66666567,3)</f>
        <v>287.10399999999998</v>
      </c>
      <c r="G11" s="110">
        <v>8.9999999999999993E-3</v>
      </c>
      <c r="H11" s="111">
        <f t="shared" ref="H11" si="2">ROUND(+G11*0.66666567,3)</f>
        <v>6.0000000000000001E-3</v>
      </c>
      <c r="I11" s="112" t="s">
        <v>36</v>
      </c>
      <c r="J11" s="112" t="s">
        <v>36</v>
      </c>
      <c r="K11" s="112" t="s">
        <v>36</v>
      </c>
      <c r="L11" s="123">
        <f>+H11</f>
        <v>6.0000000000000001E-3</v>
      </c>
      <c r="M11" s="124" t="s">
        <v>36</v>
      </c>
      <c r="N11" s="113" t="s">
        <v>37</v>
      </c>
      <c r="O11" s="102">
        <f>+E11+G11-L11</f>
        <v>430.65900000000005</v>
      </c>
      <c r="P11" s="109">
        <f>+F11+H11</f>
        <v>287.10999999999996</v>
      </c>
      <c r="Q11" s="127" t="s">
        <v>38</v>
      </c>
      <c r="R11" s="128" t="s">
        <v>38</v>
      </c>
      <c r="S11" s="128" t="s">
        <v>38</v>
      </c>
      <c r="T11" s="129" t="s">
        <v>38</v>
      </c>
      <c r="U11" s="127" t="s">
        <v>38</v>
      </c>
      <c r="V11" s="131" t="s">
        <v>38</v>
      </c>
      <c r="W11" s="129" t="s">
        <v>38</v>
      </c>
      <c r="X11" s="132" t="s">
        <v>38</v>
      </c>
      <c r="Y11" s="12" t="s">
        <v>0</v>
      </c>
    </row>
    <row r="12" spans="1:25" s="2" customFormat="1" ht="18" customHeight="1" x14ac:dyDescent="0.15">
      <c r="A12" s="60"/>
      <c r="B12" s="60"/>
      <c r="C12" s="114"/>
      <c r="D12" s="115"/>
      <c r="E12" s="116"/>
      <c r="F12" s="117"/>
      <c r="G12" s="118"/>
      <c r="H12" s="119"/>
      <c r="I12" s="120"/>
      <c r="J12" s="120"/>
      <c r="K12" s="120"/>
      <c r="L12" s="125"/>
      <c r="M12" s="126"/>
      <c r="N12" s="121"/>
      <c r="O12" s="103"/>
      <c r="P12" s="117"/>
      <c r="Q12" s="133" t="s">
        <v>39</v>
      </c>
      <c r="R12" s="134" t="s">
        <v>39</v>
      </c>
      <c r="S12" s="134" t="s">
        <v>39</v>
      </c>
      <c r="T12" s="135" t="s">
        <v>39</v>
      </c>
      <c r="U12" s="133" t="s">
        <v>39</v>
      </c>
      <c r="V12" s="137" t="s">
        <v>39</v>
      </c>
      <c r="W12" s="135" t="s">
        <v>39</v>
      </c>
      <c r="X12" s="138" t="s">
        <v>39</v>
      </c>
      <c r="Y12" s="13" t="s">
        <v>1</v>
      </c>
    </row>
    <row r="13" spans="1:25" s="2" customFormat="1" ht="18" customHeight="1" x14ac:dyDescent="0.15">
      <c r="A13" s="59">
        <v>3</v>
      </c>
      <c r="B13" s="59" t="s">
        <v>42</v>
      </c>
      <c r="C13" s="106" t="s">
        <v>2</v>
      </c>
      <c r="D13" s="107" t="s">
        <v>43</v>
      </c>
      <c r="E13" s="108">
        <v>336.36099999999999</v>
      </c>
      <c r="F13" s="109">
        <f t="shared" ref="F13" si="3">ROUND(+E13*0.66666567,3)</f>
        <v>224.24</v>
      </c>
      <c r="G13" s="110">
        <v>5.8999999999999997E-2</v>
      </c>
      <c r="H13" s="111">
        <f t="shared" ref="H13" si="4">ROUND(+G13*0.66666567,3)</f>
        <v>3.9E-2</v>
      </c>
      <c r="I13" s="112" t="s">
        <v>36</v>
      </c>
      <c r="J13" s="112" t="s">
        <v>36</v>
      </c>
      <c r="K13" s="112" t="s">
        <v>36</v>
      </c>
      <c r="L13" s="123">
        <f>+H13</f>
        <v>3.9E-2</v>
      </c>
      <c r="M13" s="109">
        <v>2.0569999999999999</v>
      </c>
      <c r="N13" s="113" t="s">
        <v>37</v>
      </c>
      <c r="O13" s="98">
        <f>+E13+G13-M13</f>
        <v>334.363</v>
      </c>
      <c r="P13" s="109">
        <f>+F13+H13-M13</f>
        <v>222.22200000000001</v>
      </c>
      <c r="Q13" s="127" t="s">
        <v>38</v>
      </c>
      <c r="R13" s="128" t="s">
        <v>38</v>
      </c>
      <c r="S13" s="128" t="s">
        <v>38</v>
      </c>
      <c r="T13" s="129" t="s">
        <v>38</v>
      </c>
      <c r="U13" s="139">
        <v>1</v>
      </c>
      <c r="V13" s="131" t="s">
        <v>38</v>
      </c>
      <c r="W13" s="129" t="s">
        <v>38</v>
      </c>
      <c r="X13" s="132" t="s">
        <v>38</v>
      </c>
      <c r="Y13" s="12" t="s">
        <v>0</v>
      </c>
    </row>
    <row r="14" spans="1:25" s="2" customFormat="1" ht="18" customHeight="1" thickBot="1" x14ac:dyDescent="0.2">
      <c r="A14" s="60"/>
      <c r="B14" s="60"/>
      <c r="C14" s="114"/>
      <c r="D14" s="115"/>
      <c r="E14" s="116"/>
      <c r="F14" s="117"/>
      <c r="G14" s="118"/>
      <c r="H14" s="119"/>
      <c r="I14" s="120"/>
      <c r="J14" s="120"/>
      <c r="K14" s="120"/>
      <c r="L14" s="125"/>
      <c r="M14" s="117"/>
      <c r="N14" s="121"/>
      <c r="O14" s="99"/>
      <c r="P14" s="117"/>
      <c r="Q14" s="133" t="s">
        <v>39</v>
      </c>
      <c r="R14" s="134" t="s">
        <v>39</v>
      </c>
      <c r="S14" s="134" t="s">
        <v>39</v>
      </c>
      <c r="T14" s="135" t="s">
        <v>39</v>
      </c>
      <c r="U14" s="136">
        <f>+M13</f>
        <v>2.0569999999999999</v>
      </c>
      <c r="V14" s="137" t="s">
        <v>39</v>
      </c>
      <c r="W14" s="135" t="s">
        <v>39</v>
      </c>
      <c r="X14" s="138" t="s">
        <v>39</v>
      </c>
      <c r="Y14" s="13" t="s">
        <v>1</v>
      </c>
    </row>
    <row r="15" spans="1:25" s="3" customFormat="1" ht="20.100000000000001" customHeight="1" x14ac:dyDescent="0.15">
      <c r="A15" s="49" t="s">
        <v>44</v>
      </c>
      <c r="B15" s="49">
        <v>3</v>
      </c>
      <c r="C15" s="57"/>
      <c r="D15" s="104"/>
      <c r="E15" s="47">
        <f>SUM(E9:E14)</f>
        <v>1692.38</v>
      </c>
      <c r="F15" s="51">
        <f>SUM(F9:F14)</f>
        <v>1128.252</v>
      </c>
      <c r="G15" s="47">
        <f>SUM(G9:G14)</f>
        <v>13.068999999999999</v>
      </c>
      <c r="H15" s="53">
        <f>SUM(H9:H14)</f>
        <v>8.7119999999999997</v>
      </c>
      <c r="I15" s="53">
        <f>SUM(I9:I14)</f>
        <v>0</v>
      </c>
      <c r="J15" s="53">
        <f>SUM(J9:J14)</f>
        <v>0</v>
      </c>
      <c r="K15" s="53">
        <f>SUM(K9:K14)</f>
        <v>0</v>
      </c>
      <c r="L15" s="53">
        <f>SUM(L9:L14)</f>
        <v>8.7119999999999997</v>
      </c>
      <c r="M15" s="53">
        <f>SUM(M9:M14)</f>
        <v>2.5129999999999999</v>
      </c>
      <c r="N15" s="55">
        <f>SUM(N9:N14)</f>
        <v>0</v>
      </c>
      <c r="O15" s="47">
        <f>SUM(O9:O14)</f>
        <v>1702.93</v>
      </c>
      <c r="P15" s="51">
        <f>SUM(P9:P14)</f>
        <v>1134.451</v>
      </c>
      <c r="Q15" s="4">
        <f>SUMIF($Y$9:$Y$14,$Y$7,Q9:Q14)</f>
        <v>0</v>
      </c>
      <c r="R15" s="5">
        <f>SUMIF($Y$9:$Y$14,$Y$7,R9:R14)</f>
        <v>0</v>
      </c>
      <c r="S15" s="5">
        <f>SUMIF($Y$9:$Y$14,$Y$7,S9:S14)</f>
        <v>0</v>
      </c>
      <c r="T15" s="6">
        <f>SUMIF($Y$9:$Y$14,$Y$7,T9:T14)</f>
        <v>0</v>
      </c>
      <c r="U15" s="5">
        <f>SUMIF($Y$9:$Y$14,$Y$7,U9:U14)</f>
        <v>2</v>
      </c>
      <c r="V15" s="4">
        <f>SUMIF($Y$9:$Y$14,$Y$7,V9:V14)</f>
        <v>0</v>
      </c>
      <c r="W15" s="6">
        <f>SUMIF($Y$9:$Y$14,$Y$7,W9:W14)</f>
        <v>0</v>
      </c>
      <c r="X15" s="7">
        <f>SUMIF($Y$9:$Y$14,$Y$7,X9:X14)</f>
        <v>0</v>
      </c>
      <c r="Y15" s="12" t="s">
        <v>0</v>
      </c>
    </row>
    <row r="16" spans="1:25" s="3" customFormat="1" ht="20.100000000000001" customHeight="1" thickBot="1" x14ac:dyDescent="0.2">
      <c r="A16" s="50"/>
      <c r="B16" s="50"/>
      <c r="C16" s="58"/>
      <c r="D16" s="105"/>
      <c r="E16" s="48"/>
      <c r="F16" s="52"/>
      <c r="G16" s="48"/>
      <c r="H16" s="54"/>
      <c r="I16" s="54"/>
      <c r="J16" s="54"/>
      <c r="K16" s="54"/>
      <c r="L16" s="54"/>
      <c r="M16" s="54"/>
      <c r="N16" s="56"/>
      <c r="O16" s="48"/>
      <c r="P16" s="52"/>
      <c r="Q16" s="15">
        <f>SUMIF($Y$9:$Y$14,$Y$8,Q9:Q14)</f>
        <v>0</v>
      </c>
      <c r="R16" s="16">
        <f>SUMIF($Y$9:$Y$14,$Y$8,R9:R14)</f>
        <v>0</v>
      </c>
      <c r="S16" s="16">
        <f>SUMIF($Y$9:$Y$14,$Y$8,S9:S14)</f>
        <v>0</v>
      </c>
      <c r="T16" s="17">
        <f>SUMIF($Y$9:$Y$14,$Y$8,T9:T14)</f>
        <v>0</v>
      </c>
      <c r="U16" s="16">
        <f>SUMIF($Y$9:$Y$14,$Y$8,U9:U14)</f>
        <v>2.5129999999999999</v>
      </c>
      <c r="V16" s="15">
        <f>SUMIF($Y$9:$Y$14,$Y$8,V9:V14)</f>
        <v>0</v>
      </c>
      <c r="W16" s="17">
        <f>SUMIF($Y$9:$Y$14,$Y$8,W9:W14)</f>
        <v>0</v>
      </c>
      <c r="X16" s="18">
        <f>SUMIF($Y$9:$Y$14,$Y$8,X9:X14)</f>
        <v>0</v>
      </c>
      <c r="Y16" s="13" t="s">
        <v>1</v>
      </c>
    </row>
    <row r="17" spans="15:15" x14ac:dyDescent="0.15">
      <c r="O17" s="14"/>
    </row>
  </sheetData>
  <mergeCells count="87">
    <mergeCell ref="O15:O16"/>
    <mergeCell ref="P15:P16"/>
    <mergeCell ref="B3:B8"/>
    <mergeCell ref="B9:B10"/>
    <mergeCell ref="B11:B12"/>
    <mergeCell ref="B13:B14"/>
    <mergeCell ref="I15:I16"/>
    <mergeCell ref="J15:J16"/>
    <mergeCell ref="K15:K16"/>
    <mergeCell ref="L15:L16"/>
    <mergeCell ref="M15:M16"/>
    <mergeCell ref="N15:N16"/>
    <mergeCell ref="A15:A16"/>
    <mergeCell ref="C15:C16"/>
    <mergeCell ref="E15:E16"/>
    <mergeCell ref="F15:F16"/>
    <mergeCell ref="G15:G16"/>
    <mergeCell ref="H15:H16"/>
    <mergeCell ref="B15:B16"/>
    <mergeCell ref="D15:D16"/>
    <mergeCell ref="M13:M14"/>
    <mergeCell ref="N13:N14"/>
    <mergeCell ref="O13:O14"/>
    <mergeCell ref="P13:P14"/>
    <mergeCell ref="P11:P12"/>
    <mergeCell ref="A13:A14"/>
    <mergeCell ref="C13:C14"/>
    <mergeCell ref="E13:E14"/>
    <mergeCell ref="F13:F14"/>
    <mergeCell ref="G13:G14"/>
    <mergeCell ref="H13:H14"/>
    <mergeCell ref="I13:I14"/>
    <mergeCell ref="J13:J14"/>
    <mergeCell ref="J11:J12"/>
    <mergeCell ref="K11:K12"/>
    <mergeCell ref="L11:L12"/>
    <mergeCell ref="M11:M12"/>
    <mergeCell ref="N11:N12"/>
    <mergeCell ref="O11:O12"/>
    <mergeCell ref="D11:D12"/>
    <mergeCell ref="D13:D14"/>
    <mergeCell ref="A11:A12"/>
    <mergeCell ref="K13:K14"/>
    <mergeCell ref="L13:L14"/>
    <mergeCell ref="C11:C12"/>
    <mergeCell ref="E11:E12"/>
    <mergeCell ref="F11:F12"/>
    <mergeCell ref="G11:G12"/>
    <mergeCell ref="H11:H12"/>
    <mergeCell ref="I11:I12"/>
    <mergeCell ref="I9:I10"/>
    <mergeCell ref="J9:J10"/>
    <mergeCell ref="K9:K10"/>
    <mergeCell ref="V3:X3"/>
    <mergeCell ref="R4:R6"/>
    <mergeCell ref="S4:S6"/>
    <mergeCell ref="T4:T6"/>
    <mergeCell ref="U4:U6"/>
    <mergeCell ref="V4:V6"/>
    <mergeCell ref="W4:W6"/>
    <mergeCell ref="X4:X6"/>
    <mergeCell ref="O9:O10"/>
    <mergeCell ref="P9:P10"/>
    <mergeCell ref="Q5:Q6"/>
    <mergeCell ref="Q3:U3"/>
    <mergeCell ref="N3:N8"/>
    <mergeCell ref="O3:P4"/>
    <mergeCell ref="M5:M8"/>
    <mergeCell ref="F6:F8"/>
    <mergeCell ref="P6:P8"/>
    <mergeCell ref="I7:K7"/>
    <mergeCell ref="L7:L8"/>
    <mergeCell ref="L9:L10"/>
    <mergeCell ref="M9:M10"/>
    <mergeCell ref="N9:N10"/>
    <mergeCell ref="A9:A10"/>
    <mergeCell ref="C9:C10"/>
    <mergeCell ref="E9:E10"/>
    <mergeCell ref="F9:F10"/>
    <mergeCell ref="G9:G10"/>
    <mergeCell ref="H9:H10"/>
    <mergeCell ref="D9:D10"/>
    <mergeCell ref="A3:A8"/>
    <mergeCell ref="C3:C8"/>
    <mergeCell ref="E3:F4"/>
    <mergeCell ref="G3:M4"/>
    <mergeCell ref="D3:D8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6" ma:contentTypeDescription="新しいドキュメントを作成します。" ma:contentTypeScope="" ma:versionID="59ac1b125dc119e97e76dbff14be380d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955ceb6c2812e1aedd963f1757445b32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4B31A-9E93-4B5A-8126-1F5BB846A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35957-D670-487A-8A4E-AD8FD6821AD6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552359f1-1fba-4fcf-8c59-f9fc45e5c905"/>
    <ds:schemaRef ds:uri="defeb99c-54c2-479c-8efd-65da4624a0a7"/>
  </ds:schemaRefs>
</ds:datastoreItem>
</file>

<file path=customXml/itemProps3.xml><?xml version="1.0" encoding="utf-8"?>
<ds:datastoreItem xmlns:ds="http://schemas.openxmlformats.org/officeDocument/2006/customXml" ds:itemID="{7DA9A637-172A-4C28-A125-B37C43EC7E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宮本 重義（行革本部事務局）</dc:creator>
  <cp:keywords/>
  <dc:description/>
  <cp:lastModifiedBy>Windows ユーザー</cp:lastModifiedBy>
  <cp:revision/>
  <dcterms:created xsi:type="dcterms:W3CDTF">2010-08-24T08:00:05Z</dcterms:created>
  <dcterms:modified xsi:type="dcterms:W3CDTF">2022-09-07T08:15:15Z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