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9企画\09 予算監視・効率化Ｔ\24★情報開示関係\旅費・庁費\2021Fy実績公表\03 公表用\"/>
    </mc:Choice>
  </mc:AlternateContent>
  <xr:revisionPtr revIDLastSave="0" documentId="13_ncr:1_{B16C07F8-350A-4FE2-AE8A-78C577A91BE6}" xr6:coauthVersionLast="47" xr6:coauthVersionMax="47" xr10:uidLastSave="{00000000-0000-0000-0000-000000000000}"/>
  <bookViews>
    <workbookView xWindow="35865" yWindow="375" windowWidth="21495" windowHeight="15225" tabRatio="570" activeTab="2" xr2:uid="{00000000-000D-0000-FFFF-FFFF00000000}"/>
  </bookViews>
  <sheets>
    <sheet name="一般会計 " sheetId="15" r:id="rId1"/>
    <sheet name="エネ特" sheetId="16" r:id="rId2"/>
    <sheet name="特許" sheetId="17" r:id="rId3"/>
  </sheets>
  <definedNames>
    <definedName name="_xlnm._FilterDatabase" localSheetId="1" hidden="1">エネ特!#REF!</definedName>
    <definedName name="_xlnm._FilterDatabase" localSheetId="0" hidden="1">'一般会計 '!$A$8:$Z$64</definedName>
    <definedName name="_xlnm._FilterDatabase" localSheetId="2" hidden="1">特許!$B$11:$S$11</definedName>
    <definedName name="_xlnm.Print_Area" localSheetId="1">エネ特!$A$1:$U$55</definedName>
    <definedName name="_xlnm.Print_Area" localSheetId="0">'一般会計 '!$A$1:$U$101</definedName>
    <definedName name="_xlnm.Print_Area" localSheetId="2">特許!$A$1:$U$38</definedName>
    <definedName name="_xlnm.Print_Titles" localSheetId="1">エネ特!$5:$8</definedName>
    <definedName name="_xlnm.Print_Titles" localSheetId="0">'一般会計 '!$5:$8</definedName>
    <definedName name="_xlnm.Print_Titles" localSheetId="2">特許!$5:$8</definedName>
    <definedName name="Z_434308B2_C873_4C82_ADFD_2565D2D2A169_.wvu.Cols" localSheetId="1" hidden="1">エネ特!#REF!,エネ特!#REF!,エネ特!#REF!,エネ特!#REF!,エネ特!#REF!</definedName>
    <definedName name="Z_434308B2_C873_4C82_ADFD_2565D2D2A169_.wvu.PrintArea" localSheetId="1" hidden="1">エネ特!$A$1:$T$55</definedName>
    <definedName name="Z_434308B2_C873_4C82_ADFD_2565D2D2A169_.wvu.PrintTitles" localSheetId="1" hidden="1">エネ特!$5:$8</definedName>
    <definedName name="Z_5742ADA1_DB25_4525_BB90_DF106F9308EA_.wvu.Cols" localSheetId="1" hidden="1">エネ特!#REF!,エネ特!#REF!,エネ特!#REF!,エネ特!#REF!,エネ特!#REF!</definedName>
    <definedName name="Z_5742ADA1_DB25_4525_BB90_DF106F9308EA_.wvu.FilterData" localSheetId="1" hidden="1">エネ特!#REF!</definedName>
    <definedName name="Z_5742ADA1_DB25_4525_BB90_DF106F9308EA_.wvu.PrintArea" localSheetId="1" hidden="1">エネ特!$A$1:$P$55</definedName>
    <definedName name="Z_5742ADA1_DB25_4525_BB90_DF106F9308EA_.wvu.PrintTitles" localSheetId="1" hidden="1">エネ特!$5:$8</definedName>
    <definedName name="Z_9F7E3419_40B0_433F_975D_77DDAFDA8406_.wvu.PrintArea" localSheetId="1" hidden="1">エネ特!$A$1:$T$55</definedName>
    <definedName name="Z_9F7E3419_40B0_433F_975D_77DDAFDA8406_.wvu.PrintTitles" localSheetId="1" hidden="1">エネ特!$5:$8</definedName>
    <definedName name="Z_A39F9009_D214_423D_AC62_0DF37D5DF0AB_.wvu.Cols" localSheetId="1" hidden="1">エネ特!#REF!,エネ特!#REF!,エネ特!#REF!,エネ特!#REF!,エネ特!#REF!</definedName>
    <definedName name="Z_A39F9009_D214_423D_AC62_0DF37D5DF0AB_.wvu.FilterData" localSheetId="1" hidden="1">エネ特!#REF!</definedName>
    <definedName name="Z_A39F9009_D214_423D_AC62_0DF37D5DF0AB_.wvu.PrintArea" localSheetId="1" hidden="1">エネ特!$A$1:$P$55</definedName>
    <definedName name="Z_A39F9009_D214_423D_AC62_0DF37D5DF0AB_.wvu.PrintTitles" localSheetId="1" hidden="1">エネ特!$5:$8</definedName>
    <definedName name="Z_D697D3AD_AC2F_48B0_9EAA_DF1083566F1F_.wvu.FilterData" localSheetId="1" hidden="1">エネ特!#REF!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" i="15" l="1"/>
  <c r="S20" i="15" l="1"/>
  <c r="S100" i="15" l="1"/>
  <c r="S99" i="15"/>
  <c r="S95" i="15"/>
  <c r="S94" i="15"/>
  <c r="H94" i="15"/>
  <c r="S86" i="15"/>
  <c r="S85" i="15"/>
  <c r="S84" i="15"/>
  <c r="S83" i="15"/>
  <c r="H83" i="15"/>
  <c r="S79" i="15"/>
  <c r="S78" i="15"/>
  <c r="S73" i="15"/>
  <c r="H72" i="15"/>
  <c r="O71" i="15"/>
  <c r="S70" i="15"/>
  <c r="L70" i="15"/>
  <c r="S68" i="15"/>
  <c r="S62" i="15"/>
  <c r="L62" i="15"/>
  <c r="S60" i="15"/>
  <c r="S58" i="15"/>
  <c r="S55" i="15"/>
  <c r="S53" i="15"/>
  <c r="S52" i="15"/>
  <c r="S50" i="15"/>
  <c r="S47" i="15"/>
  <c r="S46" i="15"/>
  <c r="S43" i="15"/>
  <c r="S42" i="15"/>
  <c r="S40" i="15"/>
  <c r="S39" i="15"/>
  <c r="S37" i="15"/>
  <c r="S34" i="15"/>
  <c r="S32" i="15"/>
  <c r="S31" i="15"/>
  <c r="S26" i="15"/>
  <c r="H26" i="15"/>
  <c r="S23" i="15"/>
  <c r="J23" i="15"/>
  <c r="S22" i="15"/>
  <c r="H22" i="15"/>
  <c r="S18" i="15"/>
  <c r="S17" i="15"/>
  <c r="S15" i="15"/>
  <c r="S14" i="15"/>
  <c r="J14" i="15"/>
  <c r="S13" i="15"/>
  <c r="O78" i="15" l="1"/>
  <c r="P78" i="15" s="1"/>
  <c r="O33" i="15"/>
  <c r="P33" i="15" s="1"/>
  <c r="O47" i="15"/>
  <c r="P47" i="15" s="1"/>
  <c r="N61" i="15"/>
  <c r="L67" i="15"/>
  <c r="O23" i="15"/>
  <c r="P23" i="15" s="1"/>
  <c r="O42" i="15"/>
  <c r="P42" i="15" s="1"/>
  <c r="O15" i="15"/>
  <c r="P15" i="15" s="1"/>
  <c r="N93" i="15"/>
  <c r="N72" i="15"/>
  <c r="O99" i="15"/>
  <c r="O32" i="15"/>
  <c r="P32" i="15" s="1"/>
  <c r="J61" i="15"/>
  <c r="N17" i="15"/>
  <c r="T17" i="15" s="1"/>
  <c r="J56" i="15"/>
  <c r="O58" i="15"/>
  <c r="O22" i="15"/>
  <c r="L25" i="15"/>
  <c r="O29" i="15"/>
  <c r="P29" i="15" s="1"/>
  <c r="O17" i="15"/>
  <c r="O44" i="15"/>
  <c r="L55" i="15"/>
  <c r="L61" i="15"/>
  <c r="J64" i="15"/>
  <c r="O85" i="15"/>
  <c r="H61" i="15"/>
  <c r="O62" i="15"/>
  <c r="O61" i="15" s="1"/>
  <c r="P61" i="15" s="1"/>
  <c r="O37" i="15"/>
  <c r="N57" i="15"/>
  <c r="J57" i="15"/>
  <c r="H57" i="15"/>
  <c r="N58" i="15"/>
  <c r="T58" i="15" s="1"/>
  <c r="J58" i="15"/>
  <c r="L58" i="15"/>
  <c r="L100" i="15"/>
  <c r="L97" i="15"/>
  <c r="N97" i="15"/>
  <c r="T97" i="15" s="1"/>
  <c r="J97" i="15"/>
  <c r="L94" i="15"/>
  <c r="J95" i="15"/>
  <c r="L95" i="15"/>
  <c r="J91" i="15"/>
  <c r="L83" i="15"/>
  <c r="N84" i="15"/>
  <c r="T84" i="15" s="1"/>
  <c r="H84" i="15"/>
  <c r="H85" i="15"/>
  <c r="L85" i="15"/>
  <c r="J86" i="15"/>
  <c r="L86" i="15"/>
  <c r="J77" i="15"/>
  <c r="L77" i="15"/>
  <c r="N78" i="15"/>
  <c r="T78" i="15" s="1"/>
  <c r="J78" i="15"/>
  <c r="L78" i="15"/>
  <c r="H79" i="15"/>
  <c r="N55" i="15"/>
  <c r="T55" i="15" s="1"/>
  <c r="L56" i="15"/>
  <c r="N56" i="15"/>
  <c r="T56" i="15" s="1"/>
  <c r="N47" i="15"/>
  <c r="T47" i="15" s="1"/>
  <c r="J47" i="15"/>
  <c r="L47" i="15"/>
  <c r="N40" i="15"/>
  <c r="T40" i="15" s="1"/>
  <c r="H40" i="15"/>
  <c r="J40" i="15"/>
  <c r="L37" i="15"/>
  <c r="J33" i="15"/>
  <c r="L33" i="15"/>
  <c r="H34" i="15"/>
  <c r="N34" i="15"/>
  <c r="T34" i="15" s="1"/>
  <c r="L29" i="15"/>
  <c r="J26" i="15"/>
  <c r="L26" i="15"/>
  <c r="N26" i="15"/>
  <c r="T26" i="15" s="1"/>
  <c r="J22" i="15"/>
  <c r="L22" i="15"/>
  <c r="L23" i="15"/>
  <c r="L13" i="15"/>
  <c r="L14" i="15"/>
  <c r="L16" i="15"/>
  <c r="J16" i="15"/>
  <c r="J18" i="15"/>
  <c r="L18" i="15"/>
  <c r="L19" i="15"/>
  <c r="J43" i="15"/>
  <c r="O53" i="15"/>
  <c r="P53" i="15" s="1"/>
  <c r="L53" i="15"/>
  <c r="L20" i="15"/>
  <c r="S25" i="15"/>
  <c r="N25" i="15"/>
  <c r="T25" i="15" s="1"/>
  <c r="J37" i="15"/>
  <c r="N13" i="15"/>
  <c r="L43" i="15"/>
  <c r="H44" i="15"/>
  <c r="H71" i="15"/>
  <c r="L71" i="15"/>
  <c r="H32" i="15"/>
  <c r="O55" i="15"/>
  <c r="H55" i="15"/>
  <c r="L91" i="15"/>
  <c r="O49" i="15"/>
  <c r="H12" i="15"/>
  <c r="O12" i="15"/>
  <c r="O46" i="15"/>
  <c r="L28" i="15"/>
  <c r="N36" i="15"/>
  <c r="T36" i="15" s="1"/>
  <c r="O13" i="15"/>
  <c r="P13" i="15" s="1"/>
  <c r="N16" i="15"/>
  <c r="T16" i="15" s="1"/>
  <c r="S16" i="15"/>
  <c r="O28" i="15"/>
  <c r="H42" i="15"/>
  <c r="N43" i="15"/>
  <c r="T43" i="15" s="1"/>
  <c r="J53" i="15"/>
  <c r="L17" i="15"/>
  <c r="O18" i="15"/>
  <c r="P18" i="15" s="1"/>
  <c r="H23" i="15"/>
  <c r="J25" i="15"/>
  <c r="N29" i="15"/>
  <c r="T29" i="15" s="1"/>
  <c r="J32" i="15"/>
  <c r="N37" i="15"/>
  <c r="T37" i="15" s="1"/>
  <c r="H37" i="15"/>
  <c r="J42" i="15"/>
  <c r="L44" i="15"/>
  <c r="H82" i="15"/>
  <c r="J29" i="15"/>
  <c r="N32" i="15"/>
  <c r="T32" i="15" s="1"/>
  <c r="J34" i="15"/>
  <c r="H39" i="15"/>
  <c r="J12" i="15"/>
  <c r="H17" i="15"/>
  <c r="S36" i="15"/>
  <c r="J17" i="15"/>
  <c r="N18" i="15"/>
  <c r="T18" i="15" s="1"/>
  <c r="O25" i="15"/>
  <c r="H25" i="15"/>
  <c r="O36" i="15"/>
  <c r="J44" i="15"/>
  <c r="L12" i="15"/>
  <c r="H13" i="15"/>
  <c r="H20" i="15"/>
  <c r="S12" i="15"/>
  <c r="N12" i="15"/>
  <c r="T12" i="15" s="1"/>
  <c r="J13" i="15"/>
  <c r="O14" i="15"/>
  <c r="P14" i="15" s="1"/>
  <c r="H16" i="15"/>
  <c r="O16" i="15"/>
  <c r="H18" i="15"/>
  <c r="J20" i="15"/>
  <c r="N22" i="15"/>
  <c r="T22" i="15" s="1"/>
  <c r="O26" i="15"/>
  <c r="P26" i="15" s="1"/>
  <c r="L32" i="15"/>
  <c r="L34" i="15"/>
  <c r="O40" i="15"/>
  <c r="L42" i="15"/>
  <c r="N44" i="15"/>
  <c r="T44" i="15" s="1"/>
  <c r="L50" i="15"/>
  <c r="O52" i="15"/>
  <c r="L73" i="15"/>
  <c r="L72" i="15"/>
  <c r="L92" i="15"/>
  <c r="H90" i="15"/>
  <c r="H68" i="15"/>
  <c r="S92" i="15"/>
  <c r="N92" i="15"/>
  <c r="T92" i="15" s="1"/>
  <c r="O94" i="15"/>
  <c r="S33" i="15"/>
  <c r="N33" i="15"/>
  <c r="T33" i="15" s="1"/>
  <c r="O43" i="15"/>
  <c r="P43" i="15" s="1"/>
  <c r="H58" i="15"/>
  <c r="J68" i="15"/>
  <c r="J84" i="15"/>
  <c r="O84" i="15"/>
  <c r="P84" i="15" s="1"/>
  <c r="J94" i="15"/>
  <c r="H29" i="15"/>
  <c r="O31" i="15"/>
  <c r="O39" i="15"/>
  <c r="H43" i="15"/>
  <c r="J46" i="15"/>
  <c r="O50" i="15"/>
  <c r="P50" i="15" s="1"/>
  <c r="N50" i="15"/>
  <c r="T50" i="15" s="1"/>
  <c r="H56" i="15"/>
  <c r="L79" i="15"/>
  <c r="L76" i="15"/>
  <c r="N79" i="15"/>
  <c r="T79" i="15" s="1"/>
  <c r="P71" i="15"/>
  <c r="H15" i="15"/>
  <c r="N15" i="15"/>
  <c r="T15" i="15" s="1"/>
  <c r="N20" i="15"/>
  <c r="T20" i="15" s="1"/>
  <c r="J24" i="15"/>
  <c r="S29" i="15"/>
  <c r="H14" i="15"/>
  <c r="N14" i="15"/>
  <c r="T14" i="15" s="1"/>
  <c r="O20" i="15"/>
  <c r="L21" i="15"/>
  <c r="H28" i="15"/>
  <c r="N28" i="15"/>
  <c r="T28" i="15" s="1"/>
  <c r="S28" i="15"/>
  <c r="L40" i="15"/>
  <c r="S44" i="15"/>
  <c r="S49" i="15"/>
  <c r="H50" i="15"/>
  <c r="H53" i="15"/>
  <c r="J72" i="15"/>
  <c r="O73" i="15"/>
  <c r="O79" i="15"/>
  <c r="O83" i="15"/>
  <c r="O97" i="15"/>
  <c r="O60" i="15"/>
  <c r="S69" i="15"/>
  <c r="N69" i="15"/>
  <c r="T69" i="15" s="1"/>
  <c r="H33" i="15"/>
  <c r="N23" i="15"/>
  <c r="T23" i="15" s="1"/>
  <c r="O34" i="15"/>
  <c r="P34" i="15" s="1"/>
  <c r="N42" i="15"/>
  <c r="T42" i="15" s="1"/>
  <c r="H47" i="15"/>
  <c r="J54" i="15"/>
  <c r="O56" i="15"/>
  <c r="P56" i="15" s="1"/>
  <c r="S56" i="15"/>
  <c r="L57" i="15"/>
  <c r="J60" i="15"/>
  <c r="H62" i="15"/>
  <c r="O68" i="15"/>
  <c r="O70" i="15"/>
  <c r="P70" i="15" s="1"/>
  <c r="H70" i="15"/>
  <c r="S71" i="15"/>
  <c r="N71" i="15"/>
  <c r="T71" i="15" s="1"/>
  <c r="J73" i="15"/>
  <c r="H81" i="15"/>
  <c r="J83" i="15"/>
  <c r="L87" i="15"/>
  <c r="H97" i="15"/>
  <c r="J100" i="15"/>
  <c r="J50" i="15"/>
  <c r="L68" i="15"/>
  <c r="O69" i="15"/>
  <c r="P69" i="15" s="1"/>
  <c r="H78" i="15"/>
  <c r="J85" i="15"/>
  <c r="O95" i="15"/>
  <c r="P95" i="15" s="1"/>
  <c r="L52" i="15"/>
  <c r="J55" i="15"/>
  <c r="J62" i="15"/>
  <c r="N62" i="15"/>
  <c r="T62" i="15" s="1"/>
  <c r="N70" i="15"/>
  <c r="T70" i="15" s="1"/>
  <c r="O77" i="15"/>
  <c r="H77" i="15"/>
  <c r="S87" i="15"/>
  <c r="N87" i="15"/>
  <c r="T87" i="15" s="1"/>
  <c r="S64" i="15"/>
  <c r="J79" i="15"/>
  <c r="O92" i="15"/>
  <c r="P92" i="15" s="1"/>
  <c r="H92" i="15"/>
  <c r="H93" i="15"/>
  <c r="S97" i="15"/>
  <c r="O100" i="15"/>
  <c r="P100" i="15" s="1"/>
  <c r="N53" i="15"/>
  <c r="T53" i="15" s="1"/>
  <c r="O64" i="15"/>
  <c r="H64" i="15"/>
  <c r="J70" i="15"/>
  <c r="N73" i="15"/>
  <c r="T73" i="15" s="1"/>
  <c r="L84" i="15"/>
  <c r="O87" i="15"/>
  <c r="H87" i="15"/>
  <c r="O91" i="15"/>
  <c r="J92" i="15"/>
  <c r="N94" i="15"/>
  <c r="T94" i="15" s="1"/>
  <c r="H95" i="15"/>
  <c r="J71" i="15"/>
  <c r="H73" i="15"/>
  <c r="S77" i="15"/>
  <c r="N77" i="15"/>
  <c r="T77" i="15" s="1"/>
  <c r="N83" i="15"/>
  <c r="T83" i="15" s="1"/>
  <c r="O86" i="15"/>
  <c r="J87" i="15"/>
  <c r="H86" i="15"/>
  <c r="N86" i="15"/>
  <c r="T86" i="15" s="1"/>
  <c r="H91" i="15"/>
  <c r="N91" i="15"/>
  <c r="T91" i="15" s="1"/>
  <c r="S91" i="15"/>
  <c r="L93" i="15"/>
  <c r="H100" i="15"/>
  <c r="N100" i="15"/>
  <c r="T100" i="15" s="1"/>
  <c r="N68" i="15"/>
  <c r="T68" i="15" s="1"/>
  <c r="N85" i="15"/>
  <c r="T85" i="15" s="1"/>
  <c r="N95" i="15"/>
  <c r="T95" i="15" s="1"/>
  <c r="P22" i="15" l="1"/>
  <c r="O21" i="15"/>
  <c r="P21" i="15" s="1"/>
  <c r="P37" i="15"/>
  <c r="P62" i="15"/>
  <c r="P44" i="15"/>
  <c r="L66" i="15"/>
  <c r="P17" i="15"/>
  <c r="L64" i="15"/>
  <c r="H41" i="15"/>
  <c r="N64" i="15"/>
  <c r="T64" i="15" s="1"/>
  <c r="N41" i="15"/>
  <c r="J41" i="15"/>
  <c r="P85" i="15"/>
  <c r="P58" i="15"/>
  <c r="O57" i="15"/>
  <c r="P57" i="15" s="1"/>
  <c r="H69" i="15"/>
  <c r="N46" i="15"/>
  <c r="T46" i="15" s="1"/>
  <c r="J15" i="15"/>
  <c r="P87" i="15"/>
  <c r="P79" i="15"/>
  <c r="P16" i="15"/>
  <c r="L96" i="15"/>
  <c r="J96" i="15"/>
  <c r="L75" i="15"/>
  <c r="J63" i="15"/>
  <c r="H63" i="15"/>
  <c r="H54" i="15"/>
  <c r="H49" i="15"/>
  <c r="N49" i="15"/>
  <c r="T49" i="15" s="1"/>
  <c r="L41" i="15"/>
  <c r="L24" i="15"/>
  <c r="J21" i="15"/>
  <c r="J11" i="15"/>
  <c r="L15" i="15"/>
  <c r="P64" i="15"/>
  <c r="O63" i="15"/>
  <c r="P63" i="15" s="1"/>
  <c r="O96" i="15"/>
  <c r="P96" i="15" s="1"/>
  <c r="P97" i="15"/>
  <c r="P40" i="15"/>
  <c r="P36" i="15"/>
  <c r="O35" i="15"/>
  <c r="J30" i="15"/>
  <c r="J19" i="15"/>
  <c r="H46" i="15"/>
  <c r="L46" i="15"/>
  <c r="J38" i="15"/>
  <c r="L39" i="15"/>
  <c r="N76" i="15"/>
  <c r="N75" i="15"/>
  <c r="L54" i="15"/>
  <c r="J39" i="15"/>
  <c r="P20" i="15"/>
  <c r="O19" i="15"/>
  <c r="P19" i="15" s="1"/>
  <c r="J69" i="15"/>
  <c r="L69" i="15"/>
  <c r="N54" i="15"/>
  <c r="L31" i="15"/>
  <c r="J28" i="15"/>
  <c r="H24" i="15"/>
  <c r="H35" i="15"/>
  <c r="O11" i="15"/>
  <c r="P12" i="15"/>
  <c r="L81" i="15"/>
  <c r="L82" i="15"/>
  <c r="J31" i="15"/>
  <c r="P86" i="15"/>
  <c r="N99" i="15"/>
  <c r="T99" i="15" s="1"/>
  <c r="H99" i="15"/>
  <c r="L98" i="15"/>
  <c r="J81" i="15"/>
  <c r="J82" i="15"/>
  <c r="H31" i="15"/>
  <c r="H19" i="15"/>
  <c r="J75" i="15"/>
  <c r="J76" i="15"/>
  <c r="P91" i="15"/>
  <c r="O90" i="15"/>
  <c r="H66" i="15"/>
  <c r="H67" i="15"/>
  <c r="N96" i="15"/>
  <c r="N90" i="15"/>
  <c r="P99" i="15"/>
  <c r="L99" i="15"/>
  <c r="H60" i="15"/>
  <c r="N60" i="15"/>
  <c r="T60" i="15" s="1"/>
  <c r="J59" i="15"/>
  <c r="O59" i="15"/>
  <c r="P59" i="15" s="1"/>
  <c r="P60" i="15"/>
  <c r="P73" i="15"/>
  <c r="O72" i="15"/>
  <c r="P72" i="15" s="1"/>
  <c r="L59" i="15"/>
  <c r="H52" i="15"/>
  <c r="N52" i="15"/>
  <c r="T52" i="15" s="1"/>
  <c r="J93" i="15"/>
  <c r="P52" i="15"/>
  <c r="O51" i="15"/>
  <c r="H21" i="15"/>
  <c r="N21" i="15"/>
  <c r="P49" i="15"/>
  <c r="O48" i="15"/>
  <c r="O54" i="15"/>
  <c r="P54" i="15" s="1"/>
  <c r="P55" i="15"/>
  <c r="O41" i="15"/>
  <c r="P41" i="15" s="1"/>
  <c r="P77" i="15"/>
  <c r="O76" i="15"/>
  <c r="O82" i="15"/>
  <c r="P83" i="15"/>
  <c r="P31" i="15"/>
  <c r="O30" i="15"/>
  <c r="P30" i="15" s="1"/>
  <c r="J90" i="15"/>
  <c r="N31" i="15"/>
  <c r="T31" i="15" s="1"/>
  <c r="L27" i="15"/>
  <c r="N81" i="15"/>
  <c r="N82" i="15"/>
  <c r="O27" i="15"/>
  <c r="P27" i="15" s="1"/>
  <c r="P28" i="15"/>
  <c r="L63" i="15"/>
  <c r="J99" i="15"/>
  <c r="H75" i="15"/>
  <c r="H76" i="15"/>
  <c r="L51" i="15"/>
  <c r="O98" i="15"/>
  <c r="P98" i="15" s="1"/>
  <c r="O67" i="15"/>
  <c r="P68" i="15"/>
  <c r="J49" i="15"/>
  <c r="L49" i="15"/>
  <c r="L36" i="15"/>
  <c r="N67" i="15"/>
  <c r="N66" i="15"/>
  <c r="H96" i="15"/>
  <c r="L60" i="15"/>
  <c r="P39" i="15"/>
  <c r="O38" i="15"/>
  <c r="J67" i="15"/>
  <c r="J66" i="15"/>
  <c r="O93" i="15"/>
  <c r="P93" i="15" s="1"/>
  <c r="P94" i="15"/>
  <c r="J52" i="15"/>
  <c r="H36" i="15"/>
  <c r="O24" i="15"/>
  <c r="P24" i="15" s="1"/>
  <c r="P25" i="15"/>
  <c r="N39" i="15"/>
  <c r="T39" i="15" s="1"/>
  <c r="J36" i="15"/>
  <c r="N19" i="15"/>
  <c r="P46" i="15"/>
  <c r="O45" i="15"/>
  <c r="L90" i="15"/>
  <c r="N24" i="15"/>
  <c r="N38" i="15" l="1"/>
  <c r="N11" i="15"/>
  <c r="L35" i="15"/>
  <c r="J35" i="15"/>
  <c r="L11" i="15"/>
  <c r="P51" i="15"/>
  <c r="H11" i="15"/>
  <c r="L89" i="15"/>
  <c r="N63" i="15"/>
  <c r="P38" i="15"/>
  <c r="H89" i="15"/>
  <c r="J89" i="15"/>
  <c r="N89" i="15"/>
  <c r="O75" i="15"/>
  <c r="P75" i="15" s="1"/>
  <c r="P76" i="15"/>
  <c r="N27" i="15"/>
  <c r="H27" i="15"/>
  <c r="L30" i="15"/>
  <c r="J48" i="15"/>
  <c r="L48" i="15"/>
  <c r="L10" i="15"/>
  <c r="H48" i="15"/>
  <c r="P48" i="15"/>
  <c r="J10" i="15"/>
  <c r="N45" i="15"/>
  <c r="L45" i="15"/>
  <c r="P82" i="15"/>
  <c r="O81" i="15"/>
  <c r="P81" i="15" s="1"/>
  <c r="N51" i="15"/>
  <c r="J51" i="15"/>
  <c r="H51" i="15"/>
  <c r="N48" i="15"/>
  <c r="O89" i="15"/>
  <c r="P89" i="15" s="1"/>
  <c r="P90" i="15"/>
  <c r="H10" i="15"/>
  <c r="P11" i="15"/>
  <c r="O10" i="15"/>
  <c r="N30" i="15"/>
  <c r="H30" i="15"/>
  <c r="P45" i="15"/>
  <c r="O66" i="15"/>
  <c r="P66" i="15" s="1"/>
  <c r="P67" i="15"/>
  <c r="H45" i="15"/>
  <c r="J45" i="15"/>
  <c r="N10" i="15"/>
  <c r="N59" i="15"/>
  <c r="H59" i="15"/>
  <c r="H98" i="15"/>
  <c r="N98" i="15"/>
  <c r="J98" i="15"/>
  <c r="N35" i="15"/>
  <c r="L38" i="15"/>
  <c r="H38" i="15"/>
  <c r="J27" i="15"/>
  <c r="P35" i="15"/>
  <c r="O9" i="15" l="1"/>
  <c r="P10" i="15"/>
  <c r="L9" i="15" l="1"/>
  <c r="H9" i="15"/>
  <c r="N9" i="15"/>
  <c r="J9" i="15"/>
  <c r="P9" i="15"/>
</calcChain>
</file>

<file path=xl/sharedStrings.xml><?xml version="1.0" encoding="utf-8"?>
<sst xmlns="http://schemas.openxmlformats.org/spreadsheetml/2006/main" count="294" uniqueCount="108">
  <si>
    <t>　　令和３年度　予算執行状況</t>
    <rPh sb="2" eb="4">
      <t>レイワ</t>
    </rPh>
    <rPh sb="5" eb="7">
      <t>ネンド</t>
    </rPh>
    <rPh sb="6" eb="7">
      <t>ド</t>
    </rPh>
    <rPh sb="8" eb="10">
      <t>ヨサン</t>
    </rPh>
    <rPh sb="10" eb="12">
      <t>シッコウ</t>
    </rPh>
    <rPh sb="12" eb="14">
      <t>ジョウキョウ</t>
    </rPh>
    <phoneticPr fontId="9"/>
  </si>
  <si>
    <t>経済産業省・一般会計</t>
    <rPh sb="0" eb="2">
      <t>ケイザイ</t>
    </rPh>
    <rPh sb="2" eb="5">
      <t>サンギョウショウ</t>
    </rPh>
    <rPh sb="6" eb="8">
      <t>イッパン</t>
    </rPh>
    <rPh sb="8" eb="10">
      <t>カイケイ</t>
    </rPh>
    <phoneticPr fontId="8"/>
  </si>
  <si>
    <t>（参考）令和２年度</t>
    <rPh sb="1" eb="3">
      <t>サンコウ</t>
    </rPh>
    <rPh sb="4" eb="6">
      <t>レイワ</t>
    </rPh>
    <rPh sb="7" eb="9">
      <t>ネンド</t>
    </rPh>
    <phoneticPr fontId="8"/>
  </si>
  <si>
    <t>組織　・　項　・　目</t>
    <rPh sb="0" eb="2">
      <t>ソシキ</t>
    </rPh>
    <rPh sb="5" eb="6">
      <t>コウ</t>
    </rPh>
    <rPh sb="9" eb="10">
      <t>モク</t>
    </rPh>
    <phoneticPr fontId="11"/>
  </si>
  <si>
    <t>歳出予算現額</t>
    <rPh sb="0" eb="2">
      <t>サイシュツ</t>
    </rPh>
    <rPh sb="2" eb="4">
      <t>ヨサン</t>
    </rPh>
    <rPh sb="4" eb="5">
      <t>ゲン</t>
    </rPh>
    <rPh sb="5" eb="6">
      <t>ガク</t>
    </rPh>
    <phoneticPr fontId="11"/>
  </si>
  <si>
    <t>第１・四半期計</t>
    <rPh sb="0" eb="1">
      <t>ダイ</t>
    </rPh>
    <rPh sb="3" eb="6">
      <t>シハンキ</t>
    </rPh>
    <rPh sb="6" eb="7">
      <t>ケイ</t>
    </rPh>
    <phoneticPr fontId="11"/>
  </si>
  <si>
    <t>比率</t>
    <rPh sb="0" eb="2">
      <t>ヒリツ</t>
    </rPh>
    <phoneticPr fontId="11"/>
  </si>
  <si>
    <t>第２・四半期計</t>
    <phoneticPr fontId="8"/>
  </si>
  <si>
    <t>比率</t>
  </si>
  <si>
    <t>第３・四半期計</t>
    <phoneticPr fontId="8"/>
  </si>
  <si>
    <t>第４・四半期計
（出納整理期含）</t>
    <rPh sb="0" eb="1">
      <t>ダイ</t>
    </rPh>
    <rPh sb="3" eb="6">
      <t>シハンキ</t>
    </rPh>
    <rPh sb="6" eb="7">
      <t>ケイ</t>
    </rPh>
    <rPh sb="9" eb="11">
      <t>スイトウ</t>
    </rPh>
    <rPh sb="11" eb="14">
      <t>セイリキ</t>
    </rPh>
    <rPh sb="14" eb="15">
      <t>フク</t>
    </rPh>
    <phoneticPr fontId="11"/>
  </si>
  <si>
    <t>合計</t>
    <rPh sb="0" eb="2">
      <t>ゴウケイ</t>
    </rPh>
    <phoneticPr fontId="11"/>
  </si>
  <si>
    <t>第４・四半期計
（出納整理期含）</t>
    <rPh sb="0" eb="1">
      <t>ダイ</t>
    </rPh>
    <rPh sb="3" eb="6">
      <t>シハンキ</t>
    </rPh>
    <rPh sb="6" eb="7">
      <t>ケイ</t>
    </rPh>
    <rPh sb="9" eb="11">
      <t>スイトウ</t>
    </rPh>
    <rPh sb="11" eb="13">
      <t>セイリ</t>
    </rPh>
    <rPh sb="13" eb="14">
      <t>キ</t>
    </rPh>
    <rPh sb="14" eb="15">
      <t>ガン</t>
    </rPh>
    <phoneticPr fontId="8"/>
  </si>
  <si>
    <t>比率</t>
    <rPh sb="0" eb="2">
      <t>ヒリツ</t>
    </rPh>
    <phoneticPr fontId="8"/>
  </si>
  <si>
    <t>令和３年度第４・四半期
―令和２年度第４・四半期</t>
    <rPh sb="0" eb="2">
      <t>レイワ</t>
    </rPh>
    <rPh sb="3" eb="5">
      <t>ネンド</t>
    </rPh>
    <rPh sb="4" eb="5">
      <t>ガンネン</t>
    </rPh>
    <rPh sb="5" eb="6">
      <t>ダイ</t>
    </rPh>
    <rPh sb="8" eb="11">
      <t>シハンキ</t>
    </rPh>
    <rPh sb="13" eb="15">
      <t>レイワ</t>
    </rPh>
    <rPh sb="16" eb="18">
      <t>ネンド</t>
    </rPh>
    <rPh sb="17" eb="18">
      <t>ド</t>
    </rPh>
    <rPh sb="18" eb="19">
      <t>ダイ</t>
    </rPh>
    <rPh sb="21" eb="24">
      <t>シハンキ</t>
    </rPh>
    <phoneticPr fontId="8"/>
  </si>
  <si>
    <t>支出額及び支出割合が前年度より増加した理由</t>
    <rPh sb="0" eb="2">
      <t>シシュツ</t>
    </rPh>
    <rPh sb="2" eb="3">
      <t>ガク</t>
    </rPh>
    <rPh sb="3" eb="4">
      <t>オヨ</t>
    </rPh>
    <rPh sb="5" eb="7">
      <t>シシュツ</t>
    </rPh>
    <rPh sb="7" eb="9">
      <t>ワリアイ</t>
    </rPh>
    <rPh sb="10" eb="13">
      <t>ゼンネンド</t>
    </rPh>
    <rPh sb="15" eb="17">
      <t>ゾウカ</t>
    </rPh>
    <rPh sb="19" eb="21">
      <t>リユウ</t>
    </rPh>
    <phoneticPr fontId="8"/>
  </si>
  <si>
    <t>支出実績</t>
    <rPh sb="0" eb="2">
      <t>シシュツ</t>
    </rPh>
    <rPh sb="2" eb="4">
      <t>ジッセキ</t>
    </rPh>
    <phoneticPr fontId="11"/>
  </si>
  <si>
    <t>支出実績</t>
    <rPh sb="0" eb="2">
      <t>シシュツ</t>
    </rPh>
    <rPh sb="2" eb="4">
      <t>ジッセキ</t>
    </rPh>
    <phoneticPr fontId="8"/>
  </si>
  <si>
    <t>（所管）経済産業省</t>
    <rPh sb="1" eb="3">
      <t>ショカン</t>
    </rPh>
    <phoneticPr fontId="8"/>
  </si>
  <si>
    <t>（組織）経済産業本省</t>
    <phoneticPr fontId="8"/>
  </si>
  <si>
    <t>（項）経済産業本省共通費</t>
    <rPh sb="1" eb="2">
      <t>コウ</t>
    </rPh>
    <phoneticPr fontId="8"/>
  </si>
  <si>
    <t>職員旅費</t>
  </si>
  <si>
    <t>出張案件の増</t>
    <rPh sb="0" eb="2">
      <t>シュッチョウ</t>
    </rPh>
    <rPh sb="2" eb="4">
      <t>アンケン</t>
    </rPh>
    <rPh sb="5" eb="6">
      <t>ゾウ</t>
    </rPh>
    <phoneticPr fontId="8"/>
  </si>
  <si>
    <t>金融・世界経済首脳会合開催職員旅費</t>
    <rPh sb="0" eb="2">
      <t>キンユウ</t>
    </rPh>
    <rPh sb="13" eb="15">
      <t>ショクイン</t>
    </rPh>
    <rPh sb="15" eb="17">
      <t>リョヒ</t>
    </rPh>
    <phoneticPr fontId="8"/>
  </si>
  <si>
    <t>庁費</t>
  </si>
  <si>
    <t>情報処理業務庁費</t>
  </si>
  <si>
    <t>国会図書館支部庁費</t>
  </si>
  <si>
    <t>産業廃棄物処理業務庁費</t>
  </si>
  <si>
    <t>金融・世界経済首脳会合開催庁費</t>
  </si>
  <si>
    <t>（項）経済産業本省施設費</t>
    <phoneticPr fontId="8"/>
  </si>
  <si>
    <t>施設施工庁費</t>
  </si>
  <si>
    <t>（項）技術革新促進・環境整備費</t>
    <rPh sb="3" eb="5">
      <t>ギジュツ</t>
    </rPh>
    <rPh sb="5" eb="7">
      <t>カクシン</t>
    </rPh>
    <rPh sb="7" eb="9">
      <t>ソクシン</t>
    </rPh>
    <rPh sb="10" eb="12">
      <t>カンキョウ</t>
    </rPh>
    <rPh sb="12" eb="15">
      <t>セイビヒ</t>
    </rPh>
    <phoneticPr fontId="9"/>
  </si>
  <si>
    <t>（項）基準認証政策推進費</t>
    <rPh sb="3" eb="5">
      <t>キジュン</t>
    </rPh>
    <rPh sb="5" eb="7">
      <t>ニンショウ</t>
    </rPh>
    <rPh sb="7" eb="9">
      <t>セイサク</t>
    </rPh>
    <rPh sb="9" eb="12">
      <t>スイシンヒ</t>
    </rPh>
    <phoneticPr fontId="9"/>
  </si>
  <si>
    <t>（項）ものづくり産業振興費</t>
    <rPh sb="8" eb="10">
      <t>サンギョウ</t>
    </rPh>
    <rPh sb="10" eb="12">
      <t>シンコウ</t>
    </rPh>
    <rPh sb="12" eb="13">
      <t>ヒ</t>
    </rPh>
    <phoneticPr fontId="9"/>
  </si>
  <si>
    <t>出張案件の増</t>
  </si>
  <si>
    <t>ものづくり産業等業務庁費</t>
  </si>
  <si>
    <t>備品費に係る支出等の増</t>
  </si>
  <si>
    <t>（項）情報技術利活用促進費</t>
    <phoneticPr fontId="9"/>
  </si>
  <si>
    <t>成果重視事業電子経済産業省構築事業庁費</t>
  </si>
  <si>
    <t>情報業務庁費</t>
  </si>
  <si>
    <t>システムに係る支出等の増</t>
  </si>
  <si>
    <t>（項）サービス産業強化費</t>
    <rPh sb="7" eb="9">
      <t>サンギョウ</t>
    </rPh>
    <rPh sb="9" eb="11">
      <t>キョウカ</t>
    </rPh>
    <rPh sb="11" eb="12">
      <t>ヒ</t>
    </rPh>
    <phoneticPr fontId="8"/>
  </si>
  <si>
    <t>サービス産業強化業務庁費</t>
    <rPh sb="4" eb="6">
      <t>サンギョウ</t>
    </rPh>
    <rPh sb="6" eb="8">
      <t>キョウカ</t>
    </rPh>
    <rPh sb="8" eb="10">
      <t>ギョウム</t>
    </rPh>
    <phoneticPr fontId="8"/>
  </si>
  <si>
    <t>（項）クールジャパン推進費</t>
    <phoneticPr fontId="8"/>
  </si>
  <si>
    <t>国際博覧会参加庁費</t>
  </si>
  <si>
    <t>（項）国際交渉・連携推進費</t>
    <rPh sb="3" eb="5">
      <t>コクサイ</t>
    </rPh>
    <rPh sb="5" eb="7">
      <t>コウショウ</t>
    </rPh>
    <rPh sb="8" eb="10">
      <t>レンケイ</t>
    </rPh>
    <rPh sb="10" eb="13">
      <t>スイシンヒ</t>
    </rPh>
    <phoneticPr fontId="9"/>
  </si>
  <si>
    <t>海外出張案件の増</t>
  </si>
  <si>
    <t>政府開発援助庁費</t>
  </si>
  <si>
    <t>（項）海外市場開拓支援費</t>
    <rPh sb="3" eb="7">
      <t>カイガイシジョウ</t>
    </rPh>
    <rPh sb="7" eb="9">
      <t>カイタク</t>
    </rPh>
    <rPh sb="9" eb="12">
      <t>シエンヒ</t>
    </rPh>
    <phoneticPr fontId="8"/>
  </si>
  <si>
    <t>現地調査等に係る出張案件の増</t>
    <rPh sb="0" eb="2">
      <t>ゲンチ</t>
    </rPh>
    <rPh sb="2" eb="4">
      <t>チョウサ</t>
    </rPh>
    <rPh sb="4" eb="5">
      <t>トウ</t>
    </rPh>
    <rPh sb="6" eb="7">
      <t>カカ</t>
    </rPh>
    <rPh sb="8" eb="10">
      <t>シュッチョウ</t>
    </rPh>
    <rPh sb="10" eb="12">
      <t>アンケン</t>
    </rPh>
    <rPh sb="13" eb="14">
      <t>ゾウ</t>
    </rPh>
    <phoneticPr fontId="8"/>
  </si>
  <si>
    <t>（項）対内投資促進費</t>
    <phoneticPr fontId="9"/>
  </si>
  <si>
    <t>（項）貿易管理費</t>
    <rPh sb="3" eb="5">
      <t>ボウエキ</t>
    </rPh>
    <rPh sb="5" eb="8">
      <t>カンリヒ</t>
    </rPh>
    <phoneticPr fontId="9"/>
  </si>
  <si>
    <t>（項）地域経済活性化対策費</t>
    <rPh sb="3" eb="5">
      <t>チイキ</t>
    </rPh>
    <rPh sb="5" eb="7">
      <t>ケイザイ</t>
    </rPh>
    <rPh sb="7" eb="10">
      <t>カッセイカ</t>
    </rPh>
    <rPh sb="10" eb="12">
      <t>タイサク</t>
    </rPh>
    <phoneticPr fontId="9"/>
  </si>
  <si>
    <t>雑役務費に係る支出等の増</t>
  </si>
  <si>
    <t>（項）環境政策推進費</t>
    <rPh sb="3" eb="5">
      <t>カンキョウ</t>
    </rPh>
    <rPh sb="5" eb="7">
      <t>セイサク</t>
    </rPh>
    <rPh sb="7" eb="10">
      <t>スイシンヒ</t>
    </rPh>
    <phoneticPr fontId="9"/>
  </si>
  <si>
    <t>地球環境行動会議等開催庁費</t>
  </si>
  <si>
    <t>（項）消費者行政推進費</t>
    <rPh sb="3" eb="6">
      <t>ショウヒシャ</t>
    </rPh>
    <rPh sb="6" eb="8">
      <t>ギョウセイ</t>
    </rPh>
    <rPh sb="8" eb="11">
      <t>スイシンヒ</t>
    </rPh>
    <phoneticPr fontId="9"/>
  </si>
  <si>
    <t>（項）化学物質管理推進費</t>
    <rPh sb="3" eb="5">
      <t>カガク</t>
    </rPh>
    <rPh sb="5" eb="7">
      <t>ブッシツ</t>
    </rPh>
    <rPh sb="7" eb="9">
      <t>カンリ</t>
    </rPh>
    <rPh sb="9" eb="11">
      <t>スイシン</t>
    </rPh>
    <rPh sb="11" eb="12">
      <t>ヒ</t>
    </rPh>
    <phoneticPr fontId="9"/>
  </si>
  <si>
    <t>化学物質安全対策庁費</t>
  </si>
  <si>
    <t>賃金、保険料に係る支出等の増</t>
  </si>
  <si>
    <t>（項）情報通信技術調達等適正・効率化推進費</t>
    <phoneticPr fontId="9"/>
  </si>
  <si>
    <t>情報処理業務庁費</t>
    <phoneticPr fontId="8"/>
  </si>
  <si>
    <t>システム改修・移行業務等の支払いに係る増</t>
    <rPh sb="4" eb="6">
      <t>カイシュウ</t>
    </rPh>
    <rPh sb="7" eb="9">
      <t>イコウ</t>
    </rPh>
    <rPh sb="9" eb="11">
      <t>ギョウム</t>
    </rPh>
    <rPh sb="11" eb="12">
      <t>トウ</t>
    </rPh>
    <rPh sb="13" eb="15">
      <t>シハラ</t>
    </rPh>
    <rPh sb="17" eb="18">
      <t>カカ</t>
    </rPh>
    <rPh sb="19" eb="20">
      <t>ゾウ</t>
    </rPh>
    <phoneticPr fontId="8"/>
  </si>
  <si>
    <t>（組織）経済産業局</t>
    <rPh sb="4" eb="6">
      <t>ケイザイ</t>
    </rPh>
    <rPh sb="6" eb="8">
      <t>サンギョウ</t>
    </rPh>
    <rPh sb="8" eb="9">
      <t>キョク</t>
    </rPh>
    <phoneticPr fontId="8"/>
  </si>
  <si>
    <t>（項）経済産業局共通費</t>
    <rPh sb="1" eb="2">
      <t>コウ</t>
    </rPh>
    <rPh sb="3" eb="5">
      <t>ケイザイ</t>
    </rPh>
    <rPh sb="5" eb="7">
      <t>サンギョウ</t>
    </rPh>
    <rPh sb="7" eb="8">
      <t>キョク</t>
    </rPh>
    <rPh sb="8" eb="10">
      <t>キョウツウ</t>
    </rPh>
    <rPh sb="10" eb="11">
      <t>ヒ</t>
    </rPh>
    <phoneticPr fontId="9"/>
  </si>
  <si>
    <t>（項）経済産業局施設費</t>
    <rPh sb="1" eb="2">
      <t>コウ</t>
    </rPh>
    <phoneticPr fontId="8"/>
  </si>
  <si>
    <t>（組織）産業保安監督官署</t>
    <rPh sb="4" eb="6">
      <t>サンギョウ</t>
    </rPh>
    <rPh sb="6" eb="8">
      <t>ホアン</t>
    </rPh>
    <rPh sb="8" eb="10">
      <t>カントク</t>
    </rPh>
    <rPh sb="10" eb="12">
      <t>カンショ</t>
    </rPh>
    <phoneticPr fontId="8"/>
  </si>
  <si>
    <t>（項）産業保安監督官署共通費</t>
    <rPh sb="3" eb="5">
      <t>サンギョウ</t>
    </rPh>
    <rPh sb="5" eb="7">
      <t>ホアン</t>
    </rPh>
    <rPh sb="7" eb="9">
      <t>カントク</t>
    </rPh>
    <rPh sb="9" eb="11">
      <t>カンショ</t>
    </rPh>
    <rPh sb="11" eb="13">
      <t>キョウツウ</t>
    </rPh>
    <rPh sb="13" eb="14">
      <t>ヒ</t>
    </rPh>
    <phoneticPr fontId="9"/>
  </si>
  <si>
    <t>（組織）資源エネルギー庁</t>
    <rPh sb="4" eb="6">
      <t>シゲン</t>
    </rPh>
    <rPh sb="11" eb="12">
      <t>チョウ</t>
    </rPh>
    <phoneticPr fontId="8"/>
  </si>
  <si>
    <t>（項）資源エネルギー庁共通費</t>
    <rPh sb="3" eb="5">
      <t>シゲン</t>
    </rPh>
    <rPh sb="10" eb="11">
      <t>チョウ</t>
    </rPh>
    <rPh sb="11" eb="13">
      <t>キョウツウ</t>
    </rPh>
    <rPh sb="13" eb="14">
      <t>ヒ</t>
    </rPh>
    <phoneticPr fontId="9"/>
  </si>
  <si>
    <t>金融・世界経済首脳会合開催職員旅費</t>
  </si>
  <si>
    <t>借料及び損料に係る支出等の増</t>
  </si>
  <si>
    <t>（組織）中小企業庁</t>
    <rPh sb="4" eb="6">
      <t>チュウショウ</t>
    </rPh>
    <rPh sb="6" eb="9">
      <t>キギョウチョウ</t>
    </rPh>
    <phoneticPr fontId="8"/>
  </si>
  <si>
    <t>（項）中小企業庁共通費</t>
    <rPh sb="3" eb="5">
      <t>チュウショウ</t>
    </rPh>
    <rPh sb="5" eb="8">
      <t>キギョウチョウ</t>
    </rPh>
    <rPh sb="8" eb="10">
      <t>キョウツウ</t>
    </rPh>
    <rPh sb="10" eb="11">
      <t>ヒ</t>
    </rPh>
    <phoneticPr fontId="9"/>
  </si>
  <si>
    <t>（項）経営革新・創業促進費</t>
    <rPh sb="3" eb="5">
      <t>ケイエイ</t>
    </rPh>
    <rPh sb="5" eb="7">
      <t>カクシン</t>
    </rPh>
    <rPh sb="8" eb="10">
      <t>ソウギョウ</t>
    </rPh>
    <rPh sb="10" eb="13">
      <t>ソクシンヒ</t>
    </rPh>
    <phoneticPr fontId="9"/>
  </si>
  <si>
    <t>中小企業経営支援等対策業務庁費</t>
    <phoneticPr fontId="8"/>
  </si>
  <si>
    <t>（項）中小企業事業環境整備費</t>
    <rPh sb="3" eb="5">
      <t>チュウショウ</t>
    </rPh>
    <rPh sb="5" eb="7">
      <t>キギョウ</t>
    </rPh>
    <rPh sb="7" eb="9">
      <t>ジギョウ</t>
    </rPh>
    <rPh sb="9" eb="11">
      <t>カンキョウ</t>
    </rPh>
    <rPh sb="11" eb="14">
      <t>セイビヒ</t>
    </rPh>
    <phoneticPr fontId="9"/>
  </si>
  <si>
    <t>（項）経営安定・取引適正化費</t>
    <rPh sb="3" eb="5">
      <t>ケイエイ</t>
    </rPh>
    <rPh sb="5" eb="7">
      <t>アンテイ</t>
    </rPh>
    <rPh sb="8" eb="10">
      <t>トリヒキ</t>
    </rPh>
    <rPh sb="10" eb="12">
      <t>テキセイ</t>
    </rPh>
    <rPh sb="12" eb="13">
      <t>カ</t>
    </rPh>
    <rPh sb="13" eb="14">
      <t>ヒ</t>
    </rPh>
    <phoneticPr fontId="9"/>
  </si>
  <si>
    <t>消費税転嫁等対策職員旅費</t>
  </si>
  <si>
    <t>消費税転嫁等対策庁費</t>
  </si>
  <si>
    <r>
      <rPr>
        <sz val="12"/>
        <rFont val="Meiryo UI"/>
        <family val="3"/>
        <charset val="128"/>
      </rPr>
      <t>内閣府</t>
    </r>
    <r>
      <rPr>
        <sz val="12"/>
        <color rgb="FFFF0000"/>
        <rFont val="Meiryo UI"/>
        <family val="3"/>
        <charset val="128"/>
      </rPr>
      <t>、</t>
    </r>
    <r>
      <rPr>
        <sz val="12"/>
        <color indexed="8"/>
        <rFont val="Meiryo UI"/>
        <family val="3"/>
        <charset val="128"/>
      </rPr>
      <t>文部科学省、経済産業省及び環境省・エネルギー対策特別会計(経済産業省)</t>
    </r>
    <rPh sb="0" eb="3">
      <t>ナイカクフ</t>
    </rPh>
    <rPh sb="4" eb="6">
      <t>モンブ</t>
    </rPh>
    <rPh sb="6" eb="9">
      <t>カガクショウ</t>
    </rPh>
    <rPh sb="10" eb="15">
      <t>ケイザイサンギョウショウ</t>
    </rPh>
    <rPh sb="15" eb="16">
      <t>オヨ</t>
    </rPh>
    <rPh sb="17" eb="20">
      <t>カンキョウショウ</t>
    </rPh>
    <rPh sb="26" eb="28">
      <t>タイサク</t>
    </rPh>
    <rPh sb="28" eb="30">
      <t>トクベツ</t>
    </rPh>
    <rPh sb="30" eb="32">
      <t>カイケイ</t>
    </rPh>
    <rPh sb="33" eb="35">
      <t>ケイザイ</t>
    </rPh>
    <rPh sb="35" eb="38">
      <t>サンギョウショウ</t>
    </rPh>
    <phoneticPr fontId="8"/>
  </si>
  <si>
    <t>令和３年度第４・四半期
―令和２年度第４・四半期</t>
    <rPh sb="0" eb="2">
      <t>レイワ</t>
    </rPh>
    <rPh sb="3" eb="5">
      <t>ネンド</t>
    </rPh>
    <rPh sb="4" eb="5">
      <t>ド</t>
    </rPh>
    <rPh sb="5" eb="6">
      <t>ダイ</t>
    </rPh>
    <rPh sb="8" eb="11">
      <t>シハンキ</t>
    </rPh>
    <rPh sb="13" eb="15">
      <t>レイワ</t>
    </rPh>
    <rPh sb="16" eb="18">
      <t>ネンド</t>
    </rPh>
    <rPh sb="17" eb="18">
      <t>ド</t>
    </rPh>
    <rPh sb="18" eb="19">
      <t>ダイ</t>
    </rPh>
    <rPh sb="21" eb="24">
      <t>シハンキ</t>
    </rPh>
    <phoneticPr fontId="8"/>
  </si>
  <si>
    <t>(勘定)エネルギー需給勘定</t>
    <rPh sb="1" eb="3">
      <t>カンジョウ</t>
    </rPh>
    <rPh sb="9" eb="11">
      <t>ジュキュウ</t>
    </rPh>
    <rPh sb="11" eb="13">
      <t>カンジョウ</t>
    </rPh>
    <phoneticPr fontId="8"/>
  </si>
  <si>
    <t>　　06 事務取扱費</t>
    <rPh sb="5" eb="9">
      <t>ジムトリアツカイ</t>
    </rPh>
    <rPh sb="9" eb="10">
      <t>ヒ</t>
    </rPh>
    <phoneticPr fontId="9"/>
  </si>
  <si>
    <t>63191-122-08</t>
    <phoneticPr fontId="8"/>
  </si>
  <si>
    <t>職員旅費</t>
    <rPh sb="0" eb="2">
      <t>ショクイン</t>
    </rPh>
    <rPh sb="2" eb="4">
      <t>リョヒ</t>
    </rPh>
    <phoneticPr fontId="8"/>
  </si>
  <si>
    <t>63191-123-09</t>
    <phoneticPr fontId="8"/>
  </si>
  <si>
    <t>庁費</t>
    <rPh sb="0" eb="1">
      <t>チョウ</t>
    </rPh>
    <rPh sb="1" eb="2">
      <t>ヒ</t>
    </rPh>
    <phoneticPr fontId="8"/>
  </si>
  <si>
    <t>情報処理業務庁費</t>
    <rPh sb="0" eb="2">
      <t>ジョウホウ</t>
    </rPh>
    <rPh sb="2" eb="4">
      <t>ショリ</t>
    </rPh>
    <rPh sb="4" eb="6">
      <t>ギョウム</t>
    </rPh>
    <rPh sb="6" eb="7">
      <t>チョウ</t>
    </rPh>
    <rPh sb="7" eb="8">
      <t>ヒ</t>
    </rPh>
    <phoneticPr fontId="8"/>
  </si>
  <si>
    <t>(勘定)電源開発促進勘定</t>
    <rPh sb="1" eb="3">
      <t>カンジョウ</t>
    </rPh>
    <rPh sb="4" eb="6">
      <t>デンゲン</t>
    </rPh>
    <rPh sb="6" eb="8">
      <t>カイハツ</t>
    </rPh>
    <rPh sb="8" eb="10">
      <t>ソクシン</t>
    </rPh>
    <rPh sb="10" eb="12">
      <t>カンジョウ</t>
    </rPh>
    <phoneticPr fontId="8"/>
  </si>
  <si>
    <t>(勘定)原子力損害賠償支援勘定</t>
    <rPh sb="1" eb="3">
      <t>カンジョウ</t>
    </rPh>
    <rPh sb="4" eb="7">
      <t>ゲンシリョク</t>
    </rPh>
    <rPh sb="7" eb="9">
      <t>ソンガイ</t>
    </rPh>
    <rPh sb="9" eb="11">
      <t>バイショウ</t>
    </rPh>
    <rPh sb="11" eb="13">
      <t>シエン</t>
    </rPh>
    <rPh sb="13" eb="15">
      <t>カンジョウ</t>
    </rPh>
    <phoneticPr fontId="8"/>
  </si>
  <si>
    <t>経済産業省・特許特別会計</t>
    <rPh sb="0" eb="2">
      <t>ケイザイ</t>
    </rPh>
    <rPh sb="2" eb="5">
      <t>サンギョウショウ</t>
    </rPh>
    <rPh sb="6" eb="8">
      <t>トッキョ</t>
    </rPh>
    <rPh sb="8" eb="10">
      <t>トクベツ</t>
    </rPh>
    <rPh sb="10" eb="12">
      <t>カイケイ</t>
    </rPh>
    <phoneticPr fontId="8"/>
  </si>
  <si>
    <t>（参考）令和２年度</t>
    <rPh sb="1" eb="3">
      <t>サンコウ</t>
    </rPh>
    <rPh sb="4" eb="6">
      <t>レイワ</t>
    </rPh>
    <rPh sb="7" eb="9">
      <t>ネンド</t>
    </rPh>
    <rPh sb="8" eb="9">
      <t>ド</t>
    </rPh>
    <phoneticPr fontId="8"/>
  </si>
  <si>
    <t>(組織)特許庁</t>
    <rPh sb="4" eb="7">
      <t>トッキョチョウ</t>
    </rPh>
    <phoneticPr fontId="8"/>
  </si>
  <si>
    <t>事務取扱費</t>
    <rPh sb="0" eb="4">
      <t>ジムトリアツカイ</t>
    </rPh>
    <rPh sb="4" eb="5">
      <t>ヒ</t>
    </rPh>
    <phoneticPr fontId="8"/>
  </si>
  <si>
    <t>出張回数増による支出等の増</t>
  </si>
  <si>
    <t>職員旅費</t>
    <rPh sb="0" eb="2">
      <t>ショクイン</t>
    </rPh>
    <rPh sb="2" eb="4">
      <t>リョヒ</t>
    </rPh>
    <phoneticPr fontId="9"/>
  </si>
  <si>
    <t>庁費</t>
    <rPh sb="0" eb="2">
      <t>チョウヒ</t>
    </rPh>
    <phoneticPr fontId="9"/>
  </si>
  <si>
    <t>システムに係る支出等の増</t>
    <phoneticPr fontId="8"/>
  </si>
  <si>
    <t>情報処理業務庁費</t>
    <rPh sb="0" eb="2">
      <t>ジョウホウ</t>
    </rPh>
    <rPh sb="2" eb="4">
      <t>ショリ</t>
    </rPh>
    <rPh sb="4" eb="6">
      <t>ギョウム</t>
    </rPh>
    <rPh sb="6" eb="8">
      <t>チョウヒ</t>
    </rPh>
    <phoneticPr fontId="9"/>
  </si>
  <si>
    <t>国会図書館支部庁費</t>
    <rPh sb="0" eb="2">
      <t>コッカイ</t>
    </rPh>
    <rPh sb="2" eb="5">
      <t>トショカン</t>
    </rPh>
    <rPh sb="5" eb="7">
      <t>シブ</t>
    </rPh>
    <rPh sb="7" eb="9">
      <t>チョウヒ</t>
    </rPh>
    <phoneticPr fontId="9"/>
  </si>
  <si>
    <t>成果重視事業特許事務機械化庁費</t>
    <rPh sb="0" eb="2">
      <t>セイカ</t>
    </rPh>
    <rPh sb="2" eb="4">
      <t>ジュウシ</t>
    </rPh>
    <rPh sb="4" eb="6">
      <t>ジギョウ</t>
    </rPh>
    <rPh sb="6" eb="8">
      <t>トッキョ</t>
    </rPh>
    <rPh sb="8" eb="10">
      <t>ジム</t>
    </rPh>
    <rPh sb="10" eb="12">
      <t>キカイ</t>
    </rPh>
    <rPh sb="12" eb="13">
      <t>カ</t>
    </rPh>
    <rPh sb="13" eb="15">
      <t>チョウヒ</t>
    </rPh>
    <phoneticPr fontId="9"/>
  </si>
  <si>
    <t>審査審判庁費</t>
    <rPh sb="0" eb="2">
      <t>シンサ</t>
    </rPh>
    <rPh sb="2" eb="4">
      <t>シンパン</t>
    </rPh>
    <rPh sb="4" eb="6">
      <t>チョウヒ</t>
    </rPh>
    <phoneticPr fontId="9"/>
  </si>
  <si>
    <t>施設整備費</t>
    <rPh sb="0" eb="2">
      <t>シセツ</t>
    </rPh>
    <rPh sb="2" eb="4">
      <t>セイビ</t>
    </rPh>
    <rPh sb="4" eb="5">
      <t>ヒ</t>
    </rPh>
    <phoneticPr fontId="8"/>
  </si>
  <si>
    <t>工事設計に係る支出等の増</t>
    <phoneticPr fontId="8"/>
  </si>
  <si>
    <t>施設施工庁費</t>
    <rPh sb="0" eb="2">
      <t>シセツ</t>
    </rPh>
    <rPh sb="2" eb="4">
      <t>セコウ</t>
    </rPh>
    <rPh sb="4" eb="6">
      <t>チョウヒ</t>
    </rPh>
    <phoneticPr fontId="9"/>
  </si>
  <si>
    <t>借料及び損料に係る支出等の増</t>
    <rPh sb="11" eb="12">
      <t>トウ</t>
    </rPh>
    <phoneticPr fontId="8"/>
  </si>
  <si>
    <t>雑役務費に係る支出等の増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</si>
</sst>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;&quot;△ &quot;#,##0"/>
  </numFmts>
  <fonts count="43" x14ac:knownFonts="1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u/>
      <sz val="12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indexed="8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color indexed="8"/>
      <name val="Meiryo UI"/>
      <family val="3"/>
      <charset val="128"/>
    </font>
    <font>
      <sz val="12"/>
      <color indexed="9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rgb="FF000000"/>
      <name val="Meiryo UI"/>
      <family val="3"/>
      <charset val="128"/>
    </font>
    <font>
      <sz val="12"/>
      <name val="Meiryo UI"/>
      <family val="3"/>
    </font>
  </fonts>
  <fills count="4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8" tint="0.79998168889431442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8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/>
    <xf numFmtId="0" fontId="7" fillId="0" borderId="0">
      <alignment vertical="center"/>
    </xf>
    <xf numFmtId="0" fontId="13" fillId="0" borderId="0"/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16" applyNumberFormat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25" fillId="8" borderId="16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9" borderId="1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10" borderId="20" applyNumberFormat="0" applyFont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10" borderId="20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6">
    <xf numFmtId="0" fontId="0" fillId="0" borderId="0" xfId="0"/>
    <xf numFmtId="176" fontId="32" fillId="0" borderId="0" xfId="13" applyNumberFormat="1" applyFont="1" applyFill="1" applyBorder="1" applyAlignment="1" applyProtection="1"/>
    <xf numFmtId="177" fontId="32" fillId="2" borderId="5" xfId="1" applyNumberFormat="1" applyFont="1" applyFill="1" applyBorder="1" applyAlignment="1">
      <alignment horizontal="center" vertical="center"/>
    </xf>
    <xf numFmtId="177" fontId="32" fillId="38" borderId="5" xfId="1" applyNumberFormat="1" applyFont="1" applyFill="1" applyBorder="1" applyAlignment="1">
      <alignment horizontal="center" vertical="center" wrapText="1"/>
    </xf>
    <xf numFmtId="177" fontId="32" fillId="2" borderId="5" xfId="0" applyNumberFormat="1" applyFont="1" applyFill="1" applyBorder="1" applyAlignment="1" applyProtection="1">
      <alignment horizontal="center" vertical="center" wrapText="1"/>
      <protection locked="0"/>
    </xf>
    <xf numFmtId="177" fontId="32" fillId="38" borderId="8" xfId="1" applyNumberFormat="1" applyFont="1" applyFill="1" applyBorder="1" applyAlignment="1">
      <alignment horizontal="left" vertical="center" wrapText="1"/>
    </xf>
    <xf numFmtId="177" fontId="32" fillId="2" borderId="8" xfId="0" applyNumberFormat="1" applyFont="1" applyFill="1" applyBorder="1" applyProtection="1">
      <protection locked="0"/>
    </xf>
    <xf numFmtId="177" fontId="32" fillId="38" borderId="8" xfId="1" applyNumberFormat="1" applyFont="1" applyFill="1" applyBorder="1" applyAlignment="1">
      <alignment horizontal="center" vertical="center" wrapText="1"/>
    </xf>
    <xf numFmtId="177" fontId="32" fillId="38" borderId="9" xfId="1" applyNumberFormat="1" applyFont="1" applyFill="1" applyBorder="1" applyAlignment="1">
      <alignment horizontal="left" vertical="center" wrapText="1"/>
    </xf>
    <xf numFmtId="176" fontId="32" fillId="3" borderId="4" xfId="2" applyNumberFormat="1" applyFont="1" applyFill="1" applyBorder="1" applyAlignment="1">
      <alignment horizontal="center"/>
    </xf>
    <xf numFmtId="177" fontId="32" fillId="3" borderId="0" xfId="0" applyNumberFormat="1" applyFont="1" applyFill="1"/>
    <xf numFmtId="177" fontId="33" fillId="3" borderId="0" xfId="0" applyNumberFormat="1" applyFont="1" applyFill="1"/>
    <xf numFmtId="176" fontId="32" fillId="35" borderId="4" xfId="2" applyNumberFormat="1" applyFont="1" applyFill="1" applyBorder="1" applyAlignment="1">
      <alignment horizontal="center"/>
    </xf>
    <xf numFmtId="176" fontId="32" fillId="37" borderId="4" xfId="2" applyNumberFormat="1" applyFont="1" applyFill="1" applyBorder="1" applyAlignment="1">
      <alignment horizontal="center"/>
    </xf>
    <xf numFmtId="176" fontId="32" fillId="37" borderId="4" xfId="13" applyNumberFormat="1" applyFont="1" applyFill="1" applyBorder="1" applyAlignment="1" applyProtection="1">
      <alignment horizontal="center"/>
    </xf>
    <xf numFmtId="177" fontId="32" fillId="37" borderId="9" xfId="0" applyNumberFormat="1" applyFont="1" applyFill="1" applyBorder="1" applyProtection="1">
      <protection locked="0"/>
    </xf>
    <xf numFmtId="177" fontId="32" fillId="37" borderId="0" xfId="0" applyNumberFormat="1" applyFont="1" applyFill="1"/>
    <xf numFmtId="176" fontId="32" fillId="36" borderId="4" xfId="2" applyNumberFormat="1" applyFont="1" applyFill="1" applyBorder="1" applyAlignment="1">
      <alignment horizontal="center"/>
    </xf>
    <xf numFmtId="176" fontId="32" fillId="36" borderId="4" xfId="13" applyNumberFormat="1" applyFont="1" applyFill="1" applyBorder="1" applyAlignment="1" applyProtection="1">
      <alignment horizontal="center"/>
    </xf>
    <xf numFmtId="38" fontId="35" fillId="36" borderId="9" xfId="0" applyNumberFormat="1" applyFont="1" applyFill="1" applyBorder="1"/>
    <xf numFmtId="176" fontId="35" fillId="36" borderId="9" xfId="13" applyNumberFormat="1" applyFont="1" applyFill="1" applyBorder="1" applyAlignment="1"/>
    <xf numFmtId="176" fontId="32" fillId="0" borderId="4" xfId="2" applyNumberFormat="1" applyFont="1" applyFill="1" applyBorder="1" applyAlignment="1">
      <alignment horizontal="center"/>
    </xf>
    <xf numFmtId="176" fontId="32" fillId="0" borderId="4" xfId="13" applyNumberFormat="1" applyFont="1" applyFill="1" applyBorder="1" applyAlignment="1" applyProtection="1">
      <alignment horizontal="center"/>
    </xf>
    <xf numFmtId="176" fontId="32" fillId="0" borderId="0" xfId="13" quotePrefix="1" applyNumberFormat="1" applyFont="1" applyFill="1" applyBorder="1" applyAlignment="1" applyProtection="1">
      <alignment horizontal="left"/>
    </xf>
    <xf numFmtId="176" fontId="32" fillId="0" borderId="0" xfId="13" applyNumberFormat="1" applyFont="1" applyFill="1" applyAlignment="1" applyProtection="1"/>
    <xf numFmtId="38" fontId="32" fillId="2" borderId="5" xfId="1" applyFont="1" applyFill="1" applyBorder="1" applyAlignment="1">
      <alignment horizontal="center" vertical="center" wrapText="1"/>
    </xf>
    <xf numFmtId="176" fontId="34" fillId="35" borderId="8" xfId="2" applyNumberFormat="1" applyFont="1" applyFill="1" applyBorder="1" applyAlignment="1">
      <alignment horizontal="center" vertical="center"/>
    </xf>
    <xf numFmtId="176" fontId="34" fillId="35" borderId="9" xfId="2" applyNumberFormat="1" applyFont="1" applyFill="1" applyBorder="1" applyAlignment="1">
      <alignment horizontal="center" vertical="center"/>
    </xf>
    <xf numFmtId="176" fontId="34" fillId="37" borderId="8" xfId="1" applyNumberFormat="1" applyFont="1" applyFill="1" applyBorder="1" applyAlignment="1">
      <alignment horizontal="center" vertical="center"/>
    </xf>
    <xf numFmtId="38" fontId="35" fillId="37" borderId="5" xfId="0" applyNumberFormat="1" applyFont="1" applyFill="1" applyBorder="1"/>
    <xf numFmtId="176" fontId="35" fillId="37" borderId="5" xfId="13" applyNumberFormat="1" applyFont="1" applyFill="1" applyBorder="1" applyAlignment="1"/>
    <xf numFmtId="176" fontId="34" fillId="37" borderId="8" xfId="2" applyNumberFormat="1" applyFont="1" applyFill="1" applyBorder="1" applyAlignment="1">
      <alignment horizontal="center" vertical="center"/>
    </xf>
    <xf numFmtId="38" fontId="35" fillId="37" borderId="8" xfId="0" applyNumberFormat="1" applyFont="1" applyFill="1" applyBorder="1"/>
    <xf numFmtId="176" fontId="35" fillId="37" borderId="8" xfId="13" applyNumberFormat="1" applyFont="1" applyFill="1" applyBorder="1" applyAlignment="1"/>
    <xf numFmtId="176" fontId="34" fillId="37" borderId="9" xfId="2" applyNumberFormat="1" applyFont="1" applyFill="1" applyBorder="1" applyAlignment="1">
      <alignment horizontal="center" vertical="center"/>
    </xf>
    <xf numFmtId="38" fontId="35" fillId="37" borderId="9" xfId="0" applyNumberFormat="1" applyFont="1" applyFill="1" applyBorder="1"/>
    <xf numFmtId="176" fontId="35" fillId="37" borderId="9" xfId="13" applyNumberFormat="1" applyFont="1" applyFill="1" applyBorder="1" applyAlignment="1"/>
    <xf numFmtId="177" fontId="35" fillId="36" borderId="5" xfId="0" applyNumberFormat="1" applyFont="1" applyFill="1" applyBorder="1" applyAlignment="1" applyProtection="1">
      <alignment horizontal="right"/>
      <protection locked="0"/>
    </xf>
    <xf numFmtId="38" fontId="35" fillId="36" borderId="5" xfId="0" applyNumberFormat="1" applyFont="1" applyFill="1" applyBorder="1"/>
    <xf numFmtId="176" fontId="35" fillId="36" borderId="5" xfId="13" applyNumberFormat="1" applyFont="1" applyFill="1" applyBorder="1" applyAlignment="1"/>
    <xf numFmtId="176" fontId="34" fillId="36" borderId="8" xfId="2" applyNumberFormat="1" applyFont="1" applyFill="1" applyBorder="1" applyAlignment="1">
      <alignment horizontal="center" vertical="center"/>
    </xf>
    <xf numFmtId="177" fontId="35" fillId="36" borderId="8" xfId="0" applyNumberFormat="1" applyFont="1" applyFill="1" applyBorder="1" applyAlignment="1" applyProtection="1">
      <alignment horizontal="right"/>
      <protection locked="0"/>
    </xf>
    <xf numFmtId="38" fontId="35" fillId="36" borderId="8" xfId="0" applyNumberFormat="1" applyFont="1" applyFill="1" applyBorder="1"/>
    <xf numFmtId="176" fontId="35" fillId="36" borderId="8" xfId="13" applyNumberFormat="1" applyFont="1" applyFill="1" applyBorder="1" applyAlignment="1"/>
    <xf numFmtId="176" fontId="34" fillId="36" borderId="9" xfId="2" applyNumberFormat="1" applyFont="1" applyFill="1" applyBorder="1" applyAlignment="1">
      <alignment horizontal="center" vertical="center"/>
    </xf>
    <xf numFmtId="177" fontId="35" fillId="36" borderId="9" xfId="0" applyNumberFormat="1" applyFont="1" applyFill="1" applyBorder="1" applyAlignment="1" applyProtection="1">
      <alignment horizontal="right"/>
      <protection locked="0"/>
    </xf>
    <xf numFmtId="176" fontId="35" fillId="0" borderId="5" xfId="13" applyNumberFormat="1" applyFont="1" applyFill="1" applyBorder="1" applyAlignment="1"/>
    <xf numFmtId="176" fontId="35" fillId="0" borderId="9" xfId="13" applyNumberFormat="1" applyFont="1" applyFill="1" applyBorder="1" applyAlignment="1"/>
    <xf numFmtId="176" fontId="35" fillId="0" borderId="8" xfId="13" applyNumberFormat="1" applyFont="1" applyFill="1" applyBorder="1" applyAlignment="1"/>
    <xf numFmtId="38" fontId="35" fillId="37" borderId="5" xfId="0" applyNumberFormat="1" applyFont="1" applyFill="1" applyBorder="1" applyAlignment="1">
      <alignment vertical="top" wrapText="1"/>
    </xf>
    <xf numFmtId="38" fontId="35" fillId="37" borderId="8" xfId="0" applyNumberFormat="1" applyFont="1" applyFill="1" applyBorder="1" applyAlignment="1">
      <alignment vertical="top" wrapText="1"/>
    </xf>
    <xf numFmtId="38" fontId="35" fillId="37" borderId="9" xfId="0" applyNumberFormat="1" applyFont="1" applyFill="1" applyBorder="1" applyAlignment="1">
      <alignment vertical="top" wrapText="1"/>
    </xf>
    <xf numFmtId="176" fontId="32" fillId="36" borderId="9" xfId="2" applyNumberFormat="1" applyFont="1" applyFill="1" applyBorder="1" applyAlignment="1">
      <alignment horizontal="center" vertical="center"/>
    </xf>
    <xf numFmtId="177" fontId="32" fillId="36" borderId="9" xfId="0" applyNumberFormat="1" applyFont="1" applyFill="1" applyBorder="1" applyAlignment="1" applyProtection="1">
      <alignment horizontal="right"/>
      <protection locked="0"/>
    </xf>
    <xf numFmtId="177" fontId="32" fillId="36" borderId="5" xfId="0" applyNumberFormat="1" applyFont="1" applyFill="1" applyBorder="1" applyAlignment="1" applyProtection="1">
      <alignment horizontal="right"/>
      <protection locked="0"/>
    </xf>
    <xf numFmtId="176" fontId="32" fillId="36" borderId="8" xfId="2" applyNumberFormat="1" applyFont="1" applyFill="1" applyBorder="1" applyAlignment="1">
      <alignment horizontal="center" vertical="center"/>
    </xf>
    <xf numFmtId="177" fontId="32" fillId="36" borderId="8" xfId="0" applyNumberFormat="1" applyFont="1" applyFill="1" applyBorder="1" applyAlignment="1" applyProtection="1">
      <alignment horizontal="right"/>
      <protection locked="0"/>
    </xf>
    <xf numFmtId="176" fontId="32" fillId="35" borderId="9" xfId="2" applyNumberFormat="1" applyFont="1" applyFill="1" applyBorder="1" applyAlignment="1">
      <alignment horizontal="center" vertical="center"/>
    </xf>
    <xf numFmtId="176" fontId="32" fillId="35" borderId="8" xfId="2" applyNumberFormat="1" applyFont="1" applyFill="1" applyBorder="1" applyAlignment="1">
      <alignment horizontal="center" vertical="center"/>
    </xf>
    <xf numFmtId="176" fontId="32" fillId="37" borderId="8" xfId="1" applyNumberFormat="1" applyFont="1" applyFill="1" applyBorder="1" applyAlignment="1">
      <alignment horizontal="center" vertical="center"/>
    </xf>
    <xf numFmtId="176" fontId="32" fillId="37" borderId="8" xfId="2" applyNumberFormat="1" applyFont="1" applyFill="1" applyBorder="1" applyAlignment="1">
      <alignment horizontal="center" vertical="center"/>
    </xf>
    <xf numFmtId="176" fontId="32" fillId="37" borderId="9" xfId="2" applyNumberFormat="1" applyFont="1" applyFill="1" applyBorder="1" applyAlignment="1">
      <alignment horizontal="center" vertical="center"/>
    </xf>
    <xf numFmtId="177" fontId="32" fillId="35" borderId="6" xfId="1" applyNumberFormat="1" applyFont="1" applyFill="1" applyBorder="1" applyAlignment="1">
      <alignment horizontal="left" vertical="center"/>
    </xf>
    <xf numFmtId="177" fontId="32" fillId="35" borderId="0" xfId="1" applyNumberFormat="1" applyFont="1" applyFill="1" applyBorder="1" applyAlignment="1">
      <alignment horizontal="center" vertical="center"/>
    </xf>
    <xf numFmtId="38" fontId="34" fillId="2" borderId="5" xfId="1" applyFont="1" applyFill="1" applyBorder="1" applyAlignment="1">
      <alignment horizontal="center" vertical="center" wrapText="1"/>
    </xf>
    <xf numFmtId="177" fontId="34" fillId="2" borderId="5" xfId="0" applyNumberFormat="1" applyFont="1" applyFill="1" applyBorder="1" applyAlignment="1" applyProtection="1">
      <alignment horizontal="center" vertical="center" wrapText="1"/>
      <protection locked="0"/>
    </xf>
    <xf numFmtId="177" fontId="34" fillId="2" borderId="8" xfId="0" applyNumberFormat="1" applyFont="1" applyFill="1" applyBorder="1" applyProtection="1">
      <protection locked="0"/>
    </xf>
    <xf numFmtId="176" fontId="34" fillId="0" borderId="5" xfId="13" applyNumberFormat="1" applyFont="1" applyFill="1" applyBorder="1" applyAlignment="1"/>
    <xf numFmtId="176" fontId="34" fillId="0" borderId="5" xfId="13" applyNumberFormat="1" applyFont="1" applyFill="1" applyBorder="1" applyAlignment="1" applyProtection="1">
      <protection locked="0"/>
    </xf>
    <xf numFmtId="176" fontId="34" fillId="0" borderId="8" xfId="2" applyNumberFormat="1" applyFont="1" applyFill="1" applyBorder="1" applyAlignment="1">
      <alignment horizontal="center" vertical="center"/>
    </xf>
    <xf numFmtId="176" fontId="34" fillId="0" borderId="8" xfId="13" applyNumberFormat="1" applyFont="1" applyFill="1" applyBorder="1" applyAlignment="1"/>
    <xf numFmtId="176" fontId="34" fillId="0" borderId="8" xfId="13" applyNumberFormat="1" applyFont="1" applyFill="1" applyBorder="1" applyAlignment="1" applyProtection="1">
      <protection locked="0"/>
    </xf>
    <xf numFmtId="176" fontId="34" fillId="0" borderId="9" xfId="2" applyNumberFormat="1" applyFont="1" applyFill="1" applyBorder="1" applyAlignment="1">
      <alignment horizontal="center" vertical="center"/>
    </xf>
    <xf numFmtId="177" fontId="32" fillId="38" borderId="5" xfId="1" applyNumberFormat="1" applyFont="1" applyFill="1" applyBorder="1" applyAlignment="1">
      <alignment horizontal="center" vertical="center"/>
    </xf>
    <xf numFmtId="38" fontId="34" fillId="37" borderId="5" xfId="0" applyNumberFormat="1" applyFont="1" applyFill="1" applyBorder="1"/>
    <xf numFmtId="176" fontId="34" fillId="37" borderId="5" xfId="13" applyNumberFormat="1" applyFont="1" applyFill="1" applyBorder="1" applyAlignment="1" applyProtection="1">
      <protection locked="0"/>
    </xf>
    <xf numFmtId="38" fontId="34" fillId="37" borderId="8" xfId="0" applyNumberFormat="1" applyFont="1" applyFill="1" applyBorder="1"/>
    <xf numFmtId="176" fontId="34" fillId="37" borderId="8" xfId="13" applyNumberFormat="1" applyFont="1" applyFill="1" applyBorder="1" applyAlignment="1" applyProtection="1">
      <protection locked="0"/>
    </xf>
    <xf numFmtId="38" fontId="34" fillId="37" borderId="9" xfId="0" applyNumberFormat="1" applyFont="1" applyFill="1" applyBorder="1"/>
    <xf numFmtId="176" fontId="34" fillId="37" borderId="9" xfId="13" applyNumberFormat="1" applyFont="1" applyFill="1" applyBorder="1" applyAlignment="1" applyProtection="1">
      <protection locked="0"/>
    </xf>
    <xf numFmtId="38" fontId="34" fillId="37" borderId="5" xfId="0" applyNumberFormat="1" applyFont="1" applyFill="1" applyBorder="1" applyAlignment="1">
      <alignment shrinkToFit="1"/>
    </xf>
    <xf numFmtId="38" fontId="34" fillId="37" borderId="8" xfId="0" applyNumberFormat="1" applyFont="1" applyFill="1" applyBorder="1" applyAlignment="1">
      <alignment shrinkToFit="1"/>
    </xf>
    <xf numFmtId="38" fontId="34" fillId="37" borderId="9" xfId="0" applyNumberFormat="1" applyFont="1" applyFill="1" applyBorder="1" applyAlignment="1">
      <alignment shrinkToFit="1"/>
    </xf>
    <xf numFmtId="177" fontId="34" fillId="36" borderId="8" xfId="0" applyNumberFormat="1" applyFont="1" applyFill="1" applyBorder="1" applyAlignment="1" applyProtection="1">
      <alignment horizontal="right"/>
      <protection locked="0"/>
    </xf>
    <xf numFmtId="38" fontId="34" fillId="36" borderId="5" xfId="0" applyNumberFormat="1" applyFont="1" applyFill="1" applyBorder="1"/>
    <xf numFmtId="176" fontId="34" fillId="36" borderId="5" xfId="13" applyNumberFormat="1" applyFont="1" applyFill="1" applyBorder="1" applyAlignment="1" applyProtection="1">
      <protection locked="0"/>
    </xf>
    <xf numFmtId="38" fontId="34" fillId="36" borderId="8" xfId="0" applyNumberFormat="1" applyFont="1" applyFill="1" applyBorder="1"/>
    <xf numFmtId="176" fontId="34" fillId="36" borderId="8" xfId="13" applyNumberFormat="1" applyFont="1" applyFill="1" applyBorder="1" applyAlignment="1" applyProtection="1">
      <protection locked="0"/>
    </xf>
    <xf numFmtId="177" fontId="34" fillId="36" borderId="9" xfId="0" applyNumberFormat="1" applyFont="1" applyFill="1" applyBorder="1" applyAlignment="1" applyProtection="1">
      <alignment horizontal="right"/>
      <protection locked="0"/>
    </xf>
    <xf numFmtId="38" fontId="34" fillId="36" borderId="9" xfId="0" applyNumberFormat="1" applyFont="1" applyFill="1" applyBorder="1" applyAlignment="1">
      <alignment shrinkToFit="1"/>
    </xf>
    <xf numFmtId="176" fontId="34" fillId="36" borderId="9" xfId="13" applyNumberFormat="1" applyFont="1" applyFill="1" applyBorder="1" applyAlignment="1" applyProtection="1">
      <protection locked="0"/>
    </xf>
    <xf numFmtId="177" fontId="34" fillId="36" borderId="5" xfId="0" applyNumberFormat="1" applyFont="1" applyFill="1" applyBorder="1" applyAlignment="1" applyProtection="1">
      <alignment horizontal="right"/>
      <protection locked="0"/>
    </xf>
    <xf numFmtId="38" fontId="34" fillId="36" borderId="5" xfId="0" applyNumberFormat="1" applyFont="1" applyFill="1" applyBorder="1" applyAlignment="1">
      <alignment shrinkToFit="1"/>
    </xf>
    <xf numFmtId="38" fontId="34" fillId="36" borderId="8" xfId="0" applyNumberFormat="1" applyFont="1" applyFill="1" applyBorder="1" applyAlignment="1">
      <alignment shrinkToFit="1"/>
    </xf>
    <xf numFmtId="38" fontId="32" fillId="2" borderId="5" xfId="1" applyFont="1" applyFill="1" applyBorder="1" applyAlignment="1">
      <alignment horizontal="center" vertical="center"/>
    </xf>
    <xf numFmtId="38" fontId="34" fillId="2" borderId="5" xfId="1" applyFont="1" applyFill="1" applyBorder="1" applyAlignment="1">
      <alignment horizontal="center" vertical="center"/>
    </xf>
    <xf numFmtId="177" fontId="32" fillId="0" borderId="0" xfId="0" applyNumberFormat="1" applyFont="1"/>
    <xf numFmtId="176" fontId="32" fillId="0" borderId="0" xfId="0" applyNumberFormat="1" applyFont="1" applyAlignment="1">
      <alignment horizontal="center"/>
    </xf>
    <xf numFmtId="176" fontId="32" fillId="0" borderId="0" xfId="0" applyNumberFormat="1" applyFont="1"/>
    <xf numFmtId="177" fontId="32" fillId="0" borderId="0" xfId="0" applyNumberFormat="1" applyFont="1" applyProtection="1">
      <protection locked="0"/>
    </xf>
    <xf numFmtId="177" fontId="32" fillId="0" borderId="0" xfId="0" applyNumberFormat="1" applyFont="1" applyAlignment="1">
      <alignment vertical="center"/>
    </xf>
    <xf numFmtId="177" fontId="33" fillId="0" borderId="0" xfId="0" applyNumberFormat="1" applyFont="1"/>
    <xf numFmtId="177" fontId="34" fillId="3" borderId="22" xfId="0" applyNumberFormat="1" applyFont="1" applyFill="1" applyBorder="1"/>
    <xf numFmtId="177" fontId="34" fillId="3" borderId="23" xfId="0" applyNumberFormat="1" applyFont="1" applyFill="1" applyBorder="1"/>
    <xf numFmtId="177" fontId="34" fillId="3" borderId="24" xfId="0" applyNumberFormat="1" applyFont="1" applyFill="1" applyBorder="1"/>
    <xf numFmtId="177" fontId="32" fillId="3" borderId="4" xfId="0" applyNumberFormat="1" applyFont="1" applyFill="1" applyBorder="1"/>
    <xf numFmtId="177" fontId="32" fillId="3" borderId="9" xfId="0" applyNumberFormat="1" applyFont="1" applyFill="1" applyBorder="1"/>
    <xf numFmtId="177" fontId="34" fillId="0" borderId="22" xfId="0" applyNumberFormat="1" applyFont="1" applyBorder="1"/>
    <xf numFmtId="177" fontId="34" fillId="0" borderId="23" xfId="0" applyNumberFormat="1" applyFont="1" applyBorder="1"/>
    <xf numFmtId="177" fontId="34" fillId="0" borderId="24" xfId="0" applyNumberFormat="1" applyFont="1" applyBorder="1"/>
    <xf numFmtId="177" fontId="32" fillId="0" borderId="4" xfId="0" applyNumberFormat="1" applyFont="1" applyBorder="1"/>
    <xf numFmtId="177" fontId="32" fillId="0" borderId="9" xfId="0" applyNumberFormat="1" applyFont="1" applyBorder="1"/>
    <xf numFmtId="177" fontId="34" fillId="37" borderId="22" xfId="0" applyNumberFormat="1" applyFont="1" applyFill="1" applyBorder="1"/>
    <xf numFmtId="177" fontId="34" fillId="37" borderId="23" xfId="0" applyNumberFormat="1" applyFont="1" applyFill="1" applyBorder="1"/>
    <xf numFmtId="177" fontId="34" fillId="37" borderId="24" xfId="0" applyNumberFormat="1" applyFont="1" applyFill="1" applyBorder="1"/>
    <xf numFmtId="177" fontId="32" fillId="37" borderId="4" xfId="0" applyNumberFormat="1" applyFont="1" applyFill="1" applyBorder="1"/>
    <xf numFmtId="177" fontId="34" fillId="36" borderId="23" xfId="0" applyNumberFormat="1" applyFont="1" applyFill="1" applyBorder="1"/>
    <xf numFmtId="177" fontId="34" fillId="36" borderId="24" xfId="0" applyNumberFormat="1" applyFont="1" applyFill="1" applyBorder="1"/>
    <xf numFmtId="177" fontId="32" fillId="36" borderId="4" xfId="0" applyNumberFormat="1" applyFont="1" applyFill="1" applyBorder="1" applyAlignment="1">
      <alignment horizontal="right"/>
    </xf>
    <xf numFmtId="177" fontId="32" fillId="36" borderId="0" xfId="0" applyNumberFormat="1" applyFont="1" applyFill="1"/>
    <xf numFmtId="177" fontId="33" fillId="36" borderId="0" xfId="0" applyNumberFormat="1" applyFont="1" applyFill="1"/>
    <xf numFmtId="177" fontId="32" fillId="39" borderId="0" xfId="0" applyNumberFormat="1" applyFont="1" applyFill="1"/>
    <xf numFmtId="177" fontId="33" fillId="39" borderId="0" xfId="0" applyNumberFormat="1" applyFont="1" applyFill="1"/>
    <xf numFmtId="177" fontId="32" fillId="37" borderId="9" xfId="0" applyNumberFormat="1" applyFont="1" applyFill="1" applyBorder="1"/>
    <xf numFmtId="177" fontId="36" fillId="39" borderId="0" xfId="0" applyNumberFormat="1" applyFont="1" applyFill="1"/>
    <xf numFmtId="177" fontId="32" fillId="0" borderId="7" xfId="0" applyNumberFormat="1" applyFont="1" applyBorder="1"/>
    <xf numFmtId="177" fontId="32" fillId="2" borderId="0" xfId="0" applyNumberFormat="1" applyFont="1" applyFill="1"/>
    <xf numFmtId="177" fontId="32" fillId="36" borderId="4" xfId="0" applyNumberFormat="1" applyFont="1" applyFill="1" applyBorder="1"/>
    <xf numFmtId="177" fontId="32" fillId="0" borderId="4" xfId="0" applyNumberFormat="1" applyFont="1" applyBorder="1" applyAlignment="1">
      <alignment horizontal="right"/>
    </xf>
    <xf numFmtId="177" fontId="32" fillId="0" borderId="9" xfId="0" applyNumberFormat="1" applyFont="1" applyBorder="1" applyProtection="1">
      <protection locked="0"/>
    </xf>
    <xf numFmtId="177" fontId="32" fillId="37" borderId="4" xfId="0" applyNumberFormat="1" applyFont="1" applyFill="1" applyBorder="1" applyAlignment="1">
      <alignment horizontal="right"/>
    </xf>
    <xf numFmtId="177" fontId="33" fillId="37" borderId="9" xfId="0" applyNumberFormat="1" applyFont="1" applyFill="1" applyBorder="1" applyProtection="1">
      <protection locked="0"/>
    </xf>
    <xf numFmtId="177" fontId="33" fillId="37" borderId="0" xfId="0" applyNumberFormat="1" applyFont="1" applyFill="1"/>
    <xf numFmtId="177" fontId="33" fillId="0" borderId="9" xfId="0" applyNumberFormat="1" applyFont="1" applyBorder="1" applyProtection="1">
      <protection locked="0"/>
    </xf>
    <xf numFmtId="177" fontId="32" fillId="0" borderId="0" xfId="0" quotePrefix="1" applyNumberFormat="1" applyFont="1" applyAlignment="1">
      <alignment horizontal="left"/>
    </xf>
    <xf numFmtId="176" fontId="32" fillId="0" borderId="0" xfId="0" quotePrefix="1" applyNumberFormat="1" applyFont="1" applyAlignment="1">
      <alignment horizontal="center"/>
    </xf>
    <xf numFmtId="176" fontId="32" fillId="0" borderId="0" xfId="0" quotePrefix="1" applyNumberFormat="1" applyFont="1" applyAlignment="1">
      <alignment horizontal="left"/>
    </xf>
    <xf numFmtId="177" fontId="32" fillId="0" borderId="0" xfId="0" quotePrefix="1" applyNumberFormat="1" applyFont="1" applyAlignment="1" applyProtection="1">
      <alignment horizontal="left"/>
      <protection locked="0"/>
    </xf>
    <xf numFmtId="177" fontId="32" fillId="0" borderId="0" xfId="0" quotePrefix="1" applyNumberFormat="1" applyFont="1" applyAlignment="1">
      <alignment horizontal="left" vertical="center"/>
    </xf>
    <xf numFmtId="38" fontId="35" fillId="0" borderId="0" xfId="0" applyNumberFormat="1" applyFont="1"/>
    <xf numFmtId="38" fontId="35" fillId="0" borderId="0" xfId="0" applyNumberFormat="1" applyFont="1" applyProtection="1">
      <protection locked="0"/>
    </xf>
    <xf numFmtId="38" fontId="32" fillId="0" borderId="0" xfId="0" applyNumberFormat="1" applyFont="1"/>
    <xf numFmtId="38" fontId="32" fillId="0" borderId="0" xfId="0" applyNumberFormat="1" applyFont="1" applyProtection="1">
      <protection locked="0"/>
    </xf>
    <xf numFmtId="38" fontId="37" fillId="0" borderId="0" xfId="0" applyNumberFormat="1" applyFont="1"/>
    <xf numFmtId="38" fontId="38" fillId="0" borderId="0" xfId="0" applyNumberFormat="1" applyFont="1"/>
    <xf numFmtId="38" fontId="35" fillId="0" borderId="1" xfId="0" applyNumberFormat="1" applyFont="1" applyBorder="1"/>
    <xf numFmtId="38" fontId="35" fillId="0" borderId="2" xfId="0" applyNumberFormat="1" applyFont="1" applyBorder="1"/>
    <xf numFmtId="38" fontId="35" fillId="0" borderId="3" xfId="0" applyNumberFormat="1" applyFont="1" applyBorder="1"/>
    <xf numFmtId="38" fontId="35" fillId="0" borderId="7" xfId="0" applyNumberFormat="1" applyFont="1" applyBorder="1"/>
    <xf numFmtId="176" fontId="35" fillId="0" borderId="8" xfId="0" quotePrefix="1" applyNumberFormat="1" applyFont="1" applyBorder="1" applyAlignment="1" applyProtection="1">
      <alignment horizontal="center"/>
      <protection locked="0"/>
    </xf>
    <xf numFmtId="38" fontId="35" fillId="0" borderId="8" xfId="0" quotePrefix="1" applyNumberFormat="1" applyFont="1" applyBorder="1" applyAlignment="1" applyProtection="1">
      <alignment horizontal="left"/>
      <protection locked="0"/>
    </xf>
    <xf numFmtId="38" fontId="39" fillId="0" borderId="0" xfId="0" applyNumberFormat="1" applyFont="1" applyProtection="1">
      <protection locked="0"/>
    </xf>
    <xf numFmtId="38" fontId="35" fillId="0" borderId="6" xfId="0" applyNumberFormat="1" applyFont="1" applyBorder="1"/>
    <xf numFmtId="38" fontId="35" fillId="0" borderId="8" xfId="0" applyNumberFormat="1" applyFont="1" applyBorder="1" applyProtection="1">
      <protection locked="0"/>
    </xf>
    <xf numFmtId="38" fontId="35" fillId="0" borderId="11" xfId="0" applyNumberFormat="1" applyFont="1" applyBorder="1"/>
    <xf numFmtId="38" fontId="35" fillId="0" borderId="10" xfId="0" applyNumberFormat="1" applyFont="1" applyBorder="1"/>
    <xf numFmtId="38" fontId="35" fillId="0" borderId="12" xfId="0" applyNumberFormat="1" applyFont="1" applyBorder="1"/>
    <xf numFmtId="177" fontId="35" fillId="0" borderId="9" xfId="0" applyNumberFormat="1" applyFont="1" applyBorder="1"/>
    <xf numFmtId="177" fontId="39" fillId="0" borderId="0" xfId="0" applyNumberFormat="1" applyFont="1"/>
    <xf numFmtId="38" fontId="35" fillId="37" borderId="6" xfId="0" applyNumberFormat="1" applyFont="1" applyFill="1" applyBorder="1"/>
    <xf numFmtId="38" fontId="35" fillId="37" borderId="0" xfId="0" applyNumberFormat="1" applyFont="1" applyFill="1"/>
    <xf numFmtId="38" fontId="35" fillId="37" borderId="7" xfId="0" applyNumberFormat="1" applyFont="1" applyFill="1" applyBorder="1"/>
    <xf numFmtId="38" fontId="35" fillId="36" borderId="1" xfId="0" applyNumberFormat="1" applyFont="1" applyFill="1" applyBorder="1"/>
    <xf numFmtId="38" fontId="35" fillId="36" borderId="2" xfId="0" applyNumberFormat="1" applyFont="1" applyFill="1" applyBorder="1"/>
    <xf numFmtId="38" fontId="35" fillId="36" borderId="3" xfId="0" applyNumberFormat="1" applyFont="1" applyFill="1" applyBorder="1"/>
    <xf numFmtId="177" fontId="35" fillId="36" borderId="8" xfId="0" applyNumberFormat="1" applyFont="1" applyFill="1" applyBorder="1" applyAlignment="1">
      <alignment horizontal="right"/>
    </xf>
    <xf numFmtId="176" fontId="35" fillId="36" borderId="8" xfId="0" applyNumberFormat="1" applyFont="1" applyFill="1" applyBorder="1" applyAlignment="1">
      <alignment horizontal="center"/>
    </xf>
    <xf numFmtId="38" fontId="35" fillId="36" borderId="6" xfId="0" applyNumberFormat="1" applyFont="1" applyFill="1" applyBorder="1"/>
    <xf numFmtId="38" fontId="35" fillId="36" borderId="0" xfId="0" applyNumberFormat="1" applyFont="1" applyFill="1"/>
    <xf numFmtId="38" fontId="35" fillId="36" borderId="7" xfId="0" applyNumberFormat="1" applyFont="1" applyFill="1" applyBorder="1"/>
    <xf numFmtId="38" fontId="35" fillId="36" borderId="11" xfId="0" applyNumberFormat="1" applyFont="1" applyFill="1" applyBorder="1"/>
    <xf numFmtId="38" fontId="32" fillId="36" borderId="10" xfId="0" applyNumberFormat="1" applyFont="1" applyFill="1" applyBorder="1"/>
    <xf numFmtId="38" fontId="35" fillId="36" borderId="10" xfId="0" applyNumberFormat="1" applyFont="1" applyFill="1" applyBorder="1"/>
    <xf numFmtId="38" fontId="35" fillId="36" borderId="12" xfId="0" applyNumberFormat="1" applyFont="1" applyFill="1" applyBorder="1"/>
    <xf numFmtId="177" fontId="35" fillId="36" borderId="9" xfId="0" applyNumberFormat="1" applyFont="1" applyFill="1" applyBorder="1" applyAlignment="1">
      <alignment horizontal="right"/>
    </xf>
    <xf numFmtId="177" fontId="32" fillId="36" borderId="9" xfId="0" applyNumberFormat="1" applyFont="1" applyFill="1" applyBorder="1" applyAlignment="1">
      <alignment horizontal="right"/>
    </xf>
    <xf numFmtId="177" fontId="32" fillId="36" borderId="8" xfId="0" applyNumberFormat="1" applyFont="1" applyFill="1" applyBorder="1" applyAlignment="1">
      <alignment horizontal="right"/>
    </xf>
    <xf numFmtId="38" fontId="32" fillId="36" borderId="0" xfId="0" applyNumberFormat="1" applyFont="1" applyFill="1"/>
    <xf numFmtId="176" fontId="35" fillId="0" borderId="5" xfId="0" quotePrefix="1" applyNumberFormat="1" applyFont="1" applyBorder="1" applyAlignment="1" applyProtection="1">
      <alignment horizontal="center"/>
      <protection locked="0"/>
    </xf>
    <xf numFmtId="38" fontId="35" fillId="0" borderId="5" xfId="0" applyNumberFormat="1" applyFont="1" applyBorder="1"/>
    <xf numFmtId="38" fontId="35" fillId="0" borderId="5" xfId="0" applyNumberFormat="1" applyFont="1" applyBorder="1" applyAlignment="1">
      <alignment vertical="top" wrapText="1"/>
    </xf>
    <xf numFmtId="38" fontId="35" fillId="0" borderId="9" xfId="0" applyNumberFormat="1" applyFont="1" applyBorder="1"/>
    <xf numFmtId="38" fontId="35" fillId="0" borderId="9" xfId="0" applyNumberFormat="1" applyFont="1" applyBorder="1" applyAlignment="1">
      <alignment vertical="top" wrapText="1"/>
    </xf>
    <xf numFmtId="38" fontId="35" fillId="0" borderId="8" xfId="0" applyNumberFormat="1" applyFont="1" applyBorder="1"/>
    <xf numFmtId="38" fontId="35" fillId="0" borderId="8" xfId="0" applyNumberFormat="1" applyFont="1" applyBorder="1" applyAlignment="1">
      <alignment vertical="top" wrapText="1"/>
    </xf>
    <xf numFmtId="177" fontId="39" fillId="0" borderId="9" xfId="0" applyNumberFormat="1" applyFont="1" applyBorder="1" applyAlignment="1">
      <alignment vertical="top" wrapText="1"/>
    </xf>
    <xf numFmtId="38" fontId="32" fillId="36" borderId="11" xfId="0" applyNumberFormat="1" applyFont="1" applyFill="1" applyBorder="1"/>
    <xf numFmtId="38" fontId="32" fillId="36" borderId="12" xfId="0" applyNumberFormat="1" applyFont="1" applyFill="1" applyBorder="1"/>
    <xf numFmtId="38" fontId="32" fillId="36" borderId="6" xfId="0" applyNumberFormat="1" applyFont="1" applyFill="1" applyBorder="1"/>
    <xf numFmtId="38" fontId="32" fillId="36" borderId="7" xfId="0" applyNumberFormat="1" applyFont="1" applyFill="1" applyBorder="1"/>
    <xf numFmtId="38" fontId="32" fillId="36" borderId="5" xfId="0" applyNumberFormat="1" applyFont="1" applyFill="1" applyBorder="1" applyAlignment="1">
      <alignment horizontal="right"/>
    </xf>
    <xf numFmtId="38" fontId="32" fillId="36" borderId="3" xfId="0" applyNumberFormat="1" applyFont="1" applyFill="1" applyBorder="1"/>
    <xf numFmtId="38" fontId="32" fillId="36" borderId="2" xfId="0" applyNumberFormat="1" applyFont="1" applyFill="1" applyBorder="1"/>
    <xf numFmtId="176" fontId="32" fillId="36" borderId="8" xfId="0" applyNumberFormat="1" applyFont="1" applyFill="1" applyBorder="1" applyAlignment="1">
      <alignment horizontal="center"/>
    </xf>
    <xf numFmtId="38" fontId="32" fillId="36" borderId="8" xfId="0" applyNumberFormat="1" applyFont="1" applyFill="1" applyBorder="1" applyAlignment="1">
      <alignment horizontal="right"/>
    </xf>
    <xf numFmtId="38" fontId="32" fillId="36" borderId="1" xfId="0" applyNumberFormat="1" applyFont="1" applyFill="1" applyBorder="1"/>
    <xf numFmtId="38" fontId="32" fillId="0" borderId="1" xfId="0" applyNumberFormat="1" applyFont="1" applyBorder="1"/>
    <xf numFmtId="38" fontId="32" fillId="0" borderId="2" xfId="0" applyNumberFormat="1" applyFont="1" applyBorder="1"/>
    <xf numFmtId="38" fontId="32" fillId="0" borderId="3" xfId="0" applyNumberFormat="1" applyFont="1" applyBorder="1"/>
    <xf numFmtId="38" fontId="32" fillId="0" borderId="5" xfId="0" applyNumberFormat="1" applyFont="1" applyBorder="1" applyAlignment="1">
      <alignment horizontal="right"/>
    </xf>
    <xf numFmtId="176" fontId="32" fillId="0" borderId="5" xfId="0" quotePrefix="1" applyNumberFormat="1" applyFont="1" applyBorder="1" applyAlignment="1" applyProtection="1">
      <alignment horizontal="center"/>
      <protection locked="0"/>
    </xf>
    <xf numFmtId="38" fontId="32" fillId="0" borderId="11" xfId="0" applyNumberFormat="1" applyFont="1" applyBorder="1"/>
    <xf numFmtId="38" fontId="32" fillId="0" borderId="10" xfId="0" applyNumberFormat="1" applyFont="1" applyBorder="1"/>
    <xf numFmtId="38" fontId="32" fillId="0" borderId="12" xfId="0" applyNumberFormat="1" applyFont="1" applyBorder="1"/>
    <xf numFmtId="38" fontId="32" fillId="0" borderId="9" xfId="0" applyNumberFormat="1" applyFont="1" applyBorder="1"/>
    <xf numFmtId="38" fontId="32" fillId="0" borderId="6" xfId="0" applyNumberFormat="1" applyFont="1" applyBorder="1"/>
    <xf numFmtId="38" fontId="32" fillId="0" borderId="7" xfId="0" applyNumberFormat="1" applyFont="1" applyBorder="1"/>
    <xf numFmtId="38" fontId="32" fillId="0" borderId="8" xfId="0" applyNumberFormat="1" applyFont="1" applyBorder="1" applyAlignment="1">
      <alignment horizontal="right"/>
    </xf>
    <xf numFmtId="176" fontId="32" fillId="0" borderId="8" xfId="0" quotePrefix="1" applyNumberFormat="1" applyFont="1" applyBorder="1" applyAlignment="1" applyProtection="1">
      <alignment horizontal="center"/>
      <protection locked="0"/>
    </xf>
    <xf numFmtId="177" fontId="39" fillId="0" borderId="9" xfId="0" applyNumberFormat="1" applyFont="1" applyBorder="1"/>
    <xf numFmtId="38" fontId="32" fillId="37" borderId="6" xfId="0" applyNumberFormat="1" applyFont="1" applyFill="1" applyBorder="1"/>
    <xf numFmtId="38" fontId="32" fillId="37" borderId="0" xfId="0" applyNumberFormat="1" applyFont="1" applyFill="1"/>
    <xf numFmtId="38" fontId="32" fillId="37" borderId="7" xfId="0" applyNumberFormat="1" applyFont="1" applyFill="1" applyBorder="1"/>
    <xf numFmtId="38" fontId="32" fillId="37" borderId="5" xfId="0" applyNumberFormat="1" applyFont="1" applyFill="1" applyBorder="1" applyAlignment="1">
      <alignment horizontal="right"/>
    </xf>
    <xf numFmtId="38" fontId="32" fillId="37" borderId="5" xfId="0" applyNumberFormat="1" applyFont="1" applyFill="1" applyBorder="1"/>
    <xf numFmtId="38" fontId="32" fillId="37" borderId="8" xfId="0" applyNumberFormat="1" applyFont="1" applyFill="1" applyBorder="1"/>
    <xf numFmtId="38" fontId="32" fillId="37" borderId="12" xfId="0" applyNumberFormat="1" applyFont="1" applyFill="1" applyBorder="1"/>
    <xf numFmtId="177" fontId="35" fillId="0" borderId="0" xfId="0" applyNumberFormat="1" applyFont="1"/>
    <xf numFmtId="177" fontId="35" fillId="0" borderId="0" xfId="0" applyNumberFormat="1" applyFont="1" applyProtection="1">
      <protection locked="0"/>
    </xf>
    <xf numFmtId="38" fontId="35" fillId="0" borderId="0" xfId="0" quotePrefix="1" applyNumberFormat="1" applyFont="1" applyAlignment="1">
      <alignment horizontal="left"/>
    </xf>
    <xf numFmtId="38" fontId="35" fillId="0" borderId="0" xfId="0" quotePrefix="1" applyNumberFormat="1" applyFont="1" applyAlignment="1" applyProtection="1">
      <alignment horizontal="left"/>
      <protection locked="0"/>
    </xf>
    <xf numFmtId="38" fontId="34" fillId="0" borderId="0" xfId="0" applyNumberFormat="1" applyFont="1"/>
    <xf numFmtId="38" fontId="34" fillId="0" borderId="0" xfId="0" applyNumberFormat="1" applyFont="1" applyProtection="1">
      <protection locked="0"/>
    </xf>
    <xf numFmtId="38" fontId="40" fillId="0" borderId="0" xfId="0" applyNumberFormat="1" applyFont="1"/>
    <xf numFmtId="177" fontId="34" fillId="0" borderId="0" xfId="0" applyNumberFormat="1" applyFont="1"/>
    <xf numFmtId="38" fontId="34" fillId="0" borderId="1" xfId="0" applyNumberFormat="1" applyFont="1" applyBorder="1"/>
    <xf numFmtId="38" fontId="34" fillId="0" borderId="2" xfId="0" applyNumberFormat="1" applyFont="1" applyBorder="1"/>
    <xf numFmtId="38" fontId="34" fillId="0" borderId="3" xfId="0" applyNumberFormat="1" applyFont="1" applyBorder="1"/>
    <xf numFmtId="38" fontId="34" fillId="0" borderId="8" xfId="0" applyNumberFormat="1" applyFont="1" applyBorder="1" applyAlignment="1">
      <alignment horizontal="right"/>
    </xf>
    <xf numFmtId="38" fontId="34" fillId="0" borderId="7" xfId="0" applyNumberFormat="1" applyFont="1" applyBorder="1"/>
    <xf numFmtId="38" fontId="34" fillId="0" borderId="5" xfId="0" quotePrefix="1" applyNumberFormat="1" applyFont="1" applyBorder="1" applyAlignment="1">
      <alignment horizontal="right"/>
    </xf>
    <xf numFmtId="176" fontId="34" fillId="0" borderId="8" xfId="0" quotePrefix="1" applyNumberFormat="1" applyFont="1" applyBorder="1" applyAlignment="1" applyProtection="1">
      <alignment horizontal="center"/>
      <protection locked="0"/>
    </xf>
    <xf numFmtId="38" fontId="34" fillId="0" borderId="5" xfId="0" applyNumberFormat="1" applyFont="1" applyBorder="1"/>
    <xf numFmtId="38" fontId="40" fillId="0" borderId="5" xfId="0" applyNumberFormat="1" applyFont="1" applyBorder="1" applyProtection="1">
      <protection locked="0"/>
    </xf>
    <xf numFmtId="38" fontId="40" fillId="0" borderId="0" xfId="0" applyNumberFormat="1" applyFont="1" applyProtection="1">
      <protection locked="0"/>
    </xf>
    <xf numFmtId="38" fontId="34" fillId="0" borderId="6" xfId="0" applyNumberFormat="1" applyFont="1" applyBorder="1"/>
    <xf numFmtId="38" fontId="34" fillId="0" borderId="8" xfId="0" applyNumberFormat="1" applyFont="1" applyBorder="1"/>
    <xf numFmtId="38" fontId="34" fillId="0" borderId="8" xfId="0" applyNumberFormat="1" applyFont="1" applyBorder="1" applyProtection="1">
      <protection locked="0"/>
    </xf>
    <xf numFmtId="38" fontId="34" fillId="0" borderId="11" xfId="0" applyNumberFormat="1" applyFont="1" applyBorder="1"/>
    <xf numFmtId="38" fontId="34" fillId="0" borderId="10" xfId="0" applyNumberFormat="1" applyFont="1" applyBorder="1"/>
    <xf numFmtId="38" fontId="34" fillId="0" borderId="12" xfId="0" applyNumberFormat="1" applyFont="1" applyBorder="1"/>
    <xf numFmtId="177" fontId="40" fillId="0" borderId="0" xfId="0" applyNumberFormat="1" applyFont="1"/>
    <xf numFmtId="38" fontId="34" fillId="37" borderId="1" xfId="0" applyNumberFormat="1" applyFont="1" applyFill="1" applyBorder="1"/>
    <xf numFmtId="38" fontId="34" fillId="37" borderId="2" xfId="0" applyNumberFormat="1" applyFont="1" applyFill="1" applyBorder="1"/>
    <xf numFmtId="38" fontId="34" fillId="37" borderId="3" xfId="0" applyNumberFormat="1" applyFont="1" applyFill="1" applyBorder="1"/>
    <xf numFmtId="38" fontId="34" fillId="37" borderId="5" xfId="0" applyNumberFormat="1" applyFont="1" applyFill="1" applyBorder="1" applyAlignment="1">
      <alignment horizontal="right"/>
    </xf>
    <xf numFmtId="38" fontId="34" fillId="37" borderId="6" xfId="0" applyNumberFormat="1" applyFont="1" applyFill="1" applyBorder="1"/>
    <xf numFmtId="38" fontId="34" fillId="37" borderId="0" xfId="0" applyNumberFormat="1" applyFont="1" applyFill="1"/>
    <xf numFmtId="38" fontId="34" fillId="37" borderId="7" xfId="0" applyNumberFormat="1" applyFont="1" applyFill="1" applyBorder="1"/>
    <xf numFmtId="38" fontId="34" fillId="37" borderId="11" xfId="0" applyNumberFormat="1" applyFont="1" applyFill="1" applyBorder="1"/>
    <xf numFmtId="38" fontId="34" fillId="37" borderId="10" xfId="0" applyNumberFormat="1" applyFont="1" applyFill="1" applyBorder="1"/>
    <xf numFmtId="38" fontId="34" fillId="37" borderId="12" xfId="0" applyNumberFormat="1" applyFont="1" applyFill="1" applyBorder="1"/>
    <xf numFmtId="38" fontId="34" fillId="36" borderId="6" xfId="0" applyNumberFormat="1" applyFont="1" applyFill="1" applyBorder="1"/>
    <xf numFmtId="38" fontId="34" fillId="36" borderId="0" xfId="0" applyNumberFormat="1" applyFont="1" applyFill="1"/>
    <xf numFmtId="38" fontId="34" fillId="36" borderId="7" xfId="0" applyNumberFormat="1" applyFont="1" applyFill="1" applyBorder="1"/>
    <xf numFmtId="38" fontId="34" fillId="36" borderId="8" xfId="0" applyNumberFormat="1" applyFont="1" applyFill="1" applyBorder="1" applyAlignment="1">
      <alignment horizontal="right"/>
    </xf>
    <xf numFmtId="177" fontId="34" fillId="36" borderId="8" xfId="0" applyNumberFormat="1" applyFont="1" applyFill="1" applyBorder="1" applyAlignment="1">
      <alignment horizontal="right"/>
    </xf>
    <xf numFmtId="176" fontId="34" fillId="36" borderId="8" xfId="0" applyNumberFormat="1" applyFont="1" applyFill="1" applyBorder="1" applyAlignment="1">
      <alignment horizontal="center"/>
    </xf>
    <xf numFmtId="38" fontId="34" fillId="36" borderId="11" xfId="0" applyNumberFormat="1" applyFont="1" applyFill="1" applyBorder="1"/>
    <xf numFmtId="38" fontId="34" fillId="36" borderId="10" xfId="0" applyNumberFormat="1" applyFont="1" applyFill="1" applyBorder="1"/>
    <xf numFmtId="38" fontId="34" fillId="36" borderId="12" xfId="0" applyNumberFormat="1" applyFont="1" applyFill="1" applyBorder="1"/>
    <xf numFmtId="38" fontId="34" fillId="36" borderId="9" xfId="0" applyNumberFormat="1" applyFont="1" applyFill="1" applyBorder="1" applyAlignment="1">
      <alignment horizontal="right"/>
    </xf>
    <xf numFmtId="177" fontId="34" fillId="36" borderId="9" xfId="0" applyNumberFormat="1" applyFont="1" applyFill="1" applyBorder="1" applyAlignment="1">
      <alignment horizontal="right"/>
    </xf>
    <xf numFmtId="38" fontId="34" fillId="36" borderId="1" xfId="0" applyNumberFormat="1" applyFont="1" applyFill="1" applyBorder="1"/>
    <xf numFmtId="38" fontId="34" fillId="36" borderId="2" xfId="0" applyNumberFormat="1" applyFont="1" applyFill="1" applyBorder="1"/>
    <xf numFmtId="38" fontId="34" fillId="36" borderId="3" xfId="0" applyNumberFormat="1" applyFont="1" applyFill="1" applyBorder="1"/>
    <xf numFmtId="38" fontId="34" fillId="36" borderId="5" xfId="0" applyNumberFormat="1" applyFont="1" applyFill="1" applyBorder="1" applyAlignment="1">
      <alignment horizontal="right"/>
    </xf>
    <xf numFmtId="38" fontId="34" fillId="36" borderId="12" xfId="0" applyNumberFormat="1" applyFont="1" applyFill="1" applyBorder="1" applyAlignment="1">
      <alignment horizontal="right"/>
    </xf>
    <xf numFmtId="177" fontId="34" fillId="37" borderId="5" xfId="0" applyNumberFormat="1" applyFont="1" applyFill="1" applyBorder="1" applyAlignment="1">
      <alignment horizontal="right"/>
    </xf>
    <xf numFmtId="177" fontId="34" fillId="37" borderId="8" xfId="0" applyNumberFormat="1" applyFont="1" applyFill="1" applyBorder="1" applyAlignment="1">
      <alignment horizontal="right"/>
    </xf>
    <xf numFmtId="177" fontId="34" fillId="0" borderId="0" xfId="0" applyNumberFormat="1" applyFont="1" applyProtection="1">
      <protection locked="0"/>
    </xf>
    <xf numFmtId="38" fontId="34" fillId="0" borderId="0" xfId="0" quotePrefix="1" applyNumberFormat="1" applyFont="1" applyAlignment="1">
      <alignment horizontal="left"/>
    </xf>
    <xf numFmtId="38" fontId="34" fillId="0" borderId="0" xfId="0" quotePrefix="1" applyNumberFormat="1" applyFont="1" applyAlignment="1" applyProtection="1">
      <alignment horizontal="left"/>
      <protection locked="0"/>
    </xf>
    <xf numFmtId="3" fontId="41" fillId="40" borderId="9" xfId="0" applyNumberFormat="1" applyFont="1" applyFill="1" applyBorder="1"/>
    <xf numFmtId="177" fontId="34" fillId="36" borderId="23" xfId="0" applyNumberFormat="1" applyFont="1" applyFill="1" applyBorder="1" applyAlignment="1">
      <alignment wrapText="1"/>
    </xf>
    <xf numFmtId="0" fontId="34" fillId="0" borderId="23" xfId="0" applyFont="1" applyBorder="1" applyAlignment="1">
      <alignment wrapText="1"/>
    </xf>
    <xf numFmtId="0" fontId="34" fillId="0" borderId="24" xfId="0" applyFont="1" applyBorder="1" applyAlignment="1">
      <alignment wrapText="1"/>
    </xf>
    <xf numFmtId="177" fontId="34" fillId="36" borderId="23" xfId="0" applyNumberFormat="1" applyFont="1" applyFill="1" applyBorder="1" applyAlignment="1">
      <alignment shrinkToFit="1"/>
    </xf>
    <xf numFmtId="0" fontId="34" fillId="0" borderId="23" xfId="0" applyFont="1" applyBorder="1" applyAlignment="1">
      <alignment shrinkToFit="1"/>
    </xf>
    <xf numFmtId="0" fontId="34" fillId="0" borderId="24" xfId="0" applyFont="1" applyBorder="1" applyAlignment="1">
      <alignment shrinkToFit="1"/>
    </xf>
    <xf numFmtId="177" fontId="32" fillId="38" borderId="5" xfId="1" applyNumberFormat="1" applyFont="1" applyFill="1" applyBorder="1" applyAlignment="1">
      <alignment horizontal="center" vertical="center"/>
    </xf>
    <xf numFmtId="177" fontId="32" fillId="38" borderId="8" xfId="1" applyNumberFormat="1" applyFont="1" applyFill="1" applyBorder="1" applyAlignment="1">
      <alignment horizontal="center" vertical="center"/>
    </xf>
    <xf numFmtId="177" fontId="32" fillId="38" borderId="9" xfId="1" applyNumberFormat="1" applyFont="1" applyFill="1" applyBorder="1" applyAlignment="1">
      <alignment horizontal="center" vertical="center"/>
    </xf>
    <xf numFmtId="176" fontId="32" fillId="38" borderId="5" xfId="13" applyNumberFormat="1" applyFont="1" applyFill="1" applyBorder="1" applyAlignment="1">
      <alignment horizontal="center" vertical="center"/>
    </xf>
    <xf numFmtId="176" fontId="32" fillId="38" borderId="8" xfId="13" applyNumberFormat="1" applyFont="1" applyFill="1" applyBorder="1" applyAlignment="1">
      <alignment horizontal="center" vertical="center"/>
    </xf>
    <xf numFmtId="176" fontId="32" fillId="38" borderId="9" xfId="13" applyNumberFormat="1" applyFont="1" applyFill="1" applyBorder="1" applyAlignment="1">
      <alignment horizontal="center" vertical="center"/>
    </xf>
    <xf numFmtId="177" fontId="32" fillId="2" borderId="4" xfId="0" applyNumberFormat="1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177" fontId="32" fillId="2" borderId="4" xfId="0" applyNumberFormat="1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177" fontId="32" fillId="2" borderId="9" xfId="0" applyNumberFormat="1" applyFont="1" applyFill="1" applyBorder="1" applyAlignment="1" applyProtection="1">
      <alignment horizontal="center" vertical="center"/>
      <protection locked="0"/>
    </xf>
    <xf numFmtId="176" fontId="32" fillId="2" borderId="5" xfId="1" applyNumberFormat="1" applyFont="1" applyFill="1" applyBorder="1" applyAlignment="1">
      <alignment horizontal="center" vertical="center"/>
    </xf>
    <xf numFmtId="176" fontId="32" fillId="2" borderId="8" xfId="1" applyNumberFormat="1" applyFont="1" applyFill="1" applyBorder="1" applyAlignment="1">
      <alignment horizontal="center" vertical="center"/>
    </xf>
    <xf numFmtId="176" fontId="32" fillId="2" borderId="9" xfId="1" applyNumberFormat="1" applyFont="1" applyFill="1" applyBorder="1" applyAlignment="1">
      <alignment horizontal="center" vertical="center"/>
    </xf>
    <xf numFmtId="176" fontId="32" fillId="38" borderId="5" xfId="1" applyNumberFormat="1" applyFont="1" applyFill="1" applyBorder="1" applyAlignment="1">
      <alignment horizontal="center" vertical="center"/>
    </xf>
    <xf numFmtId="176" fontId="32" fillId="38" borderId="8" xfId="1" applyNumberFormat="1" applyFont="1" applyFill="1" applyBorder="1" applyAlignment="1">
      <alignment horizontal="center" vertical="center"/>
    </xf>
    <xf numFmtId="176" fontId="32" fillId="38" borderId="9" xfId="1" applyNumberFormat="1" applyFont="1" applyFill="1" applyBorder="1" applyAlignment="1">
      <alignment horizontal="center" vertical="center"/>
    </xf>
    <xf numFmtId="177" fontId="32" fillId="2" borderId="4" xfId="0" applyNumberFormat="1" applyFont="1" applyFill="1" applyBorder="1" applyAlignment="1" applyProtection="1">
      <alignment horizontal="center" vertical="center"/>
      <protection locked="0"/>
    </xf>
    <xf numFmtId="0" fontId="32" fillId="2" borderId="4" xfId="0" applyFont="1" applyFill="1" applyBorder="1" applyAlignment="1"/>
    <xf numFmtId="38" fontId="32" fillId="2" borderId="1" xfId="1" applyFont="1" applyFill="1" applyBorder="1" applyAlignment="1">
      <alignment horizontal="center" vertical="center"/>
    </xf>
    <xf numFmtId="38" fontId="32" fillId="2" borderId="2" xfId="1" applyFont="1" applyFill="1" applyBorder="1" applyAlignment="1">
      <alignment horizontal="center" vertical="center"/>
    </xf>
    <xf numFmtId="38" fontId="32" fillId="2" borderId="3" xfId="1" applyFont="1" applyFill="1" applyBorder="1" applyAlignment="1">
      <alignment horizontal="center" vertical="center"/>
    </xf>
    <xf numFmtId="38" fontId="32" fillId="2" borderId="6" xfId="1" applyFont="1" applyFill="1" applyBorder="1" applyAlignment="1">
      <alignment horizontal="center" vertical="center"/>
    </xf>
    <xf numFmtId="38" fontId="32" fillId="2" borderId="0" xfId="1" applyFont="1" applyFill="1" applyBorder="1" applyAlignment="1">
      <alignment horizontal="center" vertical="center"/>
    </xf>
    <xf numFmtId="38" fontId="32" fillId="2" borderId="7" xfId="1" applyFont="1" applyFill="1" applyBorder="1" applyAlignment="1">
      <alignment horizontal="center" vertical="center"/>
    </xf>
    <xf numFmtId="38" fontId="32" fillId="2" borderId="5" xfId="1" applyFont="1" applyFill="1" applyBorder="1" applyAlignment="1">
      <alignment horizontal="center" vertical="center"/>
    </xf>
    <xf numFmtId="38" fontId="32" fillId="2" borderId="8" xfId="1" applyFont="1" applyFill="1" applyBorder="1" applyAlignment="1">
      <alignment horizontal="center" vertical="center"/>
    </xf>
    <xf numFmtId="38" fontId="32" fillId="2" borderId="9" xfId="1" applyFont="1" applyFill="1" applyBorder="1" applyAlignment="1">
      <alignment horizontal="center" vertical="center"/>
    </xf>
    <xf numFmtId="38" fontId="35" fillId="36" borderId="5" xfId="0" applyNumberFormat="1" applyFont="1" applyFill="1" applyBorder="1" applyAlignment="1">
      <alignment horizontal="left" vertical="top"/>
    </xf>
    <xf numFmtId="38" fontId="35" fillId="36" borderId="8" xfId="0" applyNumberFormat="1" applyFont="1" applyFill="1" applyBorder="1" applyAlignment="1">
      <alignment horizontal="left" vertical="top"/>
    </xf>
    <xf numFmtId="38" fontId="35" fillId="36" borderId="9" xfId="0" applyNumberFormat="1" applyFont="1" applyFill="1" applyBorder="1" applyAlignment="1">
      <alignment horizontal="left" vertical="top"/>
    </xf>
    <xf numFmtId="177" fontId="34" fillId="2" borderId="4" xfId="0" applyNumberFormat="1" applyFont="1" applyFill="1" applyBorder="1" applyAlignment="1" applyProtection="1">
      <alignment horizontal="center" vertical="center"/>
      <protection locked="0"/>
    </xf>
    <xf numFmtId="0" fontId="34" fillId="2" borderId="4" xfId="0" applyFont="1" applyFill="1" applyBorder="1" applyAlignment="1"/>
    <xf numFmtId="38" fontId="34" fillId="2" borderId="1" xfId="1" applyFont="1" applyFill="1" applyBorder="1" applyAlignment="1">
      <alignment horizontal="center" vertical="center"/>
    </xf>
    <xf numFmtId="38" fontId="34" fillId="2" borderId="2" xfId="1" applyFont="1" applyFill="1" applyBorder="1" applyAlignment="1">
      <alignment horizontal="center" vertical="center"/>
    </xf>
    <xf numFmtId="38" fontId="34" fillId="2" borderId="3" xfId="1" applyFont="1" applyFill="1" applyBorder="1" applyAlignment="1">
      <alignment horizontal="center" vertical="center"/>
    </xf>
    <xf numFmtId="38" fontId="34" fillId="2" borderId="6" xfId="1" applyFont="1" applyFill="1" applyBorder="1" applyAlignment="1">
      <alignment horizontal="center" vertical="center"/>
    </xf>
    <xf numFmtId="38" fontId="34" fillId="2" borderId="0" xfId="1" applyFont="1" applyFill="1" applyBorder="1" applyAlignment="1">
      <alignment horizontal="center" vertical="center"/>
    </xf>
    <xf numFmtId="38" fontId="34" fillId="2" borderId="7" xfId="1" applyFont="1" applyFill="1" applyBorder="1" applyAlignment="1">
      <alignment horizontal="center" vertical="center"/>
    </xf>
    <xf numFmtId="38" fontId="34" fillId="2" borderId="5" xfId="1" applyFont="1" applyFill="1" applyBorder="1" applyAlignment="1">
      <alignment horizontal="center" vertical="center"/>
    </xf>
    <xf numFmtId="38" fontId="34" fillId="2" borderId="8" xfId="1" applyFont="1" applyFill="1" applyBorder="1" applyAlignment="1">
      <alignment horizontal="center" vertical="center"/>
    </xf>
    <xf numFmtId="38" fontId="34" fillId="2" borderId="9" xfId="1" applyFont="1" applyFill="1" applyBorder="1" applyAlignment="1">
      <alignment horizontal="center" vertical="center"/>
    </xf>
    <xf numFmtId="177" fontId="34" fillId="2" borderId="9" xfId="0" applyNumberFormat="1" applyFont="1" applyFill="1" applyBorder="1" applyAlignment="1" applyProtection="1">
      <alignment horizontal="center" vertical="center"/>
      <protection locked="0"/>
    </xf>
    <xf numFmtId="0" fontId="34" fillId="2" borderId="4" xfId="0" applyFont="1" applyFill="1" applyBorder="1" applyAlignment="1">
      <alignment horizontal="center" vertical="center"/>
    </xf>
    <xf numFmtId="177" fontId="34" fillId="2" borderId="4" xfId="0" applyNumberFormat="1" applyFont="1" applyFill="1" applyBorder="1" applyAlignment="1">
      <alignment horizontal="center" vertical="center"/>
    </xf>
    <xf numFmtId="177" fontId="34" fillId="2" borderId="4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177" fontId="32" fillId="36" borderId="9" xfId="0" applyNumberFormat="1" applyFont="1" applyFill="1" applyBorder="1" applyAlignment="1" applyProtection="1">
      <alignment horizontal="left" vertical="center"/>
      <protection locked="0"/>
    </xf>
    <xf numFmtId="177" fontId="32" fillId="36" borderId="9" xfId="0" applyNumberFormat="1" applyFont="1" applyFill="1" applyBorder="1" applyAlignment="1" applyProtection="1">
      <alignment vertical="center"/>
      <protection locked="0"/>
    </xf>
    <xf numFmtId="177" fontId="32" fillId="0" borderId="0" xfId="0" applyNumberFormat="1" applyFont="1" applyAlignment="1" applyProtection="1">
      <alignment vertical="center"/>
      <protection locked="0"/>
    </xf>
    <xf numFmtId="177" fontId="32" fillId="3" borderId="9" xfId="0" applyNumberFormat="1" applyFont="1" applyFill="1" applyBorder="1" applyAlignment="1">
      <alignment vertical="center"/>
    </xf>
    <xf numFmtId="177" fontId="32" fillId="0" borderId="9" xfId="0" applyNumberFormat="1" applyFont="1" applyBorder="1" applyAlignment="1">
      <alignment vertical="center"/>
    </xf>
    <xf numFmtId="177" fontId="32" fillId="37" borderId="9" xfId="0" applyNumberFormat="1" applyFont="1" applyFill="1" applyBorder="1" applyAlignment="1" applyProtection="1">
      <alignment vertical="center"/>
      <protection locked="0"/>
    </xf>
    <xf numFmtId="177" fontId="32" fillId="36" borderId="9" xfId="0" applyNumberFormat="1" applyFont="1" applyFill="1" applyBorder="1" applyAlignment="1">
      <alignment vertical="center"/>
    </xf>
    <xf numFmtId="177" fontId="32" fillId="36" borderId="9" xfId="0" applyNumberFormat="1" applyFont="1" applyFill="1" applyBorder="1" applyAlignment="1">
      <alignment vertical="center" wrapText="1"/>
    </xf>
    <xf numFmtId="177" fontId="32" fillId="37" borderId="9" xfId="0" applyNumberFormat="1" applyFont="1" applyFill="1" applyBorder="1" applyAlignment="1">
      <alignment vertical="center"/>
    </xf>
    <xf numFmtId="177" fontId="32" fillId="36" borderId="9" xfId="0" applyNumberFormat="1" applyFont="1" applyFill="1" applyBorder="1" applyAlignment="1" applyProtection="1">
      <alignment vertical="center" wrapText="1"/>
      <protection locked="0"/>
    </xf>
    <xf numFmtId="0" fontId="32" fillId="41" borderId="9" xfId="0" applyFont="1" applyFill="1" applyBorder="1" applyAlignment="1">
      <alignment vertical="center"/>
    </xf>
    <xf numFmtId="0" fontId="32" fillId="41" borderId="9" xfId="0" applyFont="1" applyFill="1" applyBorder="1" applyAlignment="1">
      <alignment vertical="center" wrapText="1"/>
    </xf>
    <xf numFmtId="177" fontId="32" fillId="0" borderId="9" xfId="0" applyNumberFormat="1" applyFont="1" applyBorder="1" applyAlignment="1" applyProtection="1">
      <alignment vertical="center"/>
      <protection locked="0"/>
    </xf>
    <xf numFmtId="177" fontId="32" fillId="0" borderId="2" xfId="0" applyNumberFormat="1" applyFont="1" applyBorder="1" applyAlignment="1" applyProtection="1">
      <alignment vertical="center"/>
      <protection locked="0"/>
    </xf>
    <xf numFmtId="38" fontId="42" fillId="0" borderId="0" xfId="0" applyNumberFormat="1" applyFont="1"/>
    <xf numFmtId="38" fontId="42" fillId="2" borderId="5" xfId="1" applyFont="1" applyFill="1" applyBorder="1" applyAlignment="1">
      <alignment horizontal="center" vertical="center"/>
    </xf>
    <xf numFmtId="38" fontId="32" fillId="36" borderId="9" xfId="0" applyNumberFormat="1" applyFont="1" applyFill="1" applyBorder="1" applyAlignment="1">
      <alignment horizontal="right"/>
    </xf>
    <xf numFmtId="38" fontId="32" fillId="0" borderId="0" xfId="0" quotePrefix="1" applyNumberFormat="1" applyFont="1" applyAlignment="1">
      <alignment horizontal="left"/>
    </xf>
    <xf numFmtId="38" fontId="35" fillId="36" borderId="5" xfId="0" applyNumberFormat="1" applyFont="1" applyFill="1" applyBorder="1" applyAlignment="1">
      <alignment horizontal="left" wrapText="1"/>
    </xf>
    <xf numFmtId="38" fontId="35" fillId="36" borderId="8" xfId="0" applyNumberFormat="1" applyFont="1" applyFill="1" applyBorder="1" applyAlignment="1">
      <alignment horizontal="left" wrapText="1"/>
    </xf>
    <xf numFmtId="38" fontId="35" fillId="36" borderId="9" xfId="0" applyNumberFormat="1" applyFont="1" applyFill="1" applyBorder="1" applyAlignment="1">
      <alignment horizontal="left" wrapText="1"/>
    </xf>
    <xf numFmtId="38" fontId="35" fillId="36" borderId="5" xfId="0" applyNumberFormat="1" applyFont="1" applyFill="1" applyBorder="1" applyAlignment="1">
      <alignment horizontal="left"/>
    </xf>
    <xf numFmtId="38" fontId="35" fillId="36" borderId="8" xfId="0" applyNumberFormat="1" applyFont="1" applyFill="1" applyBorder="1" applyAlignment="1">
      <alignment horizontal="left"/>
    </xf>
    <xf numFmtId="38" fontId="35" fillId="36" borderId="9" xfId="0" applyNumberFormat="1" applyFont="1" applyFill="1" applyBorder="1" applyAlignment="1">
      <alignment horizontal="left"/>
    </xf>
    <xf numFmtId="38" fontId="34" fillId="36" borderId="5" xfId="0" applyNumberFormat="1" applyFont="1" applyFill="1" applyBorder="1" applyAlignment="1" applyProtection="1">
      <alignment horizontal="left" wrapText="1"/>
      <protection locked="0"/>
    </xf>
    <xf numFmtId="38" fontId="34" fillId="36" borderId="8" xfId="0" applyNumberFormat="1" applyFont="1" applyFill="1" applyBorder="1" applyAlignment="1" applyProtection="1">
      <alignment horizontal="left" wrapText="1"/>
      <protection locked="0"/>
    </xf>
    <xf numFmtId="38" fontId="34" fillId="36" borderId="9" xfId="0" applyNumberFormat="1" applyFont="1" applyFill="1" applyBorder="1" applyAlignment="1" applyProtection="1">
      <alignment horizontal="left" wrapText="1"/>
      <protection locked="0"/>
    </xf>
    <xf numFmtId="38" fontId="34" fillId="36" borderId="5" xfId="0" applyNumberFormat="1" applyFont="1" applyFill="1" applyBorder="1" applyAlignment="1" applyProtection="1">
      <alignment horizontal="left" vertical="top"/>
      <protection locked="0"/>
    </xf>
    <xf numFmtId="38" fontId="34" fillId="36" borderId="8" xfId="0" applyNumberFormat="1" applyFont="1" applyFill="1" applyBorder="1" applyAlignment="1" applyProtection="1">
      <alignment horizontal="left" vertical="top"/>
      <protection locked="0"/>
    </xf>
    <xf numFmtId="38" fontId="34" fillId="36" borderId="9" xfId="0" applyNumberFormat="1" applyFont="1" applyFill="1" applyBorder="1" applyAlignment="1" applyProtection="1">
      <alignment horizontal="left" vertical="top"/>
      <protection locked="0"/>
    </xf>
    <xf numFmtId="38" fontId="40" fillId="36" borderId="5" xfId="0" applyNumberFormat="1" applyFont="1" applyFill="1" applyBorder="1" applyAlignment="1" applyProtection="1">
      <alignment horizontal="left" wrapText="1"/>
      <protection locked="0"/>
    </xf>
    <xf numFmtId="38" fontId="40" fillId="36" borderId="8" xfId="0" applyNumberFormat="1" applyFont="1" applyFill="1" applyBorder="1" applyAlignment="1" applyProtection="1">
      <alignment horizontal="left" wrapText="1"/>
      <protection locked="0"/>
    </xf>
    <xf numFmtId="38" fontId="40" fillId="36" borderId="9" xfId="0" applyNumberFormat="1" applyFont="1" applyFill="1" applyBorder="1" applyAlignment="1" applyProtection="1">
      <alignment horizontal="left" wrapText="1"/>
      <protection locked="0"/>
    </xf>
    <xf numFmtId="38" fontId="34" fillId="36" borderId="5" xfId="0" applyNumberFormat="1" applyFont="1" applyFill="1" applyBorder="1" applyAlignment="1" applyProtection="1">
      <alignment wrapText="1"/>
      <protection locked="0"/>
    </xf>
    <xf numFmtId="38" fontId="34" fillId="36" borderId="8" xfId="0" applyNumberFormat="1" applyFont="1" applyFill="1" applyBorder="1" applyAlignment="1" applyProtection="1">
      <alignment wrapText="1"/>
      <protection locked="0"/>
    </xf>
    <xf numFmtId="38" fontId="34" fillId="36" borderId="9" xfId="0" applyNumberFormat="1" applyFont="1" applyFill="1" applyBorder="1" applyAlignment="1" applyProtection="1">
      <alignment wrapText="1"/>
      <protection locked="0"/>
    </xf>
    <xf numFmtId="38" fontId="34" fillId="37" borderId="5" xfId="0" applyNumberFormat="1" applyFont="1" applyFill="1" applyBorder="1" applyProtection="1">
      <protection locked="0"/>
    </xf>
    <xf numFmtId="38" fontId="34" fillId="37" borderId="8" xfId="0" applyNumberFormat="1" applyFont="1" applyFill="1" applyBorder="1" applyProtection="1">
      <protection locked="0"/>
    </xf>
    <xf numFmtId="38" fontId="34" fillId="37" borderId="9" xfId="0" applyNumberFormat="1" applyFont="1" applyFill="1" applyBorder="1" applyProtection="1">
      <protection locked="0"/>
    </xf>
  </cellXfs>
  <cellStyles count="118">
    <cellStyle name="20% - アクセント 1" xfId="32" builtinId="30" customBuiltin="1"/>
    <cellStyle name="20% - アクセント 1 2" xfId="61" xr:uid="{00000000-0005-0000-0000-000001000000}"/>
    <cellStyle name="20% - アクセント 1 2 2" xfId="101" xr:uid="{BBFC79B8-81A1-4ABE-A213-396B2E2890F3}"/>
    <cellStyle name="20% - アクセント 1 3" xfId="83" xr:uid="{8E8A1195-2034-4DF1-ACF9-4F98CF46C7CE}"/>
    <cellStyle name="20% - アクセント 2" xfId="36" builtinId="34" customBuiltin="1"/>
    <cellStyle name="20% - アクセント 2 2" xfId="63" xr:uid="{00000000-0005-0000-0000-000003000000}"/>
    <cellStyle name="20% - アクセント 2 2 2" xfId="103" xr:uid="{3D217086-0AEF-420A-BE69-5F7009561262}"/>
    <cellStyle name="20% - アクセント 2 3" xfId="85" xr:uid="{98F66A55-F30D-411D-B26D-36CF4F00AE7F}"/>
    <cellStyle name="20% - アクセント 3" xfId="40" builtinId="38" customBuiltin="1"/>
    <cellStyle name="20% - アクセント 3 2" xfId="65" xr:uid="{00000000-0005-0000-0000-000005000000}"/>
    <cellStyle name="20% - アクセント 3 2 2" xfId="105" xr:uid="{D07F8C89-01A9-4080-AC32-046E2E5496D1}"/>
    <cellStyle name="20% - アクセント 3 3" xfId="87" xr:uid="{BF4C2789-ACBB-4536-AB5C-AC8A4F8CAFFB}"/>
    <cellStyle name="20% - アクセント 4" xfId="44" builtinId="42" customBuiltin="1"/>
    <cellStyle name="20% - アクセント 4 2" xfId="67" xr:uid="{00000000-0005-0000-0000-000007000000}"/>
    <cellStyle name="20% - アクセント 4 2 2" xfId="107" xr:uid="{A1423D48-44AF-41E4-8CAE-219EA1A279D0}"/>
    <cellStyle name="20% - アクセント 4 3" xfId="89" xr:uid="{3CF8A213-988C-4DBF-9A62-BD99D5ADC5A6}"/>
    <cellStyle name="20% - アクセント 5" xfId="48" builtinId="46" customBuiltin="1"/>
    <cellStyle name="20% - アクセント 5 2" xfId="69" xr:uid="{00000000-0005-0000-0000-000009000000}"/>
    <cellStyle name="20% - アクセント 5 2 2" xfId="109" xr:uid="{58069C7D-73BB-4953-B13D-A6DE45C9D158}"/>
    <cellStyle name="20% - アクセント 5 3" xfId="91" xr:uid="{3C1D8C32-019C-4C85-9E20-9CD307AB74E1}"/>
    <cellStyle name="20% - アクセント 6" xfId="52" builtinId="50" customBuiltin="1"/>
    <cellStyle name="20% - アクセント 6 2" xfId="71" xr:uid="{00000000-0005-0000-0000-00000B000000}"/>
    <cellStyle name="20% - アクセント 6 2 2" xfId="111" xr:uid="{2FC0EBB1-B702-4457-8183-21227C456DE3}"/>
    <cellStyle name="20% - アクセント 6 3" xfId="93" xr:uid="{41CAD352-9210-4F90-92CC-5F71A882B8FA}"/>
    <cellStyle name="40% - アクセント 1" xfId="33" builtinId="31" customBuiltin="1"/>
    <cellStyle name="40% - アクセント 1 2" xfId="62" xr:uid="{00000000-0005-0000-0000-00000D000000}"/>
    <cellStyle name="40% - アクセント 1 2 2" xfId="102" xr:uid="{A3F39415-77ED-4BD4-BE3E-A5CBCE38AD44}"/>
    <cellStyle name="40% - アクセント 1 3" xfId="84" xr:uid="{7600D8B1-9C47-4ABC-B811-2EF80906E7C2}"/>
    <cellStyle name="40% - アクセント 2" xfId="37" builtinId="35" customBuiltin="1"/>
    <cellStyle name="40% - アクセント 2 2" xfId="64" xr:uid="{00000000-0005-0000-0000-00000F000000}"/>
    <cellStyle name="40% - アクセント 2 2 2" xfId="104" xr:uid="{047369D5-6A01-417C-99AD-9D910D345E98}"/>
    <cellStyle name="40% - アクセント 2 3" xfId="86" xr:uid="{575128C5-838E-4E0D-ABDA-9C35700D167C}"/>
    <cellStyle name="40% - アクセント 3" xfId="41" builtinId="39" customBuiltin="1"/>
    <cellStyle name="40% - アクセント 3 2" xfId="66" xr:uid="{00000000-0005-0000-0000-000011000000}"/>
    <cellStyle name="40% - アクセント 3 2 2" xfId="106" xr:uid="{DAE85DE9-757E-413F-8AF1-72F3DBBE0042}"/>
    <cellStyle name="40% - アクセント 3 3" xfId="88" xr:uid="{A8CEB9D6-32DE-4769-A960-6F6161D71026}"/>
    <cellStyle name="40% - アクセント 4" xfId="45" builtinId="43" customBuiltin="1"/>
    <cellStyle name="40% - アクセント 4 2" xfId="68" xr:uid="{00000000-0005-0000-0000-000013000000}"/>
    <cellStyle name="40% - アクセント 4 2 2" xfId="108" xr:uid="{E49B0F06-D27F-4AD1-947F-1BAD6B5BB548}"/>
    <cellStyle name="40% - アクセント 4 3" xfId="90" xr:uid="{D02EA3B5-C79D-4EE1-9895-3E09C36C3FA2}"/>
    <cellStyle name="40% - アクセント 5" xfId="49" builtinId="47" customBuiltin="1"/>
    <cellStyle name="40% - アクセント 5 2" xfId="70" xr:uid="{00000000-0005-0000-0000-000015000000}"/>
    <cellStyle name="40% - アクセント 5 2 2" xfId="110" xr:uid="{6DBEC5FC-9B90-41E8-A32C-3C8E54F6BEC5}"/>
    <cellStyle name="40% - アクセント 5 3" xfId="92" xr:uid="{BC6F3B91-2BA4-4771-95CB-8130D8282576}"/>
    <cellStyle name="40% - アクセント 6" xfId="53" builtinId="51" customBuiltin="1"/>
    <cellStyle name="40% - アクセント 6 2" xfId="72" xr:uid="{00000000-0005-0000-0000-000017000000}"/>
    <cellStyle name="40% - アクセント 6 2 2" xfId="112" xr:uid="{7935AA44-EA3E-46DF-A61F-2BBB73C30C72}"/>
    <cellStyle name="40% - アクセント 6 3" xfId="94" xr:uid="{16DC398E-3E54-4F51-855F-E231D0E712D4}"/>
    <cellStyle name="60% - アクセント 1" xfId="34" builtinId="32" customBuiltin="1"/>
    <cellStyle name="60% - アクセント 2" xfId="38" builtinId="36" customBuiltin="1"/>
    <cellStyle name="60% - アクセント 3" xfId="42" builtinId="40" customBuiltin="1"/>
    <cellStyle name="60% - アクセント 4" xfId="46" builtinId="44" customBuiltin="1"/>
    <cellStyle name="60% - アクセント 5" xfId="50" builtinId="48" customBuiltin="1"/>
    <cellStyle name="60% - アクセント 6" xfId="54" builtinId="52" customBuiltin="1"/>
    <cellStyle name="アクセント 1" xfId="31" builtinId="29" customBuiltin="1"/>
    <cellStyle name="アクセント 2" xfId="35" builtinId="33" customBuiltin="1"/>
    <cellStyle name="アクセント 3" xfId="39" builtinId="37" customBuiltin="1"/>
    <cellStyle name="アクセント 4" xfId="43" builtinId="41" customBuiltin="1"/>
    <cellStyle name="アクセント 5" xfId="47" builtinId="45" customBuiltin="1"/>
    <cellStyle name="アクセント 6" xfId="51" builtinId="49" customBuiltin="1"/>
    <cellStyle name="タイトル" xfId="15" builtinId="15" customBuiltin="1"/>
    <cellStyle name="チェック セル" xfId="27" builtinId="23" customBuiltin="1"/>
    <cellStyle name="どちらでもない" xfId="22" builtinId="28" customBuiltin="1"/>
    <cellStyle name="パーセント" xfId="13" builtinId="5"/>
    <cellStyle name="パーセント 2" xfId="3" xr:uid="{00000000-0005-0000-0000-000028000000}"/>
    <cellStyle name="パーセント 3" xfId="4" xr:uid="{00000000-0005-0000-0000-000029000000}"/>
    <cellStyle name="パーセント 4" xfId="75" xr:uid="{00000000-0005-0000-0000-00002A000000}"/>
    <cellStyle name="メモ 2" xfId="57" xr:uid="{00000000-0005-0000-0000-00002B000000}"/>
    <cellStyle name="メモ 2 2" xfId="97" xr:uid="{C6974D38-03B5-4C24-AE17-ED789CFC209B}"/>
    <cellStyle name="メモ 3" xfId="60" xr:uid="{00000000-0005-0000-0000-00002C000000}"/>
    <cellStyle name="メモ 3 2" xfId="100" xr:uid="{1041F5FD-D59B-4D44-8EE0-DA282048D8FC}"/>
    <cellStyle name="リンク セル" xfId="26" builtinId="24" customBuiltin="1"/>
    <cellStyle name="悪い" xfId="21" builtinId="27" customBuiltin="1"/>
    <cellStyle name="計算" xfId="25" builtinId="22" customBuiltin="1"/>
    <cellStyle name="警告文" xfId="28" builtinId="11" customBuiltin="1"/>
    <cellStyle name="桁区切り" xfId="1" builtinId="6"/>
    <cellStyle name="桁区切り 2" xfId="2" xr:uid="{00000000-0005-0000-0000-000032000000}"/>
    <cellStyle name="桁区切り 3" xfId="5" xr:uid="{00000000-0005-0000-0000-000033000000}"/>
    <cellStyle name="桁区切り 4" xfId="6" xr:uid="{00000000-0005-0000-0000-000034000000}"/>
    <cellStyle name="桁区切り 4 2" xfId="11" xr:uid="{00000000-0005-0000-0000-000035000000}"/>
    <cellStyle name="桁区切り 4 2 2" xfId="81" xr:uid="{1CAB095D-898C-4088-9084-4D300F9D6DF1}"/>
    <cellStyle name="桁区切り 4 3" xfId="79" xr:uid="{C19E1981-B8A6-4B34-986B-FB9BA3F9E954}"/>
    <cellStyle name="桁区切り 5" xfId="56" xr:uid="{00000000-0005-0000-0000-000036000000}"/>
    <cellStyle name="桁区切り 5 2" xfId="96" xr:uid="{BEE9B6CF-1CBD-4EAC-94BD-0EBF73D60544}"/>
    <cellStyle name="桁区切り 6" xfId="59" xr:uid="{00000000-0005-0000-0000-000037000000}"/>
    <cellStyle name="桁区切り 6 2" xfId="99" xr:uid="{0899E953-1F5B-480A-BD30-67097417D0F0}"/>
    <cellStyle name="桁区切り 7" xfId="74" xr:uid="{00000000-0005-0000-0000-000038000000}"/>
    <cellStyle name="桁区切り 7 2" xfId="114" xr:uid="{CB8E9D4D-CC0A-4C63-AD22-E5A3D49FC342}"/>
    <cellStyle name="桁区切り 8" xfId="76" xr:uid="{00000000-0005-0000-0000-000039000000}"/>
    <cellStyle name="桁区切り 8 2" xfId="115" xr:uid="{A42DB124-D8AE-4FCC-8F0D-7219EDB83280}"/>
    <cellStyle name="桁区切り 9" xfId="78" xr:uid="{00000000-0005-0000-0000-00003A000000}"/>
    <cellStyle name="桁区切り 9 2" xfId="117" xr:uid="{91B730DB-FB95-470A-8CDA-A503FA190311}"/>
    <cellStyle name="見出し 1" xfId="16" builtinId="16" customBuiltin="1"/>
    <cellStyle name="見出し 2" xfId="17" builtinId="17" customBuiltin="1"/>
    <cellStyle name="見出し 3" xfId="18" builtinId="18" customBuiltin="1"/>
    <cellStyle name="見出し 4" xfId="19" builtinId="19" customBuiltin="1"/>
    <cellStyle name="集計" xfId="30" builtinId="25" customBuiltin="1"/>
    <cellStyle name="出力" xfId="24" builtinId="21" customBuiltin="1"/>
    <cellStyle name="説明文" xfId="29" builtinId="53" customBuiltin="1"/>
    <cellStyle name="入力" xfId="23" builtinId="20" customBuiltin="1"/>
    <cellStyle name="標準" xfId="0" builtinId="0"/>
    <cellStyle name="標準 2" xfId="7" xr:uid="{00000000-0005-0000-0000-000044000000}"/>
    <cellStyle name="標準 3" xfId="8" xr:uid="{00000000-0005-0000-0000-000045000000}"/>
    <cellStyle name="標準 4" xfId="9" xr:uid="{00000000-0005-0000-0000-000046000000}"/>
    <cellStyle name="標準 4 2" xfId="12" xr:uid="{00000000-0005-0000-0000-000047000000}"/>
    <cellStyle name="標準 4 2 2" xfId="82" xr:uid="{781E818A-3988-4BAC-AE51-2D6C2519A90B}"/>
    <cellStyle name="標準 4 3" xfId="80" xr:uid="{8AA17CDA-83C3-4066-BDF4-CA0858A9F79C}"/>
    <cellStyle name="標準 5" xfId="14" xr:uid="{00000000-0005-0000-0000-000048000000}"/>
    <cellStyle name="標準 6" xfId="55" xr:uid="{00000000-0005-0000-0000-000049000000}"/>
    <cellStyle name="標準 6 2" xfId="95" xr:uid="{AFD4574C-DA92-4AB7-8B5B-E818D330FEE4}"/>
    <cellStyle name="標準 7" xfId="58" xr:uid="{00000000-0005-0000-0000-00004A000000}"/>
    <cellStyle name="標準 7 2" xfId="98" xr:uid="{CE53F26A-F357-4BA1-987B-E294511F9B6C}"/>
    <cellStyle name="標準 8" xfId="73" xr:uid="{00000000-0005-0000-0000-00004B000000}"/>
    <cellStyle name="標準 8 2" xfId="113" xr:uid="{4E01EFC8-3130-4F50-AABF-3BFF858F7ACB}"/>
    <cellStyle name="標準 9" xfId="77" xr:uid="{00000000-0005-0000-0000-00004C000000}"/>
    <cellStyle name="標準 9 2" xfId="116" xr:uid="{D01BB6A9-70A7-4D2D-B416-E168DB18FDEE}"/>
    <cellStyle name="未定義" xfId="10" xr:uid="{00000000-0005-0000-0000-00004D000000}"/>
    <cellStyle name="良い" xfId="20" builtinId="26" customBuiltin="1"/>
  </cellStyles>
  <dxfs count="0"/>
  <tableStyles count="0" defaultTableStyle="TableStyleMedium9" defaultPivotStyle="PivotStyleLight16"/>
  <colors>
    <mruColors>
      <color rgb="FFCCFF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227</xdr:row>
      <xdr:rowOff>9525</xdr:rowOff>
    </xdr:from>
    <xdr:to>
      <xdr:col>1</xdr:col>
      <xdr:colOff>273050</xdr:colOff>
      <xdr:row>228</xdr:row>
      <xdr:rowOff>101600</xdr:rowOff>
    </xdr:to>
    <xdr:sp macro="" textlink="">
      <xdr:nvSpPr>
        <xdr:cNvPr id="2" name="Oval 7">
          <a:extLst>
            <a:ext uri="{FF2B5EF4-FFF2-40B4-BE49-F238E27FC236}">
              <a16:creationId xmlns:a16="http://schemas.microsoft.com/office/drawing/2014/main" id="{6CA1BC9F-B084-4776-BC12-20AFFBEA5472}"/>
            </a:ext>
          </a:extLst>
        </xdr:cNvPr>
        <xdr:cNvSpPr>
          <a:spLocks noChangeArrowheads="1"/>
        </xdr:cNvSpPr>
      </xdr:nvSpPr>
      <xdr:spPr bwMode="auto">
        <a:xfrm>
          <a:off x="200025" y="69903975"/>
          <a:ext cx="196850" cy="3016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明朝"/>
              <a:ea typeface="ＭＳ 明朝"/>
            </a:rPr>
            <a:t>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187</xdr:row>
      <xdr:rowOff>9525</xdr:rowOff>
    </xdr:from>
    <xdr:to>
      <xdr:col>1</xdr:col>
      <xdr:colOff>273050</xdr:colOff>
      <xdr:row>188</xdr:row>
      <xdr:rowOff>101600</xdr:rowOff>
    </xdr:to>
    <xdr:sp macro="" textlink="">
      <xdr:nvSpPr>
        <xdr:cNvPr id="2" name="Oval 7">
          <a:extLst>
            <a:ext uri="{FF2B5EF4-FFF2-40B4-BE49-F238E27FC236}">
              <a16:creationId xmlns:a16="http://schemas.microsoft.com/office/drawing/2014/main" id="{8C091CE1-861F-48A9-9C20-51174568F907}"/>
            </a:ext>
          </a:extLst>
        </xdr:cNvPr>
        <xdr:cNvSpPr>
          <a:spLocks noChangeArrowheads="1"/>
        </xdr:cNvSpPr>
      </xdr:nvSpPr>
      <xdr:spPr bwMode="auto">
        <a:xfrm>
          <a:off x="200025" y="33870900"/>
          <a:ext cx="273050" cy="2635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明朝"/>
              <a:ea typeface="ＭＳ 明朝"/>
            </a:rPr>
            <a:t>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178</xdr:row>
      <xdr:rowOff>15875</xdr:rowOff>
    </xdr:from>
    <xdr:to>
      <xdr:col>1</xdr:col>
      <xdr:colOff>196850</xdr:colOff>
      <xdr:row>179</xdr:row>
      <xdr:rowOff>98753</xdr:rowOff>
    </xdr:to>
    <xdr:sp macro="" textlink="">
      <xdr:nvSpPr>
        <xdr:cNvPr id="2" name="Oval 7">
          <a:extLst>
            <a:ext uri="{FF2B5EF4-FFF2-40B4-BE49-F238E27FC236}">
              <a16:creationId xmlns:a16="http://schemas.microsoft.com/office/drawing/2014/main" id="{52F0763A-0D11-4790-8242-78C9BF2F7088}"/>
            </a:ext>
          </a:extLst>
        </xdr:cNvPr>
        <xdr:cNvSpPr>
          <a:spLocks noChangeArrowheads="1"/>
        </xdr:cNvSpPr>
      </xdr:nvSpPr>
      <xdr:spPr bwMode="auto">
        <a:xfrm>
          <a:off x="200025" y="35058350"/>
          <a:ext cx="196850" cy="254328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明朝"/>
              <a:ea typeface="ＭＳ 明朝"/>
            </a:rPr>
            <a:t>人</a:t>
          </a:r>
        </a:p>
      </xdr:txBody>
    </xdr:sp>
    <xdr:clientData/>
  </xdr:twoCellAnchor>
  <xdr:twoCellAnchor>
    <xdr:from>
      <xdr:col>0</xdr:col>
      <xdr:colOff>200025</xdr:colOff>
      <xdr:row>178</xdr:row>
      <xdr:rowOff>15875</xdr:rowOff>
    </xdr:from>
    <xdr:to>
      <xdr:col>1</xdr:col>
      <xdr:colOff>196850</xdr:colOff>
      <xdr:row>179</xdr:row>
      <xdr:rowOff>98753</xdr:rowOff>
    </xdr:to>
    <xdr:sp macro="" textlink="">
      <xdr:nvSpPr>
        <xdr:cNvPr id="3" name="Oval 7">
          <a:extLst>
            <a:ext uri="{FF2B5EF4-FFF2-40B4-BE49-F238E27FC236}">
              <a16:creationId xmlns:a16="http://schemas.microsoft.com/office/drawing/2014/main" id="{A8CD0878-305B-482F-A8D6-4D8BAEDACEB0}"/>
            </a:ext>
          </a:extLst>
        </xdr:cNvPr>
        <xdr:cNvSpPr>
          <a:spLocks noChangeArrowheads="1"/>
        </xdr:cNvSpPr>
      </xdr:nvSpPr>
      <xdr:spPr bwMode="auto">
        <a:xfrm>
          <a:off x="200025" y="35058350"/>
          <a:ext cx="196850" cy="254328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明朝"/>
              <a:ea typeface="ＭＳ 明朝"/>
            </a:rPr>
            <a:t>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9F19F-216D-45C2-995E-B96F03A725A0}">
  <dimension ref="A1:Z189"/>
  <sheetViews>
    <sheetView showGridLines="0" view="pageBreakPreview" zoomScale="71" zoomScaleNormal="60" zoomScaleSheetLayoutView="71" workbookViewId="0">
      <pane xSplit="5" ySplit="8" topLeftCell="N48" activePane="bottomRight" state="frozen"/>
      <selection pane="topRight"/>
      <selection pane="bottomLeft"/>
      <selection pane="bottomRight" activeCell="S37" sqref="S37"/>
    </sheetView>
  </sheetViews>
  <sheetFormatPr defaultColWidth="9" defaultRowHeight="16.5" x14ac:dyDescent="0.25"/>
  <cols>
    <col min="1" max="2" width="2.625" style="96" customWidth="1"/>
    <col min="3" max="3" width="11.875" style="96" customWidth="1"/>
    <col min="4" max="4" width="11.125" style="96" customWidth="1"/>
    <col min="5" max="5" width="20.375" style="96" customWidth="1"/>
    <col min="6" max="7" width="20.625" style="96" customWidth="1"/>
    <col min="8" max="8" width="11.75" style="97" customWidth="1"/>
    <col min="9" max="9" width="20.625" style="96" customWidth="1"/>
    <col min="10" max="10" width="12.625" style="98" customWidth="1"/>
    <col min="11" max="11" width="20.625" style="99" customWidth="1"/>
    <col min="12" max="12" width="12.625" style="98" customWidth="1"/>
    <col min="13" max="13" width="20.625" style="99" customWidth="1"/>
    <col min="14" max="14" width="12.625" style="24" customWidth="1"/>
    <col min="15" max="15" width="20.625" style="99" customWidth="1"/>
    <col min="16" max="16" width="12.625" style="24" customWidth="1"/>
    <col min="17" max="17" width="31" style="100" customWidth="1"/>
    <col min="18" max="18" width="10.375" style="99" customWidth="1"/>
    <col min="19" max="19" width="18.125" style="99" bestFit="1" customWidth="1"/>
    <col min="20" max="20" width="17.25" style="96" customWidth="1"/>
    <col min="21" max="21" width="34.75" style="329" customWidth="1"/>
    <col min="22" max="16384" width="9" style="96"/>
  </cols>
  <sheetData>
    <row r="1" spans="1:26" ht="13.5" customHeight="1" x14ac:dyDescent="0.25">
      <c r="N1" s="1"/>
      <c r="P1" s="1"/>
    </row>
    <row r="2" spans="1:26" ht="13.5" customHeight="1" x14ac:dyDescent="0.25">
      <c r="B2" s="101" t="s">
        <v>0</v>
      </c>
      <c r="N2" s="1"/>
      <c r="P2" s="1"/>
    </row>
    <row r="3" spans="1:26" ht="13.5" customHeight="1" x14ac:dyDescent="0.25">
      <c r="N3" s="1"/>
      <c r="P3" s="1"/>
    </row>
    <row r="4" spans="1:26" ht="13.5" customHeight="1" x14ac:dyDescent="0.25">
      <c r="B4" s="96" t="s">
        <v>1</v>
      </c>
      <c r="N4" s="1"/>
      <c r="P4" s="1"/>
      <c r="Q4" s="297" t="s">
        <v>2</v>
      </c>
      <c r="R4" s="298"/>
      <c r="S4" s="96"/>
      <c r="U4" s="100"/>
    </row>
    <row r="5" spans="1:26" ht="43.5" customHeight="1" x14ac:dyDescent="0.25">
      <c r="B5" s="280" t="s">
        <v>3</v>
      </c>
      <c r="C5" s="280"/>
      <c r="D5" s="280"/>
      <c r="E5" s="280"/>
      <c r="F5" s="280" t="s">
        <v>4</v>
      </c>
      <c r="G5" s="73" t="s">
        <v>5</v>
      </c>
      <c r="H5" s="294" t="s">
        <v>6</v>
      </c>
      <c r="I5" s="2" t="s">
        <v>7</v>
      </c>
      <c r="J5" s="291" t="s">
        <v>8</v>
      </c>
      <c r="K5" s="73" t="s">
        <v>9</v>
      </c>
      <c r="L5" s="294" t="s">
        <v>8</v>
      </c>
      <c r="M5" s="3" t="s">
        <v>10</v>
      </c>
      <c r="N5" s="283" t="s">
        <v>8</v>
      </c>
      <c r="O5" s="73" t="s">
        <v>11</v>
      </c>
      <c r="P5" s="283" t="s">
        <v>8</v>
      </c>
      <c r="Q5" s="4" t="s">
        <v>12</v>
      </c>
      <c r="R5" s="286" t="s">
        <v>13</v>
      </c>
      <c r="S5" s="288" t="s">
        <v>14</v>
      </c>
      <c r="T5" s="287"/>
      <c r="U5" s="288" t="s">
        <v>15</v>
      </c>
    </row>
    <row r="6" spans="1:26" ht="27" customHeight="1" x14ac:dyDescent="0.25">
      <c r="B6" s="281"/>
      <c r="C6" s="281"/>
      <c r="D6" s="281"/>
      <c r="E6" s="281"/>
      <c r="F6" s="281"/>
      <c r="G6" s="5"/>
      <c r="H6" s="295"/>
      <c r="I6" s="5"/>
      <c r="J6" s="292"/>
      <c r="K6" s="5"/>
      <c r="L6" s="295"/>
      <c r="M6" s="5"/>
      <c r="N6" s="284"/>
      <c r="O6" s="5"/>
      <c r="P6" s="284"/>
      <c r="Q6" s="6"/>
      <c r="R6" s="287"/>
      <c r="S6" s="287"/>
      <c r="T6" s="287"/>
      <c r="U6" s="289"/>
    </row>
    <row r="7" spans="1:26" ht="27" customHeight="1" x14ac:dyDescent="0.25">
      <c r="B7" s="281"/>
      <c r="C7" s="281"/>
      <c r="D7" s="281"/>
      <c r="E7" s="281"/>
      <c r="F7" s="281"/>
      <c r="G7" s="7" t="s">
        <v>16</v>
      </c>
      <c r="H7" s="295"/>
      <c r="I7" s="7" t="s">
        <v>16</v>
      </c>
      <c r="J7" s="292"/>
      <c r="K7" s="7" t="s">
        <v>16</v>
      </c>
      <c r="L7" s="295"/>
      <c r="M7" s="7" t="s">
        <v>16</v>
      </c>
      <c r="N7" s="284"/>
      <c r="O7" s="7" t="s">
        <v>16</v>
      </c>
      <c r="P7" s="284"/>
      <c r="Q7" s="290" t="s">
        <v>17</v>
      </c>
      <c r="R7" s="287"/>
      <c r="S7" s="286" t="s">
        <v>17</v>
      </c>
      <c r="T7" s="286" t="s">
        <v>13</v>
      </c>
      <c r="U7" s="289"/>
    </row>
    <row r="8" spans="1:26" ht="27" customHeight="1" x14ac:dyDescent="0.25">
      <c r="B8" s="282"/>
      <c r="C8" s="282"/>
      <c r="D8" s="282"/>
      <c r="E8" s="282"/>
      <c r="F8" s="282"/>
      <c r="G8" s="8"/>
      <c r="H8" s="296"/>
      <c r="I8" s="8"/>
      <c r="J8" s="293"/>
      <c r="K8" s="8"/>
      <c r="L8" s="296"/>
      <c r="M8" s="8"/>
      <c r="N8" s="285"/>
      <c r="O8" s="8"/>
      <c r="P8" s="285"/>
      <c r="Q8" s="287"/>
      <c r="R8" s="287"/>
      <c r="S8" s="287"/>
      <c r="T8" s="287"/>
      <c r="U8" s="289"/>
    </row>
    <row r="9" spans="1:26" s="10" customFormat="1" ht="33" customHeight="1" x14ac:dyDescent="0.25">
      <c r="A9" s="96"/>
      <c r="B9" s="102" t="s">
        <v>18</v>
      </c>
      <c r="C9" s="103"/>
      <c r="D9" s="103"/>
      <c r="E9" s="104"/>
      <c r="F9" s="105">
        <v>17174169167</v>
      </c>
      <c r="G9" s="105">
        <v>1759856919</v>
      </c>
      <c r="H9" s="9">
        <f>G9/$F9</f>
        <v>0.10247115315374604</v>
      </c>
      <c r="I9" s="105">
        <v>2623541448</v>
      </c>
      <c r="J9" s="9">
        <f>I9/$F9</f>
        <v>0.15276089471862833</v>
      </c>
      <c r="K9" s="105">
        <v>3361192309</v>
      </c>
      <c r="L9" s="9">
        <f>K9/$F9</f>
        <v>0.19571207645133126</v>
      </c>
      <c r="M9" s="105">
        <v>6263804440</v>
      </c>
      <c r="N9" s="9">
        <f>M9/$F9</f>
        <v>0.36472241417278223</v>
      </c>
      <c r="O9" s="105">
        <f>O10+O66+O75+O81+O89</f>
        <v>14008395116</v>
      </c>
      <c r="P9" s="9">
        <f>O9/$F9</f>
        <v>0.81566653849648785</v>
      </c>
      <c r="Q9" s="105">
        <v>6537056443</v>
      </c>
      <c r="R9" s="9">
        <v>0.37523496903825582</v>
      </c>
      <c r="S9" s="106"/>
      <c r="T9" s="106"/>
      <c r="U9" s="330"/>
      <c r="Z9" s="11"/>
    </row>
    <row r="10" spans="1:26" ht="33" customHeight="1" x14ac:dyDescent="0.25">
      <c r="B10" s="107" t="s">
        <v>19</v>
      </c>
      <c r="C10" s="108"/>
      <c r="D10" s="108"/>
      <c r="E10" s="109"/>
      <c r="F10" s="110">
        <v>13726417167</v>
      </c>
      <c r="G10" s="110">
        <v>1384168847</v>
      </c>
      <c r="H10" s="12">
        <f>G10/$F10</f>
        <v>0.10083977706343594</v>
      </c>
      <c r="I10" s="110">
        <v>2095823134</v>
      </c>
      <c r="J10" s="12">
        <f>I10/$F10</f>
        <v>0.15268537364860346</v>
      </c>
      <c r="K10" s="110">
        <v>2662423588</v>
      </c>
      <c r="L10" s="12">
        <f>K10/$F10</f>
        <v>0.19396347609198375</v>
      </c>
      <c r="M10" s="110">
        <v>4896886958</v>
      </c>
      <c r="N10" s="12">
        <f>M10/$F10</f>
        <v>0.35674909908557351</v>
      </c>
      <c r="O10" s="110">
        <f>O11+O19+O21+O24+O27+O30+O35+O38+O41+O45+O48+O51+O54+O59+O61+O63+O57</f>
        <v>11039302527</v>
      </c>
      <c r="P10" s="12">
        <f>O10/$F10</f>
        <v>0.80423772588959663</v>
      </c>
      <c r="Q10" s="110">
        <v>5452608004</v>
      </c>
      <c r="R10" s="12">
        <v>0.38256952660193733</v>
      </c>
      <c r="S10" s="111"/>
      <c r="T10" s="111"/>
      <c r="U10" s="331"/>
      <c r="Z10" s="101"/>
    </row>
    <row r="11" spans="1:26" s="16" customFormat="1" ht="42.75" customHeight="1" x14ac:dyDescent="0.25">
      <c r="A11" s="96"/>
      <c r="B11" s="112" t="s">
        <v>20</v>
      </c>
      <c r="C11" s="113"/>
      <c r="D11" s="113"/>
      <c r="E11" s="114"/>
      <c r="F11" s="115">
        <v>5829696000</v>
      </c>
      <c r="G11" s="115">
        <v>494653490</v>
      </c>
      <c r="H11" s="13">
        <f>G11/$F11</f>
        <v>8.4850649159064206E-2</v>
      </c>
      <c r="I11" s="115">
        <v>722363413</v>
      </c>
      <c r="J11" s="13">
        <f>I11/$F11</f>
        <v>0.12391099175668852</v>
      </c>
      <c r="K11" s="115">
        <v>967483847</v>
      </c>
      <c r="L11" s="13">
        <f>K11/$F11</f>
        <v>0.16595785560687898</v>
      </c>
      <c r="M11" s="115">
        <v>1598887961</v>
      </c>
      <c r="N11" s="13">
        <f>M11/$F11</f>
        <v>0.27426609569349758</v>
      </c>
      <c r="O11" s="115">
        <f>SUM(O12:O18)</f>
        <v>3783388711</v>
      </c>
      <c r="P11" s="14">
        <f>O11/$F11</f>
        <v>0.64898559221612928</v>
      </c>
      <c r="Q11" s="115">
        <v>1888883477</v>
      </c>
      <c r="R11" s="13">
        <v>0.31445124572992483</v>
      </c>
      <c r="S11" s="15"/>
      <c r="T11" s="15"/>
      <c r="U11" s="332"/>
    </row>
    <row r="12" spans="1:26" s="120" customFormat="1" ht="36.75" customHeight="1" x14ac:dyDescent="0.25">
      <c r="A12" s="101"/>
      <c r="B12" s="112" t="s">
        <v>20</v>
      </c>
      <c r="C12" s="116" t="s">
        <v>21</v>
      </c>
      <c r="D12" s="116"/>
      <c r="E12" s="117"/>
      <c r="F12" s="118">
        <v>1677177000</v>
      </c>
      <c r="G12" s="118">
        <v>5223796</v>
      </c>
      <c r="H12" s="17">
        <f>G12/$F12</f>
        <v>3.1146360819400694E-3</v>
      </c>
      <c r="I12" s="118">
        <v>12675984</v>
      </c>
      <c r="J12" s="17">
        <f>I12/$F12</f>
        <v>7.5579285907211944E-3</v>
      </c>
      <c r="K12" s="118">
        <v>66446051</v>
      </c>
      <c r="L12" s="17">
        <f>K12/$F12</f>
        <v>3.9617792874574356E-2</v>
      </c>
      <c r="M12" s="118">
        <v>89142748</v>
      </c>
      <c r="N12" s="17">
        <f>M12/$F12</f>
        <v>5.3150471297901174E-2</v>
      </c>
      <c r="O12" s="118">
        <f>G12+I12+K12+M12</f>
        <v>173488579</v>
      </c>
      <c r="P12" s="18">
        <f>O12/$F12</f>
        <v>0.10344082884513679</v>
      </c>
      <c r="Q12" s="118">
        <v>9054289</v>
      </c>
      <c r="R12" s="17">
        <v>5.3998556744683963E-3</v>
      </c>
      <c r="S12" s="19">
        <f>M12-Q12</f>
        <v>80088459</v>
      </c>
      <c r="T12" s="20">
        <f>N12-R12</f>
        <v>4.7750615623432774E-2</v>
      </c>
      <c r="U12" s="333" t="s">
        <v>22</v>
      </c>
      <c r="V12" s="119"/>
    </row>
    <row r="13" spans="1:26" s="120" customFormat="1" ht="36.75" customHeight="1" x14ac:dyDescent="0.25">
      <c r="A13" s="101"/>
      <c r="B13" s="112" t="s">
        <v>20</v>
      </c>
      <c r="C13" s="116" t="s">
        <v>23</v>
      </c>
      <c r="D13" s="116"/>
      <c r="E13" s="117"/>
      <c r="F13" s="118">
        <v>0</v>
      </c>
      <c r="G13" s="118">
        <v>0</v>
      </c>
      <c r="H13" s="17" t="e">
        <f>G13/$F13</f>
        <v>#DIV/0!</v>
      </c>
      <c r="I13" s="118">
        <v>0</v>
      </c>
      <c r="J13" s="17" t="e">
        <f>I13/$F13</f>
        <v>#DIV/0!</v>
      </c>
      <c r="K13" s="118">
        <v>0</v>
      </c>
      <c r="L13" s="17" t="e">
        <f>K13/$F13</f>
        <v>#DIV/0!</v>
      </c>
      <c r="M13" s="118">
        <v>0</v>
      </c>
      <c r="N13" s="17" t="e">
        <f>M13/$F13</f>
        <v>#DIV/0!</v>
      </c>
      <c r="O13" s="118">
        <f>G13+I13+K13+M13</f>
        <v>0</v>
      </c>
      <c r="P13" s="18" t="e">
        <f>O13/$F13</f>
        <v>#DIV/0!</v>
      </c>
      <c r="Q13" s="118">
        <v>0</v>
      </c>
      <c r="R13" s="17" t="e">
        <v>#DIV/0!</v>
      </c>
      <c r="S13" s="19">
        <f>M13-Q13</f>
        <v>0</v>
      </c>
      <c r="T13" s="20" t="e">
        <f>N13-R13</f>
        <v>#DIV/0!</v>
      </c>
      <c r="U13" s="333"/>
      <c r="V13" s="119"/>
    </row>
    <row r="14" spans="1:26" s="122" customFormat="1" ht="36.75" customHeight="1" x14ac:dyDescent="0.25">
      <c r="A14" s="101"/>
      <c r="B14" s="112" t="s">
        <v>20</v>
      </c>
      <c r="C14" s="116" t="s">
        <v>24</v>
      </c>
      <c r="D14" s="116"/>
      <c r="E14" s="117"/>
      <c r="F14" s="118">
        <v>3737252000</v>
      </c>
      <c r="G14" s="118">
        <v>474699498</v>
      </c>
      <c r="H14" s="17">
        <f t="shared" ref="H14:H44" si="0">G14/$F14</f>
        <v>0.12701832736994989</v>
      </c>
      <c r="I14" s="118">
        <v>690995153</v>
      </c>
      <c r="J14" s="17">
        <f t="shared" ref="J14:J18" si="1">I14/$F14</f>
        <v>0.18489391483367992</v>
      </c>
      <c r="K14" s="118">
        <v>876146588</v>
      </c>
      <c r="L14" s="17">
        <f t="shared" ref="L14:L63" si="2">K14/$F14</f>
        <v>0.23443604766282819</v>
      </c>
      <c r="M14" s="118">
        <v>1340870981</v>
      </c>
      <c r="N14" s="17">
        <f t="shared" ref="N14:N64" si="3">M14/$F14</f>
        <v>0.35878527351112527</v>
      </c>
      <c r="O14" s="118">
        <f>G14+I14+K14+M14</f>
        <v>3382712220</v>
      </c>
      <c r="P14" s="18">
        <f t="shared" ref="P14:P18" si="4">O14/$F14</f>
        <v>0.90513356337758333</v>
      </c>
      <c r="Q14" s="118">
        <v>1388458122</v>
      </c>
      <c r="R14" s="17">
        <v>0.37350268171446804</v>
      </c>
      <c r="S14" s="19">
        <f>M14-Q14</f>
        <v>-47587141</v>
      </c>
      <c r="T14" s="20">
        <f>N14-R14</f>
        <v>-1.4717408203342774E-2</v>
      </c>
      <c r="U14" s="333"/>
      <c r="V14" s="121"/>
    </row>
    <row r="15" spans="1:26" s="122" customFormat="1" ht="36.75" customHeight="1" x14ac:dyDescent="0.25">
      <c r="A15" s="101"/>
      <c r="B15" s="112" t="s">
        <v>20</v>
      </c>
      <c r="C15" s="116" t="s">
        <v>25</v>
      </c>
      <c r="D15" s="116"/>
      <c r="E15" s="117"/>
      <c r="F15" s="118">
        <v>278938000</v>
      </c>
      <c r="G15" s="118">
        <v>12590156</v>
      </c>
      <c r="H15" s="17">
        <f t="shared" si="0"/>
        <v>4.5136037398991892E-2</v>
      </c>
      <c r="I15" s="118">
        <v>16897416</v>
      </c>
      <c r="J15" s="17">
        <f t="shared" si="1"/>
        <v>6.0577676759710042E-2</v>
      </c>
      <c r="K15" s="118">
        <v>20438960</v>
      </c>
      <c r="L15" s="17">
        <f t="shared" si="2"/>
        <v>7.327420430346529E-2</v>
      </c>
      <c r="M15" s="118">
        <v>161548113</v>
      </c>
      <c r="N15" s="17">
        <f t="shared" si="3"/>
        <v>0.57915419555600167</v>
      </c>
      <c r="O15" s="118">
        <f>G15+I15+K15+M15</f>
        <v>211474645</v>
      </c>
      <c r="P15" s="18">
        <f t="shared" si="4"/>
        <v>0.75814211401816889</v>
      </c>
      <c r="Q15" s="118">
        <v>222069572</v>
      </c>
      <c r="R15" s="17">
        <v>0.76452599434703428</v>
      </c>
      <c r="S15" s="19">
        <f>M15-Q15</f>
        <v>-60521459</v>
      </c>
      <c r="T15" s="20">
        <f>N15-R15</f>
        <v>-0.1853717987910326</v>
      </c>
      <c r="U15" s="333"/>
      <c r="V15" s="121"/>
    </row>
    <row r="16" spans="1:26" s="122" customFormat="1" ht="36.75" customHeight="1" collapsed="1" x14ac:dyDescent="0.25">
      <c r="A16" s="101"/>
      <c r="B16" s="112" t="s">
        <v>20</v>
      </c>
      <c r="C16" s="116" t="s">
        <v>26</v>
      </c>
      <c r="D16" s="116"/>
      <c r="E16" s="117"/>
      <c r="F16" s="118">
        <v>7777000</v>
      </c>
      <c r="G16" s="118">
        <v>1012252</v>
      </c>
      <c r="H16" s="17">
        <f t="shared" si="0"/>
        <v>0.13015970168445415</v>
      </c>
      <c r="I16" s="118">
        <v>1191301</v>
      </c>
      <c r="J16" s="17">
        <f t="shared" si="1"/>
        <v>0.15318258968754017</v>
      </c>
      <c r="K16" s="118">
        <v>1989102</v>
      </c>
      <c r="L16" s="17">
        <f t="shared" si="2"/>
        <v>0.25576726244052977</v>
      </c>
      <c r="M16" s="118">
        <v>3490261</v>
      </c>
      <c r="N16" s="17">
        <f t="shared" si="3"/>
        <v>0.44879272212935578</v>
      </c>
      <c r="O16" s="118">
        <f>G16+I16+K16+M16</f>
        <v>7682916</v>
      </c>
      <c r="P16" s="18">
        <f t="shared" si="4"/>
        <v>0.98790227594187985</v>
      </c>
      <c r="Q16" s="118">
        <v>3944757</v>
      </c>
      <c r="R16" s="17">
        <v>0.50723376623376626</v>
      </c>
      <c r="S16" s="19">
        <f>M16-Q16</f>
        <v>-454496</v>
      </c>
      <c r="T16" s="20">
        <f>N16-R16</f>
        <v>-5.8441044104410478E-2</v>
      </c>
      <c r="U16" s="333"/>
      <c r="V16" s="121"/>
    </row>
    <row r="17" spans="1:22" s="122" customFormat="1" ht="36.75" customHeight="1" x14ac:dyDescent="0.25">
      <c r="A17" s="101"/>
      <c r="B17" s="112" t="s">
        <v>20</v>
      </c>
      <c r="C17" s="116" t="s">
        <v>27</v>
      </c>
      <c r="D17" s="116"/>
      <c r="E17" s="117"/>
      <c r="F17" s="118">
        <v>128552000</v>
      </c>
      <c r="G17" s="118">
        <v>1127788</v>
      </c>
      <c r="H17" s="17">
        <f t="shared" si="0"/>
        <v>8.773010143755056E-3</v>
      </c>
      <c r="I17" s="118">
        <v>603559</v>
      </c>
      <c r="J17" s="17">
        <f t="shared" si="1"/>
        <v>4.6950572530960232E-3</v>
      </c>
      <c r="K17" s="118">
        <v>2463146</v>
      </c>
      <c r="L17" s="17">
        <f t="shared" si="2"/>
        <v>1.9160697616528721E-2</v>
      </c>
      <c r="M17" s="118">
        <v>3835858</v>
      </c>
      <c r="N17" s="17">
        <f t="shared" si="3"/>
        <v>2.9838960109527662E-2</v>
      </c>
      <c r="O17" s="118">
        <f>G17+I17+K17+M17</f>
        <v>8030351</v>
      </c>
      <c r="P17" s="18">
        <f t="shared" si="4"/>
        <v>6.2467725122907464E-2</v>
      </c>
      <c r="Q17" s="118">
        <v>265356737</v>
      </c>
      <c r="R17" s="17">
        <v>0.84370673708240995</v>
      </c>
      <c r="S17" s="19">
        <f>M17-Q17</f>
        <v>-261520879</v>
      </c>
      <c r="T17" s="20">
        <f>N17-R17</f>
        <v>-0.81386777697288226</v>
      </c>
      <c r="U17" s="333"/>
      <c r="V17" s="121"/>
    </row>
    <row r="18" spans="1:22" s="122" customFormat="1" ht="36.75" customHeight="1" x14ac:dyDescent="0.25">
      <c r="A18" s="101"/>
      <c r="B18" s="112" t="s">
        <v>20</v>
      </c>
      <c r="C18" s="116" t="s">
        <v>28</v>
      </c>
      <c r="D18" s="116"/>
      <c r="E18" s="117"/>
      <c r="F18" s="118">
        <v>0</v>
      </c>
      <c r="G18" s="118">
        <v>0</v>
      </c>
      <c r="H18" s="17" t="e">
        <f t="shared" si="0"/>
        <v>#DIV/0!</v>
      </c>
      <c r="I18" s="118">
        <v>0</v>
      </c>
      <c r="J18" s="17" t="e">
        <f t="shared" si="1"/>
        <v>#DIV/0!</v>
      </c>
      <c r="K18" s="118">
        <v>0</v>
      </c>
      <c r="L18" s="17" t="e">
        <f t="shared" si="2"/>
        <v>#DIV/0!</v>
      </c>
      <c r="M18" s="118">
        <v>0</v>
      </c>
      <c r="N18" s="17" t="e">
        <f t="shared" si="3"/>
        <v>#DIV/0!</v>
      </c>
      <c r="O18" s="118">
        <f>G18+I18+K18+M18</f>
        <v>0</v>
      </c>
      <c r="P18" s="18" t="e">
        <f t="shared" si="4"/>
        <v>#DIV/0!</v>
      </c>
      <c r="Q18" s="118">
        <v>0</v>
      </c>
      <c r="R18" s="17" t="e">
        <v>#DIV/0!</v>
      </c>
      <c r="S18" s="19">
        <f>M18-Q18</f>
        <v>0</v>
      </c>
      <c r="T18" s="20" t="e">
        <f>N18-R18</f>
        <v>#DIV/0!</v>
      </c>
      <c r="U18" s="334"/>
      <c r="V18" s="121"/>
    </row>
    <row r="19" spans="1:22" s="16" customFormat="1" ht="36.75" customHeight="1" x14ac:dyDescent="0.25">
      <c r="A19" s="96"/>
      <c r="B19" s="112" t="s">
        <v>29</v>
      </c>
      <c r="C19" s="113"/>
      <c r="D19" s="113"/>
      <c r="E19" s="114"/>
      <c r="F19" s="115">
        <v>32582000</v>
      </c>
      <c r="G19" s="115">
        <v>13336</v>
      </c>
      <c r="H19" s="13">
        <f t="shared" si="0"/>
        <v>4.0930575164201095E-4</v>
      </c>
      <c r="I19" s="115">
        <v>106482</v>
      </c>
      <c r="J19" s="13">
        <f>I19/$F19</f>
        <v>3.2681235037750906E-3</v>
      </c>
      <c r="K19" s="115">
        <v>4383929</v>
      </c>
      <c r="L19" s="13">
        <f t="shared" si="2"/>
        <v>0.13455064145847401</v>
      </c>
      <c r="M19" s="115">
        <v>11303036</v>
      </c>
      <c r="N19" s="13">
        <f t="shared" si="3"/>
        <v>0.34691044134798354</v>
      </c>
      <c r="O19" s="115">
        <f>SUM(O20)</f>
        <v>15806783</v>
      </c>
      <c r="P19" s="14">
        <f>O19/$F19</f>
        <v>0.48513851206187464</v>
      </c>
      <c r="Q19" s="115">
        <v>1362067</v>
      </c>
      <c r="R19" s="13">
        <v>5.7815144955218813E-2</v>
      </c>
      <c r="S19" s="15"/>
      <c r="T19" s="15"/>
      <c r="U19" s="332"/>
    </row>
    <row r="20" spans="1:22" s="122" customFormat="1" ht="36.75" customHeight="1" x14ac:dyDescent="0.25">
      <c r="A20" s="101"/>
      <c r="B20" s="112" t="s">
        <v>29</v>
      </c>
      <c r="C20" s="116" t="s">
        <v>30</v>
      </c>
      <c r="D20" s="116"/>
      <c r="E20" s="117"/>
      <c r="F20" s="118">
        <v>32582000</v>
      </c>
      <c r="G20" s="118">
        <v>13336</v>
      </c>
      <c r="H20" s="17">
        <f>G20/$F20</f>
        <v>4.0930575164201095E-4</v>
      </c>
      <c r="I20" s="118">
        <v>106482</v>
      </c>
      <c r="J20" s="17">
        <f>I20/$F20</f>
        <v>3.2681235037750906E-3</v>
      </c>
      <c r="K20" s="118">
        <v>4383929</v>
      </c>
      <c r="L20" s="17">
        <f t="shared" si="2"/>
        <v>0.13455064145847401</v>
      </c>
      <c r="M20" s="118">
        <v>11303036</v>
      </c>
      <c r="N20" s="17">
        <f t="shared" si="3"/>
        <v>0.34691044134798354</v>
      </c>
      <c r="O20" s="118">
        <f>G20+I20+K20+M20</f>
        <v>15806783</v>
      </c>
      <c r="P20" s="18">
        <f t="shared" ref="P20:P64" si="5">O20/$F20</f>
        <v>0.48513851206187464</v>
      </c>
      <c r="Q20" s="118">
        <v>1362067</v>
      </c>
      <c r="R20" s="17">
        <v>5.7815144955218813E-2</v>
      </c>
      <c r="S20" s="19">
        <f>M20-Q20</f>
        <v>9940969</v>
      </c>
      <c r="T20" s="20">
        <f>N20-R20</f>
        <v>0.28909529639276471</v>
      </c>
      <c r="U20" s="328" t="s">
        <v>107</v>
      </c>
      <c r="V20" s="121"/>
    </row>
    <row r="21" spans="1:22" s="16" customFormat="1" ht="36.75" customHeight="1" x14ac:dyDescent="0.25">
      <c r="A21" s="96"/>
      <c r="B21" s="112" t="s">
        <v>31</v>
      </c>
      <c r="C21" s="113"/>
      <c r="D21" s="113"/>
      <c r="E21" s="114"/>
      <c r="F21" s="115">
        <v>88330000</v>
      </c>
      <c r="G21" s="115">
        <v>15273198</v>
      </c>
      <c r="H21" s="13">
        <f t="shared" si="0"/>
        <v>0.17291065323219745</v>
      </c>
      <c r="I21" s="115">
        <v>12613719</v>
      </c>
      <c r="J21" s="13">
        <f t="shared" ref="J21" si="6">I21/$F21</f>
        <v>0.14280220763047663</v>
      </c>
      <c r="K21" s="115">
        <v>21350425</v>
      </c>
      <c r="L21" s="13">
        <f t="shared" si="2"/>
        <v>0.24171204573757502</v>
      </c>
      <c r="M21" s="115">
        <v>19074943</v>
      </c>
      <c r="N21" s="13">
        <f t="shared" si="3"/>
        <v>0.21595090003396356</v>
      </c>
      <c r="O21" s="115">
        <f>SUM(O22:O23)</f>
        <v>68312285</v>
      </c>
      <c r="P21" s="14">
        <f t="shared" si="5"/>
        <v>0.77337580663421257</v>
      </c>
      <c r="Q21" s="115">
        <v>27433648</v>
      </c>
      <c r="R21" s="13">
        <v>0.29549065606790104</v>
      </c>
      <c r="S21" s="15"/>
      <c r="T21" s="15"/>
      <c r="U21" s="332"/>
    </row>
    <row r="22" spans="1:22" s="120" customFormat="1" ht="36.75" customHeight="1" x14ac:dyDescent="0.25">
      <c r="A22" s="101"/>
      <c r="B22" s="112" t="s">
        <v>31</v>
      </c>
      <c r="C22" s="116" t="s">
        <v>21</v>
      </c>
      <c r="D22" s="116"/>
      <c r="E22" s="117"/>
      <c r="F22" s="118">
        <v>14142000</v>
      </c>
      <c r="G22" s="118">
        <v>148870</v>
      </c>
      <c r="H22" s="17">
        <f t="shared" si="0"/>
        <v>1.0526799604016404E-2</v>
      </c>
      <c r="I22" s="118">
        <v>518264</v>
      </c>
      <c r="J22" s="17">
        <f>I22/$F22</f>
        <v>3.6647150332343371E-2</v>
      </c>
      <c r="K22" s="118">
        <v>2417990</v>
      </c>
      <c r="L22" s="17">
        <f t="shared" si="2"/>
        <v>0.17097935228397682</v>
      </c>
      <c r="M22" s="118">
        <v>1369854</v>
      </c>
      <c r="N22" s="17">
        <f t="shared" si="3"/>
        <v>9.6864234196011881E-2</v>
      </c>
      <c r="O22" s="118">
        <f>G22+I22+K22+M22</f>
        <v>4454978</v>
      </c>
      <c r="P22" s="18">
        <f t="shared" si="5"/>
        <v>0.31501753641634844</v>
      </c>
      <c r="Q22" s="118">
        <v>551730</v>
      </c>
      <c r="R22" s="17">
        <v>3.9013576580398814E-2</v>
      </c>
      <c r="S22" s="19">
        <f>M22-Q22</f>
        <v>818124</v>
      </c>
      <c r="T22" s="20">
        <f>N22-R22</f>
        <v>5.7850657615613067E-2</v>
      </c>
      <c r="U22" s="328" t="s">
        <v>22</v>
      </c>
      <c r="V22" s="119"/>
    </row>
    <row r="23" spans="1:22" s="122" customFormat="1" ht="36.75" customHeight="1" x14ac:dyDescent="0.25">
      <c r="A23" s="101"/>
      <c r="B23" s="112" t="s">
        <v>31</v>
      </c>
      <c r="C23" s="116" t="s">
        <v>24</v>
      </c>
      <c r="D23" s="116"/>
      <c r="E23" s="117"/>
      <c r="F23" s="118">
        <v>74188000</v>
      </c>
      <c r="G23" s="118">
        <v>15124328</v>
      </c>
      <c r="H23" s="17">
        <f t="shared" si="0"/>
        <v>0.20386488380870221</v>
      </c>
      <c r="I23" s="118">
        <v>12095455</v>
      </c>
      <c r="J23" s="17">
        <f>I23/$F23</f>
        <v>0.1630378902248342</v>
      </c>
      <c r="K23" s="118">
        <v>18932435</v>
      </c>
      <c r="L23" s="17">
        <f t="shared" si="2"/>
        <v>0.25519538200248021</v>
      </c>
      <c r="M23" s="118">
        <v>17705089</v>
      </c>
      <c r="N23" s="17">
        <f t="shared" si="3"/>
        <v>0.238651655254219</v>
      </c>
      <c r="O23" s="118">
        <f>G23+I23+K23+M23</f>
        <v>63857307</v>
      </c>
      <c r="P23" s="18">
        <f t="shared" si="5"/>
        <v>0.86074981129023564</v>
      </c>
      <c r="Q23" s="118">
        <v>26881918</v>
      </c>
      <c r="R23" s="17">
        <v>0.34157890189201895</v>
      </c>
      <c r="S23" s="19">
        <f>M23-Q23</f>
        <v>-9176829</v>
      </c>
      <c r="T23" s="20">
        <f>N23-R23</f>
        <v>-0.10292724663779995</v>
      </c>
      <c r="U23" s="328"/>
      <c r="V23" s="121"/>
    </row>
    <row r="24" spans="1:22" s="16" customFormat="1" ht="36.75" customHeight="1" x14ac:dyDescent="0.25">
      <c r="A24" s="96"/>
      <c r="B24" s="112" t="s">
        <v>32</v>
      </c>
      <c r="C24" s="113"/>
      <c r="D24" s="113"/>
      <c r="E24" s="114"/>
      <c r="F24" s="115">
        <v>61745000</v>
      </c>
      <c r="G24" s="115">
        <v>7309187</v>
      </c>
      <c r="H24" s="13">
        <f t="shared" si="0"/>
        <v>0.11837698599076849</v>
      </c>
      <c r="I24" s="115">
        <v>6859184</v>
      </c>
      <c r="J24" s="13">
        <f t="shared" ref="J24:J64" si="7">I24/$F24</f>
        <v>0.11108889788646854</v>
      </c>
      <c r="K24" s="115">
        <v>17129851</v>
      </c>
      <c r="L24" s="13">
        <f t="shared" si="2"/>
        <v>0.27742895781034904</v>
      </c>
      <c r="M24" s="115">
        <v>11621625</v>
      </c>
      <c r="N24" s="13">
        <f t="shared" si="3"/>
        <v>0.18821969390234028</v>
      </c>
      <c r="O24" s="115">
        <f>SUM(O25:O26)</f>
        <v>42919847</v>
      </c>
      <c r="P24" s="14">
        <f t="shared" si="5"/>
        <v>0.69511453558992631</v>
      </c>
      <c r="Q24" s="115">
        <v>20886357</v>
      </c>
      <c r="R24" s="13">
        <v>0.33025563303448602</v>
      </c>
      <c r="S24" s="15"/>
      <c r="T24" s="15"/>
      <c r="U24" s="332"/>
    </row>
    <row r="25" spans="1:22" s="120" customFormat="1" ht="36.75" customHeight="1" x14ac:dyDescent="0.25">
      <c r="A25" s="101"/>
      <c r="B25" s="112" t="s">
        <v>32</v>
      </c>
      <c r="C25" s="116" t="s">
        <v>21</v>
      </c>
      <c r="D25" s="116"/>
      <c r="E25" s="117"/>
      <c r="F25" s="118">
        <v>1511000</v>
      </c>
      <c r="G25" s="118">
        <v>0</v>
      </c>
      <c r="H25" s="17">
        <f t="shared" si="0"/>
        <v>0</v>
      </c>
      <c r="I25" s="118">
        <v>111480</v>
      </c>
      <c r="J25" s="17">
        <f t="shared" si="7"/>
        <v>7.3778954334877564E-2</v>
      </c>
      <c r="K25" s="118">
        <v>363070</v>
      </c>
      <c r="L25" s="17">
        <f t="shared" si="2"/>
        <v>0.24028457974851092</v>
      </c>
      <c r="M25" s="118">
        <v>251986</v>
      </c>
      <c r="N25" s="17">
        <f t="shared" si="3"/>
        <v>0.16676770350761086</v>
      </c>
      <c r="O25" s="118">
        <f>G25+I25+K25+M25</f>
        <v>726536</v>
      </c>
      <c r="P25" s="18">
        <f t="shared" si="5"/>
        <v>0.48083123759099933</v>
      </c>
      <c r="Q25" s="118">
        <v>249152</v>
      </c>
      <c r="R25" s="17">
        <v>0.12501354741595586</v>
      </c>
      <c r="S25" s="19">
        <f>M25-Q25</f>
        <v>2834</v>
      </c>
      <c r="T25" s="20">
        <f>N25-R25</f>
        <v>4.1754156091655004E-2</v>
      </c>
      <c r="U25" s="328" t="s">
        <v>22</v>
      </c>
      <c r="V25" s="119"/>
    </row>
    <row r="26" spans="1:22" s="120" customFormat="1" ht="36.75" customHeight="1" x14ac:dyDescent="0.25">
      <c r="A26" s="101"/>
      <c r="B26" s="112" t="s">
        <v>32</v>
      </c>
      <c r="C26" s="116" t="s">
        <v>24</v>
      </c>
      <c r="D26" s="116"/>
      <c r="E26" s="117"/>
      <c r="F26" s="118">
        <v>60234000</v>
      </c>
      <c r="G26" s="118">
        <v>7309187</v>
      </c>
      <c r="H26" s="17">
        <f t="shared" si="0"/>
        <v>0.12134653185908291</v>
      </c>
      <c r="I26" s="118">
        <v>6747704</v>
      </c>
      <c r="J26" s="17">
        <f t="shared" si="7"/>
        <v>0.11202483647109605</v>
      </c>
      <c r="K26" s="118">
        <v>16766781</v>
      </c>
      <c r="L26" s="17">
        <f t="shared" si="2"/>
        <v>0.27836074310190256</v>
      </c>
      <c r="M26" s="118">
        <v>11369639</v>
      </c>
      <c r="N26" s="17">
        <f t="shared" si="3"/>
        <v>0.18875782780489425</v>
      </c>
      <c r="O26" s="118">
        <f>G26+I26+K26+M26</f>
        <v>42193311</v>
      </c>
      <c r="P26" s="18">
        <f t="shared" si="5"/>
        <v>0.70048993923697578</v>
      </c>
      <c r="Q26" s="118">
        <v>20637205</v>
      </c>
      <c r="R26" s="17">
        <v>0.33693395918367347</v>
      </c>
      <c r="S26" s="19">
        <f>M26-Q26</f>
        <v>-9267566</v>
      </c>
      <c r="T26" s="20">
        <f>N26-R26</f>
        <v>-0.14817613137877922</v>
      </c>
      <c r="U26" s="327"/>
      <c r="V26" s="119"/>
    </row>
    <row r="27" spans="1:22" s="16" customFormat="1" ht="36.75" customHeight="1" x14ac:dyDescent="0.25">
      <c r="A27" s="96"/>
      <c r="B27" s="112" t="s">
        <v>33</v>
      </c>
      <c r="C27" s="113"/>
      <c r="D27" s="113"/>
      <c r="E27" s="114"/>
      <c r="F27" s="115">
        <v>113467000</v>
      </c>
      <c r="G27" s="115">
        <v>12316892</v>
      </c>
      <c r="H27" s="13">
        <f t="shared" si="0"/>
        <v>0.10855043316559</v>
      </c>
      <c r="I27" s="115">
        <v>13268621</v>
      </c>
      <c r="J27" s="13">
        <f t="shared" si="7"/>
        <v>0.11693814941789242</v>
      </c>
      <c r="K27" s="115">
        <v>26578404</v>
      </c>
      <c r="L27" s="13">
        <f t="shared" si="2"/>
        <v>0.23423906510262896</v>
      </c>
      <c r="M27" s="115">
        <v>29992214</v>
      </c>
      <c r="N27" s="13">
        <f t="shared" si="3"/>
        <v>0.26432543382657514</v>
      </c>
      <c r="O27" s="115">
        <f>SUM(O28:O29)</f>
        <v>82156131</v>
      </c>
      <c r="P27" s="14">
        <f t="shared" si="5"/>
        <v>0.72405308151268655</v>
      </c>
      <c r="Q27" s="115">
        <v>28332087</v>
      </c>
      <c r="R27" s="13">
        <v>0.25800538192547262</v>
      </c>
      <c r="S27" s="15"/>
      <c r="T27" s="15"/>
      <c r="U27" s="332"/>
    </row>
    <row r="28" spans="1:22" s="120" customFormat="1" ht="36.75" customHeight="1" x14ac:dyDescent="0.25">
      <c r="A28" s="101"/>
      <c r="B28" s="112" t="s">
        <v>33</v>
      </c>
      <c r="C28" s="116" t="s">
        <v>21</v>
      </c>
      <c r="D28" s="116"/>
      <c r="E28" s="117"/>
      <c r="F28" s="118">
        <v>30440000</v>
      </c>
      <c r="G28" s="118">
        <v>249189</v>
      </c>
      <c r="H28" s="17">
        <f t="shared" si="0"/>
        <v>8.1862352168199735E-3</v>
      </c>
      <c r="I28" s="118">
        <v>997599</v>
      </c>
      <c r="J28" s="17">
        <f t="shared" si="7"/>
        <v>3.2772634691195797E-2</v>
      </c>
      <c r="K28" s="118">
        <v>5505008</v>
      </c>
      <c r="L28" s="17">
        <f t="shared" si="2"/>
        <v>0.18084783180026281</v>
      </c>
      <c r="M28" s="118">
        <v>2188746</v>
      </c>
      <c r="N28" s="17">
        <f t="shared" si="3"/>
        <v>7.1903613666228647E-2</v>
      </c>
      <c r="O28" s="118">
        <f>G28+I28+K28+M28</f>
        <v>8940542</v>
      </c>
      <c r="P28" s="18">
        <f t="shared" si="5"/>
        <v>0.2937103153745072</v>
      </c>
      <c r="Q28" s="118">
        <v>931188</v>
      </c>
      <c r="R28" s="17">
        <v>3.0590932982917214E-2</v>
      </c>
      <c r="S28" s="19">
        <f>M28-Q28</f>
        <v>1257558</v>
      </c>
      <c r="T28" s="20">
        <f>N28-R28</f>
        <v>4.1312680683311433E-2</v>
      </c>
      <c r="U28" s="328" t="s">
        <v>34</v>
      </c>
      <c r="V28" s="119"/>
    </row>
    <row r="29" spans="1:22" s="122" customFormat="1" ht="36.75" customHeight="1" x14ac:dyDescent="0.25">
      <c r="A29" s="101"/>
      <c r="B29" s="112" t="s">
        <v>33</v>
      </c>
      <c r="C29" s="116" t="s">
        <v>35</v>
      </c>
      <c r="D29" s="116"/>
      <c r="E29" s="117"/>
      <c r="F29" s="118">
        <v>83027000</v>
      </c>
      <c r="G29" s="118">
        <v>12067703</v>
      </c>
      <c r="H29" s="17">
        <f t="shared" si="0"/>
        <v>0.14534673058161804</v>
      </c>
      <c r="I29" s="118">
        <v>12271022</v>
      </c>
      <c r="J29" s="17">
        <f t="shared" si="7"/>
        <v>0.14779556048032569</v>
      </c>
      <c r="K29" s="118">
        <v>21073396</v>
      </c>
      <c r="L29" s="17">
        <f t="shared" si="2"/>
        <v>0.25381377142375372</v>
      </c>
      <c r="M29" s="118">
        <v>27803468</v>
      </c>
      <c r="N29" s="17">
        <f t="shared" si="3"/>
        <v>0.33487260770592697</v>
      </c>
      <c r="O29" s="118">
        <f>G29+I29+K29+M29</f>
        <v>73215589</v>
      </c>
      <c r="P29" s="18">
        <f t="shared" si="5"/>
        <v>0.88182867019162436</v>
      </c>
      <c r="Q29" s="118">
        <v>27400899</v>
      </c>
      <c r="R29" s="17">
        <v>0.34522122410925765</v>
      </c>
      <c r="S29" s="19">
        <f>M29-Q29</f>
        <v>402569</v>
      </c>
      <c r="T29" s="20">
        <f>N29-R29</f>
        <v>-1.0348616403330679E-2</v>
      </c>
      <c r="U29" s="327" t="s">
        <v>36</v>
      </c>
      <c r="V29" s="121"/>
    </row>
    <row r="30" spans="1:22" s="16" customFormat="1" ht="36.75" customHeight="1" x14ac:dyDescent="0.25">
      <c r="A30" s="96"/>
      <c r="B30" s="112" t="s">
        <v>37</v>
      </c>
      <c r="C30" s="113"/>
      <c r="D30" s="113"/>
      <c r="E30" s="114"/>
      <c r="F30" s="115">
        <v>3159774000</v>
      </c>
      <c r="G30" s="115">
        <v>482025782</v>
      </c>
      <c r="H30" s="13">
        <f t="shared" si="0"/>
        <v>0.15255071470301357</v>
      </c>
      <c r="I30" s="115">
        <v>438715918</v>
      </c>
      <c r="J30" s="13">
        <f t="shared" si="7"/>
        <v>0.13884408125391245</v>
      </c>
      <c r="K30" s="115">
        <v>486068997</v>
      </c>
      <c r="L30" s="13">
        <f t="shared" si="2"/>
        <v>0.15383030463571129</v>
      </c>
      <c r="M30" s="115">
        <v>1361466638</v>
      </c>
      <c r="N30" s="13">
        <f t="shared" si="3"/>
        <v>0.43087468850620331</v>
      </c>
      <c r="O30" s="115">
        <f>SUM(O31:O34)</f>
        <v>2768277335</v>
      </c>
      <c r="P30" s="14">
        <f t="shared" si="5"/>
        <v>0.87609978909884056</v>
      </c>
      <c r="Q30" s="115">
        <v>2396631948</v>
      </c>
      <c r="R30" s="13">
        <v>0.38308378947072291</v>
      </c>
      <c r="S30" s="123"/>
      <c r="T30" s="123"/>
      <c r="U30" s="335"/>
    </row>
    <row r="31" spans="1:22" s="120" customFormat="1" ht="36.75" customHeight="1" x14ac:dyDescent="0.25">
      <c r="A31" s="101"/>
      <c r="B31" s="112" t="s">
        <v>37</v>
      </c>
      <c r="C31" s="116" t="s">
        <v>21</v>
      </c>
      <c r="D31" s="116"/>
      <c r="E31" s="117"/>
      <c r="F31" s="118">
        <v>17215000</v>
      </c>
      <c r="G31" s="118">
        <v>22280</v>
      </c>
      <c r="H31" s="17">
        <f t="shared" si="0"/>
        <v>1.2942201568399651E-3</v>
      </c>
      <c r="I31" s="118">
        <v>704645</v>
      </c>
      <c r="J31" s="17">
        <f t="shared" si="7"/>
        <v>4.0932036015103104E-2</v>
      </c>
      <c r="K31" s="118">
        <v>3172549</v>
      </c>
      <c r="L31" s="17">
        <f t="shared" si="2"/>
        <v>0.18428980540226547</v>
      </c>
      <c r="M31" s="118">
        <v>2804940</v>
      </c>
      <c r="N31" s="17">
        <f t="shared" si="3"/>
        <v>0.16293581179204183</v>
      </c>
      <c r="O31" s="118">
        <f>G31+I31+K31+M31</f>
        <v>6704414</v>
      </c>
      <c r="P31" s="18">
        <f t="shared" si="5"/>
        <v>0.38945187336625037</v>
      </c>
      <c r="Q31" s="118">
        <v>1099950</v>
      </c>
      <c r="R31" s="17">
        <v>6.3894859134475748E-2</v>
      </c>
      <c r="S31" s="19">
        <f>M31-Q31</f>
        <v>1704990</v>
      </c>
      <c r="T31" s="20">
        <f>N31-R31</f>
        <v>9.9040952657566086E-2</v>
      </c>
      <c r="U31" s="328" t="s">
        <v>22</v>
      </c>
      <c r="V31" s="119"/>
    </row>
    <row r="32" spans="1:22" s="122" customFormat="1" ht="36.75" customHeight="1" x14ac:dyDescent="0.25">
      <c r="A32" s="101"/>
      <c r="B32" s="112" t="s">
        <v>37</v>
      </c>
      <c r="C32" s="274" t="s">
        <v>38</v>
      </c>
      <c r="D32" s="275"/>
      <c r="E32" s="276"/>
      <c r="F32" s="118">
        <v>3070629000</v>
      </c>
      <c r="G32" s="118">
        <v>474114871</v>
      </c>
      <c r="H32" s="17">
        <f t="shared" si="0"/>
        <v>0.1544031763524672</v>
      </c>
      <c r="I32" s="118">
        <v>429641158</v>
      </c>
      <c r="J32" s="17">
        <f t="shared" si="7"/>
        <v>0.1399195923701626</v>
      </c>
      <c r="K32" s="118">
        <v>472648853</v>
      </c>
      <c r="L32" s="17">
        <f t="shared" si="2"/>
        <v>0.15392574387853433</v>
      </c>
      <c r="M32" s="118">
        <v>1332701254</v>
      </c>
      <c r="N32" s="17">
        <f t="shared" si="3"/>
        <v>0.43401571925491489</v>
      </c>
      <c r="O32" s="118">
        <f>G32+I32+K32+M32</f>
        <v>2709106136</v>
      </c>
      <c r="P32" s="18">
        <f t="shared" si="5"/>
        <v>0.88226423185607905</v>
      </c>
      <c r="Q32" s="118">
        <v>2374264858</v>
      </c>
      <c r="R32" s="17">
        <v>0.38491185107680614</v>
      </c>
      <c r="S32" s="19">
        <f>M32-Q32</f>
        <v>-1041563604</v>
      </c>
      <c r="T32" s="20">
        <f>N32-R32</f>
        <v>4.9103868178108745E-2</v>
      </c>
      <c r="U32" s="328"/>
      <c r="V32" s="121"/>
    </row>
    <row r="33" spans="1:22" s="122" customFormat="1" ht="36.75" customHeight="1" x14ac:dyDescent="0.25">
      <c r="A33" s="101"/>
      <c r="B33" s="112" t="s">
        <v>37</v>
      </c>
      <c r="C33" s="116" t="s">
        <v>39</v>
      </c>
      <c r="D33" s="116"/>
      <c r="E33" s="117"/>
      <c r="F33" s="118">
        <v>71930000</v>
      </c>
      <c r="G33" s="118">
        <v>7888631</v>
      </c>
      <c r="H33" s="17">
        <f t="shared" si="0"/>
        <v>0.10967094397330739</v>
      </c>
      <c r="I33" s="118">
        <v>8370115</v>
      </c>
      <c r="J33" s="17">
        <f t="shared" si="7"/>
        <v>0.11636472959822049</v>
      </c>
      <c r="K33" s="118">
        <v>10247595</v>
      </c>
      <c r="L33" s="17">
        <f t="shared" si="2"/>
        <v>0.14246621715556793</v>
      </c>
      <c r="M33" s="118">
        <v>25960444</v>
      </c>
      <c r="N33" s="17">
        <f t="shared" si="3"/>
        <v>0.36091260948144027</v>
      </c>
      <c r="O33" s="118">
        <f>G33+I33+K33+M33</f>
        <v>52466785</v>
      </c>
      <c r="P33" s="18">
        <f t="shared" si="5"/>
        <v>0.72941450020853604</v>
      </c>
      <c r="Q33" s="118">
        <v>21267140</v>
      </c>
      <c r="R33" s="17">
        <v>0.30120441316016827</v>
      </c>
      <c r="S33" s="19">
        <f>M33-Q33</f>
        <v>4693304</v>
      </c>
      <c r="T33" s="20">
        <f>N33-R33</f>
        <v>5.9708196321272E-2</v>
      </c>
      <c r="U33" s="327" t="s">
        <v>40</v>
      </c>
      <c r="V33" s="121"/>
    </row>
    <row r="34" spans="1:22" s="122" customFormat="1" ht="36.75" customHeight="1" x14ac:dyDescent="0.25">
      <c r="A34" s="101"/>
      <c r="B34" s="112" t="s">
        <v>37</v>
      </c>
      <c r="C34" s="116" t="s">
        <v>25</v>
      </c>
      <c r="D34" s="116"/>
      <c r="E34" s="117"/>
      <c r="F34" s="118">
        <v>0</v>
      </c>
      <c r="G34" s="118">
        <v>0</v>
      </c>
      <c r="H34" s="17" t="e">
        <f t="shared" si="0"/>
        <v>#DIV/0!</v>
      </c>
      <c r="I34" s="118">
        <v>0</v>
      </c>
      <c r="J34" s="17" t="e">
        <f t="shared" si="7"/>
        <v>#DIV/0!</v>
      </c>
      <c r="K34" s="118">
        <v>0</v>
      </c>
      <c r="L34" s="17" t="e">
        <f t="shared" si="2"/>
        <v>#DIV/0!</v>
      </c>
      <c r="M34" s="118">
        <v>0</v>
      </c>
      <c r="N34" s="17" t="e">
        <f t="shared" si="3"/>
        <v>#DIV/0!</v>
      </c>
      <c r="O34" s="118">
        <f>G34+I34+K34+M34</f>
        <v>0</v>
      </c>
      <c r="P34" s="18" t="e">
        <f t="shared" si="5"/>
        <v>#DIV/0!</v>
      </c>
      <c r="Q34" s="118">
        <v>0</v>
      </c>
      <c r="R34" s="17" t="e">
        <v>#DIV/0!</v>
      </c>
      <c r="S34" s="19">
        <f>M34-Q34</f>
        <v>0</v>
      </c>
      <c r="T34" s="20" t="e">
        <f>N34-R34</f>
        <v>#DIV/0!</v>
      </c>
      <c r="U34" s="336"/>
      <c r="V34" s="124"/>
    </row>
    <row r="35" spans="1:22" s="16" customFormat="1" ht="36.75" customHeight="1" x14ac:dyDescent="0.25">
      <c r="A35" s="96"/>
      <c r="B35" s="112" t="s">
        <v>41</v>
      </c>
      <c r="C35" s="113"/>
      <c r="D35" s="113"/>
      <c r="E35" s="114"/>
      <c r="F35" s="115">
        <v>35790000</v>
      </c>
      <c r="G35" s="115">
        <v>3258558</v>
      </c>
      <c r="H35" s="13">
        <f t="shared" si="0"/>
        <v>9.1046605196982391E-2</v>
      </c>
      <c r="I35" s="115">
        <v>4774144</v>
      </c>
      <c r="J35" s="13">
        <f t="shared" si="7"/>
        <v>0.13339323833473038</v>
      </c>
      <c r="K35" s="115">
        <v>6292332</v>
      </c>
      <c r="L35" s="13">
        <f t="shared" si="2"/>
        <v>0.17581257334450964</v>
      </c>
      <c r="M35" s="115">
        <v>9011984</v>
      </c>
      <c r="N35" s="13">
        <f t="shared" si="3"/>
        <v>0.25180173232746578</v>
      </c>
      <c r="O35" s="115">
        <f>SUM(O36:O37)</f>
        <v>23337018</v>
      </c>
      <c r="P35" s="14">
        <f t="shared" si="5"/>
        <v>0.6520541492036882</v>
      </c>
      <c r="Q35" s="115">
        <v>9649285</v>
      </c>
      <c r="R35" s="13">
        <v>0.26925482043697851</v>
      </c>
      <c r="S35" s="15"/>
      <c r="T35" s="15"/>
      <c r="U35" s="332"/>
    </row>
    <row r="36" spans="1:22" s="120" customFormat="1" ht="36.75" customHeight="1" x14ac:dyDescent="0.25">
      <c r="A36" s="101"/>
      <c r="B36" s="112" t="s">
        <v>41</v>
      </c>
      <c r="C36" s="116" t="s">
        <v>21</v>
      </c>
      <c r="D36" s="116"/>
      <c r="E36" s="117"/>
      <c r="F36" s="118">
        <v>11166000</v>
      </c>
      <c r="G36" s="118">
        <v>651815</v>
      </c>
      <c r="H36" s="17">
        <f t="shared" si="0"/>
        <v>5.8374977610603618E-2</v>
      </c>
      <c r="I36" s="118">
        <v>730804</v>
      </c>
      <c r="J36" s="17">
        <f t="shared" si="7"/>
        <v>6.5449041733834853E-2</v>
      </c>
      <c r="K36" s="118">
        <v>2120273</v>
      </c>
      <c r="L36" s="17">
        <f t="shared" si="2"/>
        <v>0.18988653053913668</v>
      </c>
      <c r="M36" s="118">
        <v>2922668</v>
      </c>
      <c r="N36" s="17">
        <f t="shared" si="3"/>
        <v>0.26174708937847035</v>
      </c>
      <c r="O36" s="118">
        <f>G36+I36+K36+M36</f>
        <v>6425560</v>
      </c>
      <c r="P36" s="18">
        <f t="shared" si="5"/>
        <v>0.57545763926204552</v>
      </c>
      <c r="Q36" s="118">
        <v>1834020</v>
      </c>
      <c r="R36" s="17">
        <v>0.16354735152487962</v>
      </c>
      <c r="S36" s="19">
        <f>M36-Q36</f>
        <v>1088648</v>
      </c>
      <c r="T36" s="20">
        <f>N36-R36</f>
        <v>9.8199737853590735E-2</v>
      </c>
      <c r="U36" s="328" t="s">
        <v>22</v>
      </c>
      <c r="V36" s="119"/>
    </row>
    <row r="37" spans="1:22" s="122" customFormat="1" ht="36.75" customHeight="1" x14ac:dyDescent="0.25">
      <c r="A37" s="101"/>
      <c r="B37" s="112" t="s">
        <v>41</v>
      </c>
      <c r="C37" s="116" t="s">
        <v>42</v>
      </c>
      <c r="D37" s="116"/>
      <c r="E37" s="117"/>
      <c r="F37" s="118">
        <v>24624000</v>
      </c>
      <c r="G37" s="118">
        <v>2606743</v>
      </c>
      <c r="H37" s="17">
        <f t="shared" si="0"/>
        <v>0.10586188271604938</v>
      </c>
      <c r="I37" s="118">
        <v>4043340</v>
      </c>
      <c r="J37" s="17">
        <f t="shared" si="7"/>
        <v>0.16420321637426902</v>
      </c>
      <c r="K37" s="118">
        <v>4172059</v>
      </c>
      <c r="L37" s="17">
        <f t="shared" si="2"/>
        <v>0.16943059616634179</v>
      </c>
      <c r="M37" s="118">
        <v>6089316</v>
      </c>
      <c r="N37" s="17">
        <f t="shared" si="3"/>
        <v>0.24729191033138401</v>
      </c>
      <c r="O37" s="118">
        <f>G37+I37+K37+M37</f>
        <v>16911458</v>
      </c>
      <c r="P37" s="18">
        <f t="shared" si="5"/>
        <v>0.68678760558804419</v>
      </c>
      <c r="Q37" s="118">
        <v>7815265</v>
      </c>
      <c r="R37" s="17">
        <v>0.3173969459448483</v>
      </c>
      <c r="S37" s="19">
        <f>M37-Q37</f>
        <v>-1725949</v>
      </c>
      <c r="T37" s="20">
        <f>N37-R37</f>
        <v>-7.0105035613464289E-2</v>
      </c>
      <c r="U37" s="327"/>
      <c r="V37" s="121"/>
    </row>
    <row r="38" spans="1:22" s="16" customFormat="1" ht="36.75" customHeight="1" x14ac:dyDescent="0.25">
      <c r="A38" s="96"/>
      <c r="B38" s="112" t="s">
        <v>43</v>
      </c>
      <c r="C38" s="113"/>
      <c r="D38" s="113"/>
      <c r="E38" s="114"/>
      <c r="F38" s="115">
        <v>22500000</v>
      </c>
      <c r="G38" s="115">
        <v>2142822</v>
      </c>
      <c r="H38" s="13">
        <f t="shared" si="0"/>
        <v>9.5236533333333331E-2</v>
      </c>
      <c r="I38" s="115">
        <v>2625806</v>
      </c>
      <c r="J38" s="13">
        <f t="shared" si="7"/>
        <v>0.11670248888888889</v>
      </c>
      <c r="K38" s="115">
        <v>4694726</v>
      </c>
      <c r="L38" s="13">
        <f t="shared" si="2"/>
        <v>0.20865448888888888</v>
      </c>
      <c r="M38" s="115">
        <v>9487233</v>
      </c>
      <c r="N38" s="13">
        <f t="shared" si="3"/>
        <v>0.4216548</v>
      </c>
      <c r="O38" s="115">
        <f>SUM(O39:O40)</f>
        <v>18950587</v>
      </c>
      <c r="P38" s="14">
        <f t="shared" si="5"/>
        <v>0.84224831111111109</v>
      </c>
      <c r="Q38" s="115">
        <v>7455349</v>
      </c>
      <c r="R38" s="13">
        <v>0.28036059717208184</v>
      </c>
      <c r="S38" s="15"/>
      <c r="T38" s="15"/>
      <c r="U38" s="332"/>
    </row>
    <row r="39" spans="1:22" s="120" customFormat="1" ht="36.75" customHeight="1" x14ac:dyDescent="0.25">
      <c r="A39" s="101"/>
      <c r="B39" s="112" t="s">
        <v>43</v>
      </c>
      <c r="C39" s="116" t="s">
        <v>21</v>
      </c>
      <c r="D39" s="116"/>
      <c r="E39" s="117"/>
      <c r="F39" s="118">
        <v>2008000</v>
      </c>
      <c r="G39" s="118">
        <v>84300</v>
      </c>
      <c r="H39" s="17">
        <f t="shared" si="0"/>
        <v>4.1982071713147412E-2</v>
      </c>
      <c r="I39" s="118">
        <v>566870</v>
      </c>
      <c r="J39" s="17">
        <f t="shared" si="7"/>
        <v>0.2823057768924303</v>
      </c>
      <c r="K39" s="118">
        <v>468360</v>
      </c>
      <c r="L39" s="17">
        <f t="shared" si="2"/>
        <v>0.23324701195219125</v>
      </c>
      <c r="M39" s="118">
        <v>719756</v>
      </c>
      <c r="N39" s="17">
        <f t="shared" si="3"/>
        <v>0.35844422310756974</v>
      </c>
      <c r="O39" s="118">
        <f>G39+I39+K39+M39</f>
        <v>1839286</v>
      </c>
      <c r="P39" s="18">
        <f t="shared" si="5"/>
        <v>0.91597908366533864</v>
      </c>
      <c r="Q39" s="118">
        <v>226740</v>
      </c>
      <c r="R39" s="17">
        <v>0.11308728179551122</v>
      </c>
      <c r="S39" s="19">
        <f>M39-Q39</f>
        <v>493016</v>
      </c>
      <c r="T39" s="20">
        <f>N39-R39</f>
        <v>0.24535694131205851</v>
      </c>
      <c r="U39" s="336" t="s">
        <v>22</v>
      </c>
      <c r="V39" s="119"/>
    </row>
    <row r="40" spans="1:22" s="122" customFormat="1" ht="36.75" customHeight="1" x14ac:dyDescent="0.25">
      <c r="A40" s="101"/>
      <c r="B40" s="112" t="s">
        <v>43</v>
      </c>
      <c r="C40" s="116" t="s">
        <v>44</v>
      </c>
      <c r="D40" s="116"/>
      <c r="E40" s="117"/>
      <c r="F40" s="118">
        <v>20492000</v>
      </c>
      <c r="G40" s="118">
        <v>2058522</v>
      </c>
      <c r="H40" s="17">
        <f t="shared" si="0"/>
        <v>0.10045490923287137</v>
      </c>
      <c r="I40" s="118">
        <v>2058936</v>
      </c>
      <c r="J40" s="17">
        <f t="shared" si="7"/>
        <v>0.10047511223892251</v>
      </c>
      <c r="K40" s="118">
        <v>4226366</v>
      </c>
      <c r="L40" s="17">
        <f t="shared" si="2"/>
        <v>0.20624468085106382</v>
      </c>
      <c r="M40" s="118">
        <v>8767477</v>
      </c>
      <c r="N40" s="17">
        <f t="shared" si="3"/>
        <v>0.42784877025180557</v>
      </c>
      <c r="O40" s="118">
        <f>G40+I40+K40+M40</f>
        <v>17111301</v>
      </c>
      <c r="P40" s="18">
        <f t="shared" si="5"/>
        <v>0.83502347257466325</v>
      </c>
      <c r="Q40" s="118">
        <v>7228609</v>
      </c>
      <c r="R40" s="17">
        <v>0.29400126082889333</v>
      </c>
      <c r="S40" s="19">
        <f>M40-Q40</f>
        <v>1538868</v>
      </c>
      <c r="T40" s="20">
        <f>N40-R40</f>
        <v>0.13384750942291224</v>
      </c>
      <c r="U40" s="328"/>
      <c r="V40" s="119"/>
    </row>
    <row r="41" spans="1:22" s="16" customFormat="1" ht="36.75" customHeight="1" x14ac:dyDescent="0.25">
      <c r="A41" s="96"/>
      <c r="B41" s="112" t="s">
        <v>45</v>
      </c>
      <c r="C41" s="113"/>
      <c r="D41" s="113"/>
      <c r="E41" s="114"/>
      <c r="F41" s="115">
        <v>179189000</v>
      </c>
      <c r="G41" s="115">
        <v>25787248</v>
      </c>
      <c r="H41" s="13">
        <f t="shared" si="0"/>
        <v>0.14391088738706059</v>
      </c>
      <c r="I41" s="115">
        <v>20376420</v>
      </c>
      <c r="J41" s="13">
        <f t="shared" si="7"/>
        <v>0.11371468114672217</v>
      </c>
      <c r="K41" s="115">
        <v>25407345</v>
      </c>
      <c r="L41" s="13">
        <f t="shared" si="2"/>
        <v>0.1417907628258431</v>
      </c>
      <c r="M41" s="115">
        <v>91301668</v>
      </c>
      <c r="N41" s="13">
        <f t="shared" si="3"/>
        <v>0.50952719195932783</v>
      </c>
      <c r="O41" s="115">
        <f>SUM(O42:O44)</f>
        <v>162872681</v>
      </c>
      <c r="P41" s="14">
        <f t="shared" si="5"/>
        <v>0.90894352331895378</v>
      </c>
      <c r="Q41" s="115">
        <v>33238345</v>
      </c>
      <c r="R41" s="13">
        <v>0.18415717855381769</v>
      </c>
      <c r="S41" s="15"/>
      <c r="T41" s="15"/>
      <c r="U41" s="332"/>
    </row>
    <row r="42" spans="1:22" s="120" customFormat="1" ht="36.75" customHeight="1" x14ac:dyDescent="0.25">
      <c r="A42" s="101"/>
      <c r="B42" s="112" t="s">
        <v>45</v>
      </c>
      <c r="C42" s="116" t="s">
        <v>21</v>
      </c>
      <c r="D42" s="116"/>
      <c r="E42" s="117"/>
      <c r="F42" s="118">
        <v>878000</v>
      </c>
      <c r="G42" s="118">
        <v>46060</v>
      </c>
      <c r="H42" s="17">
        <f t="shared" si="0"/>
        <v>5.246013667425968E-2</v>
      </c>
      <c r="I42" s="118">
        <v>0</v>
      </c>
      <c r="J42" s="17">
        <f t="shared" si="7"/>
        <v>0</v>
      </c>
      <c r="K42" s="118">
        <v>179020</v>
      </c>
      <c r="L42" s="17">
        <f t="shared" si="2"/>
        <v>0.20389521640091116</v>
      </c>
      <c r="M42" s="118">
        <v>0</v>
      </c>
      <c r="N42" s="17">
        <f t="shared" si="3"/>
        <v>0</v>
      </c>
      <c r="O42" s="118">
        <f>G42+I42+K42+M42</f>
        <v>225080</v>
      </c>
      <c r="P42" s="18">
        <f t="shared" si="5"/>
        <v>0.25635535307517082</v>
      </c>
      <c r="Q42" s="118">
        <v>0</v>
      </c>
      <c r="R42" s="17">
        <v>0</v>
      </c>
      <c r="S42" s="19">
        <f>M42-Q42</f>
        <v>0</v>
      </c>
      <c r="T42" s="20">
        <f>N42-R42</f>
        <v>0</v>
      </c>
      <c r="U42" s="328"/>
      <c r="V42" s="119"/>
    </row>
    <row r="43" spans="1:22" s="122" customFormat="1" ht="36.75" customHeight="1" x14ac:dyDescent="0.25">
      <c r="A43" s="101"/>
      <c r="B43" s="112" t="s">
        <v>45</v>
      </c>
      <c r="C43" s="116" t="s">
        <v>24</v>
      </c>
      <c r="D43" s="116"/>
      <c r="E43" s="117"/>
      <c r="F43" s="118">
        <v>169040000</v>
      </c>
      <c r="G43" s="118">
        <v>25741188</v>
      </c>
      <c r="H43" s="17">
        <f t="shared" si="0"/>
        <v>0.15227867960246094</v>
      </c>
      <c r="I43" s="118">
        <v>20376420</v>
      </c>
      <c r="J43" s="17">
        <f t="shared" si="7"/>
        <v>0.12054200189304307</v>
      </c>
      <c r="K43" s="118">
        <v>25152425</v>
      </c>
      <c r="L43" s="17">
        <f t="shared" si="2"/>
        <v>0.14879569924278277</v>
      </c>
      <c r="M43" s="118">
        <v>89943168</v>
      </c>
      <c r="N43" s="17">
        <f t="shared" si="3"/>
        <v>0.53208215806909609</v>
      </c>
      <c r="O43" s="118">
        <f>G43+I43+K43+M43</f>
        <v>161213201</v>
      </c>
      <c r="P43" s="18">
        <f t="shared" si="5"/>
        <v>0.95369853880738287</v>
      </c>
      <c r="Q43" s="118">
        <v>33238345</v>
      </c>
      <c r="R43" s="17">
        <v>0.19592420232362112</v>
      </c>
      <c r="S43" s="19">
        <f>M43-Q43</f>
        <v>56704823</v>
      </c>
      <c r="T43" s="20">
        <f>N43-R43</f>
        <v>0.33615795574547497</v>
      </c>
      <c r="U43" s="337" t="s">
        <v>46</v>
      </c>
      <c r="V43" s="121"/>
    </row>
    <row r="44" spans="1:22" s="122" customFormat="1" ht="36.75" customHeight="1" x14ac:dyDescent="0.25">
      <c r="A44" s="101"/>
      <c r="B44" s="112" t="s">
        <v>45</v>
      </c>
      <c r="C44" s="116" t="s">
        <v>47</v>
      </c>
      <c r="D44" s="116"/>
      <c r="E44" s="117"/>
      <c r="F44" s="118">
        <v>9271000</v>
      </c>
      <c r="G44" s="118">
        <v>0</v>
      </c>
      <c r="H44" s="17">
        <f t="shared" si="0"/>
        <v>0</v>
      </c>
      <c r="I44" s="118">
        <v>0</v>
      </c>
      <c r="J44" s="17">
        <f t="shared" si="7"/>
        <v>0</v>
      </c>
      <c r="K44" s="118">
        <v>75900</v>
      </c>
      <c r="L44" s="17">
        <f t="shared" si="2"/>
        <v>8.1868191133642534E-3</v>
      </c>
      <c r="M44" s="118">
        <v>1358500</v>
      </c>
      <c r="N44" s="17">
        <f t="shared" si="3"/>
        <v>0.14653219717398339</v>
      </c>
      <c r="O44" s="118">
        <f>G44+I44+K44+M44</f>
        <v>1434400</v>
      </c>
      <c r="P44" s="18">
        <f t="shared" si="5"/>
        <v>0.15471901628734763</v>
      </c>
      <c r="Q44" s="118">
        <v>0</v>
      </c>
      <c r="R44" s="17">
        <v>0</v>
      </c>
      <c r="S44" s="19">
        <f>M44-Q44</f>
        <v>1358500</v>
      </c>
      <c r="T44" s="20">
        <f>N44-R44</f>
        <v>0.14653219717398339</v>
      </c>
      <c r="U44" s="338" t="s">
        <v>46</v>
      </c>
      <c r="V44" s="121"/>
    </row>
    <row r="45" spans="1:22" s="16" customFormat="1" ht="36.75" customHeight="1" x14ac:dyDescent="0.25">
      <c r="A45" s="96"/>
      <c r="B45" s="112" t="s">
        <v>48</v>
      </c>
      <c r="C45" s="113"/>
      <c r="D45" s="113"/>
      <c r="E45" s="114"/>
      <c r="F45" s="115">
        <v>8285000</v>
      </c>
      <c r="G45" s="115">
        <v>1590544</v>
      </c>
      <c r="H45" s="13">
        <f>G45/$F45</f>
        <v>0.1919787567893784</v>
      </c>
      <c r="I45" s="115">
        <v>1291475</v>
      </c>
      <c r="J45" s="13">
        <f t="shared" si="7"/>
        <v>0.15588111044055522</v>
      </c>
      <c r="K45" s="115">
        <v>1940977</v>
      </c>
      <c r="L45" s="13">
        <f t="shared" si="2"/>
        <v>0.23427604103802052</v>
      </c>
      <c r="M45" s="115">
        <v>1770895</v>
      </c>
      <c r="N45" s="13">
        <f t="shared" si="3"/>
        <v>0.21374713337356668</v>
      </c>
      <c r="O45" s="115">
        <f>SUM(O46:O47)</f>
        <v>6593891</v>
      </c>
      <c r="P45" s="14">
        <f t="shared" si="5"/>
        <v>0.79588304164152079</v>
      </c>
      <c r="Q45" s="115">
        <v>1596979</v>
      </c>
      <c r="R45" s="13">
        <v>0.19259273999035215</v>
      </c>
      <c r="S45" s="15"/>
      <c r="T45" s="15"/>
      <c r="U45" s="332"/>
    </row>
    <row r="46" spans="1:22" s="120" customFormat="1" ht="36.75" customHeight="1" x14ac:dyDescent="0.25">
      <c r="A46" s="101"/>
      <c r="B46" s="112" t="s">
        <v>48</v>
      </c>
      <c r="C46" s="116" t="s">
        <v>21</v>
      </c>
      <c r="D46" s="116"/>
      <c r="E46" s="117"/>
      <c r="F46" s="118">
        <v>1019000</v>
      </c>
      <c r="G46" s="118">
        <v>65240</v>
      </c>
      <c r="H46" s="17">
        <f t="shared" ref="H46" si="8">G46/$F46</f>
        <v>6.4023552502453382E-2</v>
      </c>
      <c r="I46" s="118">
        <v>0</v>
      </c>
      <c r="J46" s="17">
        <f>I46/$F46</f>
        <v>0</v>
      </c>
      <c r="K46" s="118">
        <v>165400</v>
      </c>
      <c r="L46" s="17">
        <f t="shared" si="2"/>
        <v>0.16231599607458291</v>
      </c>
      <c r="M46" s="118">
        <v>265994</v>
      </c>
      <c r="N46" s="17">
        <f t="shared" si="3"/>
        <v>0.26103434739941117</v>
      </c>
      <c r="O46" s="118">
        <f>G46+I46+K46+M46</f>
        <v>496634</v>
      </c>
      <c r="P46" s="18">
        <f t="shared" si="5"/>
        <v>0.48737389597644748</v>
      </c>
      <c r="Q46" s="118">
        <v>60874</v>
      </c>
      <c r="R46" s="17">
        <v>5.9389268292682929E-2</v>
      </c>
      <c r="S46" s="19">
        <f>M46-Q46</f>
        <v>205120</v>
      </c>
      <c r="T46" s="20">
        <f>N46-R46</f>
        <v>0.20164507910672824</v>
      </c>
      <c r="U46" s="328" t="s">
        <v>49</v>
      </c>
      <c r="V46" s="119"/>
    </row>
    <row r="47" spans="1:22" s="122" customFormat="1" ht="36.75" customHeight="1" x14ac:dyDescent="0.25">
      <c r="A47" s="101"/>
      <c r="B47" s="112" t="s">
        <v>48</v>
      </c>
      <c r="C47" s="116" t="s">
        <v>24</v>
      </c>
      <c r="D47" s="116"/>
      <c r="E47" s="117"/>
      <c r="F47" s="118">
        <v>7266000</v>
      </c>
      <c r="G47" s="118">
        <v>1525304</v>
      </c>
      <c r="H47" s="17">
        <f>G47/$F47</f>
        <v>0.20992347921827689</v>
      </c>
      <c r="I47" s="118">
        <v>1291475</v>
      </c>
      <c r="J47" s="17">
        <f t="shared" si="7"/>
        <v>0.17774222405725296</v>
      </c>
      <c r="K47" s="118">
        <v>1775577</v>
      </c>
      <c r="L47" s="17">
        <f t="shared" si="2"/>
        <v>0.24436787778695293</v>
      </c>
      <c r="M47" s="118">
        <v>1504901</v>
      </c>
      <c r="N47" s="17">
        <f t="shared" si="3"/>
        <v>0.20711546930911093</v>
      </c>
      <c r="O47" s="118">
        <f>G47+I47+K47+M47</f>
        <v>6097257</v>
      </c>
      <c r="P47" s="18">
        <f t="shared" si="5"/>
        <v>0.83914905037159371</v>
      </c>
      <c r="Q47" s="118">
        <v>1536105</v>
      </c>
      <c r="R47" s="17">
        <v>0.21138089995871748</v>
      </c>
      <c r="S47" s="19">
        <f>M47-Q47</f>
        <v>-31204</v>
      </c>
      <c r="T47" s="20">
        <f>N47-R47</f>
        <v>-4.2654306496065497E-3</v>
      </c>
      <c r="U47" s="328"/>
      <c r="V47" s="121"/>
    </row>
    <row r="48" spans="1:22" s="16" customFormat="1" ht="36.75" customHeight="1" x14ac:dyDescent="0.25">
      <c r="A48" s="96"/>
      <c r="B48" s="112" t="s">
        <v>50</v>
      </c>
      <c r="C48" s="113"/>
      <c r="D48" s="113"/>
      <c r="E48" s="114"/>
      <c r="F48" s="115">
        <v>33637000</v>
      </c>
      <c r="G48" s="115">
        <v>5483083</v>
      </c>
      <c r="H48" s="13">
        <f>G48/$F48</f>
        <v>0.16300749175015608</v>
      </c>
      <c r="I48" s="115">
        <v>1955114</v>
      </c>
      <c r="J48" s="13">
        <f t="shared" si="7"/>
        <v>5.8123911169248151E-2</v>
      </c>
      <c r="K48" s="115">
        <v>2480813</v>
      </c>
      <c r="L48" s="13">
        <f t="shared" si="2"/>
        <v>7.3752504682343845E-2</v>
      </c>
      <c r="M48" s="115">
        <v>10859049</v>
      </c>
      <c r="N48" s="13">
        <f t="shared" si="3"/>
        <v>0.3228304842881351</v>
      </c>
      <c r="O48" s="115">
        <f>SUM(O49:O50)</f>
        <v>20778059</v>
      </c>
      <c r="P48" s="14">
        <f t="shared" si="5"/>
        <v>0.6177143918898832</v>
      </c>
      <c r="Q48" s="115">
        <v>26709617</v>
      </c>
      <c r="R48" s="13">
        <v>0.79620869850354736</v>
      </c>
      <c r="S48" s="15"/>
      <c r="T48" s="15"/>
      <c r="U48" s="332"/>
    </row>
    <row r="49" spans="1:22" s="120" customFormat="1" ht="36.75" customHeight="1" x14ac:dyDescent="0.25">
      <c r="A49" s="101"/>
      <c r="B49" s="112" t="s">
        <v>50</v>
      </c>
      <c r="C49" s="116" t="s">
        <v>21</v>
      </c>
      <c r="D49" s="116"/>
      <c r="E49" s="117"/>
      <c r="F49" s="118">
        <v>1211000</v>
      </c>
      <c r="G49" s="118">
        <v>195400</v>
      </c>
      <c r="H49" s="17">
        <f t="shared" ref="H49:H50" si="9">G49/$F49</f>
        <v>0.16135425268373246</v>
      </c>
      <c r="I49" s="118">
        <v>0</v>
      </c>
      <c r="J49" s="17">
        <f t="shared" si="7"/>
        <v>0</v>
      </c>
      <c r="K49" s="118">
        <v>180420</v>
      </c>
      <c r="L49" s="17">
        <f t="shared" si="2"/>
        <v>0.14898431048720065</v>
      </c>
      <c r="M49" s="118">
        <v>161570</v>
      </c>
      <c r="N49" s="17">
        <f t="shared" si="3"/>
        <v>0.13341866226259289</v>
      </c>
      <c r="O49" s="118">
        <f>G49+I49+K49+M49</f>
        <v>537390</v>
      </c>
      <c r="P49" s="18">
        <f t="shared" si="5"/>
        <v>0.44375722543352603</v>
      </c>
      <c r="Q49" s="118">
        <v>219680</v>
      </c>
      <c r="R49" s="17">
        <v>0.18140379851362509</v>
      </c>
      <c r="S49" s="19">
        <f>M49-Q49</f>
        <v>-58110</v>
      </c>
      <c r="T49" s="20">
        <f>N49-R49</f>
        <v>-4.7985136251032207E-2</v>
      </c>
      <c r="U49" s="328"/>
      <c r="V49" s="119"/>
    </row>
    <row r="50" spans="1:22" s="122" customFormat="1" ht="36.75" customHeight="1" x14ac:dyDescent="0.25">
      <c r="A50" s="101"/>
      <c r="B50" s="112" t="s">
        <v>50</v>
      </c>
      <c r="C50" s="116" t="s">
        <v>24</v>
      </c>
      <c r="D50" s="116"/>
      <c r="E50" s="117"/>
      <c r="F50" s="118">
        <v>32426000</v>
      </c>
      <c r="G50" s="118">
        <v>5287683</v>
      </c>
      <c r="H50" s="17">
        <f t="shared" si="9"/>
        <v>0.16306923456485536</v>
      </c>
      <c r="I50" s="118">
        <v>1955114</v>
      </c>
      <c r="J50" s="17">
        <f t="shared" si="7"/>
        <v>6.0294640103620553E-2</v>
      </c>
      <c r="K50" s="118">
        <v>2300393</v>
      </c>
      <c r="L50" s="17">
        <f t="shared" si="2"/>
        <v>7.0942854499475724E-2</v>
      </c>
      <c r="M50" s="118">
        <v>10697479</v>
      </c>
      <c r="N50" s="17">
        <f t="shared" si="3"/>
        <v>0.32990436686609509</v>
      </c>
      <c r="O50" s="118">
        <f>G50+I50+K50+M50</f>
        <v>20240669</v>
      </c>
      <c r="P50" s="18">
        <f t="shared" si="5"/>
        <v>0.62421109603404679</v>
      </c>
      <c r="Q50" s="118">
        <v>26489937</v>
      </c>
      <c r="R50" s="17">
        <v>0.81923417349621153</v>
      </c>
      <c r="S50" s="19">
        <f>M50-Q50</f>
        <v>-15792458</v>
      </c>
      <c r="T50" s="20">
        <f>N50-R50</f>
        <v>-0.48932980663011644</v>
      </c>
      <c r="U50" s="328"/>
      <c r="V50" s="121"/>
    </row>
    <row r="51" spans="1:22" s="16" customFormat="1" ht="36.75" customHeight="1" x14ac:dyDescent="0.25">
      <c r="A51" s="96"/>
      <c r="B51" s="112" t="s">
        <v>51</v>
      </c>
      <c r="C51" s="113"/>
      <c r="D51" s="113"/>
      <c r="E51" s="114"/>
      <c r="F51" s="115">
        <v>134488000</v>
      </c>
      <c r="G51" s="115">
        <v>34856554</v>
      </c>
      <c r="H51" s="13">
        <f>G51/$F51</f>
        <v>0.2591796591517459</v>
      </c>
      <c r="I51" s="115">
        <v>17394718</v>
      </c>
      <c r="J51" s="13">
        <f t="shared" si="7"/>
        <v>0.12934029801915412</v>
      </c>
      <c r="K51" s="115">
        <v>18891073</v>
      </c>
      <c r="L51" s="13">
        <f t="shared" si="2"/>
        <v>0.14046660668609839</v>
      </c>
      <c r="M51" s="115">
        <v>47605730</v>
      </c>
      <c r="N51" s="13">
        <f t="shared" si="3"/>
        <v>0.35397752959371842</v>
      </c>
      <c r="O51" s="115">
        <f>SUM(O52:O53)</f>
        <v>118748075</v>
      </c>
      <c r="P51" s="14">
        <f t="shared" si="5"/>
        <v>0.8829640934507168</v>
      </c>
      <c r="Q51" s="115">
        <v>48934560</v>
      </c>
      <c r="R51" s="13">
        <v>0.36060840088430363</v>
      </c>
      <c r="S51" s="15"/>
      <c r="T51" s="15"/>
      <c r="U51" s="332"/>
    </row>
    <row r="52" spans="1:22" s="120" customFormat="1" ht="36.75" customHeight="1" x14ac:dyDescent="0.25">
      <c r="A52" s="101"/>
      <c r="B52" s="112" t="s">
        <v>51</v>
      </c>
      <c r="C52" s="116" t="s">
        <v>21</v>
      </c>
      <c r="D52" s="116"/>
      <c r="E52" s="117"/>
      <c r="F52" s="118">
        <v>12860000</v>
      </c>
      <c r="G52" s="118">
        <v>0</v>
      </c>
      <c r="H52" s="17">
        <f t="shared" ref="H52:H53" si="10">G52/$F52</f>
        <v>0</v>
      </c>
      <c r="I52" s="118">
        <v>53150</v>
      </c>
      <c r="J52" s="17">
        <f t="shared" si="7"/>
        <v>4.1329704510108863E-3</v>
      </c>
      <c r="K52" s="118">
        <v>1356036</v>
      </c>
      <c r="L52" s="17">
        <f t="shared" si="2"/>
        <v>0.10544603421461897</v>
      </c>
      <c r="M52" s="118">
        <v>351652</v>
      </c>
      <c r="N52" s="17">
        <f t="shared" si="3"/>
        <v>2.7344634525660966E-2</v>
      </c>
      <c r="O52" s="118">
        <f>G52+I52+K52+M52</f>
        <v>1760838</v>
      </c>
      <c r="P52" s="18">
        <f t="shared" si="5"/>
        <v>0.13692363919129083</v>
      </c>
      <c r="Q52" s="118">
        <v>161820</v>
      </c>
      <c r="R52" s="17">
        <v>1.2576358125437165E-2</v>
      </c>
      <c r="S52" s="19">
        <f>M52-Q52</f>
        <v>189832</v>
      </c>
      <c r="T52" s="20">
        <f>N52-R52</f>
        <v>1.4768276400223801E-2</v>
      </c>
      <c r="U52" s="328" t="s">
        <v>49</v>
      </c>
      <c r="V52" s="119"/>
    </row>
    <row r="53" spans="1:22" s="122" customFormat="1" ht="36.75" customHeight="1" x14ac:dyDescent="0.25">
      <c r="A53" s="101"/>
      <c r="B53" s="112" t="s">
        <v>51</v>
      </c>
      <c r="C53" s="116" t="s">
        <v>24</v>
      </c>
      <c r="D53" s="116"/>
      <c r="E53" s="117"/>
      <c r="F53" s="118">
        <v>121628000</v>
      </c>
      <c r="G53" s="118">
        <v>34856554</v>
      </c>
      <c r="H53" s="17">
        <f t="shared" si="10"/>
        <v>0.28658330318676623</v>
      </c>
      <c r="I53" s="118">
        <v>17341568</v>
      </c>
      <c r="J53" s="17">
        <f t="shared" si="7"/>
        <v>0.14257874831453285</v>
      </c>
      <c r="K53" s="118">
        <v>17535037</v>
      </c>
      <c r="L53" s="17">
        <f t="shared" si="2"/>
        <v>0.14416941000427533</v>
      </c>
      <c r="M53" s="118">
        <v>47254078</v>
      </c>
      <c r="N53" s="17">
        <f t="shared" si="3"/>
        <v>0.38851315486565591</v>
      </c>
      <c r="O53" s="118">
        <f>G53+I53+K53+M53</f>
        <v>116987237</v>
      </c>
      <c r="P53" s="18">
        <f t="shared" si="5"/>
        <v>0.96184461637123031</v>
      </c>
      <c r="Q53" s="118">
        <v>48772740</v>
      </c>
      <c r="R53" s="17">
        <v>0.39706544658194459</v>
      </c>
      <c r="S53" s="19">
        <f>M53-Q53</f>
        <v>-1518662</v>
      </c>
      <c r="T53" s="20">
        <f>N53-R53</f>
        <v>-8.5522917162886847E-3</v>
      </c>
      <c r="U53" s="327"/>
      <c r="V53" s="119"/>
    </row>
    <row r="54" spans="1:22" s="16" customFormat="1" ht="36.75" customHeight="1" x14ac:dyDescent="0.25">
      <c r="A54" s="125"/>
      <c r="B54" s="112" t="s">
        <v>52</v>
      </c>
      <c r="C54" s="113"/>
      <c r="D54" s="113"/>
      <c r="E54" s="114"/>
      <c r="F54" s="115">
        <v>95145000</v>
      </c>
      <c r="G54" s="115">
        <v>6380830</v>
      </c>
      <c r="H54" s="13">
        <f>G54/$F54</f>
        <v>6.7064270324241948E-2</v>
      </c>
      <c r="I54" s="115">
        <v>7292861</v>
      </c>
      <c r="J54" s="13">
        <f t="shared" si="7"/>
        <v>7.6649965841610171E-2</v>
      </c>
      <c r="K54" s="115">
        <v>13443601</v>
      </c>
      <c r="L54" s="13">
        <f t="shared" si="2"/>
        <v>0.14129592726890536</v>
      </c>
      <c r="M54" s="115">
        <v>21098001</v>
      </c>
      <c r="N54" s="13">
        <f t="shared" si="3"/>
        <v>0.22174576698723003</v>
      </c>
      <c r="O54" s="115">
        <f>SUM(O55:O56)</f>
        <v>48215293</v>
      </c>
      <c r="P54" s="14">
        <f t="shared" si="5"/>
        <v>0.50675593042198752</v>
      </c>
      <c r="Q54" s="115">
        <v>14461713</v>
      </c>
      <c r="R54" s="13">
        <v>0.15061460351184153</v>
      </c>
      <c r="S54" s="15"/>
      <c r="T54" s="15"/>
      <c r="U54" s="332"/>
    </row>
    <row r="55" spans="1:22" s="120" customFormat="1" ht="36.75" customHeight="1" x14ac:dyDescent="0.25">
      <c r="A55" s="101"/>
      <c r="B55" s="112" t="s">
        <v>52</v>
      </c>
      <c r="C55" s="116" t="s">
        <v>21</v>
      </c>
      <c r="D55" s="116"/>
      <c r="E55" s="117"/>
      <c r="F55" s="118">
        <v>55882000</v>
      </c>
      <c r="G55" s="118">
        <v>998102</v>
      </c>
      <c r="H55" s="17">
        <f t="shared" ref="H55:H56" si="11">G55/$F55</f>
        <v>1.7860885437171181E-2</v>
      </c>
      <c r="I55" s="118">
        <v>1789902</v>
      </c>
      <c r="J55" s="17">
        <f t="shared" si="7"/>
        <v>3.2030027558068788E-2</v>
      </c>
      <c r="K55" s="118">
        <v>5433377</v>
      </c>
      <c r="L55" s="17">
        <f t="shared" si="2"/>
        <v>9.7229465659783118E-2</v>
      </c>
      <c r="M55" s="118">
        <v>5384489</v>
      </c>
      <c r="N55" s="17">
        <f t="shared" si="3"/>
        <v>9.6354622239719412E-2</v>
      </c>
      <c r="O55" s="118">
        <f>G55+I55+K55+M55</f>
        <v>13605870</v>
      </c>
      <c r="P55" s="18">
        <f t="shared" si="5"/>
        <v>0.2434750008947425</v>
      </c>
      <c r="Q55" s="118">
        <v>4566164</v>
      </c>
      <c r="R55" s="17">
        <v>8.1049451524725757E-2</v>
      </c>
      <c r="S55" s="19">
        <f>M55-Q55</f>
        <v>818325</v>
      </c>
      <c r="T55" s="20">
        <f>N55-R55</f>
        <v>1.5305170714993654E-2</v>
      </c>
      <c r="U55" s="328" t="s">
        <v>34</v>
      </c>
      <c r="V55" s="119"/>
    </row>
    <row r="56" spans="1:22" s="120" customFormat="1" ht="36.75" customHeight="1" x14ac:dyDescent="0.25">
      <c r="A56" s="101"/>
      <c r="B56" s="112" t="s">
        <v>52</v>
      </c>
      <c r="C56" s="116" t="s">
        <v>24</v>
      </c>
      <c r="D56" s="116"/>
      <c r="E56" s="117"/>
      <c r="F56" s="118">
        <v>39263000</v>
      </c>
      <c r="G56" s="118">
        <v>5382728</v>
      </c>
      <c r="H56" s="17">
        <f t="shared" si="11"/>
        <v>0.13709415989608537</v>
      </c>
      <c r="I56" s="118">
        <v>5502959</v>
      </c>
      <c r="J56" s="17">
        <f t="shared" si="7"/>
        <v>0.14015635585665895</v>
      </c>
      <c r="K56" s="118">
        <v>8010224</v>
      </c>
      <c r="L56" s="17">
        <f t="shared" si="2"/>
        <v>0.2040145684231974</v>
      </c>
      <c r="M56" s="118">
        <v>15713512</v>
      </c>
      <c r="N56" s="17">
        <f t="shared" si="3"/>
        <v>0.40021170058324629</v>
      </c>
      <c r="O56" s="118">
        <f>G56+I56+K56+M56</f>
        <v>34609423</v>
      </c>
      <c r="P56" s="18">
        <f t="shared" si="5"/>
        <v>0.881476784759188</v>
      </c>
      <c r="Q56" s="118">
        <v>9895549</v>
      </c>
      <c r="R56" s="17">
        <v>0.24938379536290323</v>
      </c>
      <c r="S56" s="19">
        <f>M56-Q56</f>
        <v>5817963</v>
      </c>
      <c r="T56" s="20">
        <f>N56-R56</f>
        <v>0.15082790522034306</v>
      </c>
      <c r="U56" s="328" t="s">
        <v>53</v>
      </c>
      <c r="V56" s="119"/>
    </row>
    <row r="57" spans="1:22" s="126" customFormat="1" ht="36.75" customHeight="1" x14ac:dyDescent="0.25">
      <c r="A57" s="96"/>
      <c r="B57" s="112" t="s">
        <v>54</v>
      </c>
      <c r="C57" s="113"/>
      <c r="D57" s="113"/>
      <c r="E57" s="114"/>
      <c r="F57" s="115">
        <v>0</v>
      </c>
      <c r="G57" s="115">
        <v>0</v>
      </c>
      <c r="H57" s="13" t="e">
        <f>G57/$F57</f>
        <v>#DIV/0!</v>
      </c>
      <c r="I57" s="115">
        <v>0</v>
      </c>
      <c r="J57" s="13" t="e">
        <f t="shared" si="7"/>
        <v>#DIV/0!</v>
      </c>
      <c r="K57" s="115">
        <v>0</v>
      </c>
      <c r="L57" s="13" t="e">
        <f t="shared" si="2"/>
        <v>#DIV/0!</v>
      </c>
      <c r="M57" s="115">
        <v>0</v>
      </c>
      <c r="N57" s="13" t="e">
        <f t="shared" si="3"/>
        <v>#DIV/0!</v>
      </c>
      <c r="O57" s="115">
        <f>SUM(O58)</f>
        <v>0</v>
      </c>
      <c r="P57" s="14" t="e">
        <f t="shared" si="5"/>
        <v>#DIV/0!</v>
      </c>
      <c r="Q57" s="115">
        <v>0</v>
      </c>
      <c r="R57" s="13">
        <v>0</v>
      </c>
      <c r="S57" s="123"/>
      <c r="T57" s="123"/>
      <c r="U57" s="335"/>
    </row>
    <row r="58" spans="1:22" s="126" customFormat="1" ht="36.75" customHeight="1" x14ac:dyDescent="0.25">
      <c r="A58" s="96"/>
      <c r="B58" s="112" t="s">
        <v>54</v>
      </c>
      <c r="C58" s="116" t="s">
        <v>55</v>
      </c>
      <c r="D58" s="116"/>
      <c r="E58" s="117"/>
      <c r="F58" s="127">
        <v>0</v>
      </c>
      <c r="G58" s="118">
        <v>0</v>
      </c>
      <c r="H58" s="17" t="e">
        <f>G58/$F58</f>
        <v>#DIV/0!</v>
      </c>
      <c r="I58" s="118">
        <v>0</v>
      </c>
      <c r="J58" s="17" t="e">
        <f t="shared" si="7"/>
        <v>#DIV/0!</v>
      </c>
      <c r="K58" s="118">
        <v>0</v>
      </c>
      <c r="L58" s="17" t="e">
        <f t="shared" si="2"/>
        <v>#DIV/0!</v>
      </c>
      <c r="M58" s="118">
        <v>0</v>
      </c>
      <c r="N58" s="17" t="e">
        <f t="shared" si="3"/>
        <v>#DIV/0!</v>
      </c>
      <c r="O58" s="118">
        <f>G58+I58+K58+M58</f>
        <v>0</v>
      </c>
      <c r="P58" s="18" t="e">
        <f t="shared" si="5"/>
        <v>#DIV/0!</v>
      </c>
      <c r="Q58" s="118">
        <v>12210950</v>
      </c>
      <c r="R58" s="17">
        <v>0.99999590533125871</v>
      </c>
      <c r="S58" s="19">
        <f>M58-Q58</f>
        <v>-12210950</v>
      </c>
      <c r="T58" s="20" t="e">
        <f>N58-R58</f>
        <v>#DIV/0!</v>
      </c>
      <c r="U58" s="328"/>
    </row>
    <row r="59" spans="1:22" s="16" customFormat="1" ht="36.75" customHeight="1" x14ac:dyDescent="0.25">
      <c r="A59" s="96"/>
      <c r="B59" s="112" t="s">
        <v>56</v>
      </c>
      <c r="C59" s="113"/>
      <c r="D59" s="113"/>
      <c r="E59" s="114"/>
      <c r="F59" s="115">
        <v>40905000</v>
      </c>
      <c r="G59" s="115">
        <v>2348500</v>
      </c>
      <c r="H59" s="13">
        <f t="shared" ref="H59:H63" si="12">G59/$F59</f>
        <v>5.7413519129690747E-2</v>
      </c>
      <c r="I59" s="115">
        <v>1806750</v>
      </c>
      <c r="J59" s="13">
        <f t="shared" si="7"/>
        <v>4.416941694169417E-2</v>
      </c>
      <c r="K59" s="115">
        <v>12534500</v>
      </c>
      <c r="L59" s="13">
        <f t="shared" si="2"/>
        <v>0.30642953184207311</v>
      </c>
      <c r="M59" s="115">
        <v>16967610</v>
      </c>
      <c r="N59" s="13">
        <f t="shared" si="3"/>
        <v>0.41480528052805282</v>
      </c>
      <c r="O59" s="115">
        <f>SUM(O60)</f>
        <v>33657360</v>
      </c>
      <c r="P59" s="14">
        <f t="shared" si="5"/>
        <v>0.82281774844151079</v>
      </c>
      <c r="Q59" s="115">
        <v>59554000</v>
      </c>
      <c r="R59" s="13">
        <v>0.91386744824834654</v>
      </c>
      <c r="S59" s="123"/>
      <c r="T59" s="123"/>
      <c r="U59" s="335"/>
    </row>
    <row r="60" spans="1:22" s="119" customFormat="1" ht="36.75" customHeight="1" x14ac:dyDescent="0.25">
      <c r="A60" s="96"/>
      <c r="B60" s="112" t="s">
        <v>56</v>
      </c>
      <c r="C60" s="116" t="s">
        <v>25</v>
      </c>
      <c r="D60" s="116"/>
      <c r="E60" s="117"/>
      <c r="F60" s="118">
        <v>40905000</v>
      </c>
      <c r="G60" s="118">
        <v>2348500</v>
      </c>
      <c r="H60" s="17">
        <f>G60/$F60</f>
        <v>5.7413519129690747E-2</v>
      </c>
      <c r="I60" s="118">
        <v>1806750</v>
      </c>
      <c r="J60" s="17">
        <f t="shared" si="7"/>
        <v>4.416941694169417E-2</v>
      </c>
      <c r="K60" s="118">
        <v>12534500</v>
      </c>
      <c r="L60" s="17">
        <f t="shared" si="2"/>
        <v>0.30642953184207311</v>
      </c>
      <c r="M60" s="118">
        <v>16967610</v>
      </c>
      <c r="N60" s="17">
        <f t="shared" si="3"/>
        <v>0.41480528052805282</v>
      </c>
      <c r="O60" s="118">
        <f>G60+I60+K60+M60</f>
        <v>33657360</v>
      </c>
      <c r="P60" s="18">
        <f t="shared" si="5"/>
        <v>0.82281774844151079</v>
      </c>
      <c r="Q60" s="118">
        <v>59554000</v>
      </c>
      <c r="R60" s="17">
        <v>0.91386744824834654</v>
      </c>
      <c r="S60" s="19">
        <f>M60-Q60</f>
        <v>-42586390</v>
      </c>
      <c r="T60" s="20">
        <f>N60-R60</f>
        <v>-0.49906216772029371</v>
      </c>
      <c r="U60" s="336"/>
    </row>
    <row r="61" spans="1:22" s="16" customFormat="1" ht="36.75" customHeight="1" x14ac:dyDescent="0.25">
      <c r="A61" s="96"/>
      <c r="B61" s="112" t="s">
        <v>57</v>
      </c>
      <c r="C61" s="113"/>
      <c r="D61" s="113"/>
      <c r="E61" s="114"/>
      <c r="F61" s="115">
        <v>5581000</v>
      </c>
      <c r="G61" s="115">
        <v>515100</v>
      </c>
      <c r="H61" s="13">
        <f t="shared" si="12"/>
        <v>9.229528758287045E-2</v>
      </c>
      <c r="I61" s="115">
        <v>1080200</v>
      </c>
      <c r="J61" s="13">
        <f t="shared" si="7"/>
        <v>0.19354954309263572</v>
      </c>
      <c r="K61" s="115">
        <v>754794</v>
      </c>
      <c r="L61" s="13">
        <f t="shared" si="2"/>
        <v>0.135243504748253</v>
      </c>
      <c r="M61" s="115">
        <v>1508460</v>
      </c>
      <c r="N61" s="13">
        <f t="shared" si="3"/>
        <v>0.27028489518007526</v>
      </c>
      <c r="O61" s="115">
        <f>SUM(O62)</f>
        <v>3858554</v>
      </c>
      <c r="P61" s="14">
        <f t="shared" si="5"/>
        <v>0.69137323060383449</v>
      </c>
      <c r="Q61" s="115">
        <v>1501293</v>
      </c>
      <c r="R61" s="13">
        <v>0.26900071671743414</v>
      </c>
      <c r="S61" s="15"/>
      <c r="T61" s="15"/>
      <c r="U61" s="332"/>
    </row>
    <row r="62" spans="1:22" s="119" customFormat="1" ht="36.75" customHeight="1" x14ac:dyDescent="0.25">
      <c r="A62" s="96"/>
      <c r="B62" s="112" t="s">
        <v>57</v>
      </c>
      <c r="C62" s="116" t="s">
        <v>58</v>
      </c>
      <c r="D62" s="116"/>
      <c r="E62" s="117"/>
      <c r="F62" s="118">
        <v>5581000</v>
      </c>
      <c r="G62" s="118">
        <v>515100</v>
      </c>
      <c r="H62" s="17">
        <f>G62/$F62</f>
        <v>9.229528758287045E-2</v>
      </c>
      <c r="I62" s="118">
        <v>1080200</v>
      </c>
      <c r="J62" s="17">
        <f t="shared" si="7"/>
        <v>0.19354954309263572</v>
      </c>
      <c r="K62" s="118">
        <v>754794</v>
      </c>
      <c r="L62" s="17">
        <f t="shared" si="2"/>
        <v>0.135243504748253</v>
      </c>
      <c r="M62" s="118">
        <v>1508460</v>
      </c>
      <c r="N62" s="17">
        <f t="shared" si="3"/>
        <v>0.27028489518007526</v>
      </c>
      <c r="O62" s="118">
        <f>G62+I62+K62+M62</f>
        <v>3858554</v>
      </c>
      <c r="P62" s="18">
        <f t="shared" si="5"/>
        <v>0.69137323060383449</v>
      </c>
      <c r="Q62" s="118">
        <v>1501293</v>
      </c>
      <c r="R62" s="17">
        <v>0.26900071671743414</v>
      </c>
      <c r="S62" s="19">
        <f>M62-Q62</f>
        <v>7167</v>
      </c>
      <c r="T62" s="20">
        <f>N62-R62</f>
        <v>1.2841784626411168E-3</v>
      </c>
      <c r="U62" s="327" t="s">
        <v>59</v>
      </c>
    </row>
    <row r="63" spans="1:22" ht="36.75" customHeight="1" x14ac:dyDescent="0.25">
      <c r="B63" s="112" t="s">
        <v>60</v>
      </c>
      <c r="C63" s="113"/>
      <c r="D63" s="113"/>
      <c r="E63" s="114"/>
      <c r="F63" s="115">
        <v>3885303167</v>
      </c>
      <c r="G63" s="115">
        <v>290213723</v>
      </c>
      <c r="H63" s="13">
        <f t="shared" si="12"/>
        <v>7.4695258137111031E-2</v>
      </c>
      <c r="I63" s="115">
        <v>843298309</v>
      </c>
      <c r="J63" s="13">
        <f t="shared" si="7"/>
        <v>0.21704826438322566</v>
      </c>
      <c r="K63" s="115">
        <v>1052987974</v>
      </c>
      <c r="L63" s="13">
        <f t="shared" si="2"/>
        <v>0.27101822656816116</v>
      </c>
      <c r="M63" s="115">
        <v>1654929911</v>
      </c>
      <c r="N63" s="13">
        <f t="shared" si="3"/>
        <v>0.42594614625088278</v>
      </c>
      <c r="O63" s="115">
        <f t="shared" ref="O63" si="13">SUM(O64)</f>
        <v>3841429917</v>
      </c>
      <c r="P63" s="14">
        <f t="shared" si="5"/>
        <v>0.98870789533938064</v>
      </c>
      <c r="Q63" s="115">
        <v>885977279</v>
      </c>
      <c r="R63" s="13">
        <v>0.80497311899592427</v>
      </c>
      <c r="S63" s="15"/>
      <c r="T63" s="15"/>
      <c r="U63" s="332"/>
    </row>
    <row r="64" spans="1:22" ht="36.75" customHeight="1" x14ac:dyDescent="0.25">
      <c r="B64" s="112" t="s">
        <v>60</v>
      </c>
      <c r="C64" s="116" t="s">
        <v>61</v>
      </c>
      <c r="D64" s="116"/>
      <c r="E64" s="117"/>
      <c r="F64" s="118">
        <v>3885303167</v>
      </c>
      <c r="G64" s="118">
        <v>290213723</v>
      </c>
      <c r="H64" s="17">
        <f>G64/$F64</f>
        <v>7.4695258137111031E-2</v>
      </c>
      <c r="I64" s="118">
        <v>843298309</v>
      </c>
      <c r="J64" s="17">
        <f t="shared" si="7"/>
        <v>0.21704826438322566</v>
      </c>
      <c r="K64" s="118">
        <v>1052987974</v>
      </c>
      <c r="L64" s="17">
        <f>K64/$F64</f>
        <v>0.27101822656816116</v>
      </c>
      <c r="M64" s="118">
        <v>1654929911</v>
      </c>
      <c r="N64" s="17">
        <f t="shared" si="3"/>
        <v>0.42594614625088278</v>
      </c>
      <c r="O64" s="118">
        <f>G64+I64+K64+M64</f>
        <v>3841429917</v>
      </c>
      <c r="P64" s="18">
        <f t="shared" si="5"/>
        <v>0.98870789533938064</v>
      </c>
      <c r="Q64" s="118">
        <v>885977279</v>
      </c>
      <c r="R64" s="17">
        <v>0.80497311899592427</v>
      </c>
      <c r="S64" s="19">
        <f>M64-Q64</f>
        <v>768952632</v>
      </c>
      <c r="T64" s="20">
        <f>N64-R64</f>
        <v>-0.37902697274504149</v>
      </c>
      <c r="U64" s="336" t="s">
        <v>62</v>
      </c>
    </row>
    <row r="65" spans="1:26" ht="36.75" customHeight="1" x14ac:dyDescent="0.25">
      <c r="B65" s="107"/>
      <c r="C65" s="108"/>
      <c r="D65" s="108"/>
      <c r="E65" s="109"/>
      <c r="F65" s="128"/>
      <c r="G65" s="128"/>
      <c r="H65" s="21"/>
      <c r="I65" s="128"/>
      <c r="J65" s="12"/>
      <c r="K65" s="128"/>
      <c r="L65" s="21"/>
      <c r="M65" s="128"/>
      <c r="N65" s="12"/>
      <c r="O65" s="128"/>
      <c r="P65" s="22"/>
      <c r="Q65" s="128"/>
      <c r="R65" s="12"/>
      <c r="S65" s="129"/>
      <c r="T65" s="129"/>
      <c r="U65" s="339"/>
    </row>
    <row r="66" spans="1:26" ht="33" customHeight="1" x14ac:dyDescent="0.25">
      <c r="B66" s="107" t="s">
        <v>63</v>
      </c>
      <c r="C66" s="108"/>
      <c r="D66" s="108"/>
      <c r="E66" s="109"/>
      <c r="F66" s="110">
        <v>2000134000</v>
      </c>
      <c r="G66" s="110">
        <v>196665257</v>
      </c>
      <c r="H66" s="21">
        <f>G66/$F66</f>
        <v>9.8326040655276101E-2</v>
      </c>
      <c r="I66" s="110">
        <v>290555852</v>
      </c>
      <c r="J66" s="21">
        <f>I66/$F66</f>
        <v>0.14526819303106692</v>
      </c>
      <c r="K66" s="110">
        <v>407775579</v>
      </c>
      <c r="L66" s="21">
        <f>K66/$F66</f>
        <v>0.20387412993329446</v>
      </c>
      <c r="M66" s="110">
        <v>905522735</v>
      </c>
      <c r="N66" s="21">
        <f>M66/$F66</f>
        <v>0.45273103452068714</v>
      </c>
      <c r="O66" s="110">
        <f>O67+O72</f>
        <v>1800519423</v>
      </c>
      <c r="P66" s="21">
        <f>O66/$F66</f>
        <v>0.90019939814032457</v>
      </c>
      <c r="Q66" s="110">
        <v>632462074</v>
      </c>
      <c r="R66" s="21">
        <v>0.37104233890956878</v>
      </c>
      <c r="S66" s="111"/>
      <c r="T66" s="111"/>
      <c r="U66" s="331"/>
      <c r="Z66" s="101"/>
    </row>
    <row r="67" spans="1:26" s="16" customFormat="1" ht="36.75" customHeight="1" x14ac:dyDescent="0.25">
      <c r="A67" s="96"/>
      <c r="B67" s="112" t="s">
        <v>64</v>
      </c>
      <c r="C67" s="113"/>
      <c r="D67" s="113"/>
      <c r="E67" s="114"/>
      <c r="F67" s="115">
        <v>1989734000</v>
      </c>
      <c r="G67" s="115">
        <v>196665257</v>
      </c>
      <c r="H67" s="13">
        <f t="shared" ref="H67:H73" si="14">G67/$F67</f>
        <v>9.8839974086988511E-2</v>
      </c>
      <c r="I67" s="115">
        <v>290555852</v>
      </c>
      <c r="J67" s="13">
        <f>I67/$F67</f>
        <v>0.14602748508092037</v>
      </c>
      <c r="K67" s="115">
        <v>407775579</v>
      </c>
      <c r="L67" s="13">
        <f>K67/$F67</f>
        <v>0.20493974521217409</v>
      </c>
      <c r="M67" s="115">
        <v>905522735</v>
      </c>
      <c r="N67" s="13">
        <f>M67/$F67</f>
        <v>0.45509738236367275</v>
      </c>
      <c r="O67" s="115">
        <f>SUM(O68:O71)</f>
        <v>1800519423</v>
      </c>
      <c r="P67" s="13">
        <f>O67/$F67</f>
        <v>0.90490458674375573</v>
      </c>
      <c r="Q67" s="115">
        <v>632462074</v>
      </c>
      <c r="R67" s="13">
        <v>0.37242537001869597</v>
      </c>
      <c r="S67" s="15"/>
      <c r="T67" s="15"/>
      <c r="U67" s="332"/>
    </row>
    <row r="68" spans="1:26" s="120" customFormat="1" ht="36.75" customHeight="1" x14ac:dyDescent="0.25">
      <c r="A68" s="101"/>
      <c r="B68" s="112" t="s">
        <v>64</v>
      </c>
      <c r="C68" s="116" t="s">
        <v>21</v>
      </c>
      <c r="D68" s="116"/>
      <c r="E68" s="117"/>
      <c r="F68" s="118">
        <v>218315000</v>
      </c>
      <c r="G68" s="118">
        <v>12232623</v>
      </c>
      <c r="H68" s="17">
        <f t="shared" si="14"/>
        <v>5.6031985891945128E-2</v>
      </c>
      <c r="I68" s="118">
        <v>14465946</v>
      </c>
      <c r="J68" s="17">
        <f>I68/$F68</f>
        <v>6.6261805189748751E-2</v>
      </c>
      <c r="K68" s="118">
        <v>31574908</v>
      </c>
      <c r="L68" s="17">
        <f t="shared" ref="L68:L71" si="15">K68/$F68</f>
        <v>0.14463004374413119</v>
      </c>
      <c r="M68" s="118">
        <v>26219906</v>
      </c>
      <c r="N68" s="17">
        <f t="shared" ref="N68:N71" si="16">M68/$F68</f>
        <v>0.12010125735748803</v>
      </c>
      <c r="O68" s="118">
        <f>G68+I68+K68+M68</f>
        <v>84493383</v>
      </c>
      <c r="P68" s="17">
        <f t="shared" ref="P68:P73" si="17">O68/$F68</f>
        <v>0.3870250921833131</v>
      </c>
      <c r="Q68" s="118">
        <v>20332851</v>
      </c>
      <c r="R68" s="17">
        <v>9.43480365089161E-2</v>
      </c>
      <c r="S68" s="19">
        <f>M68-Q68</f>
        <v>5887055</v>
      </c>
      <c r="T68" s="20">
        <f>N68-R68</f>
        <v>2.5753220848571928E-2</v>
      </c>
      <c r="U68" s="328" t="s">
        <v>34</v>
      </c>
      <c r="V68" s="119"/>
    </row>
    <row r="69" spans="1:26" s="122" customFormat="1" ht="36.75" customHeight="1" x14ac:dyDescent="0.25">
      <c r="A69" s="101"/>
      <c r="B69" s="112" t="s">
        <v>64</v>
      </c>
      <c r="C69" s="116" t="s">
        <v>24</v>
      </c>
      <c r="D69" s="116"/>
      <c r="E69" s="117"/>
      <c r="F69" s="118">
        <v>1770781000</v>
      </c>
      <c r="G69" s="118">
        <v>184432634</v>
      </c>
      <c r="H69" s="17">
        <f t="shared" si="14"/>
        <v>0.1041532713531487</v>
      </c>
      <c r="I69" s="118">
        <v>276089906</v>
      </c>
      <c r="J69" s="17">
        <f t="shared" ref="J69:J71" si="18">I69/$F69</f>
        <v>0.15591420169970199</v>
      </c>
      <c r="K69" s="118">
        <v>376200671</v>
      </c>
      <c r="L69" s="17">
        <f t="shared" si="15"/>
        <v>0.21244901035192945</v>
      </c>
      <c r="M69" s="118">
        <v>879302829</v>
      </c>
      <c r="N69" s="17">
        <f t="shared" si="16"/>
        <v>0.49656215477803295</v>
      </c>
      <c r="O69" s="118">
        <f>G69+I69+K69+M69</f>
        <v>1716026040</v>
      </c>
      <c r="P69" s="17">
        <f t="shared" si="17"/>
        <v>0.96907863818281315</v>
      </c>
      <c r="Q69" s="118">
        <v>590210198</v>
      </c>
      <c r="R69" s="17">
        <v>0.4165712291320971</v>
      </c>
      <c r="S69" s="19">
        <f>M69-Q69</f>
        <v>289092631</v>
      </c>
      <c r="T69" s="20">
        <f>N69-R69</f>
        <v>7.9990925645935851E-2</v>
      </c>
      <c r="U69" s="328" t="s">
        <v>53</v>
      </c>
      <c r="V69" s="121"/>
    </row>
    <row r="70" spans="1:26" s="122" customFormat="1" ht="36.75" customHeight="1" x14ac:dyDescent="0.25">
      <c r="A70" s="101"/>
      <c r="B70" s="112" t="s">
        <v>64</v>
      </c>
      <c r="C70" s="116" t="s">
        <v>25</v>
      </c>
      <c r="D70" s="116"/>
      <c r="E70" s="117"/>
      <c r="F70" s="118">
        <v>0</v>
      </c>
      <c r="G70" s="118">
        <v>0</v>
      </c>
      <c r="H70" s="17" t="e">
        <f t="shared" si="14"/>
        <v>#DIV/0!</v>
      </c>
      <c r="I70" s="118">
        <v>0</v>
      </c>
      <c r="J70" s="17" t="e">
        <f t="shared" si="18"/>
        <v>#DIV/0!</v>
      </c>
      <c r="K70" s="118">
        <v>0</v>
      </c>
      <c r="L70" s="17" t="e">
        <f t="shared" si="15"/>
        <v>#DIV/0!</v>
      </c>
      <c r="M70" s="118">
        <v>0</v>
      </c>
      <c r="N70" s="17" t="e">
        <f t="shared" si="16"/>
        <v>#DIV/0!</v>
      </c>
      <c r="O70" s="118">
        <f>G70+I70+K70+M70</f>
        <v>0</v>
      </c>
      <c r="P70" s="17" t="e">
        <f t="shared" si="17"/>
        <v>#DIV/0!</v>
      </c>
      <c r="Q70" s="118">
        <v>0</v>
      </c>
      <c r="R70" s="17" t="e">
        <v>#DIV/0!</v>
      </c>
      <c r="S70" s="19">
        <f>M70-Q70</f>
        <v>0</v>
      </c>
      <c r="T70" s="20" t="e">
        <f>N70-R70</f>
        <v>#DIV/0!</v>
      </c>
      <c r="U70" s="328"/>
      <c r="V70" s="121"/>
    </row>
    <row r="71" spans="1:26" s="120" customFormat="1" ht="36.75" customHeight="1" x14ac:dyDescent="0.25">
      <c r="A71" s="101"/>
      <c r="B71" s="112" t="s">
        <v>64</v>
      </c>
      <c r="C71" s="116" t="s">
        <v>27</v>
      </c>
      <c r="D71" s="116"/>
      <c r="E71" s="117"/>
      <c r="F71" s="118">
        <v>638000</v>
      </c>
      <c r="G71" s="118">
        <v>0</v>
      </c>
      <c r="H71" s="17">
        <f t="shared" si="14"/>
        <v>0</v>
      </c>
      <c r="I71" s="118">
        <v>0</v>
      </c>
      <c r="J71" s="17">
        <f t="shared" si="18"/>
        <v>0</v>
      </c>
      <c r="K71" s="118">
        <v>0</v>
      </c>
      <c r="L71" s="17">
        <f t="shared" si="15"/>
        <v>0</v>
      </c>
      <c r="M71" s="118">
        <v>0</v>
      </c>
      <c r="N71" s="17">
        <f t="shared" si="16"/>
        <v>0</v>
      </c>
      <c r="O71" s="118">
        <f>G71+I71+K71+M71</f>
        <v>0</v>
      </c>
      <c r="P71" s="17">
        <f t="shared" si="17"/>
        <v>0</v>
      </c>
      <c r="Q71" s="118">
        <v>21919025</v>
      </c>
      <c r="R71" s="17">
        <v>0.33267602106637123</v>
      </c>
      <c r="S71" s="19">
        <f>M71-Q71</f>
        <v>-21919025</v>
      </c>
      <c r="T71" s="20">
        <f>N71-R71</f>
        <v>-0.33267602106637123</v>
      </c>
      <c r="U71" s="336"/>
      <c r="V71" s="121"/>
    </row>
    <row r="72" spans="1:26" s="132" customFormat="1" ht="36.75" customHeight="1" x14ac:dyDescent="0.25">
      <c r="A72" s="101"/>
      <c r="B72" s="112" t="s">
        <v>65</v>
      </c>
      <c r="C72" s="113"/>
      <c r="D72" s="113"/>
      <c r="E72" s="114"/>
      <c r="F72" s="130">
        <v>10400000</v>
      </c>
      <c r="G72" s="115">
        <v>0</v>
      </c>
      <c r="H72" s="13">
        <f>G72/$F72</f>
        <v>0</v>
      </c>
      <c r="I72" s="130">
        <v>0</v>
      </c>
      <c r="J72" s="13">
        <f>I72/$F72</f>
        <v>0</v>
      </c>
      <c r="K72" s="130">
        <v>0</v>
      </c>
      <c r="L72" s="13">
        <f>K72/$F72</f>
        <v>0</v>
      </c>
      <c r="M72" s="130">
        <v>0</v>
      </c>
      <c r="N72" s="13">
        <f>M72/$F72</f>
        <v>0</v>
      </c>
      <c r="O72" s="130">
        <f>SUM(O73:O73)</f>
        <v>0</v>
      </c>
      <c r="P72" s="14">
        <f t="shared" si="17"/>
        <v>0</v>
      </c>
      <c r="Q72" s="130">
        <v>0</v>
      </c>
      <c r="R72" s="13">
        <v>0</v>
      </c>
      <c r="S72" s="131"/>
      <c r="T72" s="131"/>
      <c r="U72" s="332"/>
      <c r="V72" s="16"/>
    </row>
    <row r="73" spans="1:26" s="120" customFormat="1" ht="36.75" customHeight="1" x14ac:dyDescent="0.25">
      <c r="A73" s="101"/>
      <c r="B73" s="112" t="s">
        <v>65</v>
      </c>
      <c r="C73" s="116" t="s">
        <v>30</v>
      </c>
      <c r="D73" s="116"/>
      <c r="E73" s="117"/>
      <c r="F73" s="118">
        <v>10400000</v>
      </c>
      <c r="G73" s="118">
        <v>0</v>
      </c>
      <c r="H73" s="17">
        <f t="shared" si="14"/>
        <v>0</v>
      </c>
      <c r="I73" s="118">
        <v>0</v>
      </c>
      <c r="J73" s="17">
        <f t="shared" ref="J73" si="19">I73/$F73</f>
        <v>0</v>
      </c>
      <c r="K73" s="118">
        <v>0</v>
      </c>
      <c r="L73" s="17">
        <f t="shared" ref="L73" si="20">K73/$F73</f>
        <v>0</v>
      </c>
      <c r="M73" s="118">
        <v>0</v>
      </c>
      <c r="N73" s="17">
        <f t="shared" ref="N73" si="21">M73/$F73</f>
        <v>0</v>
      </c>
      <c r="O73" s="118">
        <f>G73+I73+K73+M73</f>
        <v>0</v>
      </c>
      <c r="P73" s="18">
        <f t="shared" si="17"/>
        <v>0</v>
      </c>
      <c r="Q73" s="118">
        <v>0</v>
      </c>
      <c r="R73" s="17">
        <v>0</v>
      </c>
      <c r="S73" s="19">
        <f>M73-Q73</f>
        <v>0</v>
      </c>
      <c r="T73" s="20">
        <f>N73-R73</f>
        <v>0</v>
      </c>
      <c r="U73" s="328"/>
      <c r="V73" s="119"/>
    </row>
    <row r="74" spans="1:26" s="101" customFormat="1" ht="36.75" customHeight="1" x14ac:dyDescent="0.25">
      <c r="B74" s="107"/>
      <c r="C74" s="108"/>
      <c r="D74" s="108"/>
      <c r="E74" s="109"/>
      <c r="F74" s="128"/>
      <c r="G74" s="128"/>
      <c r="H74" s="21"/>
      <c r="I74" s="128"/>
      <c r="J74" s="12"/>
      <c r="K74" s="128"/>
      <c r="L74" s="21"/>
      <c r="M74" s="128"/>
      <c r="N74" s="12"/>
      <c r="O74" s="128"/>
      <c r="P74" s="22"/>
      <c r="Q74" s="128"/>
      <c r="R74" s="12"/>
      <c r="S74" s="133"/>
      <c r="T74" s="133"/>
      <c r="U74" s="339"/>
      <c r="V74" s="96"/>
    </row>
    <row r="75" spans="1:26" ht="33" customHeight="1" x14ac:dyDescent="0.25">
      <c r="B75" s="107" t="s">
        <v>66</v>
      </c>
      <c r="C75" s="108"/>
      <c r="D75" s="108"/>
      <c r="E75" s="109"/>
      <c r="F75" s="110">
        <v>292342000</v>
      </c>
      <c r="G75" s="110">
        <v>33879669</v>
      </c>
      <c r="H75" s="21">
        <f>G75/$F75</f>
        <v>0.1158905289010816</v>
      </c>
      <c r="I75" s="110">
        <v>57112501</v>
      </c>
      <c r="J75" s="21">
        <f>I75/$F75</f>
        <v>0.195361942519378</v>
      </c>
      <c r="K75" s="110">
        <v>63799261</v>
      </c>
      <c r="L75" s="21">
        <f>K75/$F75</f>
        <v>0.21823501583761484</v>
      </c>
      <c r="M75" s="110">
        <v>98369626</v>
      </c>
      <c r="N75" s="21">
        <f>M75/$F75</f>
        <v>0.33648817480895665</v>
      </c>
      <c r="O75" s="110">
        <f>O76</f>
        <v>253161057</v>
      </c>
      <c r="P75" s="21">
        <f>O75/$F75</f>
        <v>0.86597566206703103</v>
      </c>
      <c r="Q75" s="110">
        <v>106146391</v>
      </c>
      <c r="R75" s="21">
        <v>0.3589555644231322</v>
      </c>
      <c r="S75" s="111"/>
      <c r="T75" s="111"/>
      <c r="U75" s="331"/>
      <c r="Z75" s="101"/>
    </row>
    <row r="76" spans="1:26" s="16" customFormat="1" ht="36.75" customHeight="1" x14ac:dyDescent="0.25">
      <c r="A76" s="96"/>
      <c r="B76" s="112" t="s">
        <v>67</v>
      </c>
      <c r="C76" s="113"/>
      <c r="D76" s="113"/>
      <c r="E76" s="114"/>
      <c r="F76" s="115">
        <v>292342000</v>
      </c>
      <c r="G76" s="115">
        <v>33879669</v>
      </c>
      <c r="H76" s="13">
        <f>G76/$F76</f>
        <v>0.1158905289010816</v>
      </c>
      <c r="I76" s="115">
        <v>57112501</v>
      </c>
      <c r="J76" s="13">
        <f>I76/$F76</f>
        <v>0.195361942519378</v>
      </c>
      <c r="K76" s="115">
        <v>63799261</v>
      </c>
      <c r="L76" s="13">
        <f>K76/$F76</f>
        <v>0.21823501583761484</v>
      </c>
      <c r="M76" s="115">
        <v>98369626</v>
      </c>
      <c r="N76" s="13">
        <f>M76/$F76</f>
        <v>0.33648817480895665</v>
      </c>
      <c r="O76" s="115">
        <f>SUM(O77:O79)</f>
        <v>253161057</v>
      </c>
      <c r="P76" s="13">
        <f>O76/$F76</f>
        <v>0.86597566206703103</v>
      </c>
      <c r="Q76" s="115">
        <v>106146391</v>
      </c>
      <c r="R76" s="13">
        <v>0.3589555644231322</v>
      </c>
      <c r="S76" s="15"/>
      <c r="T76" s="15"/>
      <c r="U76" s="332"/>
    </row>
    <row r="77" spans="1:26" s="120" customFormat="1" ht="36.75" customHeight="1" x14ac:dyDescent="0.25">
      <c r="A77" s="101"/>
      <c r="B77" s="112" t="s">
        <v>67</v>
      </c>
      <c r="C77" s="116" t="s">
        <v>21</v>
      </c>
      <c r="D77" s="116"/>
      <c r="E77" s="117"/>
      <c r="F77" s="118">
        <v>25879000</v>
      </c>
      <c r="G77" s="118">
        <v>452770</v>
      </c>
      <c r="H77" s="17">
        <f>G77/$F77</f>
        <v>1.7495652845936859E-2</v>
      </c>
      <c r="I77" s="118">
        <v>1095570</v>
      </c>
      <c r="J77" s="17">
        <f t="shared" ref="J77:J79" si="22">I77/$F77</f>
        <v>4.233432512848255E-2</v>
      </c>
      <c r="K77" s="118">
        <v>3663252</v>
      </c>
      <c r="L77" s="17">
        <f t="shared" ref="L77:L79" si="23">K77/$F77</f>
        <v>0.14155307392093977</v>
      </c>
      <c r="M77" s="118">
        <v>3048963</v>
      </c>
      <c r="N77" s="17">
        <f t="shared" ref="N77:N79" si="24">M77/$F77</f>
        <v>0.11781610572278682</v>
      </c>
      <c r="O77" s="118">
        <f>G77+I77+K77+M77</f>
        <v>8260555</v>
      </c>
      <c r="P77" s="17">
        <f t="shared" ref="P77:P79" si="25">O77/$F77</f>
        <v>0.31919915761814599</v>
      </c>
      <c r="Q77" s="118">
        <v>3319710</v>
      </c>
      <c r="R77" s="17">
        <v>0.12827814057730205</v>
      </c>
      <c r="S77" s="19">
        <f>M77-Q77</f>
        <v>-270747</v>
      </c>
      <c r="T77" s="20">
        <f>N77-R77</f>
        <v>-1.0462034854515231E-2</v>
      </c>
      <c r="U77" s="336"/>
      <c r="V77" s="119"/>
    </row>
    <row r="78" spans="1:26" s="122" customFormat="1" ht="36.75" customHeight="1" x14ac:dyDescent="0.25">
      <c r="A78" s="101"/>
      <c r="B78" s="112" t="s">
        <v>67</v>
      </c>
      <c r="C78" s="116" t="s">
        <v>24</v>
      </c>
      <c r="D78" s="116"/>
      <c r="E78" s="117"/>
      <c r="F78" s="118">
        <v>266463000</v>
      </c>
      <c r="G78" s="118">
        <v>33426899</v>
      </c>
      <c r="H78" s="17">
        <f>G78/$F78</f>
        <v>0.12544668115273039</v>
      </c>
      <c r="I78" s="118">
        <v>56016931</v>
      </c>
      <c r="J78" s="17">
        <f t="shared" si="22"/>
        <v>0.21022404986808674</v>
      </c>
      <c r="K78" s="118">
        <v>60136009</v>
      </c>
      <c r="L78" s="17">
        <f t="shared" si="23"/>
        <v>0.22568239868199338</v>
      </c>
      <c r="M78" s="118">
        <v>95320663</v>
      </c>
      <c r="N78" s="17">
        <f t="shared" si="24"/>
        <v>0.35772569925280434</v>
      </c>
      <c r="O78" s="118">
        <f>G78+I78+K78+M78</f>
        <v>244900502</v>
      </c>
      <c r="P78" s="17">
        <f t="shared" si="25"/>
        <v>0.91907882895561488</v>
      </c>
      <c r="Q78" s="118">
        <v>101244898</v>
      </c>
      <c r="R78" s="17">
        <v>0.37744146286907249</v>
      </c>
      <c r="S78" s="19">
        <f>M78-Q78</f>
        <v>-5924235</v>
      </c>
      <c r="T78" s="20">
        <f>N78-R78</f>
        <v>-1.9715763616268145E-2</v>
      </c>
      <c r="U78" s="328"/>
      <c r="V78" s="121"/>
    </row>
    <row r="79" spans="1:26" s="120" customFormat="1" ht="36.75" customHeight="1" x14ac:dyDescent="0.25">
      <c r="A79" s="101"/>
      <c r="B79" s="112" t="s">
        <v>67</v>
      </c>
      <c r="C79" s="116" t="s">
        <v>27</v>
      </c>
      <c r="D79" s="116"/>
      <c r="E79" s="117"/>
      <c r="F79" s="118">
        <v>0</v>
      </c>
      <c r="G79" s="118">
        <v>0</v>
      </c>
      <c r="H79" s="17" t="e">
        <f>G79/$F79</f>
        <v>#DIV/0!</v>
      </c>
      <c r="I79" s="118">
        <v>0</v>
      </c>
      <c r="J79" s="17" t="e">
        <f t="shared" si="22"/>
        <v>#DIV/0!</v>
      </c>
      <c r="K79" s="118">
        <v>0</v>
      </c>
      <c r="L79" s="17" t="e">
        <f t="shared" si="23"/>
        <v>#DIV/0!</v>
      </c>
      <c r="M79" s="118">
        <v>0</v>
      </c>
      <c r="N79" s="17" t="e">
        <f t="shared" si="24"/>
        <v>#DIV/0!</v>
      </c>
      <c r="O79" s="118">
        <f>G79+I79+K79+M79</f>
        <v>0</v>
      </c>
      <c r="P79" s="17" t="e">
        <f t="shared" si="25"/>
        <v>#DIV/0!</v>
      </c>
      <c r="Q79" s="118">
        <v>1581783</v>
      </c>
      <c r="R79" s="17">
        <v>0.99483207547169816</v>
      </c>
      <c r="S79" s="19">
        <f>M79-Q79</f>
        <v>-1581783</v>
      </c>
      <c r="T79" s="20" t="e">
        <f>N79-R79</f>
        <v>#DIV/0!</v>
      </c>
      <c r="U79" s="328"/>
      <c r="V79" s="119"/>
    </row>
    <row r="80" spans="1:26" s="101" customFormat="1" ht="36.75" customHeight="1" x14ac:dyDescent="0.25">
      <c r="B80" s="107"/>
      <c r="C80" s="108"/>
      <c r="D80" s="108"/>
      <c r="E80" s="109"/>
      <c r="F80" s="128"/>
      <c r="G80" s="128"/>
      <c r="H80" s="21"/>
      <c r="I80" s="128"/>
      <c r="J80" s="12"/>
      <c r="K80" s="128"/>
      <c r="L80" s="21"/>
      <c r="M80" s="128"/>
      <c r="N80" s="12"/>
      <c r="O80" s="128"/>
      <c r="P80" s="22"/>
      <c r="Q80" s="128"/>
      <c r="R80" s="12"/>
      <c r="S80" s="133"/>
      <c r="T80" s="133"/>
      <c r="U80" s="339"/>
      <c r="V80" s="96"/>
    </row>
    <row r="81" spans="1:26" ht="33" customHeight="1" x14ac:dyDescent="0.25">
      <c r="B81" s="107" t="s">
        <v>68</v>
      </c>
      <c r="C81" s="108"/>
      <c r="D81" s="108"/>
      <c r="E81" s="109"/>
      <c r="F81" s="110">
        <v>432296000</v>
      </c>
      <c r="G81" s="110">
        <v>58522886</v>
      </c>
      <c r="H81" s="21">
        <f t="shared" ref="H81:H87" si="26">G81/$F81</f>
        <v>0.13537688528230657</v>
      </c>
      <c r="I81" s="110">
        <v>66472999</v>
      </c>
      <c r="J81" s="21">
        <f>I81/$F81</f>
        <v>0.153767323778152</v>
      </c>
      <c r="K81" s="110">
        <v>87534700</v>
      </c>
      <c r="L81" s="21">
        <f>K81/$F81</f>
        <v>0.20248787867572218</v>
      </c>
      <c r="M81" s="110">
        <v>167125030</v>
      </c>
      <c r="N81" s="21">
        <f>M81/$F81</f>
        <v>0.38659860373447824</v>
      </c>
      <c r="O81" s="110">
        <f>O82</f>
        <v>379655615</v>
      </c>
      <c r="P81" s="21">
        <f>O81/$F81</f>
        <v>0.87823069147065902</v>
      </c>
      <c r="Q81" s="110">
        <v>140851661</v>
      </c>
      <c r="R81" s="21">
        <v>0.32093506638504005</v>
      </c>
      <c r="S81" s="111"/>
      <c r="T81" s="111"/>
      <c r="U81" s="331"/>
      <c r="Z81" s="101"/>
    </row>
    <row r="82" spans="1:26" s="16" customFormat="1" ht="36.75" customHeight="1" x14ac:dyDescent="0.25">
      <c r="A82" s="96"/>
      <c r="B82" s="112" t="s">
        <v>69</v>
      </c>
      <c r="C82" s="113"/>
      <c r="D82" s="113"/>
      <c r="E82" s="114"/>
      <c r="F82" s="115">
        <v>432296000</v>
      </c>
      <c r="G82" s="115">
        <v>58522886</v>
      </c>
      <c r="H82" s="13">
        <f t="shared" si="26"/>
        <v>0.13537688528230657</v>
      </c>
      <c r="I82" s="115">
        <v>66472999</v>
      </c>
      <c r="J82" s="13">
        <f>I82/$F82</f>
        <v>0.153767323778152</v>
      </c>
      <c r="K82" s="115">
        <v>87534700</v>
      </c>
      <c r="L82" s="13">
        <f>K82/$F82</f>
        <v>0.20248787867572218</v>
      </c>
      <c r="M82" s="115">
        <v>167125030</v>
      </c>
      <c r="N82" s="13">
        <f>M82/$F82</f>
        <v>0.38659860373447824</v>
      </c>
      <c r="O82" s="115">
        <f>SUM(O83:O87)</f>
        <v>379655615</v>
      </c>
      <c r="P82" s="13">
        <f>O82/$F82</f>
        <v>0.87823069147065902</v>
      </c>
      <c r="Q82" s="115">
        <v>140851661</v>
      </c>
      <c r="R82" s="13">
        <v>0.32093506638504005</v>
      </c>
      <c r="S82" s="15"/>
      <c r="T82" s="15"/>
      <c r="U82" s="332"/>
    </row>
    <row r="83" spans="1:26" s="120" customFormat="1" ht="36.75" customHeight="1" x14ac:dyDescent="0.25">
      <c r="A83" s="101"/>
      <c r="B83" s="112" t="s">
        <v>69</v>
      </c>
      <c r="C83" s="116" t="s">
        <v>21</v>
      </c>
      <c r="D83" s="116"/>
      <c r="E83" s="117"/>
      <c r="F83" s="118">
        <v>46109000</v>
      </c>
      <c r="G83" s="118">
        <v>3299929</v>
      </c>
      <c r="H83" s="17">
        <f t="shared" si="26"/>
        <v>7.1568001908521112E-2</v>
      </c>
      <c r="I83" s="118">
        <v>3701772</v>
      </c>
      <c r="J83" s="17">
        <f t="shared" ref="J83:J87" si="27">I83/$F83</f>
        <v>8.0283068381443973E-2</v>
      </c>
      <c r="K83" s="118">
        <v>12096524</v>
      </c>
      <c r="L83" s="17">
        <f t="shared" ref="L83:L87" si="28">K83/$F83</f>
        <v>0.26234626645557269</v>
      </c>
      <c r="M83" s="118">
        <v>10648039</v>
      </c>
      <c r="N83" s="17">
        <f t="shared" ref="N83:N87" si="29">M83/$F83</f>
        <v>0.23093190049664925</v>
      </c>
      <c r="O83" s="118">
        <f>G83+I83+K83+M83</f>
        <v>29746264</v>
      </c>
      <c r="P83" s="17">
        <f t="shared" ref="P83:P87" si="30">O83/$F83</f>
        <v>0.64512923724218696</v>
      </c>
      <c r="Q83" s="118">
        <v>5158198</v>
      </c>
      <c r="R83" s="17">
        <v>0.11154790017732798</v>
      </c>
      <c r="S83" s="19">
        <f>M83-Q83</f>
        <v>5489841</v>
      </c>
      <c r="T83" s="20">
        <f>N83-R83</f>
        <v>0.11938400031932127</v>
      </c>
      <c r="U83" s="328" t="s">
        <v>34</v>
      </c>
      <c r="V83" s="119"/>
    </row>
    <row r="84" spans="1:26" s="122" customFormat="1" ht="36.75" customHeight="1" x14ac:dyDescent="0.25">
      <c r="A84" s="101"/>
      <c r="B84" s="112" t="s">
        <v>69</v>
      </c>
      <c r="C84" s="116" t="s">
        <v>70</v>
      </c>
      <c r="D84" s="116"/>
      <c r="E84" s="117"/>
      <c r="F84" s="118">
        <v>0</v>
      </c>
      <c r="G84" s="118">
        <v>0</v>
      </c>
      <c r="H84" s="17" t="e">
        <f t="shared" si="26"/>
        <v>#DIV/0!</v>
      </c>
      <c r="I84" s="118">
        <v>0</v>
      </c>
      <c r="J84" s="17" t="e">
        <f t="shared" si="27"/>
        <v>#DIV/0!</v>
      </c>
      <c r="K84" s="118">
        <v>0</v>
      </c>
      <c r="L84" s="17" t="e">
        <f t="shared" si="28"/>
        <v>#DIV/0!</v>
      </c>
      <c r="M84" s="118">
        <v>0</v>
      </c>
      <c r="N84" s="17" t="e">
        <f t="shared" si="29"/>
        <v>#DIV/0!</v>
      </c>
      <c r="O84" s="118">
        <f>G84+I84+K84+M84</f>
        <v>0</v>
      </c>
      <c r="P84" s="17" t="e">
        <f t="shared" si="30"/>
        <v>#DIV/0!</v>
      </c>
      <c r="Q84" s="118">
        <v>0</v>
      </c>
      <c r="R84" s="17" t="e">
        <v>#DIV/0!</v>
      </c>
      <c r="S84" s="19">
        <f>M84-Q84</f>
        <v>0</v>
      </c>
      <c r="T84" s="20" t="e">
        <f>N84-R84</f>
        <v>#DIV/0!</v>
      </c>
      <c r="U84" s="328"/>
      <c r="V84" s="121"/>
    </row>
    <row r="85" spans="1:26" s="122" customFormat="1" ht="36.75" customHeight="1" collapsed="1" x14ac:dyDescent="0.25">
      <c r="A85" s="101"/>
      <c r="B85" s="112" t="s">
        <v>69</v>
      </c>
      <c r="C85" s="116" t="s">
        <v>24</v>
      </c>
      <c r="D85" s="116"/>
      <c r="E85" s="117"/>
      <c r="F85" s="118">
        <v>379194000</v>
      </c>
      <c r="G85" s="118">
        <v>55222957</v>
      </c>
      <c r="H85" s="17">
        <f t="shared" si="26"/>
        <v>0.14563246517613676</v>
      </c>
      <c r="I85" s="118">
        <v>62771227</v>
      </c>
      <c r="J85" s="17">
        <f t="shared" si="27"/>
        <v>0.16553855546237545</v>
      </c>
      <c r="K85" s="118">
        <v>75438176</v>
      </c>
      <c r="L85" s="17">
        <f t="shared" si="28"/>
        <v>0.19894348539270137</v>
      </c>
      <c r="M85" s="118">
        <v>156476991</v>
      </c>
      <c r="N85" s="17">
        <f t="shared" si="29"/>
        <v>0.41265682210161553</v>
      </c>
      <c r="O85" s="118">
        <f>G85+I85+K85+M85</f>
        <v>349909351</v>
      </c>
      <c r="P85" s="17">
        <f t="shared" si="30"/>
        <v>0.92277132813282914</v>
      </c>
      <c r="Q85" s="118">
        <v>128702083</v>
      </c>
      <c r="R85" s="17">
        <v>0.33373288058416573</v>
      </c>
      <c r="S85" s="19">
        <f>M85-Q85</f>
        <v>27774908</v>
      </c>
      <c r="T85" s="20">
        <f>N85-R85</f>
        <v>7.8923941517449803E-2</v>
      </c>
      <c r="U85" s="328" t="s">
        <v>71</v>
      </c>
      <c r="V85" s="121"/>
    </row>
    <row r="86" spans="1:26" s="120" customFormat="1" ht="36.75" customHeight="1" x14ac:dyDescent="0.25">
      <c r="A86" s="101"/>
      <c r="B86" s="112" t="s">
        <v>69</v>
      </c>
      <c r="C86" s="116" t="s">
        <v>28</v>
      </c>
      <c r="D86" s="116"/>
      <c r="E86" s="117"/>
      <c r="F86" s="118">
        <v>0</v>
      </c>
      <c r="G86" s="118">
        <v>0</v>
      </c>
      <c r="H86" s="17" t="e">
        <f t="shared" si="26"/>
        <v>#DIV/0!</v>
      </c>
      <c r="I86" s="118">
        <v>0</v>
      </c>
      <c r="J86" s="17" t="e">
        <f t="shared" si="27"/>
        <v>#DIV/0!</v>
      </c>
      <c r="K86" s="118">
        <v>0</v>
      </c>
      <c r="L86" s="17" t="e">
        <f t="shared" si="28"/>
        <v>#DIV/0!</v>
      </c>
      <c r="M86" s="118">
        <v>0</v>
      </c>
      <c r="N86" s="17" t="e">
        <f t="shared" si="29"/>
        <v>#DIV/0!</v>
      </c>
      <c r="O86" s="118">
        <f>G86+I86+K86+M86</f>
        <v>0</v>
      </c>
      <c r="P86" s="17" t="e">
        <f t="shared" si="30"/>
        <v>#DIV/0!</v>
      </c>
      <c r="Q86" s="118">
        <v>0</v>
      </c>
      <c r="R86" s="17" t="e">
        <v>#DIV/0!</v>
      </c>
      <c r="S86" s="19">
        <f>M86-Q86</f>
        <v>0</v>
      </c>
      <c r="T86" s="20" t="e">
        <f>N86-R86</f>
        <v>#DIV/0!</v>
      </c>
      <c r="U86" s="328"/>
      <c r="V86" s="121"/>
    </row>
    <row r="87" spans="1:26" s="122" customFormat="1" ht="36.75" customHeight="1" collapsed="1" x14ac:dyDescent="0.25">
      <c r="A87" s="101"/>
      <c r="B87" s="112" t="s">
        <v>69</v>
      </c>
      <c r="C87" s="116" t="s">
        <v>25</v>
      </c>
      <c r="D87" s="116"/>
      <c r="E87" s="117"/>
      <c r="F87" s="118">
        <v>6993000</v>
      </c>
      <c r="G87" s="118">
        <v>0</v>
      </c>
      <c r="H87" s="17">
        <f t="shared" si="26"/>
        <v>0</v>
      </c>
      <c r="I87" s="118">
        <v>0</v>
      </c>
      <c r="J87" s="17">
        <f t="shared" si="27"/>
        <v>0</v>
      </c>
      <c r="K87" s="118">
        <v>0</v>
      </c>
      <c r="L87" s="17">
        <f t="shared" si="28"/>
        <v>0</v>
      </c>
      <c r="M87" s="118">
        <v>0</v>
      </c>
      <c r="N87" s="17">
        <f t="shared" si="29"/>
        <v>0</v>
      </c>
      <c r="O87" s="118">
        <f>G87+I87+K87+M87</f>
        <v>0</v>
      </c>
      <c r="P87" s="17">
        <f t="shared" si="30"/>
        <v>0</v>
      </c>
      <c r="Q87" s="118">
        <v>6991380</v>
      </c>
      <c r="R87" s="17">
        <v>0.99976833976833979</v>
      </c>
      <c r="S87" s="19">
        <f>M87-Q87</f>
        <v>-6991380</v>
      </c>
      <c r="T87" s="20">
        <f>N87-R87</f>
        <v>-0.99976833976833979</v>
      </c>
      <c r="U87" s="328"/>
      <c r="V87" s="121"/>
    </row>
    <row r="88" spans="1:26" s="101" customFormat="1" ht="36.75" customHeight="1" x14ac:dyDescent="0.25">
      <c r="B88" s="107"/>
      <c r="C88" s="108"/>
      <c r="D88" s="108"/>
      <c r="E88" s="109"/>
      <c r="F88" s="128"/>
      <c r="G88" s="128"/>
      <c r="H88" s="21"/>
      <c r="I88" s="128"/>
      <c r="J88" s="12"/>
      <c r="K88" s="128"/>
      <c r="L88" s="21"/>
      <c r="M88" s="128"/>
      <c r="N88" s="12"/>
      <c r="O88" s="128"/>
      <c r="P88" s="22"/>
      <c r="Q88" s="128"/>
      <c r="R88" s="12"/>
      <c r="S88" s="133"/>
      <c r="T88" s="133"/>
      <c r="U88" s="339"/>
      <c r="V88" s="96"/>
    </row>
    <row r="89" spans="1:26" ht="33" customHeight="1" x14ac:dyDescent="0.25">
      <c r="B89" s="107" t="s">
        <v>72</v>
      </c>
      <c r="C89" s="108"/>
      <c r="D89" s="108"/>
      <c r="E89" s="109"/>
      <c r="F89" s="110">
        <v>722980000</v>
      </c>
      <c r="G89" s="110">
        <v>86620260</v>
      </c>
      <c r="H89" s="21">
        <f>G89/$F89</f>
        <v>0.1198100362389001</v>
      </c>
      <c r="I89" s="110">
        <v>113576962</v>
      </c>
      <c r="J89" s="21">
        <f>I89/$F89</f>
        <v>0.1570955794074525</v>
      </c>
      <c r="K89" s="110">
        <v>139659181</v>
      </c>
      <c r="L89" s="21">
        <f>K89/$F89</f>
        <v>0.19317156906138483</v>
      </c>
      <c r="M89" s="110">
        <v>195900091</v>
      </c>
      <c r="N89" s="21">
        <f>M89/$F89</f>
        <v>0.27096197820133339</v>
      </c>
      <c r="O89" s="110">
        <f>O90+O93+O96+O98</f>
        <v>535756494</v>
      </c>
      <c r="P89" s="21">
        <f>O89/$F89</f>
        <v>0.74103916290907079</v>
      </c>
      <c r="Q89" s="110">
        <v>204988313</v>
      </c>
      <c r="R89" s="21">
        <v>0.28099914324645164</v>
      </c>
      <c r="S89" s="111"/>
      <c r="T89" s="111"/>
      <c r="U89" s="331"/>
      <c r="Z89" s="101"/>
    </row>
    <row r="90" spans="1:26" s="16" customFormat="1" ht="36.75" customHeight="1" x14ac:dyDescent="0.25">
      <c r="A90" s="96"/>
      <c r="B90" s="112" t="s">
        <v>73</v>
      </c>
      <c r="C90" s="113"/>
      <c r="D90" s="113"/>
      <c r="E90" s="114"/>
      <c r="F90" s="115">
        <v>509754000</v>
      </c>
      <c r="G90" s="115">
        <v>65472731</v>
      </c>
      <c r="H90" s="13">
        <f t="shared" ref="H90:H95" si="31">G90/$F90</f>
        <v>0.12843985726448442</v>
      </c>
      <c r="I90" s="115">
        <v>79260257</v>
      </c>
      <c r="J90" s="13">
        <f t="shared" ref="J90:J97" si="32">I90/$F90</f>
        <v>0.15548726836866411</v>
      </c>
      <c r="K90" s="115">
        <v>109404538</v>
      </c>
      <c r="L90" s="13">
        <f t="shared" ref="L90:L100" si="33">K90/$F90</f>
        <v>0.2146222256225552</v>
      </c>
      <c r="M90" s="115">
        <v>134268214</v>
      </c>
      <c r="N90" s="13">
        <f>M90/$F90</f>
        <v>0.26339805867143762</v>
      </c>
      <c r="O90" s="115">
        <f>SUM(O91:O92)</f>
        <v>388405740</v>
      </c>
      <c r="P90" s="14">
        <f>O90/$F90</f>
        <v>0.76194740992714127</v>
      </c>
      <c r="Q90" s="115">
        <v>142725096</v>
      </c>
      <c r="R90" s="13">
        <v>0.2799524850976523</v>
      </c>
      <c r="S90" s="15"/>
      <c r="T90" s="15"/>
      <c r="U90" s="332"/>
    </row>
    <row r="91" spans="1:26" s="120" customFormat="1" ht="36.75" customHeight="1" x14ac:dyDescent="0.25">
      <c r="A91" s="101"/>
      <c r="B91" s="112" t="s">
        <v>73</v>
      </c>
      <c r="C91" s="116" t="s">
        <v>21</v>
      </c>
      <c r="D91" s="116"/>
      <c r="E91" s="117"/>
      <c r="F91" s="118">
        <v>99826000</v>
      </c>
      <c r="G91" s="118">
        <v>1917568</v>
      </c>
      <c r="H91" s="17">
        <f t="shared" si="31"/>
        <v>1.9209103840682789E-2</v>
      </c>
      <c r="I91" s="118">
        <v>3709668</v>
      </c>
      <c r="J91" s="17">
        <f t="shared" si="32"/>
        <v>3.7161340732875206E-2</v>
      </c>
      <c r="K91" s="118">
        <v>12969350</v>
      </c>
      <c r="L91" s="17">
        <f t="shared" si="33"/>
        <v>0.12991956003445995</v>
      </c>
      <c r="M91" s="118">
        <v>11811480</v>
      </c>
      <c r="N91" s="17">
        <f t="shared" ref="N91:N100" si="34">M91/$F91</f>
        <v>0.11832067797968465</v>
      </c>
      <c r="O91" s="118">
        <f>G91+I91+K91+M91</f>
        <v>30408066</v>
      </c>
      <c r="P91" s="18">
        <f t="shared" ref="P91:P100" si="35">O91/$F91</f>
        <v>0.30461068258770263</v>
      </c>
      <c r="Q91" s="118">
        <v>9456598</v>
      </c>
      <c r="R91" s="17">
        <v>9.4721322969670257E-2</v>
      </c>
      <c r="S91" s="19">
        <f>M91-Q91</f>
        <v>2354882</v>
      </c>
      <c r="T91" s="20">
        <f>N91-R91</f>
        <v>2.3599355010014395E-2</v>
      </c>
      <c r="U91" s="328" t="s">
        <v>34</v>
      </c>
      <c r="V91" s="119"/>
    </row>
    <row r="92" spans="1:26" s="122" customFormat="1" ht="36.75" customHeight="1" x14ac:dyDescent="0.25">
      <c r="A92" s="101"/>
      <c r="B92" s="112" t="s">
        <v>73</v>
      </c>
      <c r="C92" s="116" t="s">
        <v>24</v>
      </c>
      <c r="D92" s="116"/>
      <c r="E92" s="117"/>
      <c r="F92" s="118">
        <v>409928000</v>
      </c>
      <c r="G92" s="118">
        <v>63555163</v>
      </c>
      <c r="H92" s="17">
        <f t="shared" si="31"/>
        <v>0.1550398191877598</v>
      </c>
      <c r="I92" s="118">
        <v>75550589</v>
      </c>
      <c r="J92" s="17">
        <f t="shared" si="32"/>
        <v>0.18430209451415858</v>
      </c>
      <c r="K92" s="118">
        <v>96435188</v>
      </c>
      <c r="L92" s="17">
        <f t="shared" si="33"/>
        <v>0.23524908764465954</v>
      </c>
      <c r="M92" s="118">
        <v>122456734</v>
      </c>
      <c r="N92" s="17">
        <f t="shared" si="34"/>
        <v>0.29872742042505024</v>
      </c>
      <c r="O92" s="118">
        <f>G92+I92+K92+M92</f>
        <v>357997674</v>
      </c>
      <c r="P92" s="18">
        <f t="shared" si="35"/>
        <v>0.87331842177162822</v>
      </c>
      <c r="Q92" s="118">
        <v>133268498</v>
      </c>
      <c r="R92" s="17">
        <v>0.32505859511248025</v>
      </c>
      <c r="S92" s="19">
        <f>M92-Q92</f>
        <v>-10811764</v>
      </c>
      <c r="T92" s="20">
        <f>N92-R92</f>
        <v>-2.6331174687430015E-2</v>
      </c>
      <c r="U92" s="336"/>
      <c r="V92" s="121"/>
    </row>
    <row r="93" spans="1:26" s="16" customFormat="1" ht="36.75" customHeight="1" x14ac:dyDescent="0.25">
      <c r="A93" s="96"/>
      <c r="B93" s="112" t="s">
        <v>74</v>
      </c>
      <c r="C93" s="113"/>
      <c r="D93" s="113"/>
      <c r="E93" s="114"/>
      <c r="F93" s="115">
        <v>57514000</v>
      </c>
      <c r="G93" s="115">
        <v>5582632</v>
      </c>
      <c r="H93" s="13">
        <f t="shared" si="31"/>
        <v>9.7065618805855972E-2</v>
      </c>
      <c r="I93" s="115">
        <v>6069779</v>
      </c>
      <c r="J93" s="13">
        <f t="shared" si="32"/>
        <v>0.10553567826963869</v>
      </c>
      <c r="K93" s="115">
        <v>10371888</v>
      </c>
      <c r="L93" s="13">
        <f t="shared" si="33"/>
        <v>0.18033675279062489</v>
      </c>
      <c r="M93" s="115">
        <v>14989374</v>
      </c>
      <c r="N93" s="13">
        <f t="shared" si="34"/>
        <v>0.26062130959418578</v>
      </c>
      <c r="O93" s="115">
        <f>SUM(O94:O95)</f>
        <v>37013673</v>
      </c>
      <c r="P93" s="14">
        <f t="shared" si="35"/>
        <v>0.64355935946030529</v>
      </c>
      <c r="Q93" s="115">
        <v>13790033</v>
      </c>
      <c r="R93" s="13">
        <v>0.23976828250512919</v>
      </c>
      <c r="S93" s="15"/>
      <c r="T93" s="15"/>
      <c r="U93" s="332"/>
    </row>
    <row r="94" spans="1:26" s="120" customFormat="1" ht="36.75" customHeight="1" x14ac:dyDescent="0.25">
      <c r="A94" s="101"/>
      <c r="B94" s="112" t="s">
        <v>74</v>
      </c>
      <c r="C94" s="116" t="s">
        <v>21</v>
      </c>
      <c r="D94" s="116"/>
      <c r="E94" s="117"/>
      <c r="F94" s="118">
        <v>23724000</v>
      </c>
      <c r="G94" s="118">
        <v>269836</v>
      </c>
      <c r="H94" s="17">
        <f t="shared" si="31"/>
        <v>1.1373967290507502E-2</v>
      </c>
      <c r="I94" s="118">
        <v>634170</v>
      </c>
      <c r="J94" s="17">
        <f t="shared" si="32"/>
        <v>2.6731158320687912E-2</v>
      </c>
      <c r="K94" s="118">
        <v>3301768</v>
      </c>
      <c r="L94" s="17">
        <f t="shared" si="33"/>
        <v>0.13917416961726523</v>
      </c>
      <c r="M94" s="118">
        <v>3573732</v>
      </c>
      <c r="N94" s="17">
        <f t="shared" si="34"/>
        <v>0.15063783510369247</v>
      </c>
      <c r="O94" s="118">
        <f>G94+I94+K94+M94</f>
        <v>7779506</v>
      </c>
      <c r="P94" s="18">
        <f t="shared" si="35"/>
        <v>0.32791713033215308</v>
      </c>
      <c r="Q94" s="118">
        <v>2448447</v>
      </c>
      <c r="R94" s="17">
        <v>0.10320548811330299</v>
      </c>
      <c r="S94" s="19">
        <f>M94-Q94</f>
        <v>1125285</v>
      </c>
      <c r="T94" s="20">
        <f>N94-R94</f>
        <v>4.7432346990389479E-2</v>
      </c>
      <c r="U94" s="328" t="s">
        <v>34</v>
      </c>
      <c r="V94" s="119"/>
    </row>
    <row r="95" spans="1:26" s="122" customFormat="1" ht="36.75" customHeight="1" x14ac:dyDescent="0.25">
      <c r="A95" s="101"/>
      <c r="B95" s="112" t="s">
        <v>74</v>
      </c>
      <c r="C95" s="277" t="s">
        <v>75</v>
      </c>
      <c r="D95" s="278"/>
      <c r="E95" s="279"/>
      <c r="F95" s="118">
        <v>33790000</v>
      </c>
      <c r="G95" s="118">
        <v>5312796</v>
      </c>
      <c r="H95" s="17">
        <f t="shared" si="31"/>
        <v>0.15722983131103876</v>
      </c>
      <c r="I95" s="118">
        <v>5435609</v>
      </c>
      <c r="J95" s="17">
        <f t="shared" si="32"/>
        <v>0.16086442734536846</v>
      </c>
      <c r="K95" s="118">
        <v>7070120</v>
      </c>
      <c r="L95" s="17">
        <f t="shared" si="33"/>
        <v>0.20923705238236165</v>
      </c>
      <c r="M95" s="118">
        <v>11415642</v>
      </c>
      <c r="N95" s="17">
        <f t="shared" si="34"/>
        <v>0.33784084048535068</v>
      </c>
      <c r="O95" s="118">
        <f>G95+I95+K95+M95</f>
        <v>29234167</v>
      </c>
      <c r="P95" s="18">
        <f t="shared" si="35"/>
        <v>0.86517215152411953</v>
      </c>
      <c r="Q95" s="118">
        <v>11341586</v>
      </c>
      <c r="R95" s="17">
        <v>0.33564918614974842</v>
      </c>
      <c r="S95" s="19">
        <f>M95-Q95</f>
        <v>74056</v>
      </c>
      <c r="T95" s="20">
        <f>N95-R95</f>
        <v>2.1916543356022555E-3</v>
      </c>
      <c r="U95" s="328" t="s">
        <v>59</v>
      </c>
      <c r="V95" s="119"/>
    </row>
    <row r="96" spans="1:26" s="16" customFormat="1" ht="36.75" customHeight="1" x14ac:dyDescent="0.25">
      <c r="A96" s="96"/>
      <c r="B96" s="112" t="s">
        <v>76</v>
      </c>
      <c r="C96" s="113"/>
      <c r="D96" s="113"/>
      <c r="E96" s="114"/>
      <c r="F96" s="115">
        <v>9451000</v>
      </c>
      <c r="G96" s="115">
        <v>1097787</v>
      </c>
      <c r="H96" s="13">
        <f>G96/$F96</f>
        <v>0.11615564490530103</v>
      </c>
      <c r="I96" s="115">
        <v>703710</v>
      </c>
      <c r="J96" s="13">
        <f t="shared" si="32"/>
        <v>7.4458787429901599E-2</v>
      </c>
      <c r="K96" s="115">
        <v>1343527</v>
      </c>
      <c r="L96" s="13">
        <f t="shared" si="33"/>
        <v>0.14215712623002857</v>
      </c>
      <c r="M96" s="115">
        <v>882430</v>
      </c>
      <c r="N96" s="13">
        <f t="shared" si="34"/>
        <v>9.336895566606708E-2</v>
      </c>
      <c r="O96" s="115">
        <f>SUM(O97)</f>
        <v>4027454</v>
      </c>
      <c r="P96" s="14">
        <f t="shared" si="35"/>
        <v>0.42614051423129828</v>
      </c>
      <c r="Q96" s="115">
        <v>1122368</v>
      </c>
      <c r="R96" s="13">
        <v>0.11864355179704017</v>
      </c>
      <c r="S96" s="123"/>
      <c r="T96" s="123"/>
      <c r="U96" s="335"/>
    </row>
    <row r="97" spans="1:22" s="119" customFormat="1" ht="36.75" customHeight="1" x14ac:dyDescent="0.25">
      <c r="A97" s="96"/>
      <c r="B97" s="112" t="s">
        <v>76</v>
      </c>
      <c r="C97" s="116" t="s">
        <v>25</v>
      </c>
      <c r="D97" s="116"/>
      <c r="E97" s="117"/>
      <c r="F97" s="118">
        <v>9451000</v>
      </c>
      <c r="G97" s="118">
        <v>1097787</v>
      </c>
      <c r="H97" s="17">
        <f>G97/$F97</f>
        <v>0.11615564490530103</v>
      </c>
      <c r="I97" s="118">
        <v>703710</v>
      </c>
      <c r="J97" s="17">
        <f t="shared" si="32"/>
        <v>7.4458787429901599E-2</v>
      </c>
      <c r="K97" s="118">
        <v>1343527</v>
      </c>
      <c r="L97" s="17">
        <f t="shared" si="33"/>
        <v>0.14215712623002857</v>
      </c>
      <c r="M97" s="118">
        <v>882430</v>
      </c>
      <c r="N97" s="17">
        <f t="shared" si="34"/>
        <v>9.336895566606708E-2</v>
      </c>
      <c r="O97" s="118">
        <f>G97+I97+K97+M97</f>
        <v>4027454</v>
      </c>
      <c r="P97" s="18">
        <f t="shared" si="35"/>
        <v>0.42614051423129828</v>
      </c>
      <c r="Q97" s="118">
        <v>1122368</v>
      </c>
      <c r="R97" s="17">
        <v>0.11864355179704017</v>
      </c>
      <c r="S97" s="19">
        <f>M97-Q97</f>
        <v>-239938</v>
      </c>
      <c r="T97" s="20">
        <f>N97-R97</f>
        <v>-2.527459613097309E-2</v>
      </c>
      <c r="U97" s="328"/>
    </row>
    <row r="98" spans="1:22" s="16" customFormat="1" ht="36.75" customHeight="1" x14ac:dyDescent="0.25">
      <c r="A98" s="96"/>
      <c r="B98" s="112" t="s">
        <v>77</v>
      </c>
      <c r="C98" s="113"/>
      <c r="D98" s="113"/>
      <c r="E98" s="114"/>
      <c r="F98" s="115">
        <v>146261000</v>
      </c>
      <c r="G98" s="115">
        <v>14467110</v>
      </c>
      <c r="H98" s="13">
        <f>G98/$F98</f>
        <v>9.8912970648361492E-2</v>
      </c>
      <c r="I98" s="115">
        <v>27543216</v>
      </c>
      <c r="J98" s="13">
        <f>I98/$F98</f>
        <v>0.18831551814906231</v>
      </c>
      <c r="K98" s="115">
        <v>18539228</v>
      </c>
      <c r="L98" s="13">
        <f t="shared" si="33"/>
        <v>0.12675441847108934</v>
      </c>
      <c r="M98" s="115">
        <v>45760073</v>
      </c>
      <c r="N98" s="13">
        <f t="shared" si="34"/>
        <v>0.31286585624329111</v>
      </c>
      <c r="O98" s="115">
        <f>SUM(O99:O100)</f>
        <v>106309627</v>
      </c>
      <c r="P98" s="14">
        <f t="shared" si="35"/>
        <v>0.72684876351180427</v>
      </c>
      <c r="Q98" s="115">
        <v>47350816</v>
      </c>
      <c r="R98" s="13">
        <v>0.31008032480927278</v>
      </c>
      <c r="S98" s="15"/>
      <c r="T98" s="15"/>
      <c r="U98" s="332"/>
    </row>
    <row r="99" spans="1:22" s="120" customFormat="1" ht="36.75" customHeight="1" x14ac:dyDescent="0.25">
      <c r="A99" s="101"/>
      <c r="B99" s="112" t="s">
        <v>77</v>
      </c>
      <c r="C99" s="116" t="s">
        <v>78</v>
      </c>
      <c r="D99" s="116"/>
      <c r="E99" s="117"/>
      <c r="F99" s="118">
        <v>2100000</v>
      </c>
      <c r="G99" s="118">
        <v>77580</v>
      </c>
      <c r="H99" s="17">
        <f>G99/$F99</f>
        <v>3.6942857142857145E-2</v>
      </c>
      <c r="I99" s="118">
        <v>-77580</v>
      </c>
      <c r="J99" s="17">
        <f>I99/$F99</f>
        <v>-3.6942857142857145E-2</v>
      </c>
      <c r="K99" s="118">
        <v>6280</v>
      </c>
      <c r="L99" s="17">
        <f t="shared" si="33"/>
        <v>2.9904761904761905E-3</v>
      </c>
      <c r="M99" s="118">
        <v>114370</v>
      </c>
      <c r="N99" s="17">
        <f t="shared" si="34"/>
        <v>5.446190476190476E-2</v>
      </c>
      <c r="O99" s="118">
        <f>G99+I99+K99+M99</f>
        <v>120650</v>
      </c>
      <c r="P99" s="18">
        <f t="shared" si="35"/>
        <v>5.7452380952380949E-2</v>
      </c>
      <c r="Q99" s="118">
        <v>57950</v>
      </c>
      <c r="R99" s="17">
        <v>2.6400911161731207E-2</v>
      </c>
      <c r="S99" s="19">
        <f>M99-Q99</f>
        <v>56420</v>
      </c>
      <c r="T99" s="20">
        <f>N99-R99</f>
        <v>2.8060993600173553E-2</v>
      </c>
      <c r="U99" s="328" t="s">
        <v>34</v>
      </c>
      <c r="V99" s="119"/>
    </row>
    <row r="100" spans="1:22" s="122" customFormat="1" ht="36.75" customHeight="1" x14ac:dyDescent="0.25">
      <c r="A100" s="101"/>
      <c r="B100" s="112" t="s">
        <v>77</v>
      </c>
      <c r="C100" s="116" t="s">
        <v>79</v>
      </c>
      <c r="D100" s="116"/>
      <c r="E100" s="117"/>
      <c r="F100" s="118">
        <v>144161000</v>
      </c>
      <c r="G100" s="118">
        <v>14389530</v>
      </c>
      <c r="H100" s="17">
        <f>G100/$F100</f>
        <v>9.9815692177495988E-2</v>
      </c>
      <c r="I100" s="118">
        <v>27620796</v>
      </c>
      <c r="J100" s="17">
        <f t="shared" ref="J100" si="36">I100/$F100</f>
        <v>0.19159686739131943</v>
      </c>
      <c r="K100" s="118">
        <v>18532948</v>
      </c>
      <c r="L100" s="17">
        <f t="shared" si="33"/>
        <v>0.12855729358148182</v>
      </c>
      <c r="M100" s="118">
        <v>45645703</v>
      </c>
      <c r="N100" s="17">
        <f t="shared" si="34"/>
        <v>0.31663003863735684</v>
      </c>
      <c r="O100" s="118">
        <f>G100+I100+K100+M100</f>
        <v>106188977</v>
      </c>
      <c r="P100" s="18">
        <f t="shared" si="35"/>
        <v>0.73659989178765406</v>
      </c>
      <c r="Q100" s="118">
        <v>47292866</v>
      </c>
      <c r="R100" s="17">
        <v>0.31421743405753771</v>
      </c>
      <c r="S100" s="19">
        <f>M100-Q100</f>
        <v>-1647163</v>
      </c>
      <c r="T100" s="20">
        <f>N100-R100</f>
        <v>2.412604579819122E-3</v>
      </c>
      <c r="U100" s="328"/>
      <c r="V100" s="121"/>
    </row>
    <row r="101" spans="1:22" ht="14.25" customHeight="1" x14ac:dyDescent="0.25">
      <c r="K101" s="96"/>
      <c r="M101" s="96"/>
      <c r="N101" s="1"/>
      <c r="O101" s="96"/>
      <c r="P101" s="1"/>
      <c r="U101" s="340"/>
    </row>
    <row r="102" spans="1:22" ht="14.25" customHeight="1" x14ac:dyDescent="0.25">
      <c r="K102" s="96"/>
      <c r="M102" s="96"/>
      <c r="N102" s="1"/>
      <c r="O102" s="96"/>
      <c r="P102" s="1"/>
    </row>
    <row r="103" spans="1:22" ht="14.25" customHeight="1" x14ac:dyDescent="0.25">
      <c r="K103" s="96"/>
      <c r="M103" s="96"/>
      <c r="N103" s="1"/>
      <c r="O103" s="96"/>
      <c r="P103" s="1"/>
    </row>
    <row r="104" spans="1:22" ht="14.25" customHeight="1" x14ac:dyDescent="0.25">
      <c r="K104" s="96"/>
      <c r="M104" s="96"/>
      <c r="N104" s="1"/>
      <c r="O104" s="96"/>
      <c r="P104" s="1"/>
    </row>
    <row r="105" spans="1:22" ht="14.25" customHeight="1" x14ac:dyDescent="0.25">
      <c r="K105" s="96"/>
      <c r="M105" s="96"/>
      <c r="N105" s="1"/>
      <c r="O105" s="96"/>
      <c r="P105" s="1"/>
      <c r="R105" s="96"/>
      <c r="S105" s="96"/>
    </row>
    <row r="106" spans="1:22" ht="14.25" customHeight="1" x14ac:dyDescent="0.25">
      <c r="K106" s="96"/>
      <c r="M106" s="96"/>
      <c r="N106" s="1"/>
      <c r="O106" s="96"/>
      <c r="P106" s="1"/>
    </row>
    <row r="107" spans="1:22" ht="14.25" customHeight="1" x14ac:dyDescent="0.25">
      <c r="K107" s="96"/>
      <c r="M107" s="96"/>
      <c r="N107" s="1"/>
      <c r="O107" s="96"/>
      <c r="P107" s="1"/>
    </row>
    <row r="108" spans="1:22" ht="14.25" customHeight="1" x14ac:dyDescent="0.25">
      <c r="K108" s="96"/>
      <c r="M108" s="96"/>
      <c r="N108" s="1"/>
      <c r="O108" s="96"/>
      <c r="P108" s="1"/>
    </row>
    <row r="109" spans="1:22" ht="14.25" customHeight="1" x14ac:dyDescent="0.25">
      <c r="K109" s="96"/>
      <c r="M109" s="96"/>
      <c r="N109" s="1"/>
      <c r="O109" s="96"/>
      <c r="P109" s="1"/>
    </row>
    <row r="110" spans="1:22" ht="14.25" customHeight="1" x14ac:dyDescent="0.25">
      <c r="K110" s="96"/>
      <c r="M110" s="96"/>
      <c r="N110" s="1"/>
      <c r="O110" s="96"/>
      <c r="P110" s="1"/>
    </row>
    <row r="111" spans="1:22" ht="14.25" customHeight="1" x14ac:dyDescent="0.25">
      <c r="K111" s="96"/>
      <c r="M111" s="96"/>
      <c r="N111" s="1"/>
      <c r="O111" s="96"/>
      <c r="P111" s="1"/>
    </row>
    <row r="112" spans="1:22" ht="14.25" customHeight="1" x14ac:dyDescent="0.25">
      <c r="K112" s="96"/>
      <c r="M112" s="96"/>
      <c r="N112" s="1"/>
      <c r="O112" s="96"/>
      <c r="P112" s="1"/>
    </row>
    <row r="113" spans="11:16" ht="14.25" customHeight="1" x14ac:dyDescent="0.25">
      <c r="K113" s="96"/>
      <c r="M113" s="96"/>
      <c r="N113" s="1"/>
      <c r="O113" s="96"/>
      <c r="P113" s="1"/>
    </row>
    <row r="114" spans="11:16" ht="14.25" customHeight="1" x14ac:dyDescent="0.25">
      <c r="K114" s="96"/>
      <c r="M114" s="96"/>
      <c r="N114" s="1"/>
      <c r="O114" s="96"/>
      <c r="P114" s="1"/>
    </row>
    <row r="115" spans="11:16" ht="14.25" customHeight="1" x14ac:dyDescent="0.25">
      <c r="K115" s="96"/>
      <c r="M115" s="96"/>
      <c r="N115" s="1"/>
      <c r="O115" s="96"/>
      <c r="P115" s="1"/>
    </row>
    <row r="116" spans="11:16" ht="14.25" customHeight="1" x14ac:dyDescent="0.25">
      <c r="K116" s="96"/>
      <c r="M116" s="96"/>
      <c r="N116" s="1"/>
      <c r="O116" s="96"/>
      <c r="P116" s="1"/>
    </row>
    <row r="117" spans="11:16" ht="14.25" customHeight="1" x14ac:dyDescent="0.25">
      <c r="K117" s="96"/>
      <c r="M117" s="96"/>
      <c r="N117" s="1"/>
      <c r="O117" s="96"/>
      <c r="P117" s="1"/>
    </row>
    <row r="118" spans="11:16" ht="14.25" customHeight="1" x14ac:dyDescent="0.25">
      <c r="K118" s="96"/>
      <c r="M118" s="96"/>
      <c r="N118" s="1"/>
      <c r="O118" s="96"/>
      <c r="P118" s="1"/>
    </row>
    <row r="119" spans="11:16" ht="14.25" customHeight="1" x14ac:dyDescent="0.25">
      <c r="K119" s="96"/>
      <c r="M119" s="96"/>
      <c r="N119" s="1"/>
      <c r="O119" s="96"/>
      <c r="P119" s="1"/>
    </row>
    <row r="120" spans="11:16" ht="14.25" customHeight="1" x14ac:dyDescent="0.25">
      <c r="K120" s="96"/>
      <c r="M120" s="96"/>
      <c r="N120" s="1"/>
      <c r="O120" s="96"/>
      <c r="P120" s="1"/>
    </row>
    <row r="121" spans="11:16" ht="14.25" customHeight="1" x14ac:dyDescent="0.25">
      <c r="K121" s="96"/>
      <c r="M121" s="96"/>
      <c r="N121" s="1"/>
      <c r="O121" s="96"/>
      <c r="P121" s="1"/>
    </row>
    <row r="122" spans="11:16" ht="14.25" customHeight="1" x14ac:dyDescent="0.25">
      <c r="K122" s="96"/>
      <c r="M122" s="96"/>
      <c r="N122" s="1"/>
      <c r="O122" s="96"/>
      <c r="P122" s="1"/>
    </row>
    <row r="123" spans="11:16" ht="14.25" customHeight="1" x14ac:dyDescent="0.25">
      <c r="K123" s="96"/>
      <c r="M123" s="96"/>
      <c r="N123" s="1"/>
      <c r="O123" s="96"/>
      <c r="P123" s="1"/>
    </row>
    <row r="124" spans="11:16" ht="14.25" customHeight="1" x14ac:dyDescent="0.25">
      <c r="K124" s="96"/>
      <c r="M124" s="96"/>
      <c r="N124" s="1"/>
      <c r="O124" s="96"/>
      <c r="P124" s="1"/>
    </row>
    <row r="125" spans="11:16" ht="14.25" customHeight="1" x14ac:dyDescent="0.25">
      <c r="K125" s="96"/>
      <c r="M125" s="96"/>
      <c r="N125" s="1"/>
      <c r="O125" s="96"/>
      <c r="P125" s="1"/>
    </row>
    <row r="126" spans="11:16" ht="14.25" customHeight="1" x14ac:dyDescent="0.25">
      <c r="K126" s="96"/>
      <c r="M126" s="96"/>
      <c r="N126" s="1"/>
      <c r="O126" s="96"/>
      <c r="P126" s="1"/>
    </row>
    <row r="127" spans="11:16" ht="14.25" customHeight="1" x14ac:dyDescent="0.25">
      <c r="K127" s="96"/>
      <c r="M127" s="96"/>
      <c r="N127" s="1"/>
      <c r="O127" s="96"/>
      <c r="P127" s="1"/>
    </row>
    <row r="128" spans="11:16" ht="14.25" customHeight="1" x14ac:dyDescent="0.25">
      <c r="K128" s="96"/>
      <c r="M128" s="96"/>
      <c r="N128" s="1"/>
      <c r="O128" s="96"/>
      <c r="P128" s="1"/>
    </row>
    <row r="129" spans="11:16" ht="14.25" customHeight="1" x14ac:dyDescent="0.25">
      <c r="K129" s="96"/>
      <c r="M129" s="96"/>
      <c r="N129" s="1"/>
      <c r="O129" s="96"/>
      <c r="P129" s="1"/>
    </row>
    <row r="130" spans="11:16" ht="14.25" customHeight="1" x14ac:dyDescent="0.25">
      <c r="K130" s="96"/>
      <c r="M130" s="96"/>
      <c r="N130" s="1"/>
      <c r="O130" s="96"/>
      <c r="P130" s="1"/>
    </row>
    <row r="131" spans="11:16" ht="14.25" customHeight="1" x14ac:dyDescent="0.25">
      <c r="K131" s="96"/>
      <c r="M131" s="96"/>
      <c r="N131" s="1"/>
      <c r="O131" s="96"/>
      <c r="P131" s="1"/>
    </row>
    <row r="132" spans="11:16" ht="14.25" customHeight="1" x14ac:dyDescent="0.25">
      <c r="K132" s="96"/>
      <c r="M132" s="96"/>
      <c r="N132" s="1"/>
      <c r="O132" s="96"/>
      <c r="P132" s="1"/>
    </row>
    <row r="133" spans="11:16" ht="14.25" customHeight="1" x14ac:dyDescent="0.25">
      <c r="K133" s="96"/>
      <c r="M133" s="96"/>
      <c r="N133" s="1"/>
      <c r="O133" s="96"/>
      <c r="P133" s="1"/>
    </row>
    <row r="134" spans="11:16" ht="14.25" customHeight="1" x14ac:dyDescent="0.25">
      <c r="K134" s="96"/>
      <c r="M134" s="96"/>
      <c r="N134" s="1"/>
      <c r="O134" s="96"/>
      <c r="P134" s="1"/>
    </row>
    <row r="135" spans="11:16" ht="14.25" customHeight="1" x14ac:dyDescent="0.25">
      <c r="K135" s="96"/>
      <c r="M135" s="96"/>
      <c r="N135" s="1"/>
      <c r="O135" s="96"/>
      <c r="P135" s="1"/>
    </row>
    <row r="136" spans="11:16" ht="14.25" customHeight="1" x14ac:dyDescent="0.25">
      <c r="K136" s="96"/>
      <c r="M136" s="96"/>
      <c r="N136" s="1"/>
      <c r="O136" s="96"/>
      <c r="P136" s="1"/>
    </row>
    <row r="137" spans="11:16" ht="14.25" customHeight="1" x14ac:dyDescent="0.25">
      <c r="K137" s="96"/>
      <c r="M137" s="96"/>
      <c r="N137" s="1"/>
      <c r="O137" s="96"/>
      <c r="P137" s="1"/>
    </row>
    <row r="138" spans="11:16" ht="14.25" customHeight="1" x14ac:dyDescent="0.25">
      <c r="K138" s="96"/>
      <c r="M138" s="96"/>
      <c r="N138" s="1"/>
      <c r="O138" s="96"/>
      <c r="P138" s="1"/>
    </row>
    <row r="139" spans="11:16" ht="14.25" customHeight="1" x14ac:dyDescent="0.25">
      <c r="K139" s="96"/>
      <c r="M139" s="96"/>
      <c r="N139" s="1"/>
      <c r="O139" s="96"/>
      <c r="P139" s="1"/>
    </row>
    <row r="140" spans="11:16" ht="14.25" customHeight="1" x14ac:dyDescent="0.25">
      <c r="K140" s="96"/>
      <c r="M140" s="96"/>
      <c r="N140" s="1"/>
      <c r="O140" s="96"/>
      <c r="P140" s="1"/>
    </row>
    <row r="141" spans="11:16" ht="14.25" customHeight="1" x14ac:dyDescent="0.25">
      <c r="K141" s="96"/>
      <c r="M141" s="96"/>
      <c r="N141" s="1"/>
      <c r="O141" s="96"/>
      <c r="P141" s="1"/>
    </row>
    <row r="142" spans="11:16" ht="14.25" customHeight="1" x14ac:dyDescent="0.25">
      <c r="K142" s="96"/>
      <c r="M142" s="96"/>
      <c r="N142" s="1"/>
      <c r="O142" s="96"/>
      <c r="P142" s="1"/>
    </row>
    <row r="143" spans="11:16" ht="14.25" customHeight="1" x14ac:dyDescent="0.25">
      <c r="K143" s="96"/>
      <c r="M143" s="96"/>
      <c r="N143" s="1"/>
      <c r="O143" s="96"/>
      <c r="P143" s="1"/>
    </row>
    <row r="144" spans="11:16" ht="14.25" customHeight="1" x14ac:dyDescent="0.25">
      <c r="K144" s="96"/>
      <c r="M144" s="96"/>
      <c r="N144" s="1"/>
      <c r="O144" s="96"/>
      <c r="P144" s="1"/>
    </row>
    <row r="145" spans="11:16" ht="14.25" customHeight="1" x14ac:dyDescent="0.25">
      <c r="K145" s="96"/>
      <c r="M145" s="96"/>
      <c r="N145" s="1"/>
      <c r="O145" s="96"/>
      <c r="P145" s="1"/>
    </row>
    <row r="146" spans="11:16" ht="14.25" customHeight="1" x14ac:dyDescent="0.25">
      <c r="K146" s="96"/>
      <c r="M146" s="96"/>
      <c r="N146" s="1"/>
      <c r="P146" s="1"/>
    </row>
    <row r="147" spans="11:16" ht="14.25" customHeight="1" x14ac:dyDescent="0.25">
      <c r="K147" s="96"/>
      <c r="M147" s="96"/>
      <c r="N147" s="1"/>
      <c r="P147" s="1"/>
    </row>
    <row r="148" spans="11:16" ht="14.25" customHeight="1" x14ac:dyDescent="0.25">
      <c r="K148" s="96"/>
      <c r="M148" s="96"/>
      <c r="N148" s="1"/>
      <c r="P148" s="1"/>
    </row>
    <row r="149" spans="11:16" ht="14.25" customHeight="1" x14ac:dyDescent="0.25">
      <c r="K149" s="96"/>
      <c r="M149" s="96"/>
      <c r="N149" s="1"/>
      <c r="P149" s="1"/>
    </row>
    <row r="150" spans="11:16" ht="14.25" customHeight="1" x14ac:dyDescent="0.25">
      <c r="K150" s="96"/>
      <c r="M150" s="96"/>
      <c r="N150" s="1"/>
      <c r="P150" s="1"/>
    </row>
    <row r="151" spans="11:16" ht="14.25" customHeight="1" x14ac:dyDescent="0.25">
      <c r="K151" s="96"/>
      <c r="M151" s="96"/>
      <c r="N151" s="1"/>
      <c r="P151" s="1"/>
    </row>
    <row r="152" spans="11:16" ht="14.25" customHeight="1" x14ac:dyDescent="0.25">
      <c r="K152" s="96"/>
      <c r="M152" s="96"/>
      <c r="N152" s="1"/>
      <c r="P152" s="1"/>
    </row>
    <row r="153" spans="11:16" ht="14.25" customHeight="1" x14ac:dyDescent="0.25">
      <c r="K153" s="96"/>
      <c r="M153" s="96"/>
      <c r="N153" s="1"/>
      <c r="P153" s="1"/>
    </row>
    <row r="154" spans="11:16" ht="14.25" customHeight="1" x14ac:dyDescent="0.25">
      <c r="K154" s="96"/>
      <c r="M154" s="96"/>
      <c r="N154" s="1"/>
      <c r="P154" s="1"/>
    </row>
    <row r="155" spans="11:16" ht="14.25" customHeight="1" x14ac:dyDescent="0.25">
      <c r="K155" s="96"/>
      <c r="M155" s="96"/>
      <c r="N155" s="1"/>
      <c r="P155" s="1"/>
    </row>
    <row r="156" spans="11:16" ht="14.25" customHeight="1" x14ac:dyDescent="0.25">
      <c r="K156" s="96"/>
      <c r="M156" s="96"/>
      <c r="N156" s="1"/>
      <c r="P156" s="1"/>
    </row>
    <row r="157" spans="11:16" ht="14.25" customHeight="1" x14ac:dyDescent="0.25">
      <c r="K157" s="96"/>
      <c r="M157" s="96"/>
      <c r="N157" s="1"/>
      <c r="P157" s="1"/>
    </row>
    <row r="158" spans="11:16" ht="14.25" customHeight="1" x14ac:dyDescent="0.25">
      <c r="K158" s="96"/>
      <c r="M158" s="96"/>
      <c r="N158" s="1"/>
      <c r="P158" s="1"/>
    </row>
    <row r="159" spans="11:16" ht="14.25" customHeight="1" x14ac:dyDescent="0.25">
      <c r="K159" s="96"/>
      <c r="M159" s="96"/>
      <c r="N159" s="1"/>
      <c r="P159" s="1"/>
    </row>
    <row r="160" spans="11:16" ht="14.25" customHeight="1" x14ac:dyDescent="0.25">
      <c r="K160" s="96"/>
      <c r="M160" s="96"/>
      <c r="N160" s="1"/>
      <c r="P160" s="1"/>
    </row>
    <row r="161" spans="11:16" ht="14.25" customHeight="1" x14ac:dyDescent="0.25">
      <c r="K161" s="96"/>
      <c r="M161" s="96"/>
      <c r="N161" s="1"/>
      <c r="P161" s="1"/>
    </row>
    <row r="162" spans="11:16" ht="14.25" customHeight="1" x14ac:dyDescent="0.25">
      <c r="K162" s="96"/>
      <c r="M162" s="96"/>
      <c r="N162" s="1"/>
      <c r="P162" s="1"/>
    </row>
    <row r="163" spans="11:16" ht="14.25" customHeight="1" x14ac:dyDescent="0.25">
      <c r="K163" s="96"/>
      <c r="M163" s="96"/>
      <c r="N163" s="1"/>
      <c r="P163" s="1"/>
    </row>
    <row r="164" spans="11:16" ht="14.25" customHeight="1" x14ac:dyDescent="0.25">
      <c r="K164" s="96"/>
      <c r="M164" s="96"/>
      <c r="N164" s="1"/>
      <c r="P164" s="1"/>
    </row>
    <row r="165" spans="11:16" ht="14.25" customHeight="1" x14ac:dyDescent="0.25">
      <c r="K165" s="96"/>
      <c r="M165" s="96"/>
      <c r="N165" s="1"/>
      <c r="P165" s="1"/>
    </row>
    <row r="166" spans="11:16" ht="14.25" customHeight="1" x14ac:dyDescent="0.25">
      <c r="K166" s="96"/>
      <c r="M166" s="96"/>
      <c r="N166" s="1"/>
      <c r="P166" s="1"/>
    </row>
    <row r="167" spans="11:16" ht="14.25" customHeight="1" x14ac:dyDescent="0.25">
      <c r="K167" s="96"/>
      <c r="M167" s="96"/>
      <c r="N167" s="1"/>
      <c r="P167" s="1"/>
    </row>
    <row r="168" spans="11:16" ht="14.25" customHeight="1" x14ac:dyDescent="0.25">
      <c r="K168" s="96"/>
      <c r="M168" s="96"/>
      <c r="N168" s="1"/>
      <c r="P168" s="1"/>
    </row>
    <row r="169" spans="11:16" ht="14.25" customHeight="1" x14ac:dyDescent="0.25">
      <c r="K169" s="96"/>
      <c r="M169" s="96"/>
      <c r="N169" s="1"/>
      <c r="P169" s="1"/>
    </row>
    <row r="170" spans="11:16" ht="14.25" customHeight="1" x14ac:dyDescent="0.25">
      <c r="K170" s="96"/>
      <c r="M170" s="96"/>
      <c r="N170" s="1"/>
      <c r="P170" s="1"/>
    </row>
    <row r="171" spans="11:16" ht="14.25" customHeight="1" x14ac:dyDescent="0.25">
      <c r="K171" s="96"/>
      <c r="M171" s="96"/>
      <c r="N171" s="1"/>
      <c r="P171" s="1"/>
    </row>
    <row r="172" spans="11:16" ht="14.25" customHeight="1" x14ac:dyDescent="0.25">
      <c r="K172" s="96"/>
      <c r="M172" s="96"/>
      <c r="N172" s="1"/>
      <c r="P172" s="1"/>
    </row>
    <row r="173" spans="11:16" ht="14.25" customHeight="1" x14ac:dyDescent="0.25">
      <c r="K173" s="96"/>
      <c r="M173" s="96"/>
      <c r="N173" s="1"/>
      <c r="P173" s="1"/>
    </row>
    <row r="174" spans="11:16" ht="14.25" customHeight="1" x14ac:dyDescent="0.25">
      <c r="K174" s="96"/>
      <c r="M174" s="96"/>
      <c r="N174" s="1"/>
      <c r="P174" s="1"/>
    </row>
    <row r="175" spans="11:16" ht="14.25" customHeight="1" x14ac:dyDescent="0.25">
      <c r="K175" s="96"/>
      <c r="M175" s="96"/>
      <c r="N175" s="1"/>
      <c r="P175" s="1"/>
    </row>
    <row r="176" spans="11:16" ht="14.25" customHeight="1" x14ac:dyDescent="0.25">
      <c r="K176" s="96"/>
      <c r="M176" s="96"/>
      <c r="N176" s="1"/>
      <c r="P176" s="1"/>
    </row>
    <row r="177" spans="6:19" ht="14.25" customHeight="1" x14ac:dyDescent="0.25">
      <c r="K177" s="96"/>
      <c r="M177" s="96"/>
      <c r="N177" s="1"/>
      <c r="P177" s="1"/>
    </row>
    <row r="178" spans="6:19" ht="14.25" customHeight="1" x14ac:dyDescent="0.25">
      <c r="K178" s="96"/>
      <c r="M178" s="96"/>
      <c r="N178" s="1"/>
      <c r="P178" s="1"/>
    </row>
    <row r="179" spans="6:19" ht="14.25" customHeight="1" x14ac:dyDescent="0.25">
      <c r="K179" s="96"/>
      <c r="M179" s="96"/>
      <c r="N179" s="1"/>
      <c r="P179" s="1"/>
    </row>
    <row r="180" spans="6:19" ht="14.25" customHeight="1" x14ac:dyDescent="0.25">
      <c r="K180" s="96"/>
      <c r="M180" s="96"/>
      <c r="N180" s="1"/>
      <c r="P180" s="1"/>
    </row>
    <row r="181" spans="6:19" ht="14.25" customHeight="1" x14ac:dyDescent="0.25">
      <c r="K181" s="96"/>
      <c r="M181" s="96"/>
      <c r="N181" s="1"/>
      <c r="P181" s="1"/>
    </row>
    <row r="182" spans="6:19" ht="14.25" customHeight="1" x14ac:dyDescent="0.25">
      <c r="K182" s="96"/>
      <c r="M182" s="96"/>
      <c r="N182" s="1"/>
      <c r="P182" s="1"/>
    </row>
    <row r="183" spans="6:19" ht="13.5" customHeight="1" x14ac:dyDescent="0.25">
      <c r="K183" s="96"/>
      <c r="M183" s="96"/>
      <c r="N183" s="1"/>
      <c r="P183" s="1"/>
    </row>
    <row r="184" spans="6:19" ht="13.5" customHeight="1" x14ac:dyDescent="0.25">
      <c r="F184" s="134"/>
      <c r="G184" s="134"/>
      <c r="H184" s="135"/>
      <c r="I184" s="134"/>
      <c r="J184" s="136"/>
      <c r="K184" s="134"/>
      <c r="L184" s="136"/>
      <c r="M184" s="134"/>
      <c r="N184" s="23"/>
      <c r="O184" s="137"/>
      <c r="P184" s="23"/>
      <c r="Q184" s="138"/>
      <c r="R184" s="137"/>
      <c r="S184" s="137"/>
    </row>
    <row r="185" spans="6:19" ht="13.5" customHeight="1" x14ac:dyDescent="0.25">
      <c r="K185" s="96"/>
      <c r="M185" s="96"/>
      <c r="N185" s="1"/>
      <c r="P185" s="1"/>
    </row>
    <row r="186" spans="6:19" ht="13.5" customHeight="1" x14ac:dyDescent="0.25">
      <c r="K186" s="96"/>
      <c r="N186" s="1"/>
      <c r="P186" s="1"/>
    </row>
    <row r="187" spans="6:19" ht="13.5" customHeight="1" x14ac:dyDescent="0.25">
      <c r="K187" s="96"/>
      <c r="N187" s="1"/>
      <c r="P187" s="1"/>
    </row>
    <row r="188" spans="6:19" ht="13.5" customHeight="1" x14ac:dyDescent="0.25">
      <c r="N188" s="1"/>
      <c r="P188" s="1"/>
    </row>
    <row r="189" spans="6:19" ht="13.5" customHeight="1" x14ac:dyDescent="0.25">
      <c r="N189" s="1"/>
      <c r="P189" s="1"/>
    </row>
  </sheetData>
  <mergeCells count="16">
    <mergeCell ref="Q4:R4"/>
    <mergeCell ref="B5:E8"/>
    <mergeCell ref="F5:F8"/>
    <mergeCell ref="H5:H8"/>
    <mergeCell ref="S5:T6"/>
    <mergeCell ref="U5:U8"/>
    <mergeCell ref="Q7:Q8"/>
    <mergeCell ref="S7:S8"/>
    <mergeCell ref="T7:T8"/>
    <mergeCell ref="J5:J8"/>
    <mergeCell ref="L5:L8"/>
    <mergeCell ref="N5:N8"/>
    <mergeCell ref="P5:P8"/>
    <mergeCell ref="C32:E32"/>
    <mergeCell ref="C95:E95"/>
    <mergeCell ref="R5:R8"/>
  </mergeCells>
  <phoneticPr fontId="8"/>
  <pageMargins left="0.39370078740157483" right="0.39370078740157483" top="0.39370078740157483" bottom="0.39370078740157483" header="0.23622047244094491" footer="0.15748031496062992"/>
  <pageSetup paperSize="8" scale="53" fitToHeight="8" pageOrder="overThenDown" orientation="landscape" r:id="rId1"/>
  <headerFooter alignWithMargins="0">
    <oddFooter>&amp;P / &amp;N ページ</oddFooter>
  </headerFooter>
  <rowBreaks count="2" manualBreakCount="2">
    <brk id="40" max="20" man="1"/>
    <brk id="74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BD114-9275-451C-B910-B9BA7961B257}">
  <dimension ref="A1:AB144"/>
  <sheetViews>
    <sheetView showGridLines="0" view="pageBreakPreview" zoomScale="70" zoomScaleNormal="75" zoomScaleSheetLayoutView="70" workbookViewId="0">
      <pane xSplit="5" ySplit="8" topLeftCell="Q9" activePane="bottomRight" state="frozen"/>
      <selection pane="topRight" activeCell="O1" sqref="O1"/>
      <selection pane="bottomLeft" activeCell="A10" sqref="A10"/>
      <selection pane="bottomRight" activeCell="W44" sqref="W44"/>
    </sheetView>
  </sheetViews>
  <sheetFormatPr defaultColWidth="9" defaultRowHeight="13.5" customHeight="1" x14ac:dyDescent="0.25"/>
  <cols>
    <col min="1" max="1" width="2.625" style="139" customWidth="1"/>
    <col min="2" max="2" width="16.625" style="139" customWidth="1"/>
    <col min="3" max="3" width="24.625" style="139" customWidth="1"/>
    <col min="4" max="4" width="12.75" style="139" customWidth="1"/>
    <col min="5" max="5" width="1.375" style="139" customWidth="1"/>
    <col min="6" max="6" width="24" style="341" bestFit="1" customWidth="1"/>
    <col min="7" max="7" width="20.625" style="139" customWidth="1"/>
    <col min="8" max="8" width="11.75" style="139" customWidth="1"/>
    <col min="9" max="9" width="20.625" style="139" customWidth="1"/>
    <col min="10" max="10" width="12.625" style="139" customWidth="1"/>
    <col min="11" max="11" width="20.625" style="140" customWidth="1"/>
    <col min="12" max="12" width="12.625" style="139" customWidth="1"/>
    <col min="13" max="13" width="20.625" style="140" customWidth="1"/>
    <col min="14" max="14" width="12.625" style="139" customWidth="1"/>
    <col min="15" max="15" width="20.625" style="140" customWidth="1"/>
    <col min="16" max="16" width="12.625" style="139" customWidth="1"/>
    <col min="17" max="17" width="30.875" style="139" customWidth="1"/>
    <col min="18" max="18" width="10.25" style="140" customWidth="1"/>
    <col min="19" max="19" width="13.875" style="140" customWidth="1"/>
    <col min="20" max="20" width="17.25" style="139" customWidth="1"/>
    <col min="21" max="21" width="34.75" style="139" customWidth="1"/>
    <col min="22" max="23" width="9" style="140"/>
    <col min="24" max="16384" width="9" style="139"/>
  </cols>
  <sheetData>
    <row r="1" spans="1:28" ht="13.5" customHeight="1" x14ac:dyDescent="0.25">
      <c r="Q1" s="141"/>
      <c r="R1" s="141"/>
      <c r="S1" s="141"/>
      <c r="T1" s="142"/>
      <c r="U1" s="142"/>
    </row>
    <row r="2" spans="1:28" ht="13.5" customHeight="1" x14ac:dyDescent="0.25">
      <c r="B2" s="143" t="s">
        <v>0</v>
      </c>
      <c r="Q2" s="141"/>
      <c r="R2" s="141"/>
      <c r="S2" s="141"/>
      <c r="T2" s="142"/>
      <c r="U2" s="142"/>
    </row>
    <row r="3" spans="1:28" ht="13.5" customHeight="1" x14ac:dyDescent="0.25">
      <c r="A3" s="144"/>
      <c r="Q3" s="141"/>
      <c r="R3" s="141"/>
      <c r="S3" s="141"/>
      <c r="T3" s="142"/>
      <c r="U3" s="142"/>
    </row>
    <row r="4" spans="1:28" ht="13.5" customHeight="1" x14ac:dyDescent="0.25">
      <c r="A4" s="141"/>
      <c r="B4" s="139" t="s">
        <v>80</v>
      </c>
      <c r="Q4" s="297" t="s">
        <v>2</v>
      </c>
      <c r="R4" s="298"/>
      <c r="S4" s="96"/>
      <c r="T4" s="96"/>
      <c r="U4" s="96"/>
    </row>
    <row r="5" spans="1:28" ht="43.5" customHeight="1" x14ac:dyDescent="0.25">
      <c r="B5" s="299" t="s">
        <v>3</v>
      </c>
      <c r="C5" s="300"/>
      <c r="D5" s="300"/>
      <c r="E5" s="301"/>
      <c r="F5" s="342" t="s">
        <v>4</v>
      </c>
      <c r="G5" s="94" t="s">
        <v>5</v>
      </c>
      <c r="H5" s="305" t="s">
        <v>6</v>
      </c>
      <c r="I5" s="94" t="s">
        <v>7</v>
      </c>
      <c r="J5" s="305" t="s">
        <v>6</v>
      </c>
      <c r="K5" s="94" t="s">
        <v>9</v>
      </c>
      <c r="L5" s="305" t="s">
        <v>6</v>
      </c>
      <c r="M5" s="25" t="s">
        <v>10</v>
      </c>
      <c r="N5" s="305" t="s">
        <v>6</v>
      </c>
      <c r="O5" s="94" t="s">
        <v>11</v>
      </c>
      <c r="P5" s="305" t="s">
        <v>6</v>
      </c>
      <c r="Q5" s="4" t="s">
        <v>12</v>
      </c>
      <c r="R5" s="286" t="s">
        <v>13</v>
      </c>
      <c r="S5" s="288" t="s">
        <v>81</v>
      </c>
      <c r="T5" s="287"/>
      <c r="U5" s="288" t="s">
        <v>15</v>
      </c>
    </row>
    <row r="6" spans="1:28" ht="27" customHeight="1" x14ac:dyDescent="0.25">
      <c r="B6" s="302"/>
      <c r="C6" s="303"/>
      <c r="D6" s="303"/>
      <c r="E6" s="304"/>
      <c r="F6" s="306"/>
      <c r="G6" s="306" t="s">
        <v>16</v>
      </c>
      <c r="H6" s="306"/>
      <c r="I6" s="306" t="s">
        <v>16</v>
      </c>
      <c r="J6" s="306"/>
      <c r="K6" s="306" t="s">
        <v>16</v>
      </c>
      <c r="L6" s="306"/>
      <c r="M6" s="306" t="s">
        <v>16</v>
      </c>
      <c r="N6" s="306"/>
      <c r="O6" s="306" t="s">
        <v>16</v>
      </c>
      <c r="P6" s="306"/>
      <c r="Q6" s="6"/>
      <c r="R6" s="287"/>
      <c r="S6" s="287"/>
      <c r="T6" s="287"/>
      <c r="U6" s="289"/>
    </row>
    <row r="7" spans="1:28" ht="27" customHeight="1" x14ac:dyDescent="0.25">
      <c r="B7" s="302"/>
      <c r="C7" s="303"/>
      <c r="D7" s="303"/>
      <c r="E7" s="304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290" t="s">
        <v>17</v>
      </c>
      <c r="R7" s="287"/>
      <c r="S7" s="286" t="s">
        <v>17</v>
      </c>
      <c r="T7" s="286" t="s">
        <v>13</v>
      </c>
      <c r="U7" s="289"/>
    </row>
    <row r="8" spans="1:28" ht="27" customHeight="1" x14ac:dyDescent="0.25">
      <c r="B8" s="302"/>
      <c r="C8" s="303"/>
      <c r="D8" s="303"/>
      <c r="E8" s="304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287"/>
      <c r="R8" s="287"/>
      <c r="S8" s="287"/>
      <c r="T8" s="287"/>
      <c r="U8" s="289"/>
    </row>
    <row r="9" spans="1:28" ht="13.5" customHeight="1" x14ac:dyDescent="0.25">
      <c r="B9" s="145"/>
      <c r="C9" s="146"/>
      <c r="D9" s="146"/>
      <c r="E9" s="147"/>
      <c r="F9" s="207"/>
      <c r="G9" s="148"/>
      <c r="H9" s="149"/>
      <c r="I9" s="148"/>
      <c r="J9" s="149"/>
      <c r="K9" s="148"/>
      <c r="L9" s="149"/>
      <c r="M9" s="148"/>
      <c r="N9" s="149"/>
      <c r="O9" s="148"/>
      <c r="P9" s="149"/>
      <c r="Q9" s="149"/>
      <c r="R9" s="150"/>
      <c r="S9" s="150"/>
      <c r="U9" s="145"/>
      <c r="W9" s="151"/>
    </row>
    <row r="10" spans="1:28" ht="13.5" customHeight="1" x14ac:dyDescent="0.25">
      <c r="B10" s="152"/>
      <c r="E10" s="148"/>
      <c r="F10" s="206"/>
      <c r="G10" s="148"/>
      <c r="H10" s="26"/>
      <c r="I10" s="148"/>
      <c r="J10" s="26"/>
      <c r="K10" s="148"/>
      <c r="L10" s="26"/>
      <c r="M10" s="148"/>
      <c r="N10" s="26"/>
      <c r="O10" s="148"/>
      <c r="P10" s="26"/>
      <c r="Q10" s="26"/>
      <c r="R10" s="153"/>
      <c r="S10" s="153"/>
      <c r="U10" s="152"/>
    </row>
    <row r="11" spans="1:28" ht="13.5" customHeight="1" x14ac:dyDescent="0.25">
      <c r="B11" s="154" t="s">
        <v>82</v>
      </c>
      <c r="C11" s="155"/>
      <c r="D11" s="155"/>
      <c r="E11" s="156"/>
      <c r="F11" s="206">
        <v>603424000</v>
      </c>
      <c r="G11" s="148">
        <v>43986360</v>
      </c>
      <c r="H11" s="27">
        <v>7.2894614731929791E-2</v>
      </c>
      <c r="I11" s="148">
        <v>56976401</v>
      </c>
      <c r="J11" s="27">
        <v>9.4421834398366655E-2</v>
      </c>
      <c r="K11" s="148">
        <v>72901831</v>
      </c>
      <c r="L11" s="27">
        <v>0.12081360867317177</v>
      </c>
      <c r="M11" s="148">
        <v>203876121</v>
      </c>
      <c r="N11" s="27">
        <v>0.33786544950151137</v>
      </c>
      <c r="O11" s="148">
        <v>377740713</v>
      </c>
      <c r="P11" s="27">
        <v>0.62599550730497955</v>
      </c>
      <c r="Q11" s="148">
        <v>118330586</v>
      </c>
      <c r="R11" s="27">
        <v>0.22806890410668476</v>
      </c>
      <c r="S11" s="157"/>
      <c r="U11" s="154"/>
      <c r="AB11" s="158"/>
    </row>
    <row r="12" spans="1:28" ht="13.5" customHeight="1" x14ac:dyDescent="0.25">
      <c r="B12" s="159"/>
      <c r="C12" s="160"/>
      <c r="D12" s="160"/>
      <c r="E12" s="161"/>
      <c r="F12" s="213"/>
      <c r="G12" s="29"/>
      <c r="H12" s="28"/>
      <c r="I12" s="29"/>
      <c r="J12" s="28"/>
      <c r="K12" s="29"/>
      <c r="L12" s="28"/>
      <c r="M12" s="29"/>
      <c r="N12" s="28"/>
      <c r="O12" s="29"/>
      <c r="P12" s="28"/>
      <c r="Q12" s="29"/>
      <c r="R12" s="28"/>
      <c r="S12" s="29"/>
      <c r="T12" s="30"/>
      <c r="U12" s="29"/>
      <c r="V12" s="139"/>
      <c r="W12" s="139"/>
    </row>
    <row r="13" spans="1:28" ht="13.5" customHeight="1" x14ac:dyDescent="0.25">
      <c r="B13" s="159"/>
      <c r="C13" s="160"/>
      <c r="D13" s="160"/>
      <c r="E13" s="161"/>
      <c r="F13" s="212"/>
      <c r="G13" s="32"/>
      <c r="H13" s="31"/>
      <c r="I13" s="32"/>
      <c r="J13" s="31"/>
      <c r="K13" s="32"/>
      <c r="L13" s="31"/>
      <c r="M13" s="32"/>
      <c r="N13" s="31"/>
      <c r="O13" s="32"/>
      <c r="P13" s="31"/>
      <c r="Q13" s="32"/>
      <c r="R13" s="31"/>
      <c r="S13" s="32"/>
      <c r="T13" s="33"/>
      <c r="U13" s="32"/>
      <c r="V13" s="139"/>
      <c r="W13" s="139"/>
    </row>
    <row r="14" spans="1:28" ht="13.5" customHeight="1" x14ac:dyDescent="0.25">
      <c r="B14" s="159" t="s">
        <v>83</v>
      </c>
      <c r="C14" s="160"/>
      <c r="D14" s="160"/>
      <c r="E14" s="161"/>
      <c r="F14" s="212">
        <v>603424000</v>
      </c>
      <c r="G14" s="35">
        <v>43986360</v>
      </c>
      <c r="H14" s="34">
        <v>7.2894614731929791E-2</v>
      </c>
      <c r="I14" s="35">
        <v>56976401</v>
      </c>
      <c r="J14" s="34">
        <v>9.4421834398366655E-2</v>
      </c>
      <c r="K14" s="35">
        <v>72901831</v>
      </c>
      <c r="L14" s="34">
        <v>0.12081360867317177</v>
      </c>
      <c r="M14" s="35">
        <v>203876121</v>
      </c>
      <c r="N14" s="34">
        <v>0.33786544950151137</v>
      </c>
      <c r="O14" s="35">
        <v>377740713</v>
      </c>
      <c r="P14" s="34">
        <v>0.62599550730497955</v>
      </c>
      <c r="Q14" s="35">
        <v>118330586</v>
      </c>
      <c r="R14" s="34">
        <v>0.22806890410668476</v>
      </c>
      <c r="S14" s="35"/>
      <c r="T14" s="36"/>
      <c r="U14" s="35"/>
      <c r="V14" s="139"/>
      <c r="W14" s="139"/>
    </row>
    <row r="15" spans="1:28" ht="13.5" customHeight="1" x14ac:dyDescent="0.25">
      <c r="B15" s="162"/>
      <c r="C15" s="163"/>
      <c r="D15" s="163"/>
      <c r="E15" s="164"/>
      <c r="F15" s="190"/>
      <c r="G15" s="165"/>
      <c r="H15" s="166"/>
      <c r="I15" s="165"/>
      <c r="J15" s="166"/>
      <c r="K15" s="165"/>
      <c r="L15" s="166"/>
      <c r="M15" s="165"/>
      <c r="N15" s="166"/>
      <c r="O15" s="37"/>
      <c r="P15" s="166"/>
      <c r="Q15" s="165"/>
      <c r="R15" s="166"/>
      <c r="S15" s="38"/>
      <c r="T15" s="39"/>
      <c r="U15" s="345" t="s">
        <v>34</v>
      </c>
      <c r="V15" s="139"/>
      <c r="W15" s="139"/>
    </row>
    <row r="16" spans="1:28" ht="13.5" customHeight="1" x14ac:dyDescent="0.25">
      <c r="B16" s="167"/>
      <c r="C16" s="168"/>
      <c r="D16" s="168"/>
      <c r="E16" s="169"/>
      <c r="F16" s="194"/>
      <c r="G16" s="165"/>
      <c r="H16" s="40"/>
      <c r="I16" s="165"/>
      <c r="J16" s="40"/>
      <c r="K16" s="165"/>
      <c r="L16" s="40"/>
      <c r="M16" s="165"/>
      <c r="N16" s="40"/>
      <c r="O16" s="41"/>
      <c r="P16" s="40"/>
      <c r="Q16" s="165"/>
      <c r="R16" s="40"/>
      <c r="S16" s="42"/>
      <c r="T16" s="43"/>
      <c r="U16" s="346"/>
      <c r="V16" s="139"/>
      <c r="W16" s="139"/>
    </row>
    <row r="17" spans="2:28" ht="13.5" customHeight="1" x14ac:dyDescent="0.25">
      <c r="B17" s="170" t="s">
        <v>84</v>
      </c>
      <c r="C17" s="171" t="s">
        <v>85</v>
      </c>
      <c r="D17" s="172"/>
      <c r="E17" s="173"/>
      <c r="F17" s="343">
        <v>169475000</v>
      </c>
      <c r="G17" s="174">
        <v>703580</v>
      </c>
      <c r="H17" s="44">
        <v>4.1515267738604514E-3</v>
      </c>
      <c r="I17" s="174">
        <v>2063112</v>
      </c>
      <c r="J17" s="44">
        <v>1.2173547720902789E-2</v>
      </c>
      <c r="K17" s="174">
        <v>9863463</v>
      </c>
      <c r="L17" s="44">
        <v>5.8200106210355512E-2</v>
      </c>
      <c r="M17" s="175">
        <v>7479793</v>
      </c>
      <c r="N17" s="44">
        <v>4.4135081870482373E-2</v>
      </c>
      <c r="O17" s="45">
        <v>20109948</v>
      </c>
      <c r="P17" s="44">
        <v>0.11866026257560112</v>
      </c>
      <c r="Q17" s="175">
        <v>3040200</v>
      </c>
      <c r="R17" s="44">
        <v>1.7752163402585574E-2</v>
      </c>
      <c r="S17" s="19">
        <v>4439593</v>
      </c>
      <c r="T17" s="20">
        <v>2.6382918467896799E-2</v>
      </c>
      <c r="U17" s="347"/>
      <c r="V17" s="139"/>
      <c r="W17" s="139"/>
    </row>
    <row r="18" spans="2:28" ht="13.5" customHeight="1" x14ac:dyDescent="0.25">
      <c r="B18" s="167"/>
      <c r="C18" s="168"/>
      <c r="D18" s="168"/>
      <c r="E18" s="169"/>
      <c r="F18" s="190"/>
      <c r="G18" s="165"/>
      <c r="H18" s="166"/>
      <c r="I18" s="165"/>
      <c r="J18" s="166"/>
      <c r="K18" s="165"/>
      <c r="L18" s="166"/>
      <c r="M18" s="165"/>
      <c r="N18" s="166"/>
      <c r="O18" s="37"/>
      <c r="P18" s="166"/>
      <c r="Q18" s="165"/>
      <c r="R18" s="166"/>
      <c r="S18" s="38"/>
      <c r="T18" s="39"/>
      <c r="U18" s="345" t="s">
        <v>106</v>
      </c>
      <c r="V18" s="139"/>
      <c r="W18" s="139"/>
    </row>
    <row r="19" spans="2:28" ht="13.5" customHeight="1" x14ac:dyDescent="0.25">
      <c r="B19" s="167"/>
      <c r="C19" s="168"/>
      <c r="D19" s="168"/>
      <c r="E19" s="169"/>
      <c r="F19" s="194"/>
      <c r="G19" s="165"/>
      <c r="H19" s="40"/>
      <c r="I19" s="165"/>
      <c r="J19" s="40"/>
      <c r="K19" s="165"/>
      <c r="L19" s="40"/>
      <c r="M19" s="165"/>
      <c r="N19" s="40"/>
      <c r="O19" s="41"/>
      <c r="P19" s="40"/>
      <c r="Q19" s="165"/>
      <c r="R19" s="40"/>
      <c r="S19" s="42"/>
      <c r="T19" s="43"/>
      <c r="U19" s="346"/>
      <c r="V19" s="139"/>
      <c r="W19" s="139"/>
    </row>
    <row r="20" spans="2:28" ht="13.5" customHeight="1" x14ac:dyDescent="0.25">
      <c r="B20" s="167" t="s">
        <v>86</v>
      </c>
      <c r="C20" s="177" t="s">
        <v>87</v>
      </c>
      <c r="D20" s="168"/>
      <c r="E20" s="169"/>
      <c r="F20" s="343">
        <v>262352000</v>
      </c>
      <c r="G20" s="174">
        <v>32508718</v>
      </c>
      <c r="H20" s="44">
        <v>0.12391259834115997</v>
      </c>
      <c r="I20" s="174">
        <v>43508574</v>
      </c>
      <c r="J20" s="44">
        <v>0.16584045099713363</v>
      </c>
      <c r="K20" s="175">
        <v>49162308</v>
      </c>
      <c r="L20" s="44">
        <v>0.18739063548210039</v>
      </c>
      <c r="M20" s="174">
        <v>88241445</v>
      </c>
      <c r="N20" s="44">
        <v>0.33634752165030191</v>
      </c>
      <c r="O20" s="45">
        <v>213421045</v>
      </c>
      <c r="P20" s="44">
        <v>0.81349120647069584</v>
      </c>
      <c r="Q20" s="174">
        <v>69016393</v>
      </c>
      <c r="R20" s="44">
        <v>0.26031839184076827</v>
      </c>
      <c r="S20" s="19">
        <v>19225052</v>
      </c>
      <c r="T20" s="20">
        <v>7.6029129809533635E-2</v>
      </c>
      <c r="U20" s="347"/>
      <c r="V20" s="139"/>
      <c r="W20" s="139"/>
    </row>
    <row r="21" spans="2:28" ht="13.5" customHeight="1" x14ac:dyDescent="0.25">
      <c r="B21" s="162"/>
      <c r="C21" s="163"/>
      <c r="D21" s="163"/>
      <c r="E21" s="164"/>
      <c r="F21" s="190"/>
      <c r="G21" s="165"/>
      <c r="H21" s="166"/>
      <c r="I21" s="165"/>
      <c r="J21" s="166"/>
      <c r="K21" s="165"/>
      <c r="L21" s="166"/>
      <c r="M21" s="165"/>
      <c r="N21" s="166"/>
      <c r="O21" s="37"/>
      <c r="P21" s="166"/>
      <c r="Q21" s="165"/>
      <c r="R21" s="166"/>
      <c r="S21" s="38"/>
      <c r="T21" s="39"/>
      <c r="U21" s="345" t="s">
        <v>40</v>
      </c>
      <c r="V21" s="139"/>
      <c r="W21" s="139"/>
    </row>
    <row r="22" spans="2:28" ht="13.5" customHeight="1" x14ac:dyDescent="0.25">
      <c r="B22" s="167"/>
      <c r="C22" s="168"/>
      <c r="D22" s="168"/>
      <c r="E22" s="169"/>
      <c r="F22" s="194"/>
      <c r="G22" s="165"/>
      <c r="H22" s="40"/>
      <c r="I22" s="165"/>
      <c r="J22" s="40"/>
      <c r="K22" s="165"/>
      <c r="L22" s="40"/>
      <c r="M22" s="165"/>
      <c r="N22" s="40"/>
      <c r="O22" s="41"/>
      <c r="P22" s="40"/>
      <c r="Q22" s="165"/>
      <c r="R22" s="40"/>
      <c r="S22" s="42"/>
      <c r="T22" s="43"/>
      <c r="U22" s="346"/>
      <c r="V22" s="139"/>
      <c r="W22" s="139"/>
    </row>
    <row r="23" spans="2:28" ht="13.5" customHeight="1" x14ac:dyDescent="0.25">
      <c r="B23" s="170" t="s">
        <v>86</v>
      </c>
      <c r="C23" s="171" t="s">
        <v>88</v>
      </c>
      <c r="D23" s="172"/>
      <c r="E23" s="173"/>
      <c r="F23" s="343">
        <v>171597000</v>
      </c>
      <c r="G23" s="174">
        <v>10774062</v>
      </c>
      <c r="H23" s="44">
        <v>6.2787006765852554E-2</v>
      </c>
      <c r="I23" s="174">
        <v>11404715</v>
      </c>
      <c r="J23" s="44">
        <v>6.6462205050204837E-2</v>
      </c>
      <c r="K23" s="174">
        <v>13876060</v>
      </c>
      <c r="L23" s="44">
        <v>8.0864234223209028E-2</v>
      </c>
      <c r="M23" s="174">
        <v>108154883</v>
      </c>
      <c r="N23" s="44">
        <v>0.63028422991077937</v>
      </c>
      <c r="O23" s="45">
        <v>144209720</v>
      </c>
      <c r="P23" s="44">
        <v>0.84039767595004577</v>
      </c>
      <c r="Q23" s="174">
        <v>46273993</v>
      </c>
      <c r="R23" s="44">
        <v>0.56119618948287575</v>
      </c>
      <c r="S23" s="19">
        <v>61880890</v>
      </c>
      <c r="T23" s="20">
        <v>6.9088040427903619E-2</v>
      </c>
      <c r="U23" s="347"/>
      <c r="V23" s="139"/>
      <c r="W23" s="139"/>
    </row>
    <row r="24" spans="2:28" ht="13.5" customHeight="1" x14ac:dyDescent="0.25">
      <c r="B24" s="145"/>
      <c r="C24" s="146"/>
      <c r="D24" s="146"/>
      <c r="E24" s="147"/>
      <c r="F24" s="199"/>
      <c r="G24" s="147"/>
      <c r="H24" s="178"/>
      <c r="I24" s="147"/>
      <c r="J24" s="178"/>
      <c r="K24" s="147"/>
      <c r="L24" s="178"/>
      <c r="M24" s="147"/>
      <c r="N24" s="178"/>
      <c r="O24" s="147"/>
      <c r="P24" s="178"/>
      <c r="Q24" s="147"/>
      <c r="R24" s="178"/>
      <c r="S24" s="179"/>
      <c r="T24" s="46"/>
      <c r="U24" s="180"/>
      <c r="W24" s="151"/>
    </row>
    <row r="25" spans="2:28" ht="13.5" customHeight="1" x14ac:dyDescent="0.25">
      <c r="B25" s="154"/>
      <c r="C25" s="155"/>
      <c r="D25" s="155"/>
      <c r="E25" s="156"/>
      <c r="F25" s="204"/>
      <c r="G25" s="156"/>
      <c r="H25" s="27"/>
      <c r="I25" s="156"/>
      <c r="J25" s="27"/>
      <c r="K25" s="156"/>
      <c r="L25" s="27"/>
      <c r="M25" s="156"/>
      <c r="N25" s="27"/>
      <c r="O25" s="156"/>
      <c r="P25" s="27"/>
      <c r="Q25" s="156"/>
      <c r="R25" s="27"/>
      <c r="S25" s="181"/>
      <c r="T25" s="47"/>
      <c r="U25" s="182"/>
    </row>
    <row r="26" spans="2:28" ht="13.5" customHeight="1" x14ac:dyDescent="0.25">
      <c r="B26" s="152"/>
      <c r="E26" s="148"/>
      <c r="F26" s="207"/>
      <c r="G26" s="148"/>
      <c r="H26" s="149"/>
      <c r="I26" s="148"/>
      <c r="J26" s="149"/>
      <c r="K26" s="148"/>
      <c r="L26" s="149"/>
      <c r="M26" s="148"/>
      <c r="N26" s="149"/>
      <c r="O26" s="148"/>
      <c r="P26" s="149"/>
      <c r="Q26" s="148"/>
      <c r="R26" s="149"/>
      <c r="S26" s="179"/>
      <c r="T26" s="46"/>
      <c r="U26" s="180"/>
      <c r="W26" s="151"/>
    </row>
    <row r="27" spans="2:28" ht="13.5" customHeight="1" x14ac:dyDescent="0.25">
      <c r="B27" s="152"/>
      <c r="E27" s="148"/>
      <c r="F27" s="206"/>
      <c r="G27" s="148"/>
      <c r="H27" s="26"/>
      <c r="I27" s="148"/>
      <c r="J27" s="26"/>
      <c r="K27" s="148"/>
      <c r="L27" s="26"/>
      <c r="M27" s="148"/>
      <c r="N27" s="26"/>
      <c r="O27" s="148"/>
      <c r="P27" s="26"/>
      <c r="Q27" s="148"/>
      <c r="R27" s="26"/>
      <c r="S27" s="183"/>
      <c r="T27" s="48"/>
      <c r="U27" s="184"/>
    </row>
    <row r="28" spans="2:28" ht="13.5" customHeight="1" x14ac:dyDescent="0.25">
      <c r="B28" s="154" t="s">
        <v>89</v>
      </c>
      <c r="C28" s="155"/>
      <c r="D28" s="155"/>
      <c r="E28" s="156"/>
      <c r="F28" s="206">
        <v>377463000</v>
      </c>
      <c r="G28" s="148">
        <v>14344862</v>
      </c>
      <c r="H28" s="27">
        <v>3.8003359269650268E-2</v>
      </c>
      <c r="I28" s="148">
        <v>35229706</v>
      </c>
      <c r="J28" s="27">
        <v>9.3332872360999616E-2</v>
      </c>
      <c r="K28" s="148">
        <v>59213227</v>
      </c>
      <c r="L28" s="27">
        <v>0.15687160595872973</v>
      </c>
      <c r="M28" s="148">
        <v>67551712</v>
      </c>
      <c r="N28" s="27">
        <v>0.17896247314306302</v>
      </c>
      <c r="O28" s="148">
        <v>176339507</v>
      </c>
      <c r="P28" s="27">
        <v>0.46717031073244264</v>
      </c>
      <c r="Q28" s="148">
        <v>51954162</v>
      </c>
      <c r="R28" s="27">
        <v>0.14043942801535383</v>
      </c>
      <c r="S28" s="181"/>
      <c r="T28" s="47"/>
      <c r="U28" s="185"/>
      <c r="AB28" s="158"/>
    </row>
    <row r="29" spans="2:28" ht="13.5" customHeight="1" x14ac:dyDescent="0.25">
      <c r="B29" s="159"/>
      <c r="C29" s="160"/>
      <c r="D29" s="160"/>
      <c r="E29" s="161"/>
      <c r="F29" s="213"/>
      <c r="G29" s="29"/>
      <c r="H29" s="28"/>
      <c r="I29" s="29"/>
      <c r="J29" s="28"/>
      <c r="K29" s="29"/>
      <c r="L29" s="28"/>
      <c r="M29" s="29"/>
      <c r="N29" s="28"/>
      <c r="O29" s="29"/>
      <c r="P29" s="28"/>
      <c r="Q29" s="29"/>
      <c r="R29" s="28"/>
      <c r="S29" s="29"/>
      <c r="T29" s="30"/>
      <c r="U29" s="49"/>
      <c r="V29" s="139"/>
      <c r="W29" s="139"/>
    </row>
    <row r="30" spans="2:28" ht="13.5" customHeight="1" x14ac:dyDescent="0.25">
      <c r="B30" s="159"/>
      <c r="C30" s="160"/>
      <c r="D30" s="160"/>
      <c r="E30" s="161"/>
      <c r="F30" s="212"/>
      <c r="G30" s="32"/>
      <c r="H30" s="31"/>
      <c r="I30" s="32"/>
      <c r="J30" s="31"/>
      <c r="K30" s="32"/>
      <c r="L30" s="31"/>
      <c r="M30" s="32"/>
      <c r="N30" s="31"/>
      <c r="O30" s="32"/>
      <c r="P30" s="31"/>
      <c r="Q30" s="32"/>
      <c r="R30" s="31"/>
      <c r="S30" s="32"/>
      <c r="T30" s="33"/>
      <c r="U30" s="50"/>
      <c r="V30" s="139"/>
      <c r="W30" s="139"/>
    </row>
    <row r="31" spans="2:28" ht="13.5" customHeight="1" x14ac:dyDescent="0.25">
      <c r="B31" s="159" t="s">
        <v>83</v>
      </c>
      <c r="C31" s="160"/>
      <c r="D31" s="160"/>
      <c r="E31" s="161"/>
      <c r="F31" s="212">
        <v>377463000</v>
      </c>
      <c r="G31" s="35">
        <v>14344862</v>
      </c>
      <c r="H31" s="34">
        <v>3.8003359269650268E-2</v>
      </c>
      <c r="I31" s="35">
        <v>35229706</v>
      </c>
      <c r="J31" s="34">
        <v>9.3332872360999616E-2</v>
      </c>
      <c r="K31" s="35">
        <v>59213227</v>
      </c>
      <c r="L31" s="34">
        <v>0.15687160595872973</v>
      </c>
      <c r="M31" s="35">
        <v>67551712</v>
      </c>
      <c r="N31" s="34">
        <v>0.17896247314306302</v>
      </c>
      <c r="O31" s="35">
        <v>176339507</v>
      </c>
      <c r="P31" s="34">
        <v>0.46717031073244264</v>
      </c>
      <c r="Q31" s="35">
        <v>51954162</v>
      </c>
      <c r="R31" s="34">
        <v>0.14043942801535383</v>
      </c>
      <c r="S31" s="35"/>
      <c r="T31" s="36"/>
      <c r="U31" s="51"/>
      <c r="V31" s="139"/>
      <c r="W31" s="139"/>
    </row>
    <row r="32" spans="2:28" ht="13.5" customHeight="1" x14ac:dyDescent="0.25">
      <c r="B32" s="162"/>
      <c r="C32" s="163"/>
      <c r="D32" s="163"/>
      <c r="E32" s="164"/>
      <c r="F32" s="190"/>
      <c r="G32" s="165"/>
      <c r="H32" s="166"/>
      <c r="I32" s="165"/>
      <c r="J32" s="166"/>
      <c r="K32" s="165"/>
      <c r="L32" s="166"/>
      <c r="M32" s="165"/>
      <c r="N32" s="166"/>
      <c r="O32" s="37"/>
      <c r="P32" s="166"/>
      <c r="Q32" s="165"/>
      <c r="R32" s="166"/>
      <c r="S32" s="38"/>
      <c r="T32" s="39"/>
      <c r="U32" s="345" t="s">
        <v>34</v>
      </c>
      <c r="V32" s="139"/>
      <c r="W32" s="139"/>
    </row>
    <row r="33" spans="1:28" ht="13.5" customHeight="1" x14ac:dyDescent="0.25">
      <c r="B33" s="167"/>
      <c r="C33" s="168"/>
      <c r="D33" s="168"/>
      <c r="E33" s="169"/>
      <c r="F33" s="194"/>
      <c r="G33" s="165"/>
      <c r="H33" s="40"/>
      <c r="I33" s="165"/>
      <c r="J33" s="40"/>
      <c r="K33" s="165"/>
      <c r="L33" s="40"/>
      <c r="M33" s="165"/>
      <c r="N33" s="40"/>
      <c r="O33" s="41"/>
      <c r="P33" s="40"/>
      <c r="Q33" s="165"/>
      <c r="R33" s="40"/>
      <c r="S33" s="42"/>
      <c r="T33" s="43"/>
      <c r="U33" s="346"/>
      <c r="V33" s="139"/>
      <c r="W33" s="139"/>
    </row>
    <row r="34" spans="1:28" ht="13.5" customHeight="1" x14ac:dyDescent="0.25">
      <c r="A34" s="141"/>
      <c r="B34" s="186" t="s">
        <v>84</v>
      </c>
      <c r="C34" s="171" t="s">
        <v>85</v>
      </c>
      <c r="D34" s="171"/>
      <c r="E34" s="187"/>
      <c r="F34" s="343">
        <v>169864000</v>
      </c>
      <c r="G34" s="175">
        <v>2584590</v>
      </c>
      <c r="H34" s="52">
        <v>1.5215643102717467E-2</v>
      </c>
      <c r="I34" s="175">
        <v>5745216</v>
      </c>
      <c r="J34" s="52">
        <v>3.3822446192247918E-2</v>
      </c>
      <c r="K34" s="175">
        <v>17143261</v>
      </c>
      <c r="L34" s="52">
        <v>0.10092345052512598</v>
      </c>
      <c r="M34" s="175">
        <v>13497766</v>
      </c>
      <c r="N34" s="52">
        <v>7.9462193284039001E-2</v>
      </c>
      <c r="O34" s="53">
        <v>38970833</v>
      </c>
      <c r="P34" s="44">
        <v>0.22942373310413036</v>
      </c>
      <c r="Q34" s="175">
        <v>9719761</v>
      </c>
      <c r="R34" s="52">
        <v>5.7220841378985539E-2</v>
      </c>
      <c r="S34" s="19">
        <v>3778005</v>
      </c>
      <c r="T34" s="20">
        <v>2.2241351905053462E-2</v>
      </c>
      <c r="U34" s="347"/>
      <c r="V34" s="139"/>
      <c r="W34" s="139"/>
    </row>
    <row r="35" spans="1:28" ht="13.5" customHeight="1" x14ac:dyDescent="0.25">
      <c r="A35" s="141"/>
      <c r="B35" s="188"/>
      <c r="C35" s="177"/>
      <c r="D35" s="177"/>
      <c r="E35" s="189"/>
      <c r="F35" s="190"/>
      <c r="G35" s="176"/>
      <c r="H35" s="193"/>
      <c r="I35" s="176"/>
      <c r="J35" s="193"/>
      <c r="K35" s="176"/>
      <c r="L35" s="193"/>
      <c r="M35" s="176"/>
      <c r="N35" s="193"/>
      <c r="O35" s="54"/>
      <c r="P35" s="166"/>
      <c r="Q35" s="176"/>
      <c r="R35" s="193"/>
      <c r="S35" s="38"/>
      <c r="T35" s="39"/>
      <c r="U35" s="345" t="s">
        <v>107</v>
      </c>
      <c r="V35" s="139"/>
      <c r="W35" s="139"/>
    </row>
    <row r="36" spans="1:28" ht="13.5" customHeight="1" x14ac:dyDescent="0.25">
      <c r="A36" s="141"/>
      <c r="B36" s="188"/>
      <c r="C36" s="177"/>
      <c r="D36" s="177"/>
      <c r="E36" s="189"/>
      <c r="F36" s="194"/>
      <c r="G36" s="176"/>
      <c r="H36" s="55"/>
      <c r="I36" s="176"/>
      <c r="J36" s="55"/>
      <c r="K36" s="176"/>
      <c r="L36" s="55"/>
      <c r="M36" s="176"/>
      <c r="N36" s="55"/>
      <c r="O36" s="56"/>
      <c r="P36" s="40"/>
      <c r="Q36" s="176"/>
      <c r="R36" s="55"/>
      <c r="S36" s="42"/>
      <c r="T36" s="43"/>
      <c r="U36" s="346"/>
      <c r="V36" s="139"/>
      <c r="W36" s="139"/>
    </row>
    <row r="37" spans="1:28" ht="13.5" customHeight="1" x14ac:dyDescent="0.25">
      <c r="A37" s="141"/>
      <c r="B37" s="188" t="s">
        <v>86</v>
      </c>
      <c r="C37" s="177" t="s">
        <v>87</v>
      </c>
      <c r="D37" s="177"/>
      <c r="E37" s="189"/>
      <c r="F37" s="343">
        <v>205162000</v>
      </c>
      <c r="G37" s="175">
        <v>11750272</v>
      </c>
      <c r="H37" s="52">
        <v>5.7273140250143788E-2</v>
      </c>
      <c r="I37" s="175">
        <v>29469490</v>
      </c>
      <c r="J37" s="52">
        <v>0.14364009904368255</v>
      </c>
      <c r="K37" s="175">
        <v>42022466</v>
      </c>
      <c r="L37" s="52">
        <v>0.20482577670328814</v>
      </c>
      <c r="M37" s="175">
        <v>51707446</v>
      </c>
      <c r="N37" s="52">
        <v>0.2520322769323754</v>
      </c>
      <c r="O37" s="53">
        <v>134949674</v>
      </c>
      <c r="P37" s="44">
        <v>0.65777129292948988</v>
      </c>
      <c r="Q37" s="175">
        <v>40246401</v>
      </c>
      <c r="R37" s="52">
        <v>0.20325746564515396</v>
      </c>
      <c r="S37" s="19">
        <v>11461045</v>
      </c>
      <c r="T37" s="20">
        <v>4.8774811287221442E-2</v>
      </c>
      <c r="U37" s="347"/>
      <c r="V37" s="139"/>
      <c r="W37" s="139"/>
    </row>
    <row r="38" spans="1:28" ht="13.5" customHeight="1" x14ac:dyDescent="0.25">
      <c r="A38" s="141"/>
      <c r="B38" s="195"/>
      <c r="C38" s="192"/>
      <c r="D38" s="192"/>
      <c r="E38" s="191"/>
      <c r="F38" s="190"/>
      <c r="G38" s="176"/>
      <c r="H38" s="193"/>
      <c r="I38" s="176"/>
      <c r="J38" s="193"/>
      <c r="K38" s="176"/>
      <c r="L38" s="193"/>
      <c r="M38" s="176"/>
      <c r="N38" s="193"/>
      <c r="O38" s="54"/>
      <c r="P38" s="166"/>
      <c r="Q38" s="176"/>
      <c r="R38" s="193"/>
      <c r="S38" s="38"/>
      <c r="T38" s="39"/>
      <c r="U38" s="345" t="s">
        <v>40</v>
      </c>
      <c r="V38" s="139"/>
      <c r="W38" s="139"/>
    </row>
    <row r="39" spans="1:28" ht="13.5" customHeight="1" x14ac:dyDescent="0.25">
      <c r="A39" s="141"/>
      <c r="B39" s="188"/>
      <c r="C39" s="177"/>
      <c r="D39" s="177"/>
      <c r="E39" s="189"/>
      <c r="F39" s="194"/>
      <c r="G39" s="176"/>
      <c r="H39" s="55"/>
      <c r="I39" s="176"/>
      <c r="J39" s="55"/>
      <c r="K39" s="176"/>
      <c r="L39" s="55"/>
      <c r="M39" s="176"/>
      <c r="N39" s="55"/>
      <c r="O39" s="56"/>
      <c r="P39" s="40"/>
      <c r="Q39" s="176"/>
      <c r="R39" s="55"/>
      <c r="S39" s="42"/>
      <c r="T39" s="43"/>
      <c r="U39" s="346"/>
      <c r="V39" s="139"/>
      <c r="W39" s="139"/>
    </row>
    <row r="40" spans="1:28" ht="13.5" customHeight="1" x14ac:dyDescent="0.25">
      <c r="A40" s="141"/>
      <c r="B40" s="186" t="s">
        <v>86</v>
      </c>
      <c r="C40" s="171" t="s">
        <v>88</v>
      </c>
      <c r="D40" s="171"/>
      <c r="E40" s="187"/>
      <c r="F40" s="343">
        <v>2437000</v>
      </c>
      <c r="G40" s="175">
        <v>10000</v>
      </c>
      <c r="H40" s="52">
        <v>4.103405826836274E-3</v>
      </c>
      <c r="I40" s="175">
        <v>15000</v>
      </c>
      <c r="J40" s="52">
        <v>6.155108740254411E-3</v>
      </c>
      <c r="K40" s="175">
        <v>47500</v>
      </c>
      <c r="L40" s="52">
        <v>1.9491177677472302E-2</v>
      </c>
      <c r="M40" s="175">
        <v>2346500</v>
      </c>
      <c r="N40" s="52">
        <v>0.96286417726713169</v>
      </c>
      <c r="O40" s="53">
        <v>2419000</v>
      </c>
      <c r="P40" s="44">
        <v>0.99261386951169472</v>
      </c>
      <c r="Q40" s="175">
        <v>1988000</v>
      </c>
      <c r="R40" s="52">
        <v>0.96085065248912516</v>
      </c>
      <c r="S40" s="19">
        <v>358500</v>
      </c>
      <c r="T40" s="20">
        <v>2.0135247780065368E-3</v>
      </c>
      <c r="U40" s="347"/>
      <c r="V40" s="139"/>
      <c r="W40" s="139"/>
    </row>
    <row r="41" spans="1:28" ht="13.5" customHeight="1" x14ac:dyDescent="0.25">
      <c r="A41" s="141"/>
      <c r="B41" s="196"/>
      <c r="C41" s="197"/>
      <c r="D41" s="197"/>
      <c r="E41" s="198"/>
      <c r="F41" s="199"/>
      <c r="G41" s="198"/>
      <c r="H41" s="200"/>
      <c r="I41" s="198"/>
      <c r="J41" s="200"/>
      <c r="K41" s="198"/>
      <c r="L41" s="200"/>
      <c r="M41" s="198"/>
      <c r="N41" s="200"/>
      <c r="O41" s="198"/>
      <c r="P41" s="178"/>
      <c r="Q41" s="198"/>
      <c r="R41" s="200"/>
      <c r="S41" s="179"/>
      <c r="T41" s="46"/>
      <c r="U41" s="179"/>
      <c r="W41" s="151"/>
    </row>
    <row r="42" spans="1:28" ht="13.5" customHeight="1" x14ac:dyDescent="0.25">
      <c r="A42" s="141"/>
      <c r="B42" s="201"/>
      <c r="C42" s="202"/>
      <c r="D42" s="202"/>
      <c r="E42" s="203"/>
      <c r="F42" s="204"/>
      <c r="G42" s="203"/>
      <c r="H42" s="57"/>
      <c r="I42" s="204"/>
      <c r="J42" s="57"/>
      <c r="K42" s="203"/>
      <c r="L42" s="57"/>
      <c r="M42" s="203"/>
      <c r="N42" s="57"/>
      <c r="O42" s="203"/>
      <c r="P42" s="27"/>
      <c r="Q42" s="203"/>
      <c r="R42" s="57"/>
      <c r="S42" s="181"/>
      <c r="T42" s="47"/>
      <c r="U42" s="181"/>
    </row>
    <row r="43" spans="1:28" ht="13.5" customHeight="1" x14ac:dyDescent="0.25">
      <c r="A43" s="141"/>
      <c r="B43" s="205"/>
      <c r="C43" s="141"/>
      <c r="D43" s="141"/>
      <c r="E43" s="206"/>
      <c r="F43" s="207"/>
      <c r="G43" s="206"/>
      <c r="H43" s="208"/>
      <c r="I43" s="206"/>
      <c r="J43" s="208"/>
      <c r="K43" s="206"/>
      <c r="L43" s="208"/>
      <c r="M43" s="206"/>
      <c r="N43" s="208"/>
      <c r="O43" s="206"/>
      <c r="P43" s="149"/>
      <c r="Q43" s="206"/>
      <c r="R43" s="208"/>
      <c r="S43" s="179"/>
      <c r="T43" s="46"/>
      <c r="U43" s="179"/>
      <c r="W43" s="151"/>
    </row>
    <row r="44" spans="1:28" ht="13.5" customHeight="1" x14ac:dyDescent="0.25">
      <c r="A44" s="141"/>
      <c r="B44" s="205"/>
      <c r="C44" s="141"/>
      <c r="D44" s="141"/>
      <c r="E44" s="206"/>
      <c r="F44" s="206"/>
      <c r="G44" s="206"/>
      <c r="H44" s="58"/>
      <c r="I44" s="206"/>
      <c r="J44" s="58"/>
      <c r="K44" s="206"/>
      <c r="L44" s="58"/>
      <c r="M44" s="206"/>
      <c r="N44" s="58"/>
      <c r="O44" s="206"/>
      <c r="P44" s="26"/>
      <c r="Q44" s="206"/>
      <c r="R44" s="58"/>
      <c r="S44" s="183"/>
      <c r="T44" s="48"/>
      <c r="U44" s="183"/>
    </row>
    <row r="45" spans="1:28" ht="13.5" customHeight="1" x14ac:dyDescent="0.25">
      <c r="A45" s="141"/>
      <c r="B45" s="201" t="s">
        <v>90</v>
      </c>
      <c r="C45" s="202"/>
      <c r="D45" s="202"/>
      <c r="E45" s="203"/>
      <c r="F45" s="206">
        <v>983000</v>
      </c>
      <c r="G45" s="206">
        <v>0</v>
      </c>
      <c r="H45" s="57">
        <v>0</v>
      </c>
      <c r="I45" s="206">
        <v>0</v>
      </c>
      <c r="J45" s="57">
        <v>0</v>
      </c>
      <c r="K45" s="206">
        <v>336</v>
      </c>
      <c r="L45" s="57">
        <v>3.4181078331637846E-4</v>
      </c>
      <c r="M45" s="206">
        <v>633087</v>
      </c>
      <c r="N45" s="57">
        <v>0.64403560528992876</v>
      </c>
      <c r="O45" s="206">
        <v>633423</v>
      </c>
      <c r="P45" s="27">
        <v>0.64437741607324517</v>
      </c>
      <c r="Q45" s="206">
        <v>631501</v>
      </c>
      <c r="R45" s="57">
        <v>0.63852477249747219</v>
      </c>
      <c r="S45" s="181"/>
      <c r="T45" s="47"/>
      <c r="U45" s="209"/>
      <c r="AB45" s="158"/>
    </row>
    <row r="46" spans="1:28" ht="13.5" customHeight="1" x14ac:dyDescent="0.25">
      <c r="A46" s="141"/>
      <c r="B46" s="210"/>
      <c r="C46" s="211"/>
      <c r="D46" s="211"/>
      <c r="E46" s="212"/>
      <c r="F46" s="213"/>
      <c r="G46" s="214"/>
      <c r="H46" s="59"/>
      <c r="I46" s="214"/>
      <c r="J46" s="59"/>
      <c r="K46" s="214"/>
      <c r="L46" s="59"/>
      <c r="M46" s="214"/>
      <c r="N46" s="59"/>
      <c r="O46" s="214"/>
      <c r="P46" s="28"/>
      <c r="Q46" s="214"/>
      <c r="R46" s="59"/>
      <c r="S46" s="29"/>
      <c r="T46" s="30"/>
      <c r="U46" s="29"/>
      <c r="V46" s="139"/>
      <c r="W46" s="139"/>
    </row>
    <row r="47" spans="1:28" ht="13.5" customHeight="1" x14ac:dyDescent="0.25">
      <c r="A47" s="141"/>
      <c r="B47" s="210"/>
      <c r="C47" s="211"/>
      <c r="D47" s="211"/>
      <c r="E47" s="212"/>
      <c r="F47" s="212"/>
      <c r="G47" s="215"/>
      <c r="H47" s="60"/>
      <c r="I47" s="215"/>
      <c r="J47" s="60"/>
      <c r="K47" s="215"/>
      <c r="L47" s="60"/>
      <c r="M47" s="215"/>
      <c r="N47" s="60"/>
      <c r="O47" s="215"/>
      <c r="P47" s="31"/>
      <c r="Q47" s="215"/>
      <c r="R47" s="60"/>
      <c r="S47" s="32"/>
      <c r="T47" s="33"/>
      <c r="U47" s="32"/>
      <c r="V47" s="139"/>
      <c r="W47" s="139"/>
    </row>
    <row r="48" spans="1:28" ht="13.5" customHeight="1" x14ac:dyDescent="0.25">
      <c r="A48" s="141"/>
      <c r="B48" s="210" t="s">
        <v>83</v>
      </c>
      <c r="C48" s="211"/>
      <c r="D48" s="211"/>
      <c r="E48" s="212"/>
      <c r="F48" s="212">
        <v>983000</v>
      </c>
      <c r="G48" s="216">
        <v>0</v>
      </c>
      <c r="H48" s="61">
        <v>0</v>
      </c>
      <c r="I48" s="216">
        <v>0</v>
      </c>
      <c r="J48" s="61">
        <v>0</v>
      </c>
      <c r="K48" s="216">
        <v>336</v>
      </c>
      <c r="L48" s="61">
        <v>3.4181078331637846E-4</v>
      </c>
      <c r="M48" s="216">
        <v>633087</v>
      </c>
      <c r="N48" s="61">
        <v>0.64403560528992876</v>
      </c>
      <c r="O48" s="216">
        <v>633423</v>
      </c>
      <c r="P48" s="34">
        <v>0.64437741607324517</v>
      </c>
      <c r="Q48" s="216">
        <v>631501</v>
      </c>
      <c r="R48" s="61">
        <v>0.63852477249747219</v>
      </c>
      <c r="S48" s="35"/>
      <c r="T48" s="36"/>
      <c r="U48" s="35"/>
      <c r="V48" s="139"/>
      <c r="W48" s="139"/>
    </row>
    <row r="49" spans="1:23" ht="13.5" customHeight="1" x14ac:dyDescent="0.25">
      <c r="A49" s="141"/>
      <c r="B49" s="195"/>
      <c r="C49" s="192"/>
      <c r="D49" s="192"/>
      <c r="E49" s="191"/>
      <c r="F49" s="190"/>
      <c r="G49" s="176"/>
      <c r="H49" s="193"/>
      <c r="I49" s="176"/>
      <c r="J49" s="193"/>
      <c r="K49" s="176"/>
      <c r="L49" s="193"/>
      <c r="M49" s="176"/>
      <c r="N49" s="193"/>
      <c r="O49" s="54"/>
      <c r="P49" s="166"/>
      <c r="Q49" s="176"/>
      <c r="R49" s="193"/>
      <c r="S49" s="38"/>
      <c r="T49" s="39"/>
      <c r="U49" s="308"/>
      <c r="V49" s="139"/>
      <c r="W49" s="139"/>
    </row>
    <row r="50" spans="1:23" ht="13.5" customHeight="1" x14ac:dyDescent="0.25">
      <c r="A50" s="141"/>
      <c r="B50" s="188"/>
      <c r="C50" s="177"/>
      <c r="D50" s="177"/>
      <c r="E50" s="189"/>
      <c r="F50" s="194"/>
      <c r="G50" s="176"/>
      <c r="H50" s="55"/>
      <c r="I50" s="176"/>
      <c r="J50" s="55"/>
      <c r="K50" s="176"/>
      <c r="L50" s="55"/>
      <c r="M50" s="176"/>
      <c r="N50" s="55"/>
      <c r="O50" s="56"/>
      <c r="P50" s="40"/>
      <c r="Q50" s="176"/>
      <c r="R50" s="55"/>
      <c r="S50" s="42"/>
      <c r="T50" s="43"/>
      <c r="U50" s="309"/>
      <c r="V50" s="139"/>
      <c r="W50" s="139"/>
    </row>
    <row r="51" spans="1:23" ht="13.5" customHeight="1" x14ac:dyDescent="0.25">
      <c r="A51" s="141"/>
      <c r="B51" s="186" t="s">
        <v>86</v>
      </c>
      <c r="C51" s="171" t="s">
        <v>87</v>
      </c>
      <c r="D51" s="171"/>
      <c r="E51" s="187"/>
      <c r="F51" s="343">
        <v>929000</v>
      </c>
      <c r="G51" s="175">
        <v>0</v>
      </c>
      <c r="H51" s="52">
        <v>0</v>
      </c>
      <c r="I51" s="175">
        <v>0</v>
      </c>
      <c r="J51" s="52">
        <v>0</v>
      </c>
      <c r="K51" s="175">
        <v>336</v>
      </c>
      <c r="L51" s="52">
        <v>3.6167922497308937E-4</v>
      </c>
      <c r="M51" s="175">
        <v>579087</v>
      </c>
      <c r="N51" s="52">
        <v>0.62334445640473624</v>
      </c>
      <c r="O51" s="53">
        <v>579423</v>
      </c>
      <c r="P51" s="44">
        <v>0.62370613562970934</v>
      </c>
      <c r="Q51" s="175">
        <v>580501</v>
      </c>
      <c r="R51" s="52">
        <v>0.61887100213219615</v>
      </c>
      <c r="S51" s="19">
        <v>-1414</v>
      </c>
      <c r="T51" s="20">
        <v>4.4734542725400894E-3</v>
      </c>
      <c r="U51" s="310"/>
      <c r="V51" s="139"/>
      <c r="W51" s="139"/>
    </row>
    <row r="52" spans="1:23" ht="13.5" customHeight="1" x14ac:dyDescent="0.25">
      <c r="A52" s="141"/>
      <c r="B52" s="195"/>
      <c r="C52" s="192"/>
      <c r="D52" s="192"/>
      <c r="E52" s="191"/>
      <c r="F52" s="190"/>
      <c r="G52" s="176"/>
      <c r="H52" s="193"/>
      <c r="I52" s="176"/>
      <c r="J52" s="193"/>
      <c r="K52" s="176"/>
      <c r="L52" s="193"/>
      <c r="M52" s="176"/>
      <c r="N52" s="193"/>
      <c r="O52" s="54"/>
      <c r="P52" s="166"/>
      <c r="Q52" s="176"/>
      <c r="R52" s="193"/>
      <c r="S52" s="42"/>
      <c r="T52" s="43"/>
      <c r="U52" s="348" t="s">
        <v>40</v>
      </c>
      <c r="V52" s="139"/>
      <c r="W52" s="139"/>
    </row>
    <row r="53" spans="1:23" ht="13.5" customHeight="1" x14ac:dyDescent="0.25">
      <c r="A53" s="141"/>
      <c r="B53" s="188"/>
      <c r="C53" s="177"/>
      <c r="D53" s="177"/>
      <c r="E53" s="189"/>
      <c r="F53" s="194"/>
      <c r="G53" s="176"/>
      <c r="H53" s="55"/>
      <c r="I53" s="176"/>
      <c r="J53" s="55"/>
      <c r="K53" s="176"/>
      <c r="L53" s="55"/>
      <c r="M53" s="176"/>
      <c r="N53" s="55"/>
      <c r="O53" s="56"/>
      <c r="P53" s="40"/>
      <c r="Q53" s="176"/>
      <c r="R53" s="55"/>
      <c r="S53" s="42"/>
      <c r="T53" s="43"/>
      <c r="U53" s="349"/>
      <c r="V53" s="139"/>
      <c r="W53" s="139"/>
    </row>
    <row r="54" spans="1:23" ht="13.5" customHeight="1" x14ac:dyDescent="0.25">
      <c r="A54" s="141"/>
      <c r="B54" s="186" t="s">
        <v>86</v>
      </c>
      <c r="C54" s="171" t="s">
        <v>88</v>
      </c>
      <c r="D54" s="171"/>
      <c r="E54" s="187"/>
      <c r="F54" s="343">
        <v>54000</v>
      </c>
      <c r="G54" s="175">
        <v>0</v>
      </c>
      <c r="H54" s="52">
        <v>0</v>
      </c>
      <c r="I54" s="175">
        <v>0</v>
      </c>
      <c r="J54" s="52">
        <v>0</v>
      </c>
      <c r="K54" s="175">
        <v>0</v>
      </c>
      <c r="L54" s="52">
        <v>0</v>
      </c>
      <c r="M54" s="175">
        <v>54000</v>
      </c>
      <c r="N54" s="52">
        <v>1</v>
      </c>
      <c r="O54" s="53">
        <v>54000</v>
      </c>
      <c r="P54" s="44">
        <v>1</v>
      </c>
      <c r="Q54" s="175">
        <v>51000</v>
      </c>
      <c r="R54" s="52">
        <v>1</v>
      </c>
      <c r="S54" s="19">
        <v>3000</v>
      </c>
      <c r="T54" s="20">
        <v>0</v>
      </c>
      <c r="U54" s="350"/>
      <c r="V54" s="139"/>
      <c r="W54" s="139"/>
    </row>
    <row r="55" spans="1:23" ht="13.5" customHeight="1" x14ac:dyDescent="0.25">
      <c r="F55" s="96"/>
      <c r="G55" s="217"/>
      <c r="H55" s="217"/>
      <c r="I55" s="217"/>
      <c r="J55" s="217"/>
      <c r="K55" s="218"/>
      <c r="L55" s="217"/>
      <c r="M55" s="218"/>
      <c r="N55" s="217"/>
      <c r="O55" s="218"/>
      <c r="P55" s="217"/>
      <c r="Q55" s="217"/>
      <c r="R55" s="218"/>
      <c r="S55" s="218"/>
    </row>
    <row r="56" spans="1:23" ht="13.5" customHeight="1" x14ac:dyDescent="0.25">
      <c r="B56" s="62"/>
      <c r="C56" s="63"/>
      <c r="D56" s="63"/>
      <c r="F56" s="96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</row>
    <row r="57" spans="1:23" ht="13.5" customHeight="1" x14ac:dyDescent="0.25">
      <c r="B57" s="219"/>
      <c r="F57" s="96"/>
      <c r="G57" s="217"/>
      <c r="H57" s="217"/>
      <c r="I57" s="217"/>
      <c r="J57" s="217"/>
      <c r="K57" s="218"/>
      <c r="L57" s="217"/>
      <c r="M57" s="218"/>
      <c r="N57" s="217"/>
      <c r="O57" s="218"/>
      <c r="P57" s="217"/>
      <c r="Q57" s="217"/>
      <c r="R57" s="218"/>
      <c r="S57" s="218"/>
    </row>
    <row r="58" spans="1:23" ht="13.5" customHeight="1" x14ac:dyDescent="0.25">
      <c r="B58" s="219"/>
      <c r="C58" s="219"/>
      <c r="D58" s="219"/>
      <c r="E58" s="219"/>
      <c r="F58" s="96"/>
      <c r="G58" s="217"/>
      <c r="H58" s="217"/>
      <c r="I58" s="217"/>
      <c r="J58" s="217"/>
      <c r="K58" s="218"/>
      <c r="L58" s="217"/>
      <c r="M58" s="218"/>
      <c r="N58" s="217"/>
      <c r="O58" s="218"/>
      <c r="P58" s="217"/>
      <c r="Q58" s="217"/>
      <c r="R58" s="218"/>
      <c r="S58" s="218"/>
    </row>
    <row r="59" spans="1:23" ht="13.5" customHeight="1" x14ac:dyDescent="0.25">
      <c r="B59" s="219"/>
      <c r="F59" s="96"/>
      <c r="G59" s="217"/>
      <c r="H59" s="217"/>
      <c r="I59" s="217"/>
      <c r="J59" s="217"/>
      <c r="K59" s="218"/>
      <c r="L59" s="217"/>
      <c r="M59" s="218"/>
      <c r="N59" s="217"/>
      <c r="O59" s="218"/>
      <c r="P59" s="217"/>
      <c r="Q59" s="217"/>
      <c r="R59" s="218"/>
      <c r="S59" s="218"/>
    </row>
    <row r="60" spans="1:23" ht="13.5" customHeight="1" x14ac:dyDescent="0.25">
      <c r="B60" s="219"/>
      <c r="F60" s="96"/>
      <c r="G60" s="217"/>
      <c r="H60" s="217"/>
      <c r="I60" s="217"/>
      <c r="J60" s="217"/>
      <c r="K60" s="218"/>
      <c r="L60" s="217"/>
      <c r="M60" s="218"/>
      <c r="N60" s="217"/>
      <c r="O60" s="218"/>
      <c r="P60" s="217"/>
      <c r="Q60" s="217"/>
      <c r="R60" s="218"/>
      <c r="S60" s="218"/>
    </row>
    <row r="61" spans="1:23" ht="13.5" customHeight="1" x14ac:dyDescent="0.25">
      <c r="F61" s="96"/>
      <c r="G61" s="217"/>
      <c r="H61" s="217"/>
      <c r="I61" s="217"/>
      <c r="J61" s="217"/>
      <c r="K61" s="218"/>
      <c r="L61" s="217"/>
      <c r="M61" s="218"/>
      <c r="N61" s="217"/>
      <c r="O61" s="218"/>
      <c r="P61" s="217"/>
      <c r="Q61" s="217"/>
      <c r="R61" s="218"/>
      <c r="S61" s="218"/>
    </row>
    <row r="62" spans="1:23" ht="13.5" customHeight="1" x14ac:dyDescent="0.25">
      <c r="F62" s="96"/>
      <c r="G62" s="217"/>
      <c r="H62" s="217"/>
      <c r="I62" s="217"/>
      <c r="J62" s="217"/>
      <c r="K62" s="218"/>
      <c r="L62" s="217"/>
      <c r="M62" s="218"/>
      <c r="N62" s="217"/>
      <c r="O62" s="218"/>
      <c r="P62" s="217"/>
      <c r="Q62" s="217"/>
      <c r="R62" s="218"/>
      <c r="S62" s="218"/>
    </row>
    <row r="63" spans="1:23" ht="13.5" customHeight="1" x14ac:dyDescent="0.25">
      <c r="F63" s="96"/>
      <c r="G63" s="217"/>
      <c r="H63" s="217"/>
      <c r="I63" s="217"/>
      <c r="J63" s="217"/>
      <c r="K63" s="218"/>
      <c r="L63" s="217"/>
      <c r="M63" s="218"/>
      <c r="N63" s="217"/>
      <c r="O63" s="218"/>
      <c r="P63" s="217"/>
      <c r="Q63" s="217"/>
      <c r="R63" s="218"/>
      <c r="S63" s="218"/>
    </row>
    <row r="64" spans="1:23" ht="13.5" customHeight="1" x14ac:dyDescent="0.25">
      <c r="F64" s="96"/>
      <c r="G64" s="217"/>
      <c r="H64" s="217"/>
      <c r="I64" s="217"/>
      <c r="J64" s="217"/>
      <c r="K64" s="218"/>
      <c r="L64" s="217"/>
      <c r="M64" s="218"/>
      <c r="N64" s="217"/>
      <c r="O64" s="218"/>
      <c r="P64" s="217"/>
      <c r="Q64" s="217"/>
      <c r="R64" s="218"/>
      <c r="S64" s="218"/>
    </row>
    <row r="65" spans="6:19" ht="13.5" customHeight="1" x14ac:dyDescent="0.25">
      <c r="F65" s="96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</row>
    <row r="66" spans="6:19" ht="13.5" customHeight="1" x14ac:dyDescent="0.25">
      <c r="F66" s="96"/>
      <c r="G66" s="217"/>
      <c r="H66" s="217"/>
      <c r="I66" s="217"/>
      <c r="J66" s="217"/>
      <c r="K66" s="218"/>
      <c r="L66" s="217"/>
      <c r="M66" s="218"/>
      <c r="N66" s="217"/>
      <c r="O66" s="218"/>
      <c r="P66" s="217"/>
      <c r="Q66" s="217"/>
      <c r="R66" s="218"/>
      <c r="S66" s="218"/>
    </row>
    <row r="67" spans="6:19" ht="13.5" customHeight="1" x14ac:dyDescent="0.25">
      <c r="F67" s="96"/>
      <c r="G67" s="217"/>
      <c r="H67" s="217"/>
      <c r="I67" s="217"/>
      <c r="J67" s="217"/>
      <c r="K67" s="218"/>
      <c r="L67" s="217"/>
      <c r="M67" s="218"/>
      <c r="N67" s="217"/>
      <c r="O67" s="218"/>
      <c r="P67" s="217"/>
      <c r="Q67" s="217"/>
      <c r="R67" s="218"/>
      <c r="S67" s="218"/>
    </row>
    <row r="68" spans="6:19" ht="13.5" customHeight="1" x14ac:dyDescent="0.25">
      <c r="F68" s="96"/>
      <c r="G68" s="217"/>
      <c r="H68" s="217"/>
      <c r="I68" s="217"/>
      <c r="J68" s="217"/>
      <c r="K68" s="218"/>
      <c r="L68" s="217"/>
      <c r="M68" s="218"/>
      <c r="N68" s="217"/>
      <c r="O68" s="218"/>
      <c r="P68" s="217"/>
      <c r="Q68" s="217"/>
      <c r="R68" s="218"/>
      <c r="S68" s="218"/>
    </row>
    <row r="69" spans="6:19" ht="13.5" customHeight="1" x14ac:dyDescent="0.25">
      <c r="F69" s="96"/>
      <c r="G69" s="217"/>
      <c r="H69" s="217"/>
      <c r="I69" s="217"/>
      <c r="J69" s="217"/>
      <c r="K69" s="218"/>
      <c r="L69" s="217"/>
      <c r="M69" s="218"/>
      <c r="N69" s="217"/>
      <c r="O69" s="218"/>
      <c r="P69" s="217"/>
      <c r="Q69" s="217"/>
      <c r="R69" s="218"/>
      <c r="S69" s="218"/>
    </row>
    <row r="70" spans="6:19" ht="13.5" customHeight="1" x14ac:dyDescent="0.25">
      <c r="F70" s="96"/>
      <c r="G70" s="217"/>
      <c r="H70" s="217"/>
      <c r="I70" s="217"/>
      <c r="J70" s="217"/>
      <c r="K70" s="218"/>
      <c r="L70" s="217"/>
      <c r="M70" s="218"/>
      <c r="N70" s="217"/>
      <c r="O70" s="218"/>
      <c r="P70" s="217"/>
      <c r="Q70" s="217"/>
      <c r="R70" s="218"/>
      <c r="S70" s="218"/>
    </row>
    <row r="71" spans="6:19" ht="13.5" customHeight="1" x14ac:dyDescent="0.25">
      <c r="F71" s="96"/>
      <c r="G71" s="217"/>
      <c r="H71" s="217"/>
      <c r="I71" s="217"/>
      <c r="J71" s="217"/>
      <c r="K71" s="218"/>
      <c r="L71" s="217"/>
      <c r="M71" s="218"/>
      <c r="N71" s="217"/>
      <c r="O71" s="218"/>
      <c r="P71" s="217"/>
      <c r="Q71" s="217"/>
      <c r="R71" s="218"/>
      <c r="S71" s="218"/>
    </row>
    <row r="72" spans="6:19" ht="13.5" customHeight="1" x14ac:dyDescent="0.25">
      <c r="F72" s="96"/>
      <c r="G72" s="217"/>
      <c r="H72" s="217"/>
      <c r="I72" s="217"/>
      <c r="J72" s="217"/>
      <c r="K72" s="218"/>
      <c r="L72" s="217"/>
      <c r="M72" s="218"/>
      <c r="N72" s="217"/>
      <c r="O72" s="218"/>
      <c r="P72" s="217"/>
      <c r="Q72" s="217"/>
      <c r="R72" s="218"/>
      <c r="S72" s="218"/>
    </row>
    <row r="73" spans="6:19" ht="13.5" customHeight="1" x14ac:dyDescent="0.25">
      <c r="F73" s="96"/>
      <c r="G73" s="217"/>
      <c r="H73" s="217"/>
      <c r="I73" s="217"/>
      <c r="J73" s="217"/>
      <c r="K73" s="218"/>
      <c r="L73" s="217"/>
      <c r="M73" s="218"/>
      <c r="N73" s="217"/>
      <c r="O73" s="218"/>
      <c r="P73" s="217"/>
      <c r="Q73" s="217"/>
      <c r="R73" s="218"/>
      <c r="S73" s="218"/>
    </row>
    <row r="74" spans="6:19" ht="13.5" customHeight="1" x14ac:dyDescent="0.25">
      <c r="F74" s="96"/>
      <c r="G74" s="217"/>
      <c r="H74" s="217"/>
      <c r="I74" s="217"/>
      <c r="J74" s="217"/>
      <c r="K74" s="218"/>
      <c r="L74" s="217"/>
      <c r="M74" s="218"/>
      <c r="N74" s="217"/>
      <c r="O74" s="218"/>
      <c r="P74" s="217"/>
      <c r="Q74" s="217"/>
      <c r="R74" s="218"/>
      <c r="S74" s="218"/>
    </row>
    <row r="75" spans="6:19" ht="13.5" customHeight="1" x14ac:dyDescent="0.25">
      <c r="F75" s="96"/>
      <c r="G75" s="217"/>
      <c r="H75" s="217"/>
      <c r="I75" s="217"/>
      <c r="J75" s="217"/>
      <c r="K75" s="218"/>
      <c r="L75" s="217"/>
      <c r="M75" s="218"/>
      <c r="N75" s="217"/>
      <c r="O75" s="218"/>
      <c r="P75" s="217"/>
      <c r="Q75" s="217"/>
      <c r="R75" s="218"/>
      <c r="S75" s="218"/>
    </row>
    <row r="76" spans="6:19" ht="13.5" customHeight="1" x14ac:dyDescent="0.25">
      <c r="F76" s="96"/>
      <c r="G76" s="217"/>
      <c r="H76" s="217"/>
      <c r="I76" s="217"/>
      <c r="J76" s="217"/>
      <c r="K76" s="218"/>
      <c r="L76" s="217"/>
      <c r="M76" s="218"/>
      <c r="N76" s="217"/>
      <c r="O76" s="218"/>
      <c r="P76" s="217"/>
      <c r="Q76" s="217"/>
      <c r="R76" s="218"/>
      <c r="S76" s="218"/>
    </row>
    <row r="77" spans="6:19" ht="13.5" customHeight="1" x14ac:dyDescent="0.25">
      <c r="F77" s="96"/>
      <c r="G77" s="217"/>
      <c r="H77" s="217"/>
      <c r="I77" s="217"/>
      <c r="J77" s="217"/>
      <c r="K77" s="218"/>
      <c r="L77" s="217"/>
      <c r="M77" s="218"/>
      <c r="N77" s="217"/>
      <c r="O77" s="218"/>
      <c r="P77" s="217"/>
      <c r="Q77" s="217"/>
      <c r="R77" s="218"/>
      <c r="S77" s="218"/>
    </row>
    <row r="78" spans="6:19" ht="13.5" customHeight="1" x14ac:dyDescent="0.25">
      <c r="F78" s="96"/>
      <c r="G78" s="217"/>
      <c r="H78" s="217"/>
      <c r="I78" s="217"/>
      <c r="J78" s="217"/>
      <c r="K78" s="218"/>
      <c r="L78" s="217"/>
      <c r="M78" s="218"/>
      <c r="N78" s="217"/>
      <c r="O78" s="218"/>
      <c r="P78" s="217"/>
      <c r="Q78" s="217"/>
      <c r="R78" s="218"/>
      <c r="S78" s="218"/>
    </row>
    <row r="79" spans="6:19" ht="13.5" customHeight="1" x14ac:dyDescent="0.25">
      <c r="F79" s="96"/>
      <c r="G79" s="217"/>
      <c r="H79" s="217"/>
      <c r="I79" s="217"/>
      <c r="J79" s="217"/>
      <c r="K79" s="218"/>
      <c r="L79" s="217"/>
      <c r="M79" s="218"/>
      <c r="N79" s="217"/>
      <c r="O79" s="218"/>
      <c r="P79" s="217"/>
      <c r="Q79" s="217"/>
      <c r="R79" s="218"/>
      <c r="S79" s="218"/>
    </row>
    <row r="80" spans="6:19" ht="13.5" customHeight="1" x14ac:dyDescent="0.25">
      <c r="F80" s="96"/>
      <c r="G80" s="217"/>
      <c r="H80" s="217"/>
      <c r="I80" s="217"/>
      <c r="J80" s="217"/>
      <c r="K80" s="218"/>
      <c r="L80" s="217"/>
      <c r="M80" s="218"/>
      <c r="N80" s="217"/>
      <c r="O80" s="218"/>
      <c r="P80" s="217"/>
      <c r="Q80" s="217"/>
      <c r="R80" s="218"/>
      <c r="S80" s="218"/>
    </row>
    <row r="81" spans="6:19" ht="13.5" customHeight="1" x14ac:dyDescent="0.25">
      <c r="F81" s="96"/>
      <c r="G81" s="217"/>
      <c r="H81" s="217"/>
      <c r="I81" s="217"/>
      <c r="J81" s="217"/>
      <c r="K81" s="218"/>
      <c r="L81" s="217"/>
      <c r="M81" s="218"/>
      <c r="N81" s="217"/>
      <c r="O81" s="218"/>
      <c r="P81" s="217"/>
      <c r="Q81" s="217"/>
      <c r="R81" s="218"/>
      <c r="S81" s="218"/>
    </row>
    <row r="82" spans="6:19" ht="13.5" customHeight="1" x14ac:dyDescent="0.25">
      <c r="F82" s="96"/>
      <c r="G82" s="217"/>
      <c r="H82" s="217"/>
      <c r="I82" s="217"/>
      <c r="J82" s="217"/>
      <c r="K82" s="218"/>
      <c r="L82" s="217"/>
      <c r="M82" s="218"/>
      <c r="N82" s="217"/>
      <c r="O82" s="218"/>
      <c r="P82" s="217"/>
      <c r="Q82" s="217"/>
      <c r="R82" s="218"/>
      <c r="S82" s="218"/>
    </row>
    <row r="83" spans="6:19" ht="13.5" customHeight="1" x14ac:dyDescent="0.25">
      <c r="F83" s="96"/>
      <c r="G83" s="217"/>
      <c r="H83" s="217"/>
      <c r="I83" s="217"/>
      <c r="J83" s="217"/>
      <c r="K83" s="218"/>
      <c r="L83" s="217"/>
      <c r="M83" s="218"/>
      <c r="N83" s="217"/>
      <c r="O83" s="218"/>
      <c r="P83" s="217"/>
      <c r="Q83" s="217"/>
      <c r="R83" s="218"/>
      <c r="S83" s="218"/>
    </row>
    <row r="84" spans="6:19" ht="13.5" customHeight="1" x14ac:dyDescent="0.25">
      <c r="F84" s="96"/>
      <c r="G84" s="217"/>
      <c r="H84" s="217"/>
      <c r="I84" s="217"/>
      <c r="J84" s="217"/>
      <c r="K84" s="218"/>
      <c r="L84" s="217"/>
      <c r="M84" s="218"/>
      <c r="N84" s="217"/>
      <c r="O84" s="218"/>
      <c r="P84" s="217"/>
      <c r="Q84" s="217"/>
      <c r="R84" s="218"/>
      <c r="S84" s="218"/>
    </row>
    <row r="85" spans="6:19" ht="13.5" customHeight="1" x14ac:dyDescent="0.25">
      <c r="F85" s="96"/>
      <c r="G85" s="217"/>
      <c r="H85" s="217"/>
      <c r="I85" s="217"/>
      <c r="J85" s="217"/>
      <c r="K85" s="218"/>
      <c r="L85" s="217"/>
      <c r="M85" s="218"/>
      <c r="N85" s="217"/>
      <c r="O85" s="218"/>
      <c r="P85" s="217"/>
      <c r="Q85" s="217"/>
      <c r="R85" s="218"/>
      <c r="S85" s="218"/>
    </row>
    <row r="86" spans="6:19" ht="13.5" customHeight="1" x14ac:dyDescent="0.25">
      <c r="F86" s="96"/>
      <c r="G86" s="217"/>
      <c r="H86" s="217"/>
      <c r="I86" s="217"/>
      <c r="J86" s="217"/>
      <c r="K86" s="218"/>
      <c r="L86" s="217"/>
      <c r="M86" s="218"/>
      <c r="N86" s="217"/>
      <c r="O86" s="218"/>
      <c r="P86" s="217"/>
      <c r="Q86" s="217"/>
      <c r="R86" s="218"/>
      <c r="S86" s="218"/>
    </row>
    <row r="87" spans="6:19" ht="13.5" customHeight="1" x14ac:dyDescent="0.25">
      <c r="F87" s="96"/>
      <c r="G87" s="217"/>
      <c r="H87" s="217"/>
      <c r="I87" s="217"/>
      <c r="J87" s="217"/>
      <c r="K87" s="218"/>
      <c r="L87" s="217"/>
      <c r="M87" s="218"/>
      <c r="N87" s="217"/>
      <c r="O87" s="218"/>
      <c r="P87" s="217"/>
      <c r="Q87" s="217"/>
      <c r="R87" s="218"/>
      <c r="S87" s="218"/>
    </row>
    <row r="88" spans="6:19" ht="13.5" customHeight="1" x14ac:dyDescent="0.25">
      <c r="F88" s="96"/>
      <c r="G88" s="217"/>
      <c r="H88" s="217"/>
      <c r="I88" s="217"/>
      <c r="J88" s="217"/>
      <c r="K88" s="218"/>
      <c r="L88" s="217"/>
      <c r="M88" s="218"/>
      <c r="N88" s="217"/>
      <c r="O88" s="218"/>
      <c r="P88" s="217"/>
      <c r="Q88" s="217"/>
      <c r="R88" s="218"/>
      <c r="S88" s="218"/>
    </row>
    <row r="89" spans="6:19" ht="13.5" customHeight="1" x14ac:dyDescent="0.25">
      <c r="F89" s="96"/>
      <c r="G89" s="217"/>
      <c r="H89" s="217"/>
      <c r="I89" s="217"/>
      <c r="J89" s="217"/>
      <c r="K89" s="218"/>
      <c r="L89" s="217"/>
      <c r="M89" s="218"/>
      <c r="N89" s="217"/>
      <c r="O89" s="218"/>
      <c r="P89" s="217"/>
      <c r="Q89" s="217"/>
      <c r="R89" s="218"/>
      <c r="S89" s="218"/>
    </row>
    <row r="90" spans="6:19" ht="13.5" customHeight="1" x14ac:dyDescent="0.25">
      <c r="F90" s="96"/>
      <c r="G90" s="217"/>
      <c r="H90" s="217"/>
      <c r="I90" s="217"/>
      <c r="J90" s="217"/>
      <c r="K90" s="218"/>
      <c r="L90" s="217"/>
      <c r="M90" s="218"/>
      <c r="N90" s="217"/>
      <c r="O90" s="218"/>
      <c r="P90" s="217"/>
      <c r="Q90" s="217"/>
      <c r="R90" s="218"/>
      <c r="S90" s="218"/>
    </row>
    <row r="91" spans="6:19" ht="13.5" customHeight="1" x14ac:dyDescent="0.25">
      <c r="F91" s="96"/>
      <c r="G91" s="217"/>
      <c r="H91" s="217"/>
      <c r="I91" s="217"/>
      <c r="J91" s="217"/>
      <c r="K91" s="218"/>
      <c r="L91" s="217"/>
      <c r="M91" s="218"/>
      <c r="N91" s="217"/>
      <c r="O91" s="218"/>
      <c r="P91" s="217"/>
      <c r="Q91" s="217"/>
      <c r="R91" s="218"/>
      <c r="S91" s="218"/>
    </row>
    <row r="92" spans="6:19" ht="13.5" customHeight="1" x14ac:dyDescent="0.25">
      <c r="F92" s="96"/>
      <c r="G92" s="217"/>
      <c r="H92" s="217"/>
      <c r="I92" s="217"/>
      <c r="J92" s="217"/>
      <c r="K92" s="218"/>
      <c r="L92" s="217"/>
      <c r="M92" s="218"/>
      <c r="N92" s="217"/>
      <c r="O92" s="218"/>
      <c r="P92" s="217"/>
      <c r="Q92" s="217"/>
      <c r="R92" s="218"/>
      <c r="S92" s="218"/>
    </row>
    <row r="93" spans="6:19" ht="13.5" customHeight="1" x14ac:dyDescent="0.25">
      <c r="F93" s="96"/>
      <c r="G93" s="217"/>
      <c r="H93" s="217"/>
      <c r="I93" s="217"/>
      <c r="J93" s="217"/>
      <c r="K93" s="218"/>
      <c r="L93" s="217"/>
      <c r="M93" s="218"/>
      <c r="N93" s="217"/>
      <c r="O93" s="218"/>
      <c r="P93" s="217"/>
      <c r="Q93" s="217"/>
      <c r="R93" s="218"/>
      <c r="S93" s="218"/>
    </row>
    <row r="94" spans="6:19" ht="13.5" customHeight="1" x14ac:dyDescent="0.25">
      <c r="F94" s="96"/>
      <c r="G94" s="217"/>
      <c r="H94" s="217"/>
      <c r="I94" s="217"/>
      <c r="J94" s="217"/>
      <c r="K94" s="218"/>
      <c r="L94" s="217"/>
      <c r="M94" s="218"/>
      <c r="N94" s="217"/>
      <c r="O94" s="218"/>
      <c r="P94" s="217"/>
      <c r="Q94" s="217"/>
      <c r="R94" s="218"/>
      <c r="S94" s="218"/>
    </row>
    <row r="95" spans="6:19" ht="13.5" customHeight="1" x14ac:dyDescent="0.25">
      <c r="F95" s="96"/>
      <c r="G95" s="217"/>
      <c r="H95" s="217"/>
      <c r="I95" s="217"/>
      <c r="J95" s="217"/>
      <c r="K95" s="218"/>
      <c r="L95" s="217"/>
      <c r="M95" s="218"/>
      <c r="N95" s="217"/>
      <c r="O95" s="218"/>
      <c r="P95" s="217"/>
      <c r="Q95" s="217"/>
      <c r="R95" s="218"/>
      <c r="S95" s="218"/>
    </row>
    <row r="96" spans="6:19" ht="13.5" customHeight="1" x14ac:dyDescent="0.25">
      <c r="F96" s="96"/>
      <c r="G96" s="217"/>
      <c r="H96" s="217"/>
      <c r="I96" s="217"/>
      <c r="J96" s="217"/>
      <c r="K96" s="218"/>
      <c r="L96" s="217"/>
      <c r="M96" s="218"/>
      <c r="N96" s="217"/>
      <c r="O96" s="218"/>
      <c r="P96" s="217"/>
      <c r="Q96" s="217"/>
      <c r="R96" s="218"/>
      <c r="S96" s="218"/>
    </row>
    <row r="97" spans="6:19" ht="13.5" customHeight="1" x14ac:dyDescent="0.25">
      <c r="F97" s="96"/>
      <c r="G97" s="217"/>
      <c r="H97" s="217"/>
      <c r="I97" s="217"/>
      <c r="J97" s="217"/>
      <c r="K97" s="218"/>
      <c r="L97" s="217"/>
      <c r="M97" s="218"/>
      <c r="N97" s="217"/>
      <c r="O97" s="218"/>
      <c r="P97" s="217"/>
      <c r="Q97" s="217"/>
      <c r="R97" s="218"/>
      <c r="S97" s="218"/>
    </row>
    <row r="98" spans="6:19" ht="13.5" customHeight="1" x14ac:dyDescent="0.25">
      <c r="F98" s="96"/>
      <c r="G98" s="217"/>
      <c r="H98" s="217"/>
      <c r="I98" s="217"/>
      <c r="J98" s="217"/>
      <c r="K98" s="218"/>
      <c r="L98" s="217"/>
      <c r="M98" s="218"/>
      <c r="N98" s="217"/>
      <c r="O98" s="218"/>
      <c r="P98" s="217"/>
      <c r="Q98" s="217"/>
      <c r="R98" s="218"/>
      <c r="S98" s="218"/>
    </row>
    <row r="99" spans="6:19" ht="13.5" customHeight="1" x14ac:dyDescent="0.25">
      <c r="F99" s="96"/>
      <c r="G99" s="217"/>
      <c r="H99" s="217"/>
      <c r="I99" s="217"/>
      <c r="J99" s="217"/>
      <c r="K99" s="218"/>
      <c r="L99" s="217"/>
      <c r="M99" s="218"/>
      <c r="N99" s="217"/>
      <c r="O99" s="218"/>
      <c r="P99" s="217"/>
      <c r="Q99" s="217"/>
      <c r="R99" s="218"/>
      <c r="S99" s="218"/>
    </row>
    <row r="100" spans="6:19" ht="13.5" customHeight="1" x14ac:dyDescent="0.25">
      <c r="F100" s="96"/>
      <c r="G100" s="217"/>
      <c r="H100" s="217"/>
      <c r="I100" s="217"/>
      <c r="J100" s="217"/>
      <c r="K100" s="218"/>
      <c r="L100" s="217"/>
      <c r="M100" s="218"/>
      <c r="N100" s="217"/>
      <c r="O100" s="218"/>
      <c r="P100" s="217"/>
      <c r="Q100" s="217"/>
      <c r="R100" s="218"/>
      <c r="S100" s="218"/>
    </row>
    <row r="101" spans="6:19" ht="13.5" customHeight="1" x14ac:dyDescent="0.25">
      <c r="F101" s="96"/>
      <c r="G101" s="217"/>
      <c r="H101" s="217"/>
      <c r="I101" s="217"/>
      <c r="J101" s="217"/>
      <c r="K101" s="218"/>
      <c r="L101" s="217"/>
      <c r="M101" s="218"/>
      <c r="N101" s="217"/>
      <c r="O101" s="218"/>
      <c r="P101" s="217"/>
      <c r="Q101" s="217"/>
      <c r="R101" s="218"/>
      <c r="S101" s="218"/>
    </row>
    <row r="102" spans="6:19" ht="13.5" customHeight="1" x14ac:dyDescent="0.25">
      <c r="F102" s="96"/>
      <c r="G102" s="217"/>
      <c r="H102" s="217"/>
      <c r="I102" s="217"/>
      <c r="J102" s="217"/>
      <c r="K102" s="218"/>
      <c r="L102" s="217"/>
      <c r="M102" s="218"/>
      <c r="N102" s="217"/>
      <c r="O102" s="218"/>
      <c r="P102" s="217"/>
      <c r="Q102" s="217"/>
      <c r="R102" s="218"/>
      <c r="S102" s="218"/>
    </row>
    <row r="103" spans="6:19" ht="13.5" customHeight="1" x14ac:dyDescent="0.25">
      <c r="F103" s="96"/>
      <c r="G103" s="217"/>
      <c r="H103" s="217"/>
      <c r="I103" s="217"/>
      <c r="J103" s="217"/>
      <c r="K103" s="218"/>
      <c r="L103" s="217"/>
      <c r="M103" s="218"/>
      <c r="N103" s="217"/>
      <c r="O103" s="218"/>
      <c r="P103" s="217"/>
      <c r="Q103" s="217"/>
      <c r="R103" s="218"/>
      <c r="S103" s="218"/>
    </row>
    <row r="104" spans="6:19" ht="13.5" customHeight="1" x14ac:dyDescent="0.25">
      <c r="F104" s="96"/>
      <c r="G104" s="217"/>
      <c r="H104" s="217"/>
      <c r="I104" s="217"/>
      <c r="J104" s="217"/>
      <c r="K104" s="218"/>
      <c r="L104" s="217"/>
      <c r="M104" s="218"/>
      <c r="N104" s="217"/>
      <c r="O104" s="218"/>
      <c r="P104" s="217"/>
      <c r="Q104" s="217"/>
      <c r="R104" s="218"/>
      <c r="S104" s="218"/>
    </row>
    <row r="105" spans="6:19" ht="13.5" customHeight="1" x14ac:dyDescent="0.25">
      <c r="F105" s="96"/>
      <c r="G105" s="217"/>
      <c r="H105" s="217"/>
      <c r="I105" s="217"/>
      <c r="J105" s="217"/>
      <c r="K105" s="218"/>
      <c r="L105" s="217"/>
      <c r="M105" s="218"/>
      <c r="N105" s="217"/>
      <c r="O105" s="218"/>
      <c r="P105" s="217"/>
      <c r="Q105" s="217"/>
      <c r="R105" s="218"/>
      <c r="S105" s="218"/>
    </row>
    <row r="106" spans="6:19" ht="13.5" customHeight="1" x14ac:dyDescent="0.25">
      <c r="F106" s="96"/>
      <c r="G106" s="217"/>
      <c r="H106" s="217"/>
      <c r="I106" s="217"/>
      <c r="J106" s="217"/>
      <c r="K106" s="218"/>
      <c r="L106" s="217"/>
      <c r="M106" s="218"/>
      <c r="N106" s="217"/>
      <c r="O106" s="218"/>
      <c r="P106" s="217"/>
      <c r="Q106" s="217"/>
      <c r="R106" s="218"/>
      <c r="S106" s="218"/>
    </row>
    <row r="107" spans="6:19" ht="13.5" customHeight="1" x14ac:dyDescent="0.25">
      <c r="F107" s="96"/>
      <c r="G107" s="217"/>
      <c r="H107" s="217"/>
      <c r="I107" s="217"/>
      <c r="J107" s="217"/>
      <c r="K107" s="218"/>
      <c r="L107" s="217"/>
      <c r="M107" s="218"/>
      <c r="N107" s="217"/>
      <c r="O107" s="218"/>
      <c r="P107" s="217"/>
      <c r="Q107" s="217"/>
      <c r="R107" s="218"/>
      <c r="S107" s="218"/>
    </row>
    <row r="108" spans="6:19" ht="13.5" customHeight="1" x14ac:dyDescent="0.25">
      <c r="F108" s="96"/>
      <c r="G108" s="217"/>
      <c r="H108" s="217"/>
      <c r="I108" s="217"/>
      <c r="J108" s="217"/>
      <c r="K108" s="218"/>
      <c r="L108" s="217"/>
      <c r="M108" s="218"/>
      <c r="N108" s="217"/>
      <c r="O108" s="218"/>
      <c r="P108" s="217"/>
      <c r="Q108" s="217"/>
      <c r="R108" s="218"/>
      <c r="S108" s="218"/>
    </row>
    <row r="109" spans="6:19" ht="13.5" customHeight="1" x14ac:dyDescent="0.25">
      <c r="F109" s="96"/>
      <c r="G109" s="217"/>
      <c r="H109" s="217"/>
      <c r="I109" s="217"/>
      <c r="J109" s="217"/>
      <c r="K109" s="218"/>
      <c r="L109" s="217"/>
      <c r="M109" s="218"/>
      <c r="N109" s="217"/>
      <c r="O109" s="218"/>
      <c r="P109" s="217"/>
      <c r="Q109" s="217"/>
      <c r="R109" s="218"/>
      <c r="S109" s="218"/>
    </row>
    <row r="110" spans="6:19" ht="13.5" customHeight="1" x14ac:dyDescent="0.25">
      <c r="F110" s="96"/>
      <c r="G110" s="217"/>
      <c r="H110" s="217"/>
      <c r="I110" s="217"/>
      <c r="J110" s="217"/>
      <c r="K110" s="218"/>
      <c r="L110" s="217"/>
      <c r="M110" s="218"/>
      <c r="N110" s="217"/>
      <c r="O110" s="218"/>
      <c r="P110" s="217"/>
      <c r="Q110" s="217"/>
      <c r="R110" s="218"/>
      <c r="S110" s="218"/>
    </row>
    <row r="111" spans="6:19" ht="13.5" customHeight="1" x14ac:dyDescent="0.25">
      <c r="F111" s="96"/>
      <c r="G111" s="217"/>
      <c r="H111" s="217"/>
      <c r="I111" s="217"/>
      <c r="J111" s="217"/>
      <c r="K111" s="218"/>
      <c r="L111" s="217"/>
      <c r="M111" s="218"/>
      <c r="N111" s="217"/>
      <c r="O111" s="218"/>
      <c r="P111" s="217"/>
      <c r="Q111" s="217"/>
      <c r="R111" s="218"/>
      <c r="S111" s="218"/>
    </row>
    <row r="112" spans="6:19" ht="13.5" customHeight="1" x14ac:dyDescent="0.25">
      <c r="F112" s="96"/>
      <c r="G112" s="217"/>
      <c r="H112" s="217"/>
      <c r="I112" s="217"/>
      <c r="J112" s="217"/>
      <c r="K112" s="218"/>
      <c r="L112" s="217"/>
      <c r="M112" s="218"/>
      <c r="N112" s="217"/>
      <c r="O112" s="218"/>
      <c r="P112" s="217"/>
      <c r="Q112" s="217"/>
      <c r="R112" s="218"/>
      <c r="S112" s="218"/>
    </row>
    <row r="113" spans="6:19" ht="13.5" customHeight="1" x14ac:dyDescent="0.25">
      <c r="F113" s="96"/>
      <c r="G113" s="217"/>
      <c r="H113" s="217"/>
      <c r="I113" s="217"/>
      <c r="J113" s="217"/>
      <c r="K113" s="218"/>
      <c r="L113" s="217"/>
      <c r="M113" s="218"/>
      <c r="N113" s="217"/>
      <c r="O113" s="218"/>
      <c r="P113" s="217"/>
      <c r="Q113" s="217"/>
      <c r="R113" s="218"/>
      <c r="S113" s="218"/>
    </row>
    <row r="114" spans="6:19" ht="13.5" customHeight="1" x14ac:dyDescent="0.25">
      <c r="F114" s="96"/>
      <c r="G114" s="217"/>
      <c r="H114" s="217"/>
      <c r="I114" s="217"/>
      <c r="J114" s="217"/>
      <c r="K114" s="218"/>
      <c r="L114" s="217"/>
      <c r="M114" s="218"/>
      <c r="N114" s="217"/>
      <c r="O114" s="218"/>
      <c r="P114" s="217"/>
      <c r="Q114" s="217"/>
      <c r="R114" s="218"/>
      <c r="S114" s="218"/>
    </row>
    <row r="115" spans="6:19" ht="13.5" customHeight="1" x14ac:dyDescent="0.25">
      <c r="F115" s="96"/>
      <c r="G115" s="217"/>
      <c r="H115" s="217"/>
      <c r="I115" s="217"/>
      <c r="J115" s="217"/>
      <c r="K115" s="218"/>
      <c r="L115" s="217"/>
      <c r="M115" s="218"/>
      <c r="N115" s="217"/>
      <c r="O115" s="218"/>
      <c r="P115" s="217"/>
      <c r="Q115" s="217"/>
      <c r="R115" s="218"/>
      <c r="S115" s="218"/>
    </row>
    <row r="116" spans="6:19" ht="13.5" customHeight="1" x14ac:dyDescent="0.25">
      <c r="F116" s="96"/>
      <c r="G116" s="217"/>
      <c r="H116" s="217"/>
      <c r="I116" s="217"/>
      <c r="J116" s="217"/>
      <c r="K116" s="218"/>
      <c r="L116" s="217"/>
      <c r="M116" s="218"/>
      <c r="N116" s="217"/>
      <c r="O116" s="218"/>
      <c r="P116" s="217"/>
      <c r="Q116" s="217"/>
      <c r="R116" s="218"/>
      <c r="S116" s="218"/>
    </row>
    <row r="117" spans="6:19" ht="13.5" customHeight="1" x14ac:dyDescent="0.25">
      <c r="F117" s="96"/>
      <c r="G117" s="217"/>
      <c r="H117" s="217"/>
      <c r="I117" s="217"/>
      <c r="J117" s="217"/>
      <c r="K117" s="218"/>
      <c r="L117" s="217"/>
      <c r="M117" s="218"/>
      <c r="N117" s="217"/>
      <c r="O117" s="218"/>
      <c r="P117" s="217"/>
      <c r="Q117" s="217"/>
      <c r="R117" s="218"/>
      <c r="S117" s="218"/>
    </row>
    <row r="118" spans="6:19" ht="13.5" customHeight="1" x14ac:dyDescent="0.25">
      <c r="F118" s="96"/>
      <c r="G118" s="217"/>
      <c r="H118" s="217"/>
      <c r="I118" s="217"/>
      <c r="J118" s="217"/>
      <c r="K118" s="218"/>
      <c r="L118" s="217"/>
      <c r="M118" s="218"/>
      <c r="N118" s="217"/>
      <c r="O118" s="218"/>
      <c r="P118" s="217"/>
      <c r="Q118" s="217"/>
      <c r="R118" s="218"/>
      <c r="S118" s="218"/>
    </row>
    <row r="119" spans="6:19" ht="13.5" customHeight="1" x14ac:dyDescent="0.25">
      <c r="F119" s="96"/>
      <c r="G119" s="217"/>
      <c r="H119" s="217"/>
      <c r="I119" s="217"/>
      <c r="J119" s="217"/>
      <c r="K119" s="218"/>
      <c r="L119" s="217"/>
      <c r="M119" s="218"/>
      <c r="N119" s="217"/>
      <c r="O119" s="218"/>
      <c r="P119" s="217"/>
      <c r="Q119" s="217"/>
      <c r="R119" s="218"/>
      <c r="S119" s="218"/>
    </row>
    <row r="120" spans="6:19" ht="13.5" customHeight="1" x14ac:dyDescent="0.25">
      <c r="F120" s="96"/>
      <c r="G120" s="217"/>
      <c r="H120" s="217"/>
      <c r="I120" s="217"/>
      <c r="J120" s="217"/>
      <c r="K120" s="218"/>
      <c r="L120" s="217"/>
      <c r="M120" s="218"/>
      <c r="N120" s="217"/>
      <c r="O120" s="218"/>
      <c r="P120" s="217"/>
      <c r="Q120" s="217"/>
      <c r="R120" s="218"/>
      <c r="S120" s="218"/>
    </row>
    <row r="121" spans="6:19" ht="13.5" customHeight="1" x14ac:dyDescent="0.25">
      <c r="F121" s="96"/>
      <c r="G121" s="217"/>
      <c r="H121" s="217"/>
      <c r="I121" s="217"/>
      <c r="J121" s="217"/>
      <c r="K121" s="218"/>
      <c r="L121" s="217"/>
      <c r="M121" s="218"/>
      <c r="N121" s="217"/>
      <c r="O121" s="218"/>
      <c r="P121" s="217"/>
      <c r="Q121" s="217"/>
      <c r="R121" s="218"/>
      <c r="S121" s="218"/>
    </row>
    <row r="122" spans="6:19" ht="13.5" customHeight="1" x14ac:dyDescent="0.25">
      <c r="F122" s="96"/>
      <c r="G122" s="217"/>
      <c r="H122" s="217"/>
      <c r="I122" s="217"/>
      <c r="J122" s="217"/>
      <c r="K122" s="218"/>
      <c r="L122" s="217"/>
      <c r="M122" s="218"/>
      <c r="N122" s="217"/>
      <c r="O122" s="218"/>
      <c r="P122" s="217"/>
      <c r="Q122" s="217"/>
      <c r="R122" s="218"/>
      <c r="S122" s="218"/>
    </row>
    <row r="123" spans="6:19" ht="13.5" customHeight="1" x14ac:dyDescent="0.25">
      <c r="F123" s="96"/>
      <c r="G123" s="217"/>
      <c r="H123" s="217"/>
      <c r="I123" s="217"/>
      <c r="J123" s="217"/>
      <c r="K123" s="218"/>
      <c r="L123" s="217"/>
      <c r="M123" s="218"/>
      <c r="N123" s="217"/>
      <c r="O123" s="218"/>
      <c r="P123" s="217"/>
      <c r="Q123" s="217"/>
      <c r="R123" s="218"/>
      <c r="S123" s="218"/>
    </row>
    <row r="124" spans="6:19" ht="13.5" customHeight="1" x14ac:dyDescent="0.25">
      <c r="F124" s="96"/>
      <c r="G124" s="217"/>
      <c r="H124" s="217"/>
      <c r="I124" s="217"/>
      <c r="J124" s="217"/>
      <c r="K124" s="218"/>
      <c r="L124" s="217"/>
      <c r="M124" s="218"/>
      <c r="N124" s="217"/>
      <c r="O124" s="218"/>
      <c r="P124" s="217"/>
      <c r="Q124" s="217"/>
      <c r="R124" s="218"/>
      <c r="S124" s="218"/>
    </row>
    <row r="125" spans="6:19" ht="13.5" customHeight="1" x14ac:dyDescent="0.25">
      <c r="F125" s="96"/>
      <c r="G125" s="217"/>
      <c r="H125" s="217"/>
      <c r="I125" s="217"/>
      <c r="J125" s="217"/>
      <c r="K125" s="218"/>
      <c r="L125" s="217"/>
      <c r="M125" s="218"/>
      <c r="N125" s="217"/>
      <c r="O125" s="218"/>
      <c r="P125" s="217"/>
      <c r="Q125" s="217"/>
      <c r="R125" s="218"/>
      <c r="S125" s="218"/>
    </row>
    <row r="126" spans="6:19" ht="13.5" customHeight="1" x14ac:dyDescent="0.25">
      <c r="F126" s="96"/>
      <c r="G126" s="217"/>
      <c r="H126" s="217"/>
      <c r="I126" s="217"/>
      <c r="J126" s="217"/>
      <c r="K126" s="218"/>
      <c r="L126" s="217"/>
      <c r="M126" s="218"/>
      <c r="N126" s="217"/>
      <c r="O126" s="218"/>
      <c r="P126" s="217"/>
      <c r="Q126" s="217"/>
      <c r="R126" s="218"/>
      <c r="S126" s="218"/>
    </row>
    <row r="127" spans="6:19" ht="13.5" customHeight="1" x14ac:dyDescent="0.25">
      <c r="F127" s="96"/>
      <c r="G127" s="217"/>
      <c r="H127" s="217"/>
      <c r="I127" s="217"/>
      <c r="J127" s="217"/>
      <c r="K127" s="218"/>
      <c r="L127" s="217"/>
      <c r="M127" s="218"/>
      <c r="N127" s="217"/>
      <c r="O127" s="218"/>
      <c r="P127" s="217"/>
      <c r="Q127" s="217"/>
      <c r="R127" s="218"/>
      <c r="S127" s="218"/>
    </row>
    <row r="128" spans="6:19" ht="13.5" customHeight="1" x14ac:dyDescent="0.25">
      <c r="F128" s="96"/>
      <c r="G128" s="217"/>
      <c r="H128" s="217"/>
      <c r="I128" s="217"/>
      <c r="J128" s="217"/>
      <c r="K128" s="218"/>
      <c r="L128" s="217"/>
      <c r="M128" s="218"/>
      <c r="N128" s="217"/>
      <c r="O128" s="218"/>
      <c r="P128" s="217"/>
      <c r="Q128" s="217"/>
      <c r="R128" s="218"/>
      <c r="S128" s="218"/>
    </row>
    <row r="129" spans="6:19" ht="13.5" customHeight="1" x14ac:dyDescent="0.25">
      <c r="F129" s="96"/>
      <c r="G129" s="217"/>
      <c r="H129" s="217"/>
      <c r="I129" s="217"/>
      <c r="J129" s="217"/>
      <c r="K129" s="218"/>
      <c r="L129" s="217"/>
      <c r="M129" s="218"/>
      <c r="N129" s="217"/>
      <c r="O129" s="218"/>
      <c r="P129" s="217"/>
      <c r="Q129" s="217"/>
      <c r="R129" s="218"/>
      <c r="S129" s="218"/>
    </row>
    <row r="130" spans="6:19" ht="13.5" customHeight="1" x14ac:dyDescent="0.25">
      <c r="F130" s="96"/>
      <c r="G130" s="217"/>
      <c r="H130" s="217"/>
      <c r="I130" s="217"/>
      <c r="J130" s="217"/>
      <c r="K130" s="218"/>
      <c r="L130" s="217"/>
      <c r="M130" s="218"/>
      <c r="N130" s="217"/>
      <c r="O130" s="218"/>
      <c r="P130" s="217"/>
      <c r="Q130" s="217"/>
      <c r="R130" s="218"/>
      <c r="S130" s="218"/>
    </row>
    <row r="131" spans="6:19" ht="13.5" customHeight="1" x14ac:dyDescent="0.25">
      <c r="F131" s="96"/>
      <c r="G131" s="217"/>
      <c r="H131" s="217"/>
      <c r="I131" s="217"/>
      <c r="J131" s="217"/>
      <c r="K131" s="218"/>
      <c r="L131" s="217"/>
      <c r="M131" s="218"/>
      <c r="N131" s="217"/>
      <c r="O131" s="218"/>
      <c r="P131" s="217"/>
      <c r="Q131" s="217"/>
      <c r="R131" s="218"/>
      <c r="S131" s="218"/>
    </row>
    <row r="132" spans="6:19" ht="13.5" customHeight="1" x14ac:dyDescent="0.25">
      <c r="F132" s="96"/>
      <c r="G132" s="217"/>
      <c r="H132" s="217"/>
      <c r="I132" s="217"/>
      <c r="J132" s="217"/>
      <c r="K132" s="218"/>
      <c r="L132" s="217"/>
      <c r="M132" s="218"/>
      <c r="N132" s="217"/>
      <c r="O132" s="218"/>
      <c r="P132" s="217"/>
      <c r="Q132" s="217"/>
      <c r="R132" s="218"/>
      <c r="S132" s="218"/>
    </row>
    <row r="133" spans="6:19" ht="13.5" customHeight="1" x14ac:dyDescent="0.25">
      <c r="F133" s="96"/>
      <c r="G133" s="217"/>
      <c r="H133" s="217"/>
      <c r="I133" s="217"/>
      <c r="J133" s="217"/>
      <c r="K133" s="218"/>
      <c r="L133" s="217"/>
      <c r="M133" s="218"/>
      <c r="N133" s="217"/>
      <c r="O133" s="218"/>
      <c r="P133" s="217"/>
      <c r="Q133" s="217"/>
      <c r="R133" s="218"/>
      <c r="S133" s="218"/>
    </row>
    <row r="134" spans="6:19" ht="13.5" customHeight="1" x14ac:dyDescent="0.25">
      <c r="F134" s="96"/>
      <c r="G134" s="217"/>
      <c r="H134" s="217"/>
      <c r="I134" s="217"/>
      <c r="J134" s="217"/>
      <c r="K134" s="218"/>
      <c r="L134" s="217"/>
      <c r="M134" s="218"/>
      <c r="N134" s="217"/>
      <c r="O134" s="218"/>
      <c r="P134" s="217"/>
      <c r="Q134" s="217"/>
      <c r="R134" s="218"/>
      <c r="S134" s="218"/>
    </row>
    <row r="135" spans="6:19" ht="13.5" customHeight="1" x14ac:dyDescent="0.25">
      <c r="F135" s="96"/>
      <c r="G135" s="217"/>
      <c r="H135" s="217"/>
      <c r="I135" s="217"/>
      <c r="J135" s="217"/>
      <c r="K135" s="218"/>
      <c r="L135" s="217"/>
      <c r="M135" s="218"/>
      <c r="N135" s="217"/>
      <c r="O135" s="218"/>
      <c r="P135" s="217"/>
      <c r="Q135" s="217"/>
      <c r="R135" s="218"/>
      <c r="S135" s="218"/>
    </row>
    <row r="136" spans="6:19" ht="13.5" customHeight="1" x14ac:dyDescent="0.25">
      <c r="F136" s="96"/>
      <c r="G136" s="217"/>
      <c r="H136" s="217"/>
      <c r="I136" s="217"/>
      <c r="J136" s="217"/>
      <c r="K136" s="218"/>
      <c r="L136" s="217"/>
      <c r="M136" s="218"/>
      <c r="N136" s="217"/>
      <c r="O136" s="218"/>
      <c r="P136" s="217"/>
      <c r="Q136" s="217"/>
      <c r="R136" s="218"/>
      <c r="S136" s="218"/>
    </row>
    <row r="137" spans="6:19" ht="13.5" customHeight="1" x14ac:dyDescent="0.25">
      <c r="F137" s="96"/>
      <c r="G137" s="217"/>
      <c r="H137" s="217"/>
      <c r="I137" s="217"/>
      <c r="J137" s="217"/>
      <c r="K137" s="218"/>
      <c r="L137" s="217"/>
      <c r="M137" s="218"/>
      <c r="N137" s="217"/>
      <c r="O137" s="218"/>
      <c r="P137" s="217"/>
      <c r="Q137" s="217"/>
      <c r="R137" s="218"/>
      <c r="S137" s="218"/>
    </row>
    <row r="138" spans="6:19" ht="13.5" customHeight="1" x14ac:dyDescent="0.25">
      <c r="F138" s="96"/>
      <c r="G138" s="217"/>
      <c r="H138" s="217"/>
      <c r="I138" s="217"/>
      <c r="J138" s="217"/>
      <c r="K138" s="218"/>
      <c r="L138" s="217"/>
      <c r="M138" s="218"/>
      <c r="N138" s="217"/>
      <c r="O138" s="218"/>
      <c r="P138" s="217"/>
      <c r="Q138" s="217"/>
      <c r="R138" s="218"/>
      <c r="S138" s="218"/>
    </row>
    <row r="139" spans="6:19" ht="13.5" customHeight="1" x14ac:dyDescent="0.25">
      <c r="F139" s="96"/>
      <c r="G139" s="217"/>
      <c r="H139" s="217"/>
      <c r="I139" s="217"/>
      <c r="J139" s="217"/>
      <c r="K139" s="218"/>
      <c r="L139" s="217"/>
      <c r="M139" s="218"/>
      <c r="N139" s="217"/>
      <c r="O139" s="218"/>
      <c r="P139" s="217"/>
      <c r="Q139" s="217"/>
      <c r="R139" s="218"/>
      <c r="S139" s="218"/>
    </row>
    <row r="140" spans="6:19" ht="13.5" customHeight="1" x14ac:dyDescent="0.25">
      <c r="F140" s="96"/>
      <c r="G140" s="217"/>
      <c r="H140" s="217"/>
      <c r="I140" s="217"/>
      <c r="J140" s="217"/>
      <c r="K140" s="218"/>
      <c r="L140" s="217"/>
      <c r="M140" s="218"/>
      <c r="N140" s="217"/>
      <c r="O140" s="218"/>
      <c r="P140" s="217"/>
      <c r="Q140" s="217"/>
      <c r="R140" s="218"/>
      <c r="S140" s="218"/>
    </row>
    <row r="141" spans="6:19" ht="13.5" customHeight="1" x14ac:dyDescent="0.25">
      <c r="F141" s="96"/>
      <c r="G141" s="217"/>
      <c r="H141" s="217"/>
      <c r="I141" s="217"/>
      <c r="J141" s="217"/>
      <c r="K141" s="218"/>
      <c r="L141" s="217"/>
      <c r="M141" s="218"/>
      <c r="N141" s="217"/>
      <c r="O141" s="218"/>
      <c r="P141" s="217"/>
      <c r="Q141" s="217"/>
      <c r="R141" s="218"/>
      <c r="S141" s="218"/>
    </row>
    <row r="142" spans="6:19" ht="13.5" customHeight="1" x14ac:dyDescent="0.25">
      <c r="F142" s="96"/>
      <c r="G142" s="217"/>
      <c r="H142" s="217"/>
      <c r="I142" s="217"/>
      <c r="J142" s="217"/>
      <c r="K142" s="218"/>
      <c r="L142" s="217"/>
      <c r="M142" s="218"/>
      <c r="N142" s="217"/>
      <c r="O142" s="218"/>
      <c r="P142" s="217"/>
      <c r="Q142" s="217"/>
      <c r="R142" s="218"/>
      <c r="S142" s="218"/>
    </row>
    <row r="143" spans="6:19" ht="13.5" customHeight="1" x14ac:dyDescent="0.25">
      <c r="F143" s="96"/>
      <c r="G143" s="217"/>
      <c r="H143" s="217"/>
      <c r="I143" s="217"/>
      <c r="J143" s="217"/>
      <c r="K143" s="218"/>
      <c r="L143" s="217"/>
      <c r="M143" s="218"/>
      <c r="N143" s="217"/>
      <c r="O143" s="218"/>
      <c r="P143" s="217"/>
      <c r="Q143" s="217"/>
      <c r="R143" s="218"/>
      <c r="S143" s="218"/>
    </row>
    <row r="144" spans="6:19" ht="13.5" customHeight="1" x14ac:dyDescent="0.25">
      <c r="F144" s="344"/>
      <c r="G144" s="219"/>
      <c r="H144" s="219"/>
      <c r="I144" s="219"/>
      <c r="J144" s="219"/>
      <c r="K144" s="220"/>
      <c r="L144" s="219"/>
      <c r="M144" s="220"/>
      <c r="N144" s="219"/>
      <c r="O144" s="220"/>
      <c r="P144" s="219"/>
      <c r="Q144" s="219"/>
      <c r="R144" s="220"/>
      <c r="S144" s="220"/>
    </row>
  </sheetData>
  <mergeCells count="27">
    <mergeCell ref="U18:U20"/>
    <mergeCell ref="U32:U34"/>
    <mergeCell ref="U35:U37"/>
    <mergeCell ref="U38:U40"/>
    <mergeCell ref="U49:U51"/>
    <mergeCell ref="U5:U8"/>
    <mergeCell ref="G6:G8"/>
    <mergeCell ref="I6:I8"/>
    <mergeCell ref="K6:K8"/>
    <mergeCell ref="R5:R8"/>
    <mergeCell ref="S5:T6"/>
    <mergeCell ref="L5:L8"/>
    <mergeCell ref="Q7:Q8"/>
    <mergeCell ref="S7:S8"/>
    <mergeCell ref="T7:T8"/>
    <mergeCell ref="N5:N8"/>
    <mergeCell ref="P5:P8"/>
    <mergeCell ref="M6:M8"/>
    <mergeCell ref="O6:O8"/>
    <mergeCell ref="J5:J8"/>
    <mergeCell ref="U15:U17"/>
    <mergeCell ref="U21:U23"/>
    <mergeCell ref="U52:U54"/>
    <mergeCell ref="Q4:R4"/>
    <mergeCell ref="B5:E8"/>
    <mergeCell ref="F5:F8"/>
    <mergeCell ref="H5:H8"/>
  </mergeCells>
  <phoneticPr fontId="8"/>
  <pageMargins left="0.39370078740157483" right="0" top="0.78740157480314965" bottom="0.78740157480314965" header="0.23622047244094491" footer="0.15748031496062992"/>
  <pageSetup paperSize="8" scale="44" fitToWidth="0" fitToHeight="0" pageOrder="overThenDown" orientation="landscape" r:id="rId1"/>
  <headerFooter alignWithMargins="0">
    <oddFooter>&amp;P / &amp;N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ADFC3-5EEF-43D5-B7C0-1C8AF6BB17BE}">
  <sheetPr>
    <pageSetUpPr fitToPage="1"/>
  </sheetPr>
  <dimension ref="B2:AC135"/>
  <sheetViews>
    <sheetView showGridLines="0" tabSelected="1" view="pageBreakPreview" zoomScale="60" zoomScaleNormal="75" workbookViewId="0">
      <pane xSplit="5" topLeftCell="F1" activePane="topRight" state="frozen"/>
      <selection activeCell="BJ5" sqref="BJ5:BJ8"/>
      <selection pane="topRight" activeCell="U47" sqref="U47"/>
    </sheetView>
  </sheetViews>
  <sheetFormatPr defaultRowHeight="13.5" customHeight="1" x14ac:dyDescent="0.25"/>
  <cols>
    <col min="1" max="3" width="2.625" style="221" customWidth="1"/>
    <col min="4" max="4" width="43.625" style="221" customWidth="1"/>
    <col min="5" max="5" width="0.625" style="221" customWidth="1"/>
    <col min="6" max="6" width="18.125" style="221" bestFit="1" customWidth="1"/>
    <col min="7" max="7" width="20.625" style="221" customWidth="1"/>
    <col min="8" max="8" width="8.875" style="221" customWidth="1"/>
    <col min="9" max="9" width="19.25" style="221" customWidth="1"/>
    <col min="10" max="10" width="8.375" style="221" bestFit="1" customWidth="1"/>
    <col min="11" max="11" width="20.625" style="222" customWidth="1"/>
    <col min="12" max="12" width="8.375" style="221" bestFit="1" customWidth="1"/>
    <col min="13" max="13" width="20.625" style="222" customWidth="1"/>
    <col min="14" max="14" width="12.625" style="221" customWidth="1"/>
    <col min="15" max="15" width="20.625" style="222" customWidth="1"/>
    <col min="16" max="16" width="12.625" style="221" customWidth="1"/>
    <col min="17" max="17" width="30.625" style="221" customWidth="1"/>
    <col min="18" max="18" width="10.375" style="221" customWidth="1"/>
    <col min="19" max="19" width="14" style="221" customWidth="1"/>
    <col min="20" max="20" width="17.375" style="222" customWidth="1"/>
    <col min="21" max="21" width="35" style="222" customWidth="1"/>
    <col min="22" max="22" width="9" style="221"/>
    <col min="23" max="24" width="9" style="222"/>
    <col min="25" max="215" width="9" style="221"/>
    <col min="216" max="218" width="2.625" style="221" customWidth="1"/>
    <col min="219" max="219" width="43.625" style="221" customWidth="1"/>
    <col min="220" max="220" width="0.625" style="221" customWidth="1"/>
    <col min="221" max="229" width="0" style="221" hidden="1" customWidth="1"/>
    <col min="230" max="230" width="20.625" style="221" customWidth="1"/>
    <col min="231" max="236" width="0" style="221" hidden="1" customWidth="1"/>
    <col min="237" max="237" width="20.625" style="221" customWidth="1"/>
    <col min="238" max="238" width="11.75" style="221" customWidth="1"/>
    <col min="239" max="244" width="0" style="221" hidden="1" customWidth="1"/>
    <col min="245" max="245" width="20.625" style="221" customWidth="1"/>
    <col min="246" max="246" width="12.625" style="221" customWidth="1"/>
    <col min="247" max="252" width="0" style="221" hidden="1" customWidth="1"/>
    <col min="253" max="253" width="20.625" style="221" customWidth="1"/>
    <col min="254" max="254" width="12.625" style="221" customWidth="1"/>
    <col min="255" max="264" width="0" style="221" hidden="1" customWidth="1"/>
    <col min="265" max="265" width="20.625" style="221" customWidth="1"/>
    <col min="266" max="266" width="12.625" style="221" customWidth="1"/>
    <col min="267" max="267" width="20.625" style="221" customWidth="1"/>
    <col min="268" max="268" width="12.625" style="221" customWidth="1"/>
    <col min="269" max="269" width="20.625" style="221" customWidth="1"/>
    <col min="270" max="270" width="12.625" style="221" customWidth="1"/>
    <col min="271" max="271" width="20.625" style="221" customWidth="1"/>
    <col min="272" max="272" width="12.625" style="221" customWidth="1"/>
    <col min="273" max="275" width="0" style="221" hidden="1" customWidth="1"/>
    <col min="276" max="471" width="9" style="221"/>
    <col min="472" max="474" width="2.625" style="221" customWidth="1"/>
    <col min="475" max="475" width="43.625" style="221" customWidth="1"/>
    <col min="476" max="476" width="0.625" style="221" customWidth="1"/>
    <col min="477" max="485" width="0" style="221" hidden="1" customWidth="1"/>
    <col min="486" max="486" width="20.625" style="221" customWidth="1"/>
    <col min="487" max="492" width="0" style="221" hidden="1" customWidth="1"/>
    <col min="493" max="493" width="20.625" style="221" customWidth="1"/>
    <col min="494" max="494" width="11.75" style="221" customWidth="1"/>
    <col min="495" max="500" width="0" style="221" hidden="1" customWidth="1"/>
    <col min="501" max="501" width="20.625" style="221" customWidth="1"/>
    <col min="502" max="502" width="12.625" style="221" customWidth="1"/>
    <col min="503" max="508" width="0" style="221" hidden="1" customWidth="1"/>
    <col min="509" max="509" width="20.625" style="221" customWidth="1"/>
    <col min="510" max="510" width="12.625" style="221" customWidth="1"/>
    <col min="511" max="520" width="0" style="221" hidden="1" customWidth="1"/>
    <col min="521" max="521" width="20.625" style="221" customWidth="1"/>
    <col min="522" max="522" width="12.625" style="221" customWidth="1"/>
    <col min="523" max="523" width="20.625" style="221" customWidth="1"/>
    <col min="524" max="524" width="12.625" style="221" customWidth="1"/>
    <col min="525" max="525" width="20.625" style="221" customWidth="1"/>
    <col min="526" max="526" width="12.625" style="221" customWidth="1"/>
    <col min="527" max="527" width="20.625" style="221" customWidth="1"/>
    <col min="528" max="528" width="12.625" style="221" customWidth="1"/>
    <col min="529" max="531" width="0" style="221" hidden="1" customWidth="1"/>
    <col min="532" max="727" width="9" style="221"/>
    <col min="728" max="730" width="2.625" style="221" customWidth="1"/>
    <col min="731" max="731" width="43.625" style="221" customWidth="1"/>
    <col min="732" max="732" width="0.625" style="221" customWidth="1"/>
    <col min="733" max="741" width="0" style="221" hidden="1" customWidth="1"/>
    <col min="742" max="742" width="20.625" style="221" customWidth="1"/>
    <col min="743" max="748" width="0" style="221" hidden="1" customWidth="1"/>
    <col min="749" max="749" width="20.625" style="221" customWidth="1"/>
    <col min="750" max="750" width="11.75" style="221" customWidth="1"/>
    <col min="751" max="756" width="0" style="221" hidden="1" customWidth="1"/>
    <col min="757" max="757" width="20.625" style="221" customWidth="1"/>
    <col min="758" max="758" width="12.625" style="221" customWidth="1"/>
    <col min="759" max="764" width="0" style="221" hidden="1" customWidth="1"/>
    <col min="765" max="765" width="20.625" style="221" customWidth="1"/>
    <col min="766" max="766" width="12.625" style="221" customWidth="1"/>
    <col min="767" max="776" width="0" style="221" hidden="1" customWidth="1"/>
    <col min="777" max="777" width="20.625" style="221" customWidth="1"/>
    <col min="778" max="778" width="12.625" style="221" customWidth="1"/>
    <col min="779" max="779" width="20.625" style="221" customWidth="1"/>
    <col min="780" max="780" width="12.625" style="221" customWidth="1"/>
    <col min="781" max="781" width="20.625" style="221" customWidth="1"/>
    <col min="782" max="782" width="12.625" style="221" customWidth="1"/>
    <col min="783" max="783" width="20.625" style="221" customWidth="1"/>
    <col min="784" max="784" width="12.625" style="221" customWidth="1"/>
    <col min="785" max="787" width="0" style="221" hidden="1" customWidth="1"/>
    <col min="788" max="983" width="9" style="221"/>
    <col min="984" max="986" width="2.625" style="221" customWidth="1"/>
    <col min="987" max="987" width="43.625" style="221" customWidth="1"/>
    <col min="988" max="988" width="0.625" style="221" customWidth="1"/>
    <col min="989" max="997" width="0" style="221" hidden="1" customWidth="1"/>
    <col min="998" max="998" width="20.625" style="221" customWidth="1"/>
    <col min="999" max="1004" width="0" style="221" hidden="1" customWidth="1"/>
    <col min="1005" max="1005" width="20.625" style="221" customWidth="1"/>
    <col min="1006" max="1006" width="11.75" style="221" customWidth="1"/>
    <col min="1007" max="1012" width="0" style="221" hidden="1" customWidth="1"/>
    <col min="1013" max="1013" width="20.625" style="221" customWidth="1"/>
    <col min="1014" max="1014" width="12.625" style="221" customWidth="1"/>
    <col min="1015" max="1020" width="0" style="221" hidden="1" customWidth="1"/>
    <col min="1021" max="1021" width="20.625" style="221" customWidth="1"/>
    <col min="1022" max="1022" width="12.625" style="221" customWidth="1"/>
    <col min="1023" max="1032" width="0" style="221" hidden="1" customWidth="1"/>
    <col min="1033" max="1033" width="20.625" style="221" customWidth="1"/>
    <col min="1034" max="1034" width="12.625" style="221" customWidth="1"/>
    <col min="1035" max="1035" width="20.625" style="221" customWidth="1"/>
    <col min="1036" max="1036" width="12.625" style="221" customWidth="1"/>
    <col min="1037" max="1037" width="20.625" style="221" customWidth="1"/>
    <col min="1038" max="1038" width="12.625" style="221" customWidth="1"/>
    <col min="1039" max="1039" width="20.625" style="221" customWidth="1"/>
    <col min="1040" max="1040" width="12.625" style="221" customWidth="1"/>
    <col min="1041" max="1043" width="0" style="221" hidden="1" customWidth="1"/>
    <col min="1044" max="1239" width="9" style="221"/>
    <col min="1240" max="1242" width="2.625" style="221" customWidth="1"/>
    <col min="1243" max="1243" width="43.625" style="221" customWidth="1"/>
    <col min="1244" max="1244" width="0.625" style="221" customWidth="1"/>
    <col min="1245" max="1253" width="0" style="221" hidden="1" customWidth="1"/>
    <col min="1254" max="1254" width="20.625" style="221" customWidth="1"/>
    <col min="1255" max="1260" width="0" style="221" hidden="1" customWidth="1"/>
    <col min="1261" max="1261" width="20.625" style="221" customWidth="1"/>
    <col min="1262" max="1262" width="11.75" style="221" customWidth="1"/>
    <col min="1263" max="1268" width="0" style="221" hidden="1" customWidth="1"/>
    <col min="1269" max="1269" width="20.625" style="221" customWidth="1"/>
    <col min="1270" max="1270" width="12.625" style="221" customWidth="1"/>
    <col min="1271" max="1276" width="0" style="221" hidden="1" customWidth="1"/>
    <col min="1277" max="1277" width="20.625" style="221" customWidth="1"/>
    <col min="1278" max="1278" width="12.625" style="221" customWidth="1"/>
    <col min="1279" max="1288" width="0" style="221" hidden="1" customWidth="1"/>
    <col min="1289" max="1289" width="20.625" style="221" customWidth="1"/>
    <col min="1290" max="1290" width="12.625" style="221" customWidth="1"/>
    <col min="1291" max="1291" width="20.625" style="221" customWidth="1"/>
    <col min="1292" max="1292" width="12.625" style="221" customWidth="1"/>
    <col min="1293" max="1293" width="20.625" style="221" customWidth="1"/>
    <col min="1294" max="1294" width="12.625" style="221" customWidth="1"/>
    <col min="1295" max="1295" width="20.625" style="221" customWidth="1"/>
    <col min="1296" max="1296" width="12.625" style="221" customWidth="1"/>
    <col min="1297" max="1299" width="0" style="221" hidden="1" customWidth="1"/>
    <col min="1300" max="1495" width="9" style="221"/>
    <col min="1496" max="1498" width="2.625" style="221" customWidth="1"/>
    <col min="1499" max="1499" width="43.625" style="221" customWidth="1"/>
    <col min="1500" max="1500" width="0.625" style="221" customWidth="1"/>
    <col min="1501" max="1509" width="0" style="221" hidden="1" customWidth="1"/>
    <col min="1510" max="1510" width="20.625" style="221" customWidth="1"/>
    <col min="1511" max="1516" width="0" style="221" hidden="1" customWidth="1"/>
    <col min="1517" max="1517" width="20.625" style="221" customWidth="1"/>
    <col min="1518" max="1518" width="11.75" style="221" customWidth="1"/>
    <col min="1519" max="1524" width="0" style="221" hidden="1" customWidth="1"/>
    <col min="1525" max="1525" width="20.625" style="221" customWidth="1"/>
    <col min="1526" max="1526" width="12.625" style="221" customWidth="1"/>
    <col min="1527" max="1532" width="0" style="221" hidden="1" customWidth="1"/>
    <col min="1533" max="1533" width="20.625" style="221" customWidth="1"/>
    <col min="1534" max="1534" width="12.625" style="221" customWidth="1"/>
    <col min="1535" max="1544" width="0" style="221" hidden="1" customWidth="1"/>
    <col min="1545" max="1545" width="20.625" style="221" customWidth="1"/>
    <col min="1546" max="1546" width="12.625" style="221" customWidth="1"/>
    <col min="1547" max="1547" width="20.625" style="221" customWidth="1"/>
    <col min="1548" max="1548" width="12.625" style="221" customWidth="1"/>
    <col min="1549" max="1549" width="20.625" style="221" customWidth="1"/>
    <col min="1550" max="1550" width="12.625" style="221" customWidth="1"/>
    <col min="1551" max="1551" width="20.625" style="221" customWidth="1"/>
    <col min="1552" max="1552" width="12.625" style="221" customWidth="1"/>
    <col min="1553" max="1555" width="0" style="221" hidden="1" customWidth="1"/>
    <col min="1556" max="1751" width="9" style="221"/>
    <col min="1752" max="1754" width="2.625" style="221" customWidth="1"/>
    <col min="1755" max="1755" width="43.625" style="221" customWidth="1"/>
    <col min="1756" max="1756" width="0.625" style="221" customWidth="1"/>
    <col min="1757" max="1765" width="0" style="221" hidden="1" customWidth="1"/>
    <col min="1766" max="1766" width="20.625" style="221" customWidth="1"/>
    <col min="1767" max="1772" width="0" style="221" hidden="1" customWidth="1"/>
    <col min="1773" max="1773" width="20.625" style="221" customWidth="1"/>
    <col min="1774" max="1774" width="11.75" style="221" customWidth="1"/>
    <col min="1775" max="1780" width="0" style="221" hidden="1" customWidth="1"/>
    <col min="1781" max="1781" width="20.625" style="221" customWidth="1"/>
    <col min="1782" max="1782" width="12.625" style="221" customWidth="1"/>
    <col min="1783" max="1788" width="0" style="221" hidden="1" customWidth="1"/>
    <col min="1789" max="1789" width="20.625" style="221" customWidth="1"/>
    <col min="1790" max="1790" width="12.625" style="221" customWidth="1"/>
    <col min="1791" max="1800" width="0" style="221" hidden="1" customWidth="1"/>
    <col min="1801" max="1801" width="20.625" style="221" customWidth="1"/>
    <col min="1802" max="1802" width="12.625" style="221" customWidth="1"/>
    <col min="1803" max="1803" width="20.625" style="221" customWidth="1"/>
    <col min="1804" max="1804" width="12.625" style="221" customWidth="1"/>
    <col min="1805" max="1805" width="20.625" style="221" customWidth="1"/>
    <col min="1806" max="1806" width="12.625" style="221" customWidth="1"/>
    <col min="1807" max="1807" width="20.625" style="221" customWidth="1"/>
    <col min="1808" max="1808" width="12.625" style="221" customWidth="1"/>
    <col min="1809" max="1811" width="0" style="221" hidden="1" customWidth="1"/>
    <col min="1812" max="2007" width="9" style="221"/>
    <col min="2008" max="2010" width="2.625" style="221" customWidth="1"/>
    <col min="2011" max="2011" width="43.625" style="221" customWidth="1"/>
    <col min="2012" max="2012" width="0.625" style="221" customWidth="1"/>
    <col min="2013" max="2021" width="0" style="221" hidden="1" customWidth="1"/>
    <col min="2022" max="2022" width="20.625" style="221" customWidth="1"/>
    <col min="2023" max="2028" width="0" style="221" hidden="1" customWidth="1"/>
    <col min="2029" max="2029" width="20.625" style="221" customWidth="1"/>
    <col min="2030" max="2030" width="11.75" style="221" customWidth="1"/>
    <col min="2031" max="2036" width="0" style="221" hidden="1" customWidth="1"/>
    <col min="2037" max="2037" width="20.625" style="221" customWidth="1"/>
    <col min="2038" max="2038" width="12.625" style="221" customWidth="1"/>
    <col min="2039" max="2044" width="0" style="221" hidden="1" customWidth="1"/>
    <col min="2045" max="2045" width="20.625" style="221" customWidth="1"/>
    <col min="2046" max="2046" width="12.625" style="221" customWidth="1"/>
    <col min="2047" max="2056" width="0" style="221" hidden="1" customWidth="1"/>
    <col min="2057" max="2057" width="20.625" style="221" customWidth="1"/>
    <col min="2058" max="2058" width="12.625" style="221" customWidth="1"/>
    <col min="2059" max="2059" width="20.625" style="221" customWidth="1"/>
    <col min="2060" max="2060" width="12.625" style="221" customWidth="1"/>
    <col min="2061" max="2061" width="20.625" style="221" customWidth="1"/>
    <col min="2062" max="2062" width="12.625" style="221" customWidth="1"/>
    <col min="2063" max="2063" width="20.625" style="221" customWidth="1"/>
    <col min="2064" max="2064" width="12.625" style="221" customWidth="1"/>
    <col min="2065" max="2067" width="0" style="221" hidden="1" customWidth="1"/>
    <col min="2068" max="2263" width="9" style="221"/>
    <col min="2264" max="2266" width="2.625" style="221" customWidth="1"/>
    <col min="2267" max="2267" width="43.625" style="221" customWidth="1"/>
    <col min="2268" max="2268" width="0.625" style="221" customWidth="1"/>
    <col min="2269" max="2277" width="0" style="221" hidden="1" customWidth="1"/>
    <col min="2278" max="2278" width="20.625" style="221" customWidth="1"/>
    <col min="2279" max="2284" width="0" style="221" hidden="1" customWidth="1"/>
    <col min="2285" max="2285" width="20.625" style="221" customWidth="1"/>
    <col min="2286" max="2286" width="11.75" style="221" customWidth="1"/>
    <col min="2287" max="2292" width="0" style="221" hidden="1" customWidth="1"/>
    <col min="2293" max="2293" width="20.625" style="221" customWidth="1"/>
    <col min="2294" max="2294" width="12.625" style="221" customWidth="1"/>
    <col min="2295" max="2300" width="0" style="221" hidden="1" customWidth="1"/>
    <col min="2301" max="2301" width="20.625" style="221" customWidth="1"/>
    <col min="2302" max="2302" width="12.625" style="221" customWidth="1"/>
    <col min="2303" max="2312" width="0" style="221" hidden="1" customWidth="1"/>
    <col min="2313" max="2313" width="20.625" style="221" customWidth="1"/>
    <col min="2314" max="2314" width="12.625" style="221" customWidth="1"/>
    <col min="2315" max="2315" width="20.625" style="221" customWidth="1"/>
    <col min="2316" max="2316" width="12.625" style="221" customWidth="1"/>
    <col min="2317" max="2317" width="20.625" style="221" customWidth="1"/>
    <col min="2318" max="2318" width="12.625" style="221" customWidth="1"/>
    <col min="2319" max="2319" width="20.625" style="221" customWidth="1"/>
    <col min="2320" max="2320" width="12.625" style="221" customWidth="1"/>
    <col min="2321" max="2323" width="0" style="221" hidden="1" customWidth="1"/>
    <col min="2324" max="2519" width="9" style="221"/>
    <col min="2520" max="2522" width="2.625" style="221" customWidth="1"/>
    <col min="2523" max="2523" width="43.625" style="221" customWidth="1"/>
    <col min="2524" max="2524" width="0.625" style="221" customWidth="1"/>
    <col min="2525" max="2533" width="0" style="221" hidden="1" customWidth="1"/>
    <col min="2534" max="2534" width="20.625" style="221" customWidth="1"/>
    <col min="2535" max="2540" width="0" style="221" hidden="1" customWidth="1"/>
    <col min="2541" max="2541" width="20.625" style="221" customWidth="1"/>
    <col min="2542" max="2542" width="11.75" style="221" customWidth="1"/>
    <col min="2543" max="2548" width="0" style="221" hidden="1" customWidth="1"/>
    <col min="2549" max="2549" width="20.625" style="221" customWidth="1"/>
    <col min="2550" max="2550" width="12.625" style="221" customWidth="1"/>
    <col min="2551" max="2556" width="0" style="221" hidden="1" customWidth="1"/>
    <col min="2557" max="2557" width="20.625" style="221" customWidth="1"/>
    <col min="2558" max="2558" width="12.625" style="221" customWidth="1"/>
    <col min="2559" max="2568" width="0" style="221" hidden="1" customWidth="1"/>
    <col min="2569" max="2569" width="20.625" style="221" customWidth="1"/>
    <col min="2570" max="2570" width="12.625" style="221" customWidth="1"/>
    <col min="2571" max="2571" width="20.625" style="221" customWidth="1"/>
    <col min="2572" max="2572" width="12.625" style="221" customWidth="1"/>
    <col min="2573" max="2573" width="20.625" style="221" customWidth="1"/>
    <col min="2574" max="2574" width="12.625" style="221" customWidth="1"/>
    <col min="2575" max="2575" width="20.625" style="221" customWidth="1"/>
    <col min="2576" max="2576" width="12.625" style="221" customWidth="1"/>
    <col min="2577" max="2579" width="0" style="221" hidden="1" customWidth="1"/>
    <col min="2580" max="2775" width="9" style="221"/>
    <col min="2776" max="2778" width="2.625" style="221" customWidth="1"/>
    <col min="2779" max="2779" width="43.625" style="221" customWidth="1"/>
    <col min="2780" max="2780" width="0.625" style="221" customWidth="1"/>
    <col min="2781" max="2789" width="0" style="221" hidden="1" customWidth="1"/>
    <col min="2790" max="2790" width="20.625" style="221" customWidth="1"/>
    <col min="2791" max="2796" width="0" style="221" hidden="1" customWidth="1"/>
    <col min="2797" max="2797" width="20.625" style="221" customWidth="1"/>
    <col min="2798" max="2798" width="11.75" style="221" customWidth="1"/>
    <col min="2799" max="2804" width="0" style="221" hidden="1" customWidth="1"/>
    <col min="2805" max="2805" width="20.625" style="221" customWidth="1"/>
    <col min="2806" max="2806" width="12.625" style="221" customWidth="1"/>
    <col min="2807" max="2812" width="0" style="221" hidden="1" customWidth="1"/>
    <col min="2813" max="2813" width="20.625" style="221" customWidth="1"/>
    <col min="2814" max="2814" width="12.625" style="221" customWidth="1"/>
    <col min="2815" max="2824" width="0" style="221" hidden="1" customWidth="1"/>
    <col min="2825" max="2825" width="20.625" style="221" customWidth="1"/>
    <col min="2826" max="2826" width="12.625" style="221" customWidth="1"/>
    <col min="2827" max="2827" width="20.625" style="221" customWidth="1"/>
    <col min="2828" max="2828" width="12.625" style="221" customWidth="1"/>
    <col min="2829" max="2829" width="20.625" style="221" customWidth="1"/>
    <col min="2830" max="2830" width="12.625" style="221" customWidth="1"/>
    <col min="2831" max="2831" width="20.625" style="221" customWidth="1"/>
    <col min="2832" max="2832" width="12.625" style="221" customWidth="1"/>
    <col min="2833" max="2835" width="0" style="221" hidden="1" customWidth="1"/>
    <col min="2836" max="3031" width="9" style="221"/>
    <col min="3032" max="3034" width="2.625" style="221" customWidth="1"/>
    <col min="3035" max="3035" width="43.625" style="221" customWidth="1"/>
    <col min="3036" max="3036" width="0.625" style="221" customWidth="1"/>
    <col min="3037" max="3045" width="0" style="221" hidden="1" customWidth="1"/>
    <col min="3046" max="3046" width="20.625" style="221" customWidth="1"/>
    <col min="3047" max="3052" width="0" style="221" hidden="1" customWidth="1"/>
    <col min="3053" max="3053" width="20.625" style="221" customWidth="1"/>
    <col min="3054" max="3054" width="11.75" style="221" customWidth="1"/>
    <col min="3055" max="3060" width="0" style="221" hidden="1" customWidth="1"/>
    <col min="3061" max="3061" width="20.625" style="221" customWidth="1"/>
    <col min="3062" max="3062" width="12.625" style="221" customWidth="1"/>
    <col min="3063" max="3068" width="0" style="221" hidden="1" customWidth="1"/>
    <col min="3069" max="3069" width="20.625" style="221" customWidth="1"/>
    <col min="3070" max="3070" width="12.625" style="221" customWidth="1"/>
    <col min="3071" max="3080" width="0" style="221" hidden="1" customWidth="1"/>
    <col min="3081" max="3081" width="20.625" style="221" customWidth="1"/>
    <col min="3082" max="3082" width="12.625" style="221" customWidth="1"/>
    <col min="3083" max="3083" width="20.625" style="221" customWidth="1"/>
    <col min="3084" max="3084" width="12.625" style="221" customWidth="1"/>
    <col min="3085" max="3085" width="20.625" style="221" customWidth="1"/>
    <col min="3086" max="3086" width="12.625" style="221" customWidth="1"/>
    <col min="3087" max="3087" width="20.625" style="221" customWidth="1"/>
    <col min="3088" max="3088" width="12.625" style="221" customWidth="1"/>
    <col min="3089" max="3091" width="0" style="221" hidden="1" customWidth="1"/>
    <col min="3092" max="3287" width="9" style="221"/>
    <col min="3288" max="3290" width="2.625" style="221" customWidth="1"/>
    <col min="3291" max="3291" width="43.625" style="221" customWidth="1"/>
    <col min="3292" max="3292" width="0.625" style="221" customWidth="1"/>
    <col min="3293" max="3301" width="0" style="221" hidden="1" customWidth="1"/>
    <col min="3302" max="3302" width="20.625" style="221" customWidth="1"/>
    <col min="3303" max="3308" width="0" style="221" hidden="1" customWidth="1"/>
    <col min="3309" max="3309" width="20.625" style="221" customWidth="1"/>
    <col min="3310" max="3310" width="11.75" style="221" customWidth="1"/>
    <col min="3311" max="3316" width="0" style="221" hidden="1" customWidth="1"/>
    <col min="3317" max="3317" width="20.625" style="221" customWidth="1"/>
    <col min="3318" max="3318" width="12.625" style="221" customWidth="1"/>
    <col min="3319" max="3324" width="0" style="221" hidden="1" customWidth="1"/>
    <col min="3325" max="3325" width="20.625" style="221" customWidth="1"/>
    <col min="3326" max="3326" width="12.625" style="221" customWidth="1"/>
    <col min="3327" max="3336" width="0" style="221" hidden="1" customWidth="1"/>
    <col min="3337" max="3337" width="20.625" style="221" customWidth="1"/>
    <col min="3338" max="3338" width="12.625" style="221" customWidth="1"/>
    <col min="3339" max="3339" width="20.625" style="221" customWidth="1"/>
    <col min="3340" max="3340" width="12.625" style="221" customWidth="1"/>
    <col min="3341" max="3341" width="20.625" style="221" customWidth="1"/>
    <col min="3342" max="3342" width="12.625" style="221" customWidth="1"/>
    <col min="3343" max="3343" width="20.625" style="221" customWidth="1"/>
    <col min="3344" max="3344" width="12.625" style="221" customWidth="1"/>
    <col min="3345" max="3347" width="0" style="221" hidden="1" customWidth="1"/>
    <col min="3348" max="3543" width="9" style="221"/>
    <col min="3544" max="3546" width="2.625" style="221" customWidth="1"/>
    <col min="3547" max="3547" width="43.625" style="221" customWidth="1"/>
    <col min="3548" max="3548" width="0.625" style="221" customWidth="1"/>
    <col min="3549" max="3557" width="0" style="221" hidden="1" customWidth="1"/>
    <col min="3558" max="3558" width="20.625" style="221" customWidth="1"/>
    <col min="3559" max="3564" width="0" style="221" hidden="1" customWidth="1"/>
    <col min="3565" max="3565" width="20.625" style="221" customWidth="1"/>
    <col min="3566" max="3566" width="11.75" style="221" customWidth="1"/>
    <col min="3567" max="3572" width="0" style="221" hidden="1" customWidth="1"/>
    <col min="3573" max="3573" width="20.625" style="221" customWidth="1"/>
    <col min="3574" max="3574" width="12.625" style="221" customWidth="1"/>
    <col min="3575" max="3580" width="0" style="221" hidden="1" customWidth="1"/>
    <col min="3581" max="3581" width="20.625" style="221" customWidth="1"/>
    <col min="3582" max="3582" width="12.625" style="221" customWidth="1"/>
    <col min="3583" max="3592" width="0" style="221" hidden="1" customWidth="1"/>
    <col min="3593" max="3593" width="20.625" style="221" customWidth="1"/>
    <col min="3594" max="3594" width="12.625" style="221" customWidth="1"/>
    <col min="3595" max="3595" width="20.625" style="221" customWidth="1"/>
    <col min="3596" max="3596" width="12.625" style="221" customWidth="1"/>
    <col min="3597" max="3597" width="20.625" style="221" customWidth="1"/>
    <col min="3598" max="3598" width="12.625" style="221" customWidth="1"/>
    <col min="3599" max="3599" width="20.625" style="221" customWidth="1"/>
    <col min="3600" max="3600" width="12.625" style="221" customWidth="1"/>
    <col min="3601" max="3603" width="0" style="221" hidden="1" customWidth="1"/>
    <col min="3604" max="3799" width="9" style="221"/>
    <col min="3800" max="3802" width="2.625" style="221" customWidth="1"/>
    <col min="3803" max="3803" width="43.625" style="221" customWidth="1"/>
    <col min="3804" max="3804" width="0.625" style="221" customWidth="1"/>
    <col min="3805" max="3813" width="0" style="221" hidden="1" customWidth="1"/>
    <col min="3814" max="3814" width="20.625" style="221" customWidth="1"/>
    <col min="3815" max="3820" width="0" style="221" hidden="1" customWidth="1"/>
    <col min="3821" max="3821" width="20.625" style="221" customWidth="1"/>
    <col min="3822" max="3822" width="11.75" style="221" customWidth="1"/>
    <col min="3823" max="3828" width="0" style="221" hidden="1" customWidth="1"/>
    <col min="3829" max="3829" width="20.625" style="221" customWidth="1"/>
    <col min="3830" max="3830" width="12.625" style="221" customWidth="1"/>
    <col min="3831" max="3836" width="0" style="221" hidden="1" customWidth="1"/>
    <col min="3837" max="3837" width="20.625" style="221" customWidth="1"/>
    <col min="3838" max="3838" width="12.625" style="221" customWidth="1"/>
    <col min="3839" max="3848" width="0" style="221" hidden="1" customWidth="1"/>
    <col min="3849" max="3849" width="20.625" style="221" customWidth="1"/>
    <col min="3850" max="3850" width="12.625" style="221" customWidth="1"/>
    <col min="3851" max="3851" width="20.625" style="221" customWidth="1"/>
    <col min="3852" max="3852" width="12.625" style="221" customWidth="1"/>
    <col min="3853" max="3853" width="20.625" style="221" customWidth="1"/>
    <col min="3854" max="3854" width="12.625" style="221" customWidth="1"/>
    <col min="3855" max="3855" width="20.625" style="221" customWidth="1"/>
    <col min="3856" max="3856" width="12.625" style="221" customWidth="1"/>
    <col min="3857" max="3859" width="0" style="221" hidden="1" customWidth="1"/>
    <col min="3860" max="4055" width="9" style="221"/>
    <col min="4056" max="4058" width="2.625" style="221" customWidth="1"/>
    <col min="4059" max="4059" width="43.625" style="221" customWidth="1"/>
    <col min="4060" max="4060" width="0.625" style="221" customWidth="1"/>
    <col min="4061" max="4069" width="0" style="221" hidden="1" customWidth="1"/>
    <col min="4070" max="4070" width="20.625" style="221" customWidth="1"/>
    <col min="4071" max="4076" width="0" style="221" hidden="1" customWidth="1"/>
    <col min="4077" max="4077" width="20.625" style="221" customWidth="1"/>
    <col min="4078" max="4078" width="11.75" style="221" customWidth="1"/>
    <col min="4079" max="4084" width="0" style="221" hidden="1" customWidth="1"/>
    <col min="4085" max="4085" width="20.625" style="221" customWidth="1"/>
    <col min="4086" max="4086" width="12.625" style="221" customWidth="1"/>
    <col min="4087" max="4092" width="0" style="221" hidden="1" customWidth="1"/>
    <col min="4093" max="4093" width="20.625" style="221" customWidth="1"/>
    <col min="4094" max="4094" width="12.625" style="221" customWidth="1"/>
    <col min="4095" max="4104" width="0" style="221" hidden="1" customWidth="1"/>
    <col min="4105" max="4105" width="20.625" style="221" customWidth="1"/>
    <col min="4106" max="4106" width="12.625" style="221" customWidth="1"/>
    <col min="4107" max="4107" width="20.625" style="221" customWidth="1"/>
    <col min="4108" max="4108" width="12.625" style="221" customWidth="1"/>
    <col min="4109" max="4109" width="20.625" style="221" customWidth="1"/>
    <col min="4110" max="4110" width="12.625" style="221" customWidth="1"/>
    <col min="4111" max="4111" width="20.625" style="221" customWidth="1"/>
    <col min="4112" max="4112" width="12.625" style="221" customWidth="1"/>
    <col min="4113" max="4115" width="0" style="221" hidden="1" customWidth="1"/>
    <col min="4116" max="4311" width="9" style="221"/>
    <col min="4312" max="4314" width="2.625" style="221" customWidth="1"/>
    <col min="4315" max="4315" width="43.625" style="221" customWidth="1"/>
    <col min="4316" max="4316" width="0.625" style="221" customWidth="1"/>
    <col min="4317" max="4325" width="0" style="221" hidden="1" customWidth="1"/>
    <col min="4326" max="4326" width="20.625" style="221" customWidth="1"/>
    <col min="4327" max="4332" width="0" style="221" hidden="1" customWidth="1"/>
    <col min="4333" max="4333" width="20.625" style="221" customWidth="1"/>
    <col min="4334" max="4334" width="11.75" style="221" customWidth="1"/>
    <col min="4335" max="4340" width="0" style="221" hidden="1" customWidth="1"/>
    <col min="4341" max="4341" width="20.625" style="221" customWidth="1"/>
    <col min="4342" max="4342" width="12.625" style="221" customWidth="1"/>
    <col min="4343" max="4348" width="0" style="221" hidden="1" customWidth="1"/>
    <col min="4349" max="4349" width="20.625" style="221" customWidth="1"/>
    <col min="4350" max="4350" width="12.625" style="221" customWidth="1"/>
    <col min="4351" max="4360" width="0" style="221" hidden="1" customWidth="1"/>
    <col min="4361" max="4361" width="20.625" style="221" customWidth="1"/>
    <col min="4362" max="4362" width="12.625" style="221" customWidth="1"/>
    <col min="4363" max="4363" width="20.625" style="221" customWidth="1"/>
    <col min="4364" max="4364" width="12.625" style="221" customWidth="1"/>
    <col min="4365" max="4365" width="20.625" style="221" customWidth="1"/>
    <col min="4366" max="4366" width="12.625" style="221" customWidth="1"/>
    <col min="4367" max="4367" width="20.625" style="221" customWidth="1"/>
    <col min="4368" max="4368" width="12.625" style="221" customWidth="1"/>
    <col min="4369" max="4371" width="0" style="221" hidden="1" customWidth="1"/>
    <col min="4372" max="4567" width="9" style="221"/>
    <col min="4568" max="4570" width="2.625" style="221" customWidth="1"/>
    <col min="4571" max="4571" width="43.625" style="221" customWidth="1"/>
    <col min="4572" max="4572" width="0.625" style="221" customWidth="1"/>
    <col min="4573" max="4581" width="0" style="221" hidden="1" customWidth="1"/>
    <col min="4582" max="4582" width="20.625" style="221" customWidth="1"/>
    <col min="4583" max="4588" width="0" style="221" hidden="1" customWidth="1"/>
    <col min="4589" max="4589" width="20.625" style="221" customWidth="1"/>
    <col min="4590" max="4590" width="11.75" style="221" customWidth="1"/>
    <col min="4591" max="4596" width="0" style="221" hidden="1" customWidth="1"/>
    <col min="4597" max="4597" width="20.625" style="221" customWidth="1"/>
    <col min="4598" max="4598" width="12.625" style="221" customWidth="1"/>
    <col min="4599" max="4604" width="0" style="221" hidden="1" customWidth="1"/>
    <col min="4605" max="4605" width="20.625" style="221" customWidth="1"/>
    <col min="4606" max="4606" width="12.625" style="221" customWidth="1"/>
    <col min="4607" max="4616" width="0" style="221" hidden="1" customWidth="1"/>
    <col min="4617" max="4617" width="20.625" style="221" customWidth="1"/>
    <col min="4618" max="4618" width="12.625" style="221" customWidth="1"/>
    <col min="4619" max="4619" width="20.625" style="221" customWidth="1"/>
    <col min="4620" max="4620" width="12.625" style="221" customWidth="1"/>
    <col min="4621" max="4621" width="20.625" style="221" customWidth="1"/>
    <col min="4622" max="4622" width="12.625" style="221" customWidth="1"/>
    <col min="4623" max="4623" width="20.625" style="221" customWidth="1"/>
    <col min="4624" max="4624" width="12.625" style="221" customWidth="1"/>
    <col min="4625" max="4627" width="0" style="221" hidden="1" customWidth="1"/>
    <col min="4628" max="4823" width="9" style="221"/>
    <col min="4824" max="4826" width="2.625" style="221" customWidth="1"/>
    <col min="4827" max="4827" width="43.625" style="221" customWidth="1"/>
    <col min="4828" max="4828" width="0.625" style="221" customWidth="1"/>
    <col min="4829" max="4837" width="0" style="221" hidden="1" customWidth="1"/>
    <col min="4838" max="4838" width="20.625" style="221" customWidth="1"/>
    <col min="4839" max="4844" width="0" style="221" hidden="1" customWidth="1"/>
    <col min="4845" max="4845" width="20.625" style="221" customWidth="1"/>
    <col min="4846" max="4846" width="11.75" style="221" customWidth="1"/>
    <col min="4847" max="4852" width="0" style="221" hidden="1" customWidth="1"/>
    <col min="4853" max="4853" width="20.625" style="221" customWidth="1"/>
    <col min="4854" max="4854" width="12.625" style="221" customWidth="1"/>
    <col min="4855" max="4860" width="0" style="221" hidden="1" customWidth="1"/>
    <col min="4861" max="4861" width="20.625" style="221" customWidth="1"/>
    <col min="4862" max="4862" width="12.625" style="221" customWidth="1"/>
    <col min="4863" max="4872" width="0" style="221" hidden="1" customWidth="1"/>
    <col min="4873" max="4873" width="20.625" style="221" customWidth="1"/>
    <col min="4874" max="4874" width="12.625" style="221" customWidth="1"/>
    <col min="4875" max="4875" width="20.625" style="221" customWidth="1"/>
    <col min="4876" max="4876" width="12.625" style="221" customWidth="1"/>
    <col min="4877" max="4877" width="20.625" style="221" customWidth="1"/>
    <col min="4878" max="4878" width="12.625" style="221" customWidth="1"/>
    <col min="4879" max="4879" width="20.625" style="221" customWidth="1"/>
    <col min="4880" max="4880" width="12.625" style="221" customWidth="1"/>
    <col min="4881" max="4883" width="0" style="221" hidden="1" customWidth="1"/>
    <col min="4884" max="5079" width="9" style="221"/>
    <col min="5080" max="5082" width="2.625" style="221" customWidth="1"/>
    <col min="5083" max="5083" width="43.625" style="221" customWidth="1"/>
    <col min="5084" max="5084" width="0.625" style="221" customWidth="1"/>
    <col min="5085" max="5093" width="0" style="221" hidden="1" customWidth="1"/>
    <col min="5094" max="5094" width="20.625" style="221" customWidth="1"/>
    <col min="5095" max="5100" width="0" style="221" hidden="1" customWidth="1"/>
    <col min="5101" max="5101" width="20.625" style="221" customWidth="1"/>
    <col min="5102" max="5102" width="11.75" style="221" customWidth="1"/>
    <col min="5103" max="5108" width="0" style="221" hidden="1" customWidth="1"/>
    <col min="5109" max="5109" width="20.625" style="221" customWidth="1"/>
    <col min="5110" max="5110" width="12.625" style="221" customWidth="1"/>
    <col min="5111" max="5116" width="0" style="221" hidden="1" customWidth="1"/>
    <col min="5117" max="5117" width="20.625" style="221" customWidth="1"/>
    <col min="5118" max="5118" width="12.625" style="221" customWidth="1"/>
    <col min="5119" max="5128" width="0" style="221" hidden="1" customWidth="1"/>
    <col min="5129" max="5129" width="20.625" style="221" customWidth="1"/>
    <col min="5130" max="5130" width="12.625" style="221" customWidth="1"/>
    <col min="5131" max="5131" width="20.625" style="221" customWidth="1"/>
    <col min="5132" max="5132" width="12.625" style="221" customWidth="1"/>
    <col min="5133" max="5133" width="20.625" style="221" customWidth="1"/>
    <col min="5134" max="5134" width="12.625" style="221" customWidth="1"/>
    <col min="5135" max="5135" width="20.625" style="221" customWidth="1"/>
    <col min="5136" max="5136" width="12.625" style="221" customWidth="1"/>
    <col min="5137" max="5139" width="0" style="221" hidden="1" customWidth="1"/>
    <col min="5140" max="5335" width="9" style="221"/>
    <col min="5336" max="5338" width="2.625" style="221" customWidth="1"/>
    <col min="5339" max="5339" width="43.625" style="221" customWidth="1"/>
    <col min="5340" max="5340" width="0.625" style="221" customWidth="1"/>
    <col min="5341" max="5349" width="0" style="221" hidden="1" customWidth="1"/>
    <col min="5350" max="5350" width="20.625" style="221" customWidth="1"/>
    <col min="5351" max="5356" width="0" style="221" hidden="1" customWidth="1"/>
    <col min="5357" max="5357" width="20.625" style="221" customWidth="1"/>
    <col min="5358" max="5358" width="11.75" style="221" customWidth="1"/>
    <col min="5359" max="5364" width="0" style="221" hidden="1" customWidth="1"/>
    <col min="5365" max="5365" width="20.625" style="221" customWidth="1"/>
    <col min="5366" max="5366" width="12.625" style="221" customWidth="1"/>
    <col min="5367" max="5372" width="0" style="221" hidden="1" customWidth="1"/>
    <col min="5373" max="5373" width="20.625" style="221" customWidth="1"/>
    <col min="5374" max="5374" width="12.625" style="221" customWidth="1"/>
    <col min="5375" max="5384" width="0" style="221" hidden="1" customWidth="1"/>
    <col min="5385" max="5385" width="20.625" style="221" customWidth="1"/>
    <col min="5386" max="5386" width="12.625" style="221" customWidth="1"/>
    <col min="5387" max="5387" width="20.625" style="221" customWidth="1"/>
    <col min="5388" max="5388" width="12.625" style="221" customWidth="1"/>
    <col min="5389" max="5389" width="20.625" style="221" customWidth="1"/>
    <col min="5390" max="5390" width="12.625" style="221" customWidth="1"/>
    <col min="5391" max="5391" width="20.625" style="221" customWidth="1"/>
    <col min="5392" max="5392" width="12.625" style="221" customWidth="1"/>
    <col min="5393" max="5395" width="0" style="221" hidden="1" customWidth="1"/>
    <col min="5396" max="5591" width="9" style="221"/>
    <col min="5592" max="5594" width="2.625" style="221" customWidth="1"/>
    <col min="5595" max="5595" width="43.625" style="221" customWidth="1"/>
    <col min="5596" max="5596" width="0.625" style="221" customWidth="1"/>
    <col min="5597" max="5605" width="0" style="221" hidden="1" customWidth="1"/>
    <col min="5606" max="5606" width="20.625" style="221" customWidth="1"/>
    <col min="5607" max="5612" width="0" style="221" hidden="1" customWidth="1"/>
    <col min="5613" max="5613" width="20.625" style="221" customWidth="1"/>
    <col min="5614" max="5614" width="11.75" style="221" customWidth="1"/>
    <col min="5615" max="5620" width="0" style="221" hidden="1" customWidth="1"/>
    <col min="5621" max="5621" width="20.625" style="221" customWidth="1"/>
    <col min="5622" max="5622" width="12.625" style="221" customWidth="1"/>
    <col min="5623" max="5628" width="0" style="221" hidden="1" customWidth="1"/>
    <col min="5629" max="5629" width="20.625" style="221" customWidth="1"/>
    <col min="5630" max="5630" width="12.625" style="221" customWidth="1"/>
    <col min="5631" max="5640" width="0" style="221" hidden="1" customWidth="1"/>
    <col min="5641" max="5641" width="20.625" style="221" customWidth="1"/>
    <col min="5642" max="5642" width="12.625" style="221" customWidth="1"/>
    <col min="5643" max="5643" width="20.625" style="221" customWidth="1"/>
    <col min="5644" max="5644" width="12.625" style="221" customWidth="1"/>
    <col min="5645" max="5645" width="20.625" style="221" customWidth="1"/>
    <col min="5646" max="5646" width="12.625" style="221" customWidth="1"/>
    <col min="5647" max="5647" width="20.625" style="221" customWidth="1"/>
    <col min="5648" max="5648" width="12.625" style="221" customWidth="1"/>
    <col min="5649" max="5651" width="0" style="221" hidden="1" customWidth="1"/>
    <col min="5652" max="5847" width="9" style="221"/>
    <col min="5848" max="5850" width="2.625" style="221" customWidth="1"/>
    <col min="5851" max="5851" width="43.625" style="221" customWidth="1"/>
    <col min="5852" max="5852" width="0.625" style="221" customWidth="1"/>
    <col min="5853" max="5861" width="0" style="221" hidden="1" customWidth="1"/>
    <col min="5862" max="5862" width="20.625" style="221" customWidth="1"/>
    <col min="5863" max="5868" width="0" style="221" hidden="1" customWidth="1"/>
    <col min="5869" max="5869" width="20.625" style="221" customWidth="1"/>
    <col min="5870" max="5870" width="11.75" style="221" customWidth="1"/>
    <col min="5871" max="5876" width="0" style="221" hidden="1" customWidth="1"/>
    <col min="5877" max="5877" width="20.625" style="221" customWidth="1"/>
    <col min="5878" max="5878" width="12.625" style="221" customWidth="1"/>
    <col min="5879" max="5884" width="0" style="221" hidden="1" customWidth="1"/>
    <col min="5885" max="5885" width="20.625" style="221" customWidth="1"/>
    <col min="5886" max="5886" width="12.625" style="221" customWidth="1"/>
    <col min="5887" max="5896" width="0" style="221" hidden="1" customWidth="1"/>
    <col min="5897" max="5897" width="20.625" style="221" customWidth="1"/>
    <col min="5898" max="5898" width="12.625" style="221" customWidth="1"/>
    <col min="5899" max="5899" width="20.625" style="221" customWidth="1"/>
    <col min="5900" max="5900" width="12.625" style="221" customWidth="1"/>
    <col min="5901" max="5901" width="20.625" style="221" customWidth="1"/>
    <col min="5902" max="5902" width="12.625" style="221" customWidth="1"/>
    <col min="5903" max="5903" width="20.625" style="221" customWidth="1"/>
    <col min="5904" max="5904" width="12.625" style="221" customWidth="1"/>
    <col min="5905" max="5907" width="0" style="221" hidden="1" customWidth="1"/>
    <col min="5908" max="6103" width="9" style="221"/>
    <col min="6104" max="6106" width="2.625" style="221" customWidth="1"/>
    <col min="6107" max="6107" width="43.625" style="221" customWidth="1"/>
    <col min="6108" max="6108" width="0.625" style="221" customWidth="1"/>
    <col min="6109" max="6117" width="0" style="221" hidden="1" customWidth="1"/>
    <col min="6118" max="6118" width="20.625" style="221" customWidth="1"/>
    <col min="6119" max="6124" width="0" style="221" hidden="1" customWidth="1"/>
    <col min="6125" max="6125" width="20.625" style="221" customWidth="1"/>
    <col min="6126" max="6126" width="11.75" style="221" customWidth="1"/>
    <col min="6127" max="6132" width="0" style="221" hidden="1" customWidth="1"/>
    <col min="6133" max="6133" width="20.625" style="221" customWidth="1"/>
    <col min="6134" max="6134" width="12.625" style="221" customWidth="1"/>
    <col min="6135" max="6140" width="0" style="221" hidden="1" customWidth="1"/>
    <col min="6141" max="6141" width="20.625" style="221" customWidth="1"/>
    <col min="6142" max="6142" width="12.625" style="221" customWidth="1"/>
    <col min="6143" max="6152" width="0" style="221" hidden="1" customWidth="1"/>
    <col min="6153" max="6153" width="20.625" style="221" customWidth="1"/>
    <col min="6154" max="6154" width="12.625" style="221" customWidth="1"/>
    <col min="6155" max="6155" width="20.625" style="221" customWidth="1"/>
    <col min="6156" max="6156" width="12.625" style="221" customWidth="1"/>
    <col min="6157" max="6157" width="20.625" style="221" customWidth="1"/>
    <col min="6158" max="6158" width="12.625" style="221" customWidth="1"/>
    <col min="6159" max="6159" width="20.625" style="221" customWidth="1"/>
    <col min="6160" max="6160" width="12.625" style="221" customWidth="1"/>
    <col min="6161" max="6163" width="0" style="221" hidden="1" customWidth="1"/>
    <col min="6164" max="6359" width="9" style="221"/>
    <col min="6360" max="6362" width="2.625" style="221" customWidth="1"/>
    <col min="6363" max="6363" width="43.625" style="221" customWidth="1"/>
    <col min="6364" max="6364" width="0.625" style="221" customWidth="1"/>
    <col min="6365" max="6373" width="0" style="221" hidden="1" customWidth="1"/>
    <col min="6374" max="6374" width="20.625" style="221" customWidth="1"/>
    <col min="6375" max="6380" width="0" style="221" hidden="1" customWidth="1"/>
    <col min="6381" max="6381" width="20.625" style="221" customWidth="1"/>
    <col min="6382" max="6382" width="11.75" style="221" customWidth="1"/>
    <col min="6383" max="6388" width="0" style="221" hidden="1" customWidth="1"/>
    <col min="6389" max="6389" width="20.625" style="221" customWidth="1"/>
    <col min="6390" max="6390" width="12.625" style="221" customWidth="1"/>
    <col min="6391" max="6396" width="0" style="221" hidden="1" customWidth="1"/>
    <col min="6397" max="6397" width="20.625" style="221" customWidth="1"/>
    <col min="6398" max="6398" width="12.625" style="221" customWidth="1"/>
    <col min="6399" max="6408" width="0" style="221" hidden="1" customWidth="1"/>
    <col min="6409" max="6409" width="20.625" style="221" customWidth="1"/>
    <col min="6410" max="6410" width="12.625" style="221" customWidth="1"/>
    <col min="6411" max="6411" width="20.625" style="221" customWidth="1"/>
    <col min="6412" max="6412" width="12.625" style="221" customWidth="1"/>
    <col min="6413" max="6413" width="20.625" style="221" customWidth="1"/>
    <col min="6414" max="6414" width="12.625" style="221" customWidth="1"/>
    <col min="6415" max="6415" width="20.625" style="221" customWidth="1"/>
    <col min="6416" max="6416" width="12.625" style="221" customWidth="1"/>
    <col min="6417" max="6419" width="0" style="221" hidden="1" customWidth="1"/>
    <col min="6420" max="6615" width="9" style="221"/>
    <col min="6616" max="6618" width="2.625" style="221" customWidth="1"/>
    <col min="6619" max="6619" width="43.625" style="221" customWidth="1"/>
    <col min="6620" max="6620" width="0.625" style="221" customWidth="1"/>
    <col min="6621" max="6629" width="0" style="221" hidden="1" customWidth="1"/>
    <col min="6630" max="6630" width="20.625" style="221" customWidth="1"/>
    <col min="6631" max="6636" width="0" style="221" hidden="1" customWidth="1"/>
    <col min="6637" max="6637" width="20.625" style="221" customWidth="1"/>
    <col min="6638" max="6638" width="11.75" style="221" customWidth="1"/>
    <col min="6639" max="6644" width="0" style="221" hidden="1" customWidth="1"/>
    <col min="6645" max="6645" width="20.625" style="221" customWidth="1"/>
    <col min="6646" max="6646" width="12.625" style="221" customWidth="1"/>
    <col min="6647" max="6652" width="0" style="221" hidden="1" customWidth="1"/>
    <col min="6653" max="6653" width="20.625" style="221" customWidth="1"/>
    <col min="6654" max="6654" width="12.625" style="221" customWidth="1"/>
    <col min="6655" max="6664" width="0" style="221" hidden="1" customWidth="1"/>
    <col min="6665" max="6665" width="20.625" style="221" customWidth="1"/>
    <col min="6666" max="6666" width="12.625" style="221" customWidth="1"/>
    <col min="6667" max="6667" width="20.625" style="221" customWidth="1"/>
    <col min="6668" max="6668" width="12.625" style="221" customWidth="1"/>
    <col min="6669" max="6669" width="20.625" style="221" customWidth="1"/>
    <col min="6670" max="6670" width="12.625" style="221" customWidth="1"/>
    <col min="6671" max="6671" width="20.625" style="221" customWidth="1"/>
    <col min="6672" max="6672" width="12.625" style="221" customWidth="1"/>
    <col min="6673" max="6675" width="0" style="221" hidden="1" customWidth="1"/>
    <col min="6676" max="6871" width="9" style="221"/>
    <col min="6872" max="6874" width="2.625" style="221" customWidth="1"/>
    <col min="6875" max="6875" width="43.625" style="221" customWidth="1"/>
    <col min="6876" max="6876" width="0.625" style="221" customWidth="1"/>
    <col min="6877" max="6885" width="0" style="221" hidden="1" customWidth="1"/>
    <col min="6886" max="6886" width="20.625" style="221" customWidth="1"/>
    <col min="6887" max="6892" width="0" style="221" hidden="1" customWidth="1"/>
    <col min="6893" max="6893" width="20.625" style="221" customWidth="1"/>
    <col min="6894" max="6894" width="11.75" style="221" customWidth="1"/>
    <col min="6895" max="6900" width="0" style="221" hidden="1" customWidth="1"/>
    <col min="6901" max="6901" width="20.625" style="221" customWidth="1"/>
    <col min="6902" max="6902" width="12.625" style="221" customWidth="1"/>
    <col min="6903" max="6908" width="0" style="221" hidden="1" customWidth="1"/>
    <col min="6909" max="6909" width="20.625" style="221" customWidth="1"/>
    <col min="6910" max="6910" width="12.625" style="221" customWidth="1"/>
    <col min="6911" max="6920" width="0" style="221" hidden="1" customWidth="1"/>
    <col min="6921" max="6921" width="20.625" style="221" customWidth="1"/>
    <col min="6922" max="6922" width="12.625" style="221" customWidth="1"/>
    <col min="6923" max="6923" width="20.625" style="221" customWidth="1"/>
    <col min="6924" max="6924" width="12.625" style="221" customWidth="1"/>
    <col min="6925" max="6925" width="20.625" style="221" customWidth="1"/>
    <col min="6926" max="6926" width="12.625" style="221" customWidth="1"/>
    <col min="6927" max="6927" width="20.625" style="221" customWidth="1"/>
    <col min="6928" max="6928" width="12.625" style="221" customWidth="1"/>
    <col min="6929" max="6931" width="0" style="221" hidden="1" customWidth="1"/>
    <col min="6932" max="7127" width="9" style="221"/>
    <col min="7128" max="7130" width="2.625" style="221" customWidth="1"/>
    <col min="7131" max="7131" width="43.625" style="221" customWidth="1"/>
    <col min="7132" max="7132" width="0.625" style="221" customWidth="1"/>
    <col min="7133" max="7141" width="0" style="221" hidden="1" customWidth="1"/>
    <col min="7142" max="7142" width="20.625" style="221" customWidth="1"/>
    <col min="7143" max="7148" width="0" style="221" hidden="1" customWidth="1"/>
    <col min="7149" max="7149" width="20.625" style="221" customWidth="1"/>
    <col min="7150" max="7150" width="11.75" style="221" customWidth="1"/>
    <col min="7151" max="7156" width="0" style="221" hidden="1" customWidth="1"/>
    <col min="7157" max="7157" width="20.625" style="221" customWidth="1"/>
    <col min="7158" max="7158" width="12.625" style="221" customWidth="1"/>
    <col min="7159" max="7164" width="0" style="221" hidden="1" customWidth="1"/>
    <col min="7165" max="7165" width="20.625" style="221" customWidth="1"/>
    <col min="7166" max="7166" width="12.625" style="221" customWidth="1"/>
    <col min="7167" max="7176" width="0" style="221" hidden="1" customWidth="1"/>
    <col min="7177" max="7177" width="20.625" style="221" customWidth="1"/>
    <col min="7178" max="7178" width="12.625" style="221" customWidth="1"/>
    <col min="7179" max="7179" width="20.625" style="221" customWidth="1"/>
    <col min="7180" max="7180" width="12.625" style="221" customWidth="1"/>
    <col min="7181" max="7181" width="20.625" style="221" customWidth="1"/>
    <col min="7182" max="7182" width="12.625" style="221" customWidth="1"/>
    <col min="7183" max="7183" width="20.625" style="221" customWidth="1"/>
    <col min="7184" max="7184" width="12.625" style="221" customWidth="1"/>
    <col min="7185" max="7187" width="0" style="221" hidden="1" customWidth="1"/>
    <col min="7188" max="7383" width="9" style="221"/>
    <col min="7384" max="7386" width="2.625" style="221" customWidth="1"/>
    <col min="7387" max="7387" width="43.625" style="221" customWidth="1"/>
    <col min="7388" max="7388" width="0.625" style="221" customWidth="1"/>
    <col min="7389" max="7397" width="0" style="221" hidden="1" customWidth="1"/>
    <col min="7398" max="7398" width="20.625" style="221" customWidth="1"/>
    <col min="7399" max="7404" width="0" style="221" hidden="1" customWidth="1"/>
    <col min="7405" max="7405" width="20.625" style="221" customWidth="1"/>
    <col min="7406" max="7406" width="11.75" style="221" customWidth="1"/>
    <col min="7407" max="7412" width="0" style="221" hidden="1" customWidth="1"/>
    <col min="7413" max="7413" width="20.625" style="221" customWidth="1"/>
    <col min="7414" max="7414" width="12.625" style="221" customWidth="1"/>
    <col min="7415" max="7420" width="0" style="221" hidden="1" customWidth="1"/>
    <col min="7421" max="7421" width="20.625" style="221" customWidth="1"/>
    <col min="7422" max="7422" width="12.625" style="221" customWidth="1"/>
    <col min="7423" max="7432" width="0" style="221" hidden="1" customWidth="1"/>
    <col min="7433" max="7433" width="20.625" style="221" customWidth="1"/>
    <col min="7434" max="7434" width="12.625" style="221" customWidth="1"/>
    <col min="7435" max="7435" width="20.625" style="221" customWidth="1"/>
    <col min="7436" max="7436" width="12.625" style="221" customWidth="1"/>
    <col min="7437" max="7437" width="20.625" style="221" customWidth="1"/>
    <col min="7438" max="7438" width="12.625" style="221" customWidth="1"/>
    <col min="7439" max="7439" width="20.625" style="221" customWidth="1"/>
    <col min="7440" max="7440" width="12.625" style="221" customWidth="1"/>
    <col min="7441" max="7443" width="0" style="221" hidden="1" customWidth="1"/>
    <col min="7444" max="7639" width="9" style="221"/>
    <col min="7640" max="7642" width="2.625" style="221" customWidth="1"/>
    <col min="7643" max="7643" width="43.625" style="221" customWidth="1"/>
    <col min="7644" max="7644" width="0.625" style="221" customWidth="1"/>
    <col min="7645" max="7653" width="0" style="221" hidden="1" customWidth="1"/>
    <col min="7654" max="7654" width="20.625" style="221" customWidth="1"/>
    <col min="7655" max="7660" width="0" style="221" hidden="1" customWidth="1"/>
    <col min="7661" max="7661" width="20.625" style="221" customWidth="1"/>
    <col min="7662" max="7662" width="11.75" style="221" customWidth="1"/>
    <col min="7663" max="7668" width="0" style="221" hidden="1" customWidth="1"/>
    <col min="7669" max="7669" width="20.625" style="221" customWidth="1"/>
    <col min="7670" max="7670" width="12.625" style="221" customWidth="1"/>
    <col min="7671" max="7676" width="0" style="221" hidden="1" customWidth="1"/>
    <col min="7677" max="7677" width="20.625" style="221" customWidth="1"/>
    <col min="7678" max="7678" width="12.625" style="221" customWidth="1"/>
    <col min="7679" max="7688" width="0" style="221" hidden="1" customWidth="1"/>
    <col min="7689" max="7689" width="20.625" style="221" customWidth="1"/>
    <col min="7690" max="7690" width="12.625" style="221" customWidth="1"/>
    <col min="7691" max="7691" width="20.625" style="221" customWidth="1"/>
    <col min="7692" max="7692" width="12.625" style="221" customWidth="1"/>
    <col min="7693" max="7693" width="20.625" style="221" customWidth="1"/>
    <col min="7694" max="7694" width="12.625" style="221" customWidth="1"/>
    <col min="7695" max="7695" width="20.625" style="221" customWidth="1"/>
    <col min="7696" max="7696" width="12.625" style="221" customWidth="1"/>
    <col min="7697" max="7699" width="0" style="221" hidden="1" customWidth="1"/>
    <col min="7700" max="7895" width="9" style="221"/>
    <col min="7896" max="7898" width="2.625" style="221" customWidth="1"/>
    <col min="7899" max="7899" width="43.625" style="221" customWidth="1"/>
    <col min="7900" max="7900" width="0.625" style="221" customWidth="1"/>
    <col min="7901" max="7909" width="0" style="221" hidden="1" customWidth="1"/>
    <col min="7910" max="7910" width="20.625" style="221" customWidth="1"/>
    <col min="7911" max="7916" width="0" style="221" hidden="1" customWidth="1"/>
    <col min="7917" max="7917" width="20.625" style="221" customWidth="1"/>
    <col min="7918" max="7918" width="11.75" style="221" customWidth="1"/>
    <col min="7919" max="7924" width="0" style="221" hidden="1" customWidth="1"/>
    <col min="7925" max="7925" width="20.625" style="221" customWidth="1"/>
    <col min="7926" max="7926" width="12.625" style="221" customWidth="1"/>
    <col min="7927" max="7932" width="0" style="221" hidden="1" customWidth="1"/>
    <col min="7933" max="7933" width="20.625" style="221" customWidth="1"/>
    <col min="7934" max="7934" width="12.625" style="221" customWidth="1"/>
    <col min="7935" max="7944" width="0" style="221" hidden="1" customWidth="1"/>
    <col min="7945" max="7945" width="20.625" style="221" customWidth="1"/>
    <col min="7946" max="7946" width="12.625" style="221" customWidth="1"/>
    <col min="7947" max="7947" width="20.625" style="221" customWidth="1"/>
    <col min="7948" max="7948" width="12.625" style="221" customWidth="1"/>
    <col min="7949" max="7949" width="20.625" style="221" customWidth="1"/>
    <col min="7950" max="7950" width="12.625" style="221" customWidth="1"/>
    <col min="7951" max="7951" width="20.625" style="221" customWidth="1"/>
    <col min="7952" max="7952" width="12.625" style="221" customWidth="1"/>
    <col min="7953" max="7955" width="0" style="221" hidden="1" customWidth="1"/>
    <col min="7956" max="8151" width="9" style="221"/>
    <col min="8152" max="8154" width="2.625" style="221" customWidth="1"/>
    <col min="8155" max="8155" width="43.625" style="221" customWidth="1"/>
    <col min="8156" max="8156" width="0.625" style="221" customWidth="1"/>
    <col min="8157" max="8165" width="0" style="221" hidden="1" customWidth="1"/>
    <col min="8166" max="8166" width="20.625" style="221" customWidth="1"/>
    <col min="8167" max="8172" width="0" style="221" hidden="1" customWidth="1"/>
    <col min="8173" max="8173" width="20.625" style="221" customWidth="1"/>
    <col min="8174" max="8174" width="11.75" style="221" customWidth="1"/>
    <col min="8175" max="8180" width="0" style="221" hidden="1" customWidth="1"/>
    <col min="8181" max="8181" width="20.625" style="221" customWidth="1"/>
    <col min="8182" max="8182" width="12.625" style="221" customWidth="1"/>
    <col min="8183" max="8188" width="0" style="221" hidden="1" customWidth="1"/>
    <col min="8189" max="8189" width="20.625" style="221" customWidth="1"/>
    <col min="8190" max="8190" width="12.625" style="221" customWidth="1"/>
    <col min="8191" max="8200" width="0" style="221" hidden="1" customWidth="1"/>
    <col min="8201" max="8201" width="20.625" style="221" customWidth="1"/>
    <col min="8202" max="8202" width="12.625" style="221" customWidth="1"/>
    <col min="8203" max="8203" width="20.625" style="221" customWidth="1"/>
    <col min="8204" max="8204" width="12.625" style="221" customWidth="1"/>
    <col min="8205" max="8205" width="20.625" style="221" customWidth="1"/>
    <col min="8206" max="8206" width="12.625" style="221" customWidth="1"/>
    <col min="8207" max="8207" width="20.625" style="221" customWidth="1"/>
    <col min="8208" max="8208" width="12.625" style="221" customWidth="1"/>
    <col min="8209" max="8211" width="0" style="221" hidden="1" customWidth="1"/>
    <col min="8212" max="8407" width="9" style="221"/>
    <col min="8408" max="8410" width="2.625" style="221" customWidth="1"/>
    <col min="8411" max="8411" width="43.625" style="221" customWidth="1"/>
    <col min="8412" max="8412" width="0.625" style="221" customWidth="1"/>
    <col min="8413" max="8421" width="0" style="221" hidden="1" customWidth="1"/>
    <col min="8422" max="8422" width="20.625" style="221" customWidth="1"/>
    <col min="8423" max="8428" width="0" style="221" hidden="1" customWidth="1"/>
    <col min="8429" max="8429" width="20.625" style="221" customWidth="1"/>
    <col min="8430" max="8430" width="11.75" style="221" customWidth="1"/>
    <col min="8431" max="8436" width="0" style="221" hidden="1" customWidth="1"/>
    <col min="8437" max="8437" width="20.625" style="221" customWidth="1"/>
    <col min="8438" max="8438" width="12.625" style="221" customWidth="1"/>
    <col min="8439" max="8444" width="0" style="221" hidden="1" customWidth="1"/>
    <col min="8445" max="8445" width="20.625" style="221" customWidth="1"/>
    <col min="8446" max="8446" width="12.625" style="221" customWidth="1"/>
    <col min="8447" max="8456" width="0" style="221" hidden="1" customWidth="1"/>
    <col min="8457" max="8457" width="20.625" style="221" customWidth="1"/>
    <col min="8458" max="8458" width="12.625" style="221" customWidth="1"/>
    <col min="8459" max="8459" width="20.625" style="221" customWidth="1"/>
    <col min="8460" max="8460" width="12.625" style="221" customWidth="1"/>
    <col min="8461" max="8461" width="20.625" style="221" customWidth="1"/>
    <col min="8462" max="8462" width="12.625" style="221" customWidth="1"/>
    <col min="8463" max="8463" width="20.625" style="221" customWidth="1"/>
    <col min="8464" max="8464" width="12.625" style="221" customWidth="1"/>
    <col min="8465" max="8467" width="0" style="221" hidden="1" customWidth="1"/>
    <col min="8468" max="8663" width="9" style="221"/>
    <col min="8664" max="8666" width="2.625" style="221" customWidth="1"/>
    <col min="8667" max="8667" width="43.625" style="221" customWidth="1"/>
    <col min="8668" max="8668" width="0.625" style="221" customWidth="1"/>
    <col min="8669" max="8677" width="0" style="221" hidden="1" customWidth="1"/>
    <col min="8678" max="8678" width="20.625" style="221" customWidth="1"/>
    <col min="8679" max="8684" width="0" style="221" hidden="1" customWidth="1"/>
    <col min="8685" max="8685" width="20.625" style="221" customWidth="1"/>
    <col min="8686" max="8686" width="11.75" style="221" customWidth="1"/>
    <col min="8687" max="8692" width="0" style="221" hidden="1" customWidth="1"/>
    <col min="8693" max="8693" width="20.625" style="221" customWidth="1"/>
    <col min="8694" max="8694" width="12.625" style="221" customWidth="1"/>
    <col min="8695" max="8700" width="0" style="221" hidden="1" customWidth="1"/>
    <col min="8701" max="8701" width="20.625" style="221" customWidth="1"/>
    <col min="8702" max="8702" width="12.625" style="221" customWidth="1"/>
    <col min="8703" max="8712" width="0" style="221" hidden="1" customWidth="1"/>
    <col min="8713" max="8713" width="20.625" style="221" customWidth="1"/>
    <col min="8714" max="8714" width="12.625" style="221" customWidth="1"/>
    <col min="8715" max="8715" width="20.625" style="221" customWidth="1"/>
    <col min="8716" max="8716" width="12.625" style="221" customWidth="1"/>
    <col min="8717" max="8717" width="20.625" style="221" customWidth="1"/>
    <col min="8718" max="8718" width="12.625" style="221" customWidth="1"/>
    <col min="8719" max="8719" width="20.625" style="221" customWidth="1"/>
    <col min="8720" max="8720" width="12.625" style="221" customWidth="1"/>
    <col min="8721" max="8723" width="0" style="221" hidden="1" customWidth="1"/>
    <col min="8724" max="8919" width="9" style="221"/>
    <col min="8920" max="8922" width="2.625" style="221" customWidth="1"/>
    <col min="8923" max="8923" width="43.625" style="221" customWidth="1"/>
    <col min="8924" max="8924" width="0.625" style="221" customWidth="1"/>
    <col min="8925" max="8933" width="0" style="221" hidden="1" customWidth="1"/>
    <col min="8934" max="8934" width="20.625" style="221" customWidth="1"/>
    <col min="8935" max="8940" width="0" style="221" hidden="1" customWidth="1"/>
    <col min="8941" max="8941" width="20.625" style="221" customWidth="1"/>
    <col min="8942" max="8942" width="11.75" style="221" customWidth="1"/>
    <col min="8943" max="8948" width="0" style="221" hidden="1" customWidth="1"/>
    <col min="8949" max="8949" width="20.625" style="221" customWidth="1"/>
    <col min="8950" max="8950" width="12.625" style="221" customWidth="1"/>
    <col min="8951" max="8956" width="0" style="221" hidden="1" customWidth="1"/>
    <col min="8957" max="8957" width="20.625" style="221" customWidth="1"/>
    <col min="8958" max="8958" width="12.625" style="221" customWidth="1"/>
    <col min="8959" max="8968" width="0" style="221" hidden="1" customWidth="1"/>
    <col min="8969" max="8969" width="20.625" style="221" customWidth="1"/>
    <col min="8970" max="8970" width="12.625" style="221" customWidth="1"/>
    <col min="8971" max="8971" width="20.625" style="221" customWidth="1"/>
    <col min="8972" max="8972" width="12.625" style="221" customWidth="1"/>
    <col min="8973" max="8973" width="20.625" style="221" customWidth="1"/>
    <col min="8974" max="8974" width="12.625" style="221" customWidth="1"/>
    <col min="8975" max="8975" width="20.625" style="221" customWidth="1"/>
    <col min="8976" max="8976" width="12.625" style="221" customWidth="1"/>
    <col min="8977" max="8979" width="0" style="221" hidden="1" customWidth="1"/>
    <col min="8980" max="9175" width="9" style="221"/>
    <col min="9176" max="9178" width="2.625" style="221" customWidth="1"/>
    <col min="9179" max="9179" width="43.625" style="221" customWidth="1"/>
    <col min="9180" max="9180" width="0.625" style="221" customWidth="1"/>
    <col min="9181" max="9189" width="0" style="221" hidden="1" customWidth="1"/>
    <col min="9190" max="9190" width="20.625" style="221" customWidth="1"/>
    <col min="9191" max="9196" width="0" style="221" hidden="1" customWidth="1"/>
    <col min="9197" max="9197" width="20.625" style="221" customWidth="1"/>
    <col min="9198" max="9198" width="11.75" style="221" customWidth="1"/>
    <col min="9199" max="9204" width="0" style="221" hidden="1" customWidth="1"/>
    <col min="9205" max="9205" width="20.625" style="221" customWidth="1"/>
    <col min="9206" max="9206" width="12.625" style="221" customWidth="1"/>
    <col min="9207" max="9212" width="0" style="221" hidden="1" customWidth="1"/>
    <col min="9213" max="9213" width="20.625" style="221" customWidth="1"/>
    <col min="9214" max="9214" width="12.625" style="221" customWidth="1"/>
    <col min="9215" max="9224" width="0" style="221" hidden="1" customWidth="1"/>
    <col min="9225" max="9225" width="20.625" style="221" customWidth="1"/>
    <col min="9226" max="9226" width="12.625" style="221" customWidth="1"/>
    <col min="9227" max="9227" width="20.625" style="221" customWidth="1"/>
    <col min="9228" max="9228" width="12.625" style="221" customWidth="1"/>
    <col min="9229" max="9229" width="20.625" style="221" customWidth="1"/>
    <col min="9230" max="9230" width="12.625" style="221" customWidth="1"/>
    <col min="9231" max="9231" width="20.625" style="221" customWidth="1"/>
    <col min="9232" max="9232" width="12.625" style="221" customWidth="1"/>
    <col min="9233" max="9235" width="0" style="221" hidden="1" customWidth="1"/>
    <col min="9236" max="9431" width="9" style="221"/>
    <col min="9432" max="9434" width="2.625" style="221" customWidth="1"/>
    <col min="9435" max="9435" width="43.625" style="221" customWidth="1"/>
    <col min="9436" max="9436" width="0.625" style="221" customWidth="1"/>
    <col min="9437" max="9445" width="0" style="221" hidden="1" customWidth="1"/>
    <col min="9446" max="9446" width="20.625" style="221" customWidth="1"/>
    <col min="9447" max="9452" width="0" style="221" hidden="1" customWidth="1"/>
    <col min="9453" max="9453" width="20.625" style="221" customWidth="1"/>
    <col min="9454" max="9454" width="11.75" style="221" customWidth="1"/>
    <col min="9455" max="9460" width="0" style="221" hidden="1" customWidth="1"/>
    <col min="9461" max="9461" width="20.625" style="221" customWidth="1"/>
    <col min="9462" max="9462" width="12.625" style="221" customWidth="1"/>
    <col min="9463" max="9468" width="0" style="221" hidden="1" customWidth="1"/>
    <col min="9469" max="9469" width="20.625" style="221" customWidth="1"/>
    <col min="9470" max="9470" width="12.625" style="221" customWidth="1"/>
    <col min="9471" max="9480" width="0" style="221" hidden="1" customWidth="1"/>
    <col min="9481" max="9481" width="20.625" style="221" customWidth="1"/>
    <col min="9482" max="9482" width="12.625" style="221" customWidth="1"/>
    <col min="9483" max="9483" width="20.625" style="221" customWidth="1"/>
    <col min="9484" max="9484" width="12.625" style="221" customWidth="1"/>
    <col min="9485" max="9485" width="20.625" style="221" customWidth="1"/>
    <col min="9486" max="9486" width="12.625" style="221" customWidth="1"/>
    <col min="9487" max="9487" width="20.625" style="221" customWidth="1"/>
    <col min="9488" max="9488" width="12.625" style="221" customWidth="1"/>
    <col min="9489" max="9491" width="0" style="221" hidden="1" customWidth="1"/>
    <col min="9492" max="9687" width="9" style="221"/>
    <col min="9688" max="9690" width="2.625" style="221" customWidth="1"/>
    <col min="9691" max="9691" width="43.625" style="221" customWidth="1"/>
    <col min="9692" max="9692" width="0.625" style="221" customWidth="1"/>
    <col min="9693" max="9701" width="0" style="221" hidden="1" customWidth="1"/>
    <col min="9702" max="9702" width="20.625" style="221" customWidth="1"/>
    <col min="9703" max="9708" width="0" style="221" hidden="1" customWidth="1"/>
    <col min="9709" max="9709" width="20.625" style="221" customWidth="1"/>
    <col min="9710" max="9710" width="11.75" style="221" customWidth="1"/>
    <col min="9711" max="9716" width="0" style="221" hidden="1" customWidth="1"/>
    <col min="9717" max="9717" width="20.625" style="221" customWidth="1"/>
    <col min="9718" max="9718" width="12.625" style="221" customWidth="1"/>
    <col min="9719" max="9724" width="0" style="221" hidden="1" customWidth="1"/>
    <col min="9725" max="9725" width="20.625" style="221" customWidth="1"/>
    <col min="9726" max="9726" width="12.625" style="221" customWidth="1"/>
    <col min="9727" max="9736" width="0" style="221" hidden="1" customWidth="1"/>
    <col min="9737" max="9737" width="20.625" style="221" customWidth="1"/>
    <col min="9738" max="9738" width="12.625" style="221" customWidth="1"/>
    <col min="9739" max="9739" width="20.625" style="221" customWidth="1"/>
    <col min="9740" max="9740" width="12.625" style="221" customWidth="1"/>
    <col min="9741" max="9741" width="20.625" style="221" customWidth="1"/>
    <col min="9742" max="9742" width="12.625" style="221" customWidth="1"/>
    <col min="9743" max="9743" width="20.625" style="221" customWidth="1"/>
    <col min="9744" max="9744" width="12.625" style="221" customWidth="1"/>
    <col min="9745" max="9747" width="0" style="221" hidden="1" customWidth="1"/>
    <col min="9748" max="9943" width="9" style="221"/>
    <col min="9944" max="9946" width="2.625" style="221" customWidth="1"/>
    <col min="9947" max="9947" width="43.625" style="221" customWidth="1"/>
    <col min="9948" max="9948" width="0.625" style="221" customWidth="1"/>
    <col min="9949" max="9957" width="0" style="221" hidden="1" customWidth="1"/>
    <col min="9958" max="9958" width="20.625" style="221" customWidth="1"/>
    <col min="9959" max="9964" width="0" style="221" hidden="1" customWidth="1"/>
    <col min="9965" max="9965" width="20.625" style="221" customWidth="1"/>
    <col min="9966" max="9966" width="11.75" style="221" customWidth="1"/>
    <col min="9967" max="9972" width="0" style="221" hidden="1" customWidth="1"/>
    <col min="9973" max="9973" width="20.625" style="221" customWidth="1"/>
    <col min="9974" max="9974" width="12.625" style="221" customWidth="1"/>
    <col min="9975" max="9980" width="0" style="221" hidden="1" customWidth="1"/>
    <col min="9981" max="9981" width="20.625" style="221" customWidth="1"/>
    <col min="9982" max="9982" width="12.625" style="221" customWidth="1"/>
    <col min="9983" max="9992" width="0" style="221" hidden="1" customWidth="1"/>
    <col min="9993" max="9993" width="20.625" style="221" customWidth="1"/>
    <col min="9994" max="9994" width="12.625" style="221" customWidth="1"/>
    <col min="9995" max="9995" width="20.625" style="221" customWidth="1"/>
    <col min="9996" max="9996" width="12.625" style="221" customWidth="1"/>
    <col min="9997" max="9997" width="20.625" style="221" customWidth="1"/>
    <col min="9998" max="9998" width="12.625" style="221" customWidth="1"/>
    <col min="9999" max="9999" width="20.625" style="221" customWidth="1"/>
    <col min="10000" max="10000" width="12.625" style="221" customWidth="1"/>
    <col min="10001" max="10003" width="0" style="221" hidden="1" customWidth="1"/>
    <col min="10004" max="10199" width="9" style="221"/>
    <col min="10200" max="10202" width="2.625" style="221" customWidth="1"/>
    <col min="10203" max="10203" width="43.625" style="221" customWidth="1"/>
    <col min="10204" max="10204" width="0.625" style="221" customWidth="1"/>
    <col min="10205" max="10213" width="0" style="221" hidden="1" customWidth="1"/>
    <col min="10214" max="10214" width="20.625" style="221" customWidth="1"/>
    <col min="10215" max="10220" width="0" style="221" hidden="1" customWidth="1"/>
    <col min="10221" max="10221" width="20.625" style="221" customWidth="1"/>
    <col min="10222" max="10222" width="11.75" style="221" customWidth="1"/>
    <col min="10223" max="10228" width="0" style="221" hidden="1" customWidth="1"/>
    <col min="10229" max="10229" width="20.625" style="221" customWidth="1"/>
    <col min="10230" max="10230" width="12.625" style="221" customWidth="1"/>
    <col min="10231" max="10236" width="0" style="221" hidden="1" customWidth="1"/>
    <col min="10237" max="10237" width="20.625" style="221" customWidth="1"/>
    <col min="10238" max="10238" width="12.625" style="221" customWidth="1"/>
    <col min="10239" max="10248" width="0" style="221" hidden="1" customWidth="1"/>
    <col min="10249" max="10249" width="20.625" style="221" customWidth="1"/>
    <col min="10250" max="10250" width="12.625" style="221" customWidth="1"/>
    <col min="10251" max="10251" width="20.625" style="221" customWidth="1"/>
    <col min="10252" max="10252" width="12.625" style="221" customWidth="1"/>
    <col min="10253" max="10253" width="20.625" style="221" customWidth="1"/>
    <col min="10254" max="10254" width="12.625" style="221" customWidth="1"/>
    <col min="10255" max="10255" width="20.625" style="221" customWidth="1"/>
    <col min="10256" max="10256" width="12.625" style="221" customWidth="1"/>
    <col min="10257" max="10259" width="0" style="221" hidden="1" customWidth="1"/>
    <col min="10260" max="10455" width="9" style="221"/>
    <col min="10456" max="10458" width="2.625" style="221" customWidth="1"/>
    <col min="10459" max="10459" width="43.625" style="221" customWidth="1"/>
    <col min="10460" max="10460" width="0.625" style="221" customWidth="1"/>
    <col min="10461" max="10469" width="0" style="221" hidden="1" customWidth="1"/>
    <col min="10470" max="10470" width="20.625" style="221" customWidth="1"/>
    <col min="10471" max="10476" width="0" style="221" hidden="1" customWidth="1"/>
    <col min="10477" max="10477" width="20.625" style="221" customWidth="1"/>
    <col min="10478" max="10478" width="11.75" style="221" customWidth="1"/>
    <col min="10479" max="10484" width="0" style="221" hidden="1" customWidth="1"/>
    <col min="10485" max="10485" width="20.625" style="221" customWidth="1"/>
    <col min="10486" max="10486" width="12.625" style="221" customWidth="1"/>
    <col min="10487" max="10492" width="0" style="221" hidden="1" customWidth="1"/>
    <col min="10493" max="10493" width="20.625" style="221" customWidth="1"/>
    <col min="10494" max="10494" width="12.625" style="221" customWidth="1"/>
    <col min="10495" max="10504" width="0" style="221" hidden="1" customWidth="1"/>
    <col min="10505" max="10505" width="20.625" style="221" customWidth="1"/>
    <col min="10506" max="10506" width="12.625" style="221" customWidth="1"/>
    <col min="10507" max="10507" width="20.625" style="221" customWidth="1"/>
    <col min="10508" max="10508" width="12.625" style="221" customWidth="1"/>
    <col min="10509" max="10509" width="20.625" style="221" customWidth="1"/>
    <col min="10510" max="10510" width="12.625" style="221" customWidth="1"/>
    <col min="10511" max="10511" width="20.625" style="221" customWidth="1"/>
    <col min="10512" max="10512" width="12.625" style="221" customWidth="1"/>
    <col min="10513" max="10515" width="0" style="221" hidden="1" customWidth="1"/>
    <col min="10516" max="10711" width="9" style="221"/>
    <col min="10712" max="10714" width="2.625" style="221" customWidth="1"/>
    <col min="10715" max="10715" width="43.625" style="221" customWidth="1"/>
    <col min="10716" max="10716" width="0.625" style="221" customWidth="1"/>
    <col min="10717" max="10725" width="0" style="221" hidden="1" customWidth="1"/>
    <col min="10726" max="10726" width="20.625" style="221" customWidth="1"/>
    <col min="10727" max="10732" width="0" style="221" hidden="1" customWidth="1"/>
    <col min="10733" max="10733" width="20.625" style="221" customWidth="1"/>
    <col min="10734" max="10734" width="11.75" style="221" customWidth="1"/>
    <col min="10735" max="10740" width="0" style="221" hidden="1" customWidth="1"/>
    <col min="10741" max="10741" width="20.625" style="221" customWidth="1"/>
    <col min="10742" max="10742" width="12.625" style="221" customWidth="1"/>
    <col min="10743" max="10748" width="0" style="221" hidden="1" customWidth="1"/>
    <col min="10749" max="10749" width="20.625" style="221" customWidth="1"/>
    <col min="10750" max="10750" width="12.625" style="221" customWidth="1"/>
    <col min="10751" max="10760" width="0" style="221" hidden="1" customWidth="1"/>
    <col min="10761" max="10761" width="20.625" style="221" customWidth="1"/>
    <col min="10762" max="10762" width="12.625" style="221" customWidth="1"/>
    <col min="10763" max="10763" width="20.625" style="221" customWidth="1"/>
    <col min="10764" max="10764" width="12.625" style="221" customWidth="1"/>
    <col min="10765" max="10765" width="20.625" style="221" customWidth="1"/>
    <col min="10766" max="10766" width="12.625" style="221" customWidth="1"/>
    <col min="10767" max="10767" width="20.625" style="221" customWidth="1"/>
    <col min="10768" max="10768" width="12.625" style="221" customWidth="1"/>
    <col min="10769" max="10771" width="0" style="221" hidden="1" customWidth="1"/>
    <col min="10772" max="10967" width="9" style="221"/>
    <col min="10968" max="10970" width="2.625" style="221" customWidth="1"/>
    <col min="10971" max="10971" width="43.625" style="221" customWidth="1"/>
    <col min="10972" max="10972" width="0.625" style="221" customWidth="1"/>
    <col min="10973" max="10981" width="0" style="221" hidden="1" customWidth="1"/>
    <col min="10982" max="10982" width="20.625" style="221" customWidth="1"/>
    <col min="10983" max="10988" width="0" style="221" hidden="1" customWidth="1"/>
    <col min="10989" max="10989" width="20.625" style="221" customWidth="1"/>
    <col min="10990" max="10990" width="11.75" style="221" customWidth="1"/>
    <col min="10991" max="10996" width="0" style="221" hidden="1" customWidth="1"/>
    <col min="10997" max="10997" width="20.625" style="221" customWidth="1"/>
    <col min="10998" max="10998" width="12.625" style="221" customWidth="1"/>
    <col min="10999" max="11004" width="0" style="221" hidden="1" customWidth="1"/>
    <col min="11005" max="11005" width="20.625" style="221" customWidth="1"/>
    <col min="11006" max="11006" width="12.625" style="221" customWidth="1"/>
    <col min="11007" max="11016" width="0" style="221" hidden="1" customWidth="1"/>
    <col min="11017" max="11017" width="20.625" style="221" customWidth="1"/>
    <col min="11018" max="11018" width="12.625" style="221" customWidth="1"/>
    <col min="11019" max="11019" width="20.625" style="221" customWidth="1"/>
    <col min="11020" max="11020" width="12.625" style="221" customWidth="1"/>
    <col min="11021" max="11021" width="20.625" style="221" customWidth="1"/>
    <col min="11022" max="11022" width="12.625" style="221" customWidth="1"/>
    <col min="11023" max="11023" width="20.625" style="221" customWidth="1"/>
    <col min="11024" max="11024" width="12.625" style="221" customWidth="1"/>
    <col min="11025" max="11027" width="0" style="221" hidden="1" customWidth="1"/>
    <col min="11028" max="11223" width="9" style="221"/>
    <col min="11224" max="11226" width="2.625" style="221" customWidth="1"/>
    <col min="11227" max="11227" width="43.625" style="221" customWidth="1"/>
    <col min="11228" max="11228" width="0.625" style="221" customWidth="1"/>
    <col min="11229" max="11237" width="0" style="221" hidden="1" customWidth="1"/>
    <col min="11238" max="11238" width="20.625" style="221" customWidth="1"/>
    <col min="11239" max="11244" width="0" style="221" hidden="1" customWidth="1"/>
    <col min="11245" max="11245" width="20.625" style="221" customWidth="1"/>
    <col min="11246" max="11246" width="11.75" style="221" customWidth="1"/>
    <col min="11247" max="11252" width="0" style="221" hidden="1" customWidth="1"/>
    <col min="11253" max="11253" width="20.625" style="221" customWidth="1"/>
    <col min="11254" max="11254" width="12.625" style="221" customWidth="1"/>
    <col min="11255" max="11260" width="0" style="221" hidden="1" customWidth="1"/>
    <col min="11261" max="11261" width="20.625" style="221" customWidth="1"/>
    <col min="11262" max="11262" width="12.625" style="221" customWidth="1"/>
    <col min="11263" max="11272" width="0" style="221" hidden="1" customWidth="1"/>
    <col min="11273" max="11273" width="20.625" style="221" customWidth="1"/>
    <col min="11274" max="11274" width="12.625" style="221" customWidth="1"/>
    <col min="11275" max="11275" width="20.625" style="221" customWidth="1"/>
    <col min="11276" max="11276" width="12.625" style="221" customWidth="1"/>
    <col min="11277" max="11277" width="20.625" style="221" customWidth="1"/>
    <col min="11278" max="11278" width="12.625" style="221" customWidth="1"/>
    <col min="11279" max="11279" width="20.625" style="221" customWidth="1"/>
    <col min="11280" max="11280" width="12.625" style="221" customWidth="1"/>
    <col min="11281" max="11283" width="0" style="221" hidden="1" customWidth="1"/>
    <col min="11284" max="11479" width="9" style="221"/>
    <col min="11480" max="11482" width="2.625" style="221" customWidth="1"/>
    <col min="11483" max="11483" width="43.625" style="221" customWidth="1"/>
    <col min="11484" max="11484" width="0.625" style="221" customWidth="1"/>
    <col min="11485" max="11493" width="0" style="221" hidden="1" customWidth="1"/>
    <col min="11494" max="11494" width="20.625" style="221" customWidth="1"/>
    <col min="11495" max="11500" width="0" style="221" hidden="1" customWidth="1"/>
    <col min="11501" max="11501" width="20.625" style="221" customWidth="1"/>
    <col min="11502" max="11502" width="11.75" style="221" customWidth="1"/>
    <col min="11503" max="11508" width="0" style="221" hidden="1" customWidth="1"/>
    <col min="11509" max="11509" width="20.625" style="221" customWidth="1"/>
    <col min="11510" max="11510" width="12.625" style="221" customWidth="1"/>
    <col min="11511" max="11516" width="0" style="221" hidden="1" customWidth="1"/>
    <col min="11517" max="11517" width="20.625" style="221" customWidth="1"/>
    <col min="11518" max="11518" width="12.625" style="221" customWidth="1"/>
    <col min="11519" max="11528" width="0" style="221" hidden="1" customWidth="1"/>
    <col min="11529" max="11529" width="20.625" style="221" customWidth="1"/>
    <col min="11530" max="11530" width="12.625" style="221" customWidth="1"/>
    <col min="11531" max="11531" width="20.625" style="221" customWidth="1"/>
    <col min="11532" max="11532" width="12.625" style="221" customWidth="1"/>
    <col min="11533" max="11533" width="20.625" style="221" customWidth="1"/>
    <col min="11534" max="11534" width="12.625" style="221" customWidth="1"/>
    <col min="11535" max="11535" width="20.625" style="221" customWidth="1"/>
    <col min="11536" max="11536" width="12.625" style="221" customWidth="1"/>
    <col min="11537" max="11539" width="0" style="221" hidden="1" customWidth="1"/>
    <col min="11540" max="11735" width="9" style="221"/>
    <col min="11736" max="11738" width="2.625" style="221" customWidth="1"/>
    <col min="11739" max="11739" width="43.625" style="221" customWidth="1"/>
    <col min="11740" max="11740" width="0.625" style="221" customWidth="1"/>
    <col min="11741" max="11749" width="0" style="221" hidden="1" customWidth="1"/>
    <col min="11750" max="11750" width="20.625" style="221" customWidth="1"/>
    <col min="11751" max="11756" width="0" style="221" hidden="1" customWidth="1"/>
    <col min="11757" max="11757" width="20.625" style="221" customWidth="1"/>
    <col min="11758" max="11758" width="11.75" style="221" customWidth="1"/>
    <col min="11759" max="11764" width="0" style="221" hidden="1" customWidth="1"/>
    <col min="11765" max="11765" width="20.625" style="221" customWidth="1"/>
    <col min="11766" max="11766" width="12.625" style="221" customWidth="1"/>
    <col min="11767" max="11772" width="0" style="221" hidden="1" customWidth="1"/>
    <col min="11773" max="11773" width="20.625" style="221" customWidth="1"/>
    <col min="11774" max="11774" width="12.625" style="221" customWidth="1"/>
    <col min="11775" max="11784" width="0" style="221" hidden="1" customWidth="1"/>
    <col min="11785" max="11785" width="20.625" style="221" customWidth="1"/>
    <col min="11786" max="11786" width="12.625" style="221" customWidth="1"/>
    <col min="11787" max="11787" width="20.625" style="221" customWidth="1"/>
    <col min="11788" max="11788" width="12.625" style="221" customWidth="1"/>
    <col min="11789" max="11789" width="20.625" style="221" customWidth="1"/>
    <col min="11790" max="11790" width="12.625" style="221" customWidth="1"/>
    <col min="11791" max="11791" width="20.625" style="221" customWidth="1"/>
    <col min="11792" max="11792" width="12.625" style="221" customWidth="1"/>
    <col min="11793" max="11795" width="0" style="221" hidden="1" customWidth="1"/>
    <col min="11796" max="11991" width="9" style="221"/>
    <col min="11992" max="11994" width="2.625" style="221" customWidth="1"/>
    <col min="11995" max="11995" width="43.625" style="221" customWidth="1"/>
    <col min="11996" max="11996" width="0.625" style="221" customWidth="1"/>
    <col min="11997" max="12005" width="0" style="221" hidden="1" customWidth="1"/>
    <col min="12006" max="12006" width="20.625" style="221" customWidth="1"/>
    <col min="12007" max="12012" width="0" style="221" hidden="1" customWidth="1"/>
    <col min="12013" max="12013" width="20.625" style="221" customWidth="1"/>
    <col min="12014" max="12014" width="11.75" style="221" customWidth="1"/>
    <col min="12015" max="12020" width="0" style="221" hidden="1" customWidth="1"/>
    <col min="12021" max="12021" width="20.625" style="221" customWidth="1"/>
    <col min="12022" max="12022" width="12.625" style="221" customWidth="1"/>
    <col min="12023" max="12028" width="0" style="221" hidden="1" customWidth="1"/>
    <col min="12029" max="12029" width="20.625" style="221" customWidth="1"/>
    <col min="12030" max="12030" width="12.625" style="221" customWidth="1"/>
    <col min="12031" max="12040" width="0" style="221" hidden="1" customWidth="1"/>
    <col min="12041" max="12041" width="20.625" style="221" customWidth="1"/>
    <col min="12042" max="12042" width="12.625" style="221" customWidth="1"/>
    <col min="12043" max="12043" width="20.625" style="221" customWidth="1"/>
    <col min="12044" max="12044" width="12.625" style="221" customWidth="1"/>
    <col min="12045" max="12045" width="20.625" style="221" customWidth="1"/>
    <col min="12046" max="12046" width="12.625" style="221" customWidth="1"/>
    <col min="12047" max="12047" width="20.625" style="221" customWidth="1"/>
    <col min="12048" max="12048" width="12.625" style="221" customWidth="1"/>
    <col min="12049" max="12051" width="0" style="221" hidden="1" customWidth="1"/>
    <col min="12052" max="12247" width="9" style="221"/>
    <col min="12248" max="12250" width="2.625" style="221" customWidth="1"/>
    <col min="12251" max="12251" width="43.625" style="221" customWidth="1"/>
    <col min="12252" max="12252" width="0.625" style="221" customWidth="1"/>
    <col min="12253" max="12261" width="0" style="221" hidden="1" customWidth="1"/>
    <col min="12262" max="12262" width="20.625" style="221" customWidth="1"/>
    <col min="12263" max="12268" width="0" style="221" hidden="1" customWidth="1"/>
    <col min="12269" max="12269" width="20.625" style="221" customWidth="1"/>
    <col min="12270" max="12270" width="11.75" style="221" customWidth="1"/>
    <col min="12271" max="12276" width="0" style="221" hidden="1" customWidth="1"/>
    <col min="12277" max="12277" width="20.625" style="221" customWidth="1"/>
    <col min="12278" max="12278" width="12.625" style="221" customWidth="1"/>
    <col min="12279" max="12284" width="0" style="221" hidden="1" customWidth="1"/>
    <col min="12285" max="12285" width="20.625" style="221" customWidth="1"/>
    <col min="12286" max="12286" width="12.625" style="221" customWidth="1"/>
    <col min="12287" max="12296" width="0" style="221" hidden="1" customWidth="1"/>
    <col min="12297" max="12297" width="20.625" style="221" customWidth="1"/>
    <col min="12298" max="12298" width="12.625" style="221" customWidth="1"/>
    <col min="12299" max="12299" width="20.625" style="221" customWidth="1"/>
    <col min="12300" max="12300" width="12.625" style="221" customWidth="1"/>
    <col min="12301" max="12301" width="20.625" style="221" customWidth="1"/>
    <col min="12302" max="12302" width="12.625" style="221" customWidth="1"/>
    <col min="12303" max="12303" width="20.625" style="221" customWidth="1"/>
    <col min="12304" max="12304" width="12.625" style="221" customWidth="1"/>
    <col min="12305" max="12307" width="0" style="221" hidden="1" customWidth="1"/>
    <col min="12308" max="12503" width="9" style="221"/>
    <col min="12504" max="12506" width="2.625" style="221" customWidth="1"/>
    <col min="12507" max="12507" width="43.625" style="221" customWidth="1"/>
    <col min="12508" max="12508" width="0.625" style="221" customWidth="1"/>
    <col min="12509" max="12517" width="0" style="221" hidden="1" customWidth="1"/>
    <col min="12518" max="12518" width="20.625" style="221" customWidth="1"/>
    <col min="12519" max="12524" width="0" style="221" hidden="1" customWidth="1"/>
    <col min="12525" max="12525" width="20.625" style="221" customWidth="1"/>
    <col min="12526" max="12526" width="11.75" style="221" customWidth="1"/>
    <col min="12527" max="12532" width="0" style="221" hidden="1" customWidth="1"/>
    <col min="12533" max="12533" width="20.625" style="221" customWidth="1"/>
    <col min="12534" max="12534" width="12.625" style="221" customWidth="1"/>
    <col min="12535" max="12540" width="0" style="221" hidden="1" customWidth="1"/>
    <col min="12541" max="12541" width="20.625" style="221" customWidth="1"/>
    <col min="12542" max="12542" width="12.625" style="221" customWidth="1"/>
    <col min="12543" max="12552" width="0" style="221" hidden="1" customWidth="1"/>
    <col min="12553" max="12553" width="20.625" style="221" customWidth="1"/>
    <col min="12554" max="12554" width="12.625" style="221" customWidth="1"/>
    <col min="12555" max="12555" width="20.625" style="221" customWidth="1"/>
    <col min="12556" max="12556" width="12.625" style="221" customWidth="1"/>
    <col min="12557" max="12557" width="20.625" style="221" customWidth="1"/>
    <col min="12558" max="12558" width="12.625" style="221" customWidth="1"/>
    <col min="12559" max="12559" width="20.625" style="221" customWidth="1"/>
    <col min="12560" max="12560" width="12.625" style="221" customWidth="1"/>
    <col min="12561" max="12563" width="0" style="221" hidden="1" customWidth="1"/>
    <col min="12564" max="12759" width="9" style="221"/>
    <col min="12760" max="12762" width="2.625" style="221" customWidth="1"/>
    <col min="12763" max="12763" width="43.625" style="221" customWidth="1"/>
    <col min="12764" max="12764" width="0.625" style="221" customWidth="1"/>
    <col min="12765" max="12773" width="0" style="221" hidden="1" customWidth="1"/>
    <col min="12774" max="12774" width="20.625" style="221" customWidth="1"/>
    <col min="12775" max="12780" width="0" style="221" hidden="1" customWidth="1"/>
    <col min="12781" max="12781" width="20.625" style="221" customWidth="1"/>
    <col min="12782" max="12782" width="11.75" style="221" customWidth="1"/>
    <col min="12783" max="12788" width="0" style="221" hidden="1" customWidth="1"/>
    <col min="12789" max="12789" width="20.625" style="221" customWidth="1"/>
    <col min="12790" max="12790" width="12.625" style="221" customWidth="1"/>
    <col min="12791" max="12796" width="0" style="221" hidden="1" customWidth="1"/>
    <col min="12797" max="12797" width="20.625" style="221" customWidth="1"/>
    <col min="12798" max="12798" width="12.625" style="221" customWidth="1"/>
    <col min="12799" max="12808" width="0" style="221" hidden="1" customWidth="1"/>
    <col min="12809" max="12809" width="20.625" style="221" customWidth="1"/>
    <col min="12810" max="12810" width="12.625" style="221" customWidth="1"/>
    <col min="12811" max="12811" width="20.625" style="221" customWidth="1"/>
    <col min="12812" max="12812" width="12.625" style="221" customWidth="1"/>
    <col min="12813" max="12813" width="20.625" style="221" customWidth="1"/>
    <col min="12814" max="12814" width="12.625" style="221" customWidth="1"/>
    <col min="12815" max="12815" width="20.625" style="221" customWidth="1"/>
    <col min="12816" max="12816" width="12.625" style="221" customWidth="1"/>
    <col min="12817" max="12819" width="0" style="221" hidden="1" customWidth="1"/>
    <col min="12820" max="13015" width="9" style="221"/>
    <col min="13016" max="13018" width="2.625" style="221" customWidth="1"/>
    <col min="13019" max="13019" width="43.625" style="221" customWidth="1"/>
    <col min="13020" max="13020" width="0.625" style="221" customWidth="1"/>
    <col min="13021" max="13029" width="0" style="221" hidden="1" customWidth="1"/>
    <col min="13030" max="13030" width="20.625" style="221" customWidth="1"/>
    <col min="13031" max="13036" width="0" style="221" hidden="1" customWidth="1"/>
    <col min="13037" max="13037" width="20.625" style="221" customWidth="1"/>
    <col min="13038" max="13038" width="11.75" style="221" customWidth="1"/>
    <col min="13039" max="13044" width="0" style="221" hidden="1" customWidth="1"/>
    <col min="13045" max="13045" width="20.625" style="221" customWidth="1"/>
    <col min="13046" max="13046" width="12.625" style="221" customWidth="1"/>
    <col min="13047" max="13052" width="0" style="221" hidden="1" customWidth="1"/>
    <col min="13053" max="13053" width="20.625" style="221" customWidth="1"/>
    <col min="13054" max="13054" width="12.625" style="221" customWidth="1"/>
    <col min="13055" max="13064" width="0" style="221" hidden="1" customWidth="1"/>
    <col min="13065" max="13065" width="20.625" style="221" customWidth="1"/>
    <col min="13066" max="13066" width="12.625" style="221" customWidth="1"/>
    <col min="13067" max="13067" width="20.625" style="221" customWidth="1"/>
    <col min="13068" max="13068" width="12.625" style="221" customWidth="1"/>
    <col min="13069" max="13069" width="20.625" style="221" customWidth="1"/>
    <col min="13070" max="13070" width="12.625" style="221" customWidth="1"/>
    <col min="13071" max="13071" width="20.625" style="221" customWidth="1"/>
    <col min="13072" max="13072" width="12.625" style="221" customWidth="1"/>
    <col min="13073" max="13075" width="0" style="221" hidden="1" customWidth="1"/>
    <col min="13076" max="13271" width="9" style="221"/>
    <col min="13272" max="13274" width="2.625" style="221" customWidth="1"/>
    <col min="13275" max="13275" width="43.625" style="221" customWidth="1"/>
    <col min="13276" max="13276" width="0.625" style="221" customWidth="1"/>
    <col min="13277" max="13285" width="0" style="221" hidden="1" customWidth="1"/>
    <col min="13286" max="13286" width="20.625" style="221" customWidth="1"/>
    <col min="13287" max="13292" width="0" style="221" hidden="1" customWidth="1"/>
    <col min="13293" max="13293" width="20.625" style="221" customWidth="1"/>
    <col min="13294" max="13294" width="11.75" style="221" customWidth="1"/>
    <col min="13295" max="13300" width="0" style="221" hidden="1" customWidth="1"/>
    <col min="13301" max="13301" width="20.625" style="221" customWidth="1"/>
    <col min="13302" max="13302" width="12.625" style="221" customWidth="1"/>
    <col min="13303" max="13308" width="0" style="221" hidden="1" customWidth="1"/>
    <col min="13309" max="13309" width="20.625" style="221" customWidth="1"/>
    <col min="13310" max="13310" width="12.625" style="221" customWidth="1"/>
    <col min="13311" max="13320" width="0" style="221" hidden="1" customWidth="1"/>
    <col min="13321" max="13321" width="20.625" style="221" customWidth="1"/>
    <col min="13322" max="13322" width="12.625" style="221" customWidth="1"/>
    <col min="13323" max="13323" width="20.625" style="221" customWidth="1"/>
    <col min="13324" max="13324" width="12.625" style="221" customWidth="1"/>
    <col min="13325" max="13325" width="20.625" style="221" customWidth="1"/>
    <col min="13326" max="13326" width="12.625" style="221" customWidth="1"/>
    <col min="13327" max="13327" width="20.625" style="221" customWidth="1"/>
    <col min="13328" max="13328" width="12.625" style="221" customWidth="1"/>
    <col min="13329" max="13331" width="0" style="221" hidden="1" customWidth="1"/>
    <col min="13332" max="13527" width="9" style="221"/>
    <col min="13528" max="13530" width="2.625" style="221" customWidth="1"/>
    <col min="13531" max="13531" width="43.625" style="221" customWidth="1"/>
    <col min="13532" max="13532" width="0.625" style="221" customWidth="1"/>
    <col min="13533" max="13541" width="0" style="221" hidden="1" customWidth="1"/>
    <col min="13542" max="13542" width="20.625" style="221" customWidth="1"/>
    <col min="13543" max="13548" width="0" style="221" hidden="1" customWidth="1"/>
    <col min="13549" max="13549" width="20.625" style="221" customWidth="1"/>
    <col min="13550" max="13550" width="11.75" style="221" customWidth="1"/>
    <col min="13551" max="13556" width="0" style="221" hidden="1" customWidth="1"/>
    <col min="13557" max="13557" width="20.625" style="221" customWidth="1"/>
    <col min="13558" max="13558" width="12.625" style="221" customWidth="1"/>
    <col min="13559" max="13564" width="0" style="221" hidden="1" customWidth="1"/>
    <col min="13565" max="13565" width="20.625" style="221" customWidth="1"/>
    <col min="13566" max="13566" width="12.625" style="221" customWidth="1"/>
    <col min="13567" max="13576" width="0" style="221" hidden="1" customWidth="1"/>
    <col min="13577" max="13577" width="20.625" style="221" customWidth="1"/>
    <col min="13578" max="13578" width="12.625" style="221" customWidth="1"/>
    <col min="13579" max="13579" width="20.625" style="221" customWidth="1"/>
    <col min="13580" max="13580" width="12.625" style="221" customWidth="1"/>
    <col min="13581" max="13581" width="20.625" style="221" customWidth="1"/>
    <col min="13582" max="13582" width="12.625" style="221" customWidth="1"/>
    <col min="13583" max="13583" width="20.625" style="221" customWidth="1"/>
    <col min="13584" max="13584" width="12.625" style="221" customWidth="1"/>
    <col min="13585" max="13587" width="0" style="221" hidden="1" customWidth="1"/>
    <col min="13588" max="13783" width="9" style="221"/>
    <col min="13784" max="13786" width="2.625" style="221" customWidth="1"/>
    <col min="13787" max="13787" width="43.625" style="221" customWidth="1"/>
    <col min="13788" max="13788" width="0.625" style="221" customWidth="1"/>
    <col min="13789" max="13797" width="0" style="221" hidden="1" customWidth="1"/>
    <col min="13798" max="13798" width="20.625" style="221" customWidth="1"/>
    <col min="13799" max="13804" width="0" style="221" hidden="1" customWidth="1"/>
    <col min="13805" max="13805" width="20.625" style="221" customWidth="1"/>
    <col min="13806" max="13806" width="11.75" style="221" customWidth="1"/>
    <col min="13807" max="13812" width="0" style="221" hidden="1" customWidth="1"/>
    <col min="13813" max="13813" width="20.625" style="221" customWidth="1"/>
    <col min="13814" max="13814" width="12.625" style="221" customWidth="1"/>
    <col min="13815" max="13820" width="0" style="221" hidden="1" customWidth="1"/>
    <col min="13821" max="13821" width="20.625" style="221" customWidth="1"/>
    <col min="13822" max="13822" width="12.625" style="221" customWidth="1"/>
    <col min="13823" max="13832" width="0" style="221" hidden="1" customWidth="1"/>
    <col min="13833" max="13833" width="20.625" style="221" customWidth="1"/>
    <col min="13834" max="13834" width="12.625" style="221" customWidth="1"/>
    <col min="13835" max="13835" width="20.625" style="221" customWidth="1"/>
    <col min="13836" max="13836" width="12.625" style="221" customWidth="1"/>
    <col min="13837" max="13837" width="20.625" style="221" customWidth="1"/>
    <col min="13838" max="13838" width="12.625" style="221" customWidth="1"/>
    <col min="13839" max="13839" width="20.625" style="221" customWidth="1"/>
    <col min="13840" max="13840" width="12.625" style="221" customWidth="1"/>
    <col min="13841" max="13843" width="0" style="221" hidden="1" customWidth="1"/>
    <col min="13844" max="14039" width="9" style="221"/>
    <col min="14040" max="14042" width="2.625" style="221" customWidth="1"/>
    <col min="14043" max="14043" width="43.625" style="221" customWidth="1"/>
    <col min="14044" max="14044" width="0.625" style="221" customWidth="1"/>
    <col min="14045" max="14053" width="0" style="221" hidden="1" customWidth="1"/>
    <col min="14054" max="14054" width="20.625" style="221" customWidth="1"/>
    <col min="14055" max="14060" width="0" style="221" hidden="1" customWidth="1"/>
    <col min="14061" max="14061" width="20.625" style="221" customWidth="1"/>
    <col min="14062" max="14062" width="11.75" style="221" customWidth="1"/>
    <col min="14063" max="14068" width="0" style="221" hidden="1" customWidth="1"/>
    <col min="14069" max="14069" width="20.625" style="221" customWidth="1"/>
    <col min="14070" max="14070" width="12.625" style="221" customWidth="1"/>
    <col min="14071" max="14076" width="0" style="221" hidden="1" customWidth="1"/>
    <col min="14077" max="14077" width="20.625" style="221" customWidth="1"/>
    <col min="14078" max="14078" width="12.625" style="221" customWidth="1"/>
    <col min="14079" max="14088" width="0" style="221" hidden="1" customWidth="1"/>
    <col min="14089" max="14089" width="20.625" style="221" customWidth="1"/>
    <col min="14090" max="14090" width="12.625" style="221" customWidth="1"/>
    <col min="14091" max="14091" width="20.625" style="221" customWidth="1"/>
    <col min="14092" max="14092" width="12.625" style="221" customWidth="1"/>
    <col min="14093" max="14093" width="20.625" style="221" customWidth="1"/>
    <col min="14094" max="14094" width="12.625" style="221" customWidth="1"/>
    <col min="14095" max="14095" width="20.625" style="221" customWidth="1"/>
    <col min="14096" max="14096" width="12.625" style="221" customWidth="1"/>
    <col min="14097" max="14099" width="0" style="221" hidden="1" customWidth="1"/>
    <col min="14100" max="14295" width="9" style="221"/>
    <col min="14296" max="14298" width="2.625" style="221" customWidth="1"/>
    <col min="14299" max="14299" width="43.625" style="221" customWidth="1"/>
    <col min="14300" max="14300" width="0.625" style="221" customWidth="1"/>
    <col min="14301" max="14309" width="0" style="221" hidden="1" customWidth="1"/>
    <col min="14310" max="14310" width="20.625" style="221" customWidth="1"/>
    <col min="14311" max="14316" width="0" style="221" hidden="1" customWidth="1"/>
    <col min="14317" max="14317" width="20.625" style="221" customWidth="1"/>
    <col min="14318" max="14318" width="11.75" style="221" customWidth="1"/>
    <col min="14319" max="14324" width="0" style="221" hidden="1" customWidth="1"/>
    <col min="14325" max="14325" width="20.625" style="221" customWidth="1"/>
    <col min="14326" max="14326" width="12.625" style="221" customWidth="1"/>
    <col min="14327" max="14332" width="0" style="221" hidden="1" customWidth="1"/>
    <col min="14333" max="14333" width="20.625" style="221" customWidth="1"/>
    <col min="14334" max="14334" width="12.625" style="221" customWidth="1"/>
    <col min="14335" max="14344" width="0" style="221" hidden="1" customWidth="1"/>
    <col min="14345" max="14345" width="20.625" style="221" customWidth="1"/>
    <col min="14346" max="14346" width="12.625" style="221" customWidth="1"/>
    <col min="14347" max="14347" width="20.625" style="221" customWidth="1"/>
    <col min="14348" max="14348" width="12.625" style="221" customWidth="1"/>
    <col min="14349" max="14349" width="20.625" style="221" customWidth="1"/>
    <col min="14350" max="14350" width="12.625" style="221" customWidth="1"/>
    <col min="14351" max="14351" width="20.625" style="221" customWidth="1"/>
    <col min="14352" max="14352" width="12.625" style="221" customWidth="1"/>
    <col min="14353" max="14355" width="0" style="221" hidden="1" customWidth="1"/>
    <col min="14356" max="14551" width="9" style="221"/>
    <col min="14552" max="14554" width="2.625" style="221" customWidth="1"/>
    <col min="14555" max="14555" width="43.625" style="221" customWidth="1"/>
    <col min="14556" max="14556" width="0.625" style="221" customWidth="1"/>
    <col min="14557" max="14565" width="0" style="221" hidden="1" customWidth="1"/>
    <col min="14566" max="14566" width="20.625" style="221" customWidth="1"/>
    <col min="14567" max="14572" width="0" style="221" hidden="1" customWidth="1"/>
    <col min="14573" max="14573" width="20.625" style="221" customWidth="1"/>
    <col min="14574" max="14574" width="11.75" style="221" customWidth="1"/>
    <col min="14575" max="14580" width="0" style="221" hidden="1" customWidth="1"/>
    <col min="14581" max="14581" width="20.625" style="221" customWidth="1"/>
    <col min="14582" max="14582" width="12.625" style="221" customWidth="1"/>
    <col min="14583" max="14588" width="0" style="221" hidden="1" customWidth="1"/>
    <col min="14589" max="14589" width="20.625" style="221" customWidth="1"/>
    <col min="14590" max="14590" width="12.625" style="221" customWidth="1"/>
    <col min="14591" max="14600" width="0" style="221" hidden="1" customWidth="1"/>
    <col min="14601" max="14601" width="20.625" style="221" customWidth="1"/>
    <col min="14602" max="14602" width="12.625" style="221" customWidth="1"/>
    <col min="14603" max="14603" width="20.625" style="221" customWidth="1"/>
    <col min="14604" max="14604" width="12.625" style="221" customWidth="1"/>
    <col min="14605" max="14605" width="20.625" style="221" customWidth="1"/>
    <col min="14606" max="14606" width="12.625" style="221" customWidth="1"/>
    <col min="14607" max="14607" width="20.625" style="221" customWidth="1"/>
    <col min="14608" max="14608" width="12.625" style="221" customWidth="1"/>
    <col min="14609" max="14611" width="0" style="221" hidden="1" customWidth="1"/>
    <col min="14612" max="14807" width="9" style="221"/>
    <col min="14808" max="14810" width="2.625" style="221" customWidth="1"/>
    <col min="14811" max="14811" width="43.625" style="221" customWidth="1"/>
    <col min="14812" max="14812" width="0.625" style="221" customWidth="1"/>
    <col min="14813" max="14821" width="0" style="221" hidden="1" customWidth="1"/>
    <col min="14822" max="14822" width="20.625" style="221" customWidth="1"/>
    <col min="14823" max="14828" width="0" style="221" hidden="1" customWidth="1"/>
    <col min="14829" max="14829" width="20.625" style="221" customWidth="1"/>
    <col min="14830" max="14830" width="11.75" style="221" customWidth="1"/>
    <col min="14831" max="14836" width="0" style="221" hidden="1" customWidth="1"/>
    <col min="14837" max="14837" width="20.625" style="221" customWidth="1"/>
    <col min="14838" max="14838" width="12.625" style="221" customWidth="1"/>
    <col min="14839" max="14844" width="0" style="221" hidden="1" customWidth="1"/>
    <col min="14845" max="14845" width="20.625" style="221" customWidth="1"/>
    <col min="14846" max="14846" width="12.625" style="221" customWidth="1"/>
    <col min="14847" max="14856" width="0" style="221" hidden="1" customWidth="1"/>
    <col min="14857" max="14857" width="20.625" style="221" customWidth="1"/>
    <col min="14858" max="14858" width="12.625" style="221" customWidth="1"/>
    <col min="14859" max="14859" width="20.625" style="221" customWidth="1"/>
    <col min="14860" max="14860" width="12.625" style="221" customWidth="1"/>
    <col min="14861" max="14861" width="20.625" style="221" customWidth="1"/>
    <col min="14862" max="14862" width="12.625" style="221" customWidth="1"/>
    <col min="14863" max="14863" width="20.625" style="221" customWidth="1"/>
    <col min="14864" max="14864" width="12.625" style="221" customWidth="1"/>
    <col min="14865" max="14867" width="0" style="221" hidden="1" customWidth="1"/>
    <col min="14868" max="15063" width="9" style="221"/>
    <col min="15064" max="15066" width="2.625" style="221" customWidth="1"/>
    <col min="15067" max="15067" width="43.625" style="221" customWidth="1"/>
    <col min="15068" max="15068" width="0.625" style="221" customWidth="1"/>
    <col min="15069" max="15077" width="0" style="221" hidden="1" customWidth="1"/>
    <col min="15078" max="15078" width="20.625" style="221" customWidth="1"/>
    <col min="15079" max="15084" width="0" style="221" hidden="1" customWidth="1"/>
    <col min="15085" max="15085" width="20.625" style="221" customWidth="1"/>
    <col min="15086" max="15086" width="11.75" style="221" customWidth="1"/>
    <col min="15087" max="15092" width="0" style="221" hidden="1" customWidth="1"/>
    <col min="15093" max="15093" width="20.625" style="221" customWidth="1"/>
    <col min="15094" max="15094" width="12.625" style="221" customWidth="1"/>
    <col min="15095" max="15100" width="0" style="221" hidden="1" customWidth="1"/>
    <col min="15101" max="15101" width="20.625" style="221" customWidth="1"/>
    <col min="15102" max="15102" width="12.625" style="221" customWidth="1"/>
    <col min="15103" max="15112" width="0" style="221" hidden="1" customWidth="1"/>
    <col min="15113" max="15113" width="20.625" style="221" customWidth="1"/>
    <col min="15114" max="15114" width="12.625" style="221" customWidth="1"/>
    <col min="15115" max="15115" width="20.625" style="221" customWidth="1"/>
    <col min="15116" max="15116" width="12.625" style="221" customWidth="1"/>
    <col min="15117" max="15117" width="20.625" style="221" customWidth="1"/>
    <col min="15118" max="15118" width="12.625" style="221" customWidth="1"/>
    <col min="15119" max="15119" width="20.625" style="221" customWidth="1"/>
    <col min="15120" max="15120" width="12.625" style="221" customWidth="1"/>
    <col min="15121" max="15123" width="0" style="221" hidden="1" customWidth="1"/>
    <col min="15124" max="15319" width="9" style="221"/>
    <col min="15320" max="15322" width="2.625" style="221" customWidth="1"/>
    <col min="15323" max="15323" width="43.625" style="221" customWidth="1"/>
    <col min="15324" max="15324" width="0.625" style="221" customWidth="1"/>
    <col min="15325" max="15333" width="0" style="221" hidden="1" customWidth="1"/>
    <col min="15334" max="15334" width="20.625" style="221" customWidth="1"/>
    <col min="15335" max="15340" width="0" style="221" hidden="1" customWidth="1"/>
    <col min="15341" max="15341" width="20.625" style="221" customWidth="1"/>
    <col min="15342" max="15342" width="11.75" style="221" customWidth="1"/>
    <col min="15343" max="15348" width="0" style="221" hidden="1" customWidth="1"/>
    <col min="15349" max="15349" width="20.625" style="221" customWidth="1"/>
    <col min="15350" max="15350" width="12.625" style="221" customWidth="1"/>
    <col min="15351" max="15356" width="0" style="221" hidden="1" customWidth="1"/>
    <col min="15357" max="15357" width="20.625" style="221" customWidth="1"/>
    <col min="15358" max="15358" width="12.625" style="221" customWidth="1"/>
    <col min="15359" max="15368" width="0" style="221" hidden="1" customWidth="1"/>
    <col min="15369" max="15369" width="20.625" style="221" customWidth="1"/>
    <col min="15370" max="15370" width="12.625" style="221" customWidth="1"/>
    <col min="15371" max="15371" width="20.625" style="221" customWidth="1"/>
    <col min="15372" max="15372" width="12.625" style="221" customWidth="1"/>
    <col min="15373" max="15373" width="20.625" style="221" customWidth="1"/>
    <col min="15374" max="15374" width="12.625" style="221" customWidth="1"/>
    <col min="15375" max="15375" width="20.625" style="221" customWidth="1"/>
    <col min="15376" max="15376" width="12.625" style="221" customWidth="1"/>
    <col min="15377" max="15379" width="0" style="221" hidden="1" customWidth="1"/>
    <col min="15380" max="15575" width="9" style="221"/>
    <col min="15576" max="15578" width="2.625" style="221" customWidth="1"/>
    <col min="15579" max="15579" width="43.625" style="221" customWidth="1"/>
    <col min="15580" max="15580" width="0.625" style="221" customWidth="1"/>
    <col min="15581" max="15589" width="0" style="221" hidden="1" customWidth="1"/>
    <col min="15590" max="15590" width="20.625" style="221" customWidth="1"/>
    <col min="15591" max="15596" width="0" style="221" hidden="1" customWidth="1"/>
    <col min="15597" max="15597" width="20.625" style="221" customWidth="1"/>
    <col min="15598" max="15598" width="11.75" style="221" customWidth="1"/>
    <col min="15599" max="15604" width="0" style="221" hidden="1" customWidth="1"/>
    <col min="15605" max="15605" width="20.625" style="221" customWidth="1"/>
    <col min="15606" max="15606" width="12.625" style="221" customWidth="1"/>
    <col min="15607" max="15612" width="0" style="221" hidden="1" customWidth="1"/>
    <col min="15613" max="15613" width="20.625" style="221" customWidth="1"/>
    <col min="15614" max="15614" width="12.625" style="221" customWidth="1"/>
    <col min="15615" max="15624" width="0" style="221" hidden="1" customWidth="1"/>
    <col min="15625" max="15625" width="20.625" style="221" customWidth="1"/>
    <col min="15626" max="15626" width="12.625" style="221" customWidth="1"/>
    <col min="15627" max="15627" width="20.625" style="221" customWidth="1"/>
    <col min="15628" max="15628" width="12.625" style="221" customWidth="1"/>
    <col min="15629" max="15629" width="20.625" style="221" customWidth="1"/>
    <col min="15630" max="15630" width="12.625" style="221" customWidth="1"/>
    <col min="15631" max="15631" width="20.625" style="221" customWidth="1"/>
    <col min="15632" max="15632" width="12.625" style="221" customWidth="1"/>
    <col min="15633" max="15635" width="0" style="221" hidden="1" customWidth="1"/>
    <col min="15636" max="15831" width="9" style="221"/>
    <col min="15832" max="15834" width="2.625" style="221" customWidth="1"/>
    <col min="15835" max="15835" width="43.625" style="221" customWidth="1"/>
    <col min="15836" max="15836" width="0.625" style="221" customWidth="1"/>
    <col min="15837" max="15845" width="0" style="221" hidden="1" customWidth="1"/>
    <col min="15846" max="15846" width="20.625" style="221" customWidth="1"/>
    <col min="15847" max="15852" width="0" style="221" hidden="1" customWidth="1"/>
    <col min="15853" max="15853" width="20.625" style="221" customWidth="1"/>
    <col min="15854" max="15854" width="11.75" style="221" customWidth="1"/>
    <col min="15855" max="15860" width="0" style="221" hidden="1" customWidth="1"/>
    <col min="15861" max="15861" width="20.625" style="221" customWidth="1"/>
    <col min="15862" max="15862" width="12.625" style="221" customWidth="1"/>
    <col min="15863" max="15868" width="0" style="221" hidden="1" customWidth="1"/>
    <col min="15869" max="15869" width="20.625" style="221" customWidth="1"/>
    <col min="15870" max="15870" width="12.625" style="221" customWidth="1"/>
    <col min="15871" max="15880" width="0" style="221" hidden="1" customWidth="1"/>
    <col min="15881" max="15881" width="20.625" style="221" customWidth="1"/>
    <col min="15882" max="15882" width="12.625" style="221" customWidth="1"/>
    <col min="15883" max="15883" width="20.625" style="221" customWidth="1"/>
    <col min="15884" max="15884" width="12.625" style="221" customWidth="1"/>
    <col min="15885" max="15885" width="20.625" style="221" customWidth="1"/>
    <col min="15886" max="15886" width="12.625" style="221" customWidth="1"/>
    <col min="15887" max="15887" width="20.625" style="221" customWidth="1"/>
    <col min="15888" max="15888" width="12.625" style="221" customWidth="1"/>
    <col min="15889" max="15891" width="0" style="221" hidden="1" customWidth="1"/>
    <col min="15892" max="16087" width="9" style="221"/>
    <col min="16088" max="16090" width="2.625" style="221" customWidth="1"/>
    <col min="16091" max="16091" width="43.625" style="221" customWidth="1"/>
    <col min="16092" max="16092" width="0.625" style="221" customWidth="1"/>
    <col min="16093" max="16101" width="0" style="221" hidden="1" customWidth="1"/>
    <col min="16102" max="16102" width="20.625" style="221" customWidth="1"/>
    <col min="16103" max="16108" width="0" style="221" hidden="1" customWidth="1"/>
    <col min="16109" max="16109" width="20.625" style="221" customWidth="1"/>
    <col min="16110" max="16110" width="11.75" style="221" customWidth="1"/>
    <col min="16111" max="16116" width="0" style="221" hidden="1" customWidth="1"/>
    <col min="16117" max="16117" width="20.625" style="221" customWidth="1"/>
    <col min="16118" max="16118" width="12.625" style="221" customWidth="1"/>
    <col min="16119" max="16124" width="0" style="221" hidden="1" customWidth="1"/>
    <col min="16125" max="16125" width="20.625" style="221" customWidth="1"/>
    <col min="16126" max="16126" width="12.625" style="221" customWidth="1"/>
    <col min="16127" max="16136" width="0" style="221" hidden="1" customWidth="1"/>
    <col min="16137" max="16137" width="20.625" style="221" customWidth="1"/>
    <col min="16138" max="16138" width="12.625" style="221" customWidth="1"/>
    <col min="16139" max="16139" width="20.625" style="221" customWidth="1"/>
    <col min="16140" max="16140" width="12.625" style="221" customWidth="1"/>
    <col min="16141" max="16141" width="20.625" style="221" customWidth="1"/>
    <col min="16142" max="16142" width="12.625" style="221" customWidth="1"/>
    <col min="16143" max="16143" width="20.625" style="221" customWidth="1"/>
    <col min="16144" max="16144" width="12.625" style="221" customWidth="1"/>
    <col min="16145" max="16147" width="0" style="221" hidden="1" customWidth="1"/>
    <col min="16148" max="16384" width="9" style="221"/>
  </cols>
  <sheetData>
    <row r="2" spans="2:29" ht="13.5" customHeight="1" x14ac:dyDescent="0.25">
      <c r="B2" s="223" t="s">
        <v>0</v>
      </c>
    </row>
    <row r="4" spans="2:29" ht="13.5" customHeight="1" x14ac:dyDescent="0.25">
      <c r="B4" s="221" t="s">
        <v>91</v>
      </c>
      <c r="Q4" s="311" t="s">
        <v>92</v>
      </c>
      <c r="R4" s="312"/>
      <c r="S4" s="224"/>
      <c r="T4" s="224"/>
      <c r="U4" s="224"/>
    </row>
    <row r="5" spans="2:29" ht="43.5" customHeight="1" x14ac:dyDescent="0.25">
      <c r="B5" s="313" t="s">
        <v>3</v>
      </c>
      <c r="C5" s="314"/>
      <c r="D5" s="314"/>
      <c r="E5" s="315"/>
      <c r="F5" s="319" t="s">
        <v>4</v>
      </c>
      <c r="G5" s="95" t="s">
        <v>5</v>
      </c>
      <c r="H5" s="319" t="s">
        <v>6</v>
      </c>
      <c r="I5" s="95" t="s">
        <v>7</v>
      </c>
      <c r="J5" s="319" t="s">
        <v>6</v>
      </c>
      <c r="K5" s="95" t="s">
        <v>9</v>
      </c>
      <c r="L5" s="319" t="s">
        <v>6</v>
      </c>
      <c r="M5" s="64" t="s">
        <v>10</v>
      </c>
      <c r="N5" s="319" t="s">
        <v>6</v>
      </c>
      <c r="O5" s="95" t="s">
        <v>11</v>
      </c>
      <c r="P5" s="319" t="s">
        <v>6</v>
      </c>
      <c r="Q5" s="65" t="s">
        <v>12</v>
      </c>
      <c r="R5" s="324" t="s">
        <v>13</v>
      </c>
      <c r="S5" s="325" t="s">
        <v>14</v>
      </c>
      <c r="T5" s="323"/>
      <c r="U5" s="325" t="s">
        <v>15</v>
      </c>
    </row>
    <row r="6" spans="2:29" ht="27" customHeight="1" x14ac:dyDescent="0.25">
      <c r="B6" s="316"/>
      <c r="C6" s="317"/>
      <c r="D6" s="317"/>
      <c r="E6" s="318"/>
      <c r="F6" s="320"/>
      <c r="G6" s="320" t="s">
        <v>16</v>
      </c>
      <c r="H6" s="320"/>
      <c r="I6" s="320" t="s">
        <v>16</v>
      </c>
      <c r="J6" s="320"/>
      <c r="K6" s="320" t="s">
        <v>16</v>
      </c>
      <c r="L6" s="320"/>
      <c r="M6" s="320" t="s">
        <v>16</v>
      </c>
      <c r="N6" s="320"/>
      <c r="O6" s="320" t="s">
        <v>16</v>
      </c>
      <c r="P6" s="320"/>
      <c r="Q6" s="66"/>
      <c r="R6" s="323"/>
      <c r="S6" s="323"/>
      <c r="T6" s="323"/>
      <c r="U6" s="326"/>
    </row>
    <row r="7" spans="2:29" ht="27" customHeight="1" x14ac:dyDescent="0.25">
      <c r="B7" s="316"/>
      <c r="C7" s="317"/>
      <c r="D7" s="317"/>
      <c r="E7" s="318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2" t="s">
        <v>17</v>
      </c>
      <c r="R7" s="323"/>
      <c r="S7" s="324" t="s">
        <v>17</v>
      </c>
      <c r="T7" s="324" t="s">
        <v>13</v>
      </c>
      <c r="U7" s="326"/>
    </row>
    <row r="8" spans="2:29" ht="27" customHeight="1" x14ac:dyDescent="0.25">
      <c r="B8" s="316"/>
      <c r="C8" s="317"/>
      <c r="D8" s="317"/>
      <c r="E8" s="318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3"/>
      <c r="R8" s="323"/>
      <c r="S8" s="323"/>
      <c r="T8" s="323"/>
      <c r="U8" s="326"/>
    </row>
    <row r="9" spans="2:29" ht="18.75" customHeight="1" x14ac:dyDescent="0.25">
      <c r="B9" s="225"/>
      <c r="C9" s="226"/>
      <c r="D9" s="226"/>
      <c r="E9" s="227"/>
      <c r="F9" s="228"/>
      <c r="G9" s="230"/>
      <c r="H9" s="231"/>
      <c r="I9" s="230"/>
      <c r="J9" s="231"/>
      <c r="K9" s="230"/>
      <c r="L9" s="231"/>
      <c r="M9" s="230"/>
      <c r="N9" s="231"/>
      <c r="O9" s="230"/>
      <c r="P9" s="231"/>
      <c r="Q9" s="232"/>
      <c r="R9" s="67"/>
      <c r="S9" s="232"/>
      <c r="T9" s="68"/>
      <c r="U9" s="233"/>
      <c r="X9" s="234"/>
    </row>
    <row r="10" spans="2:29" ht="18.75" customHeight="1" x14ac:dyDescent="0.25">
      <c r="B10" s="235"/>
      <c r="E10" s="229"/>
      <c r="F10" s="229"/>
      <c r="G10" s="228"/>
      <c r="H10" s="69"/>
      <c r="I10" s="228"/>
      <c r="J10" s="69"/>
      <c r="K10" s="228"/>
      <c r="L10" s="69"/>
      <c r="M10" s="228"/>
      <c r="N10" s="69"/>
      <c r="O10" s="228"/>
      <c r="P10" s="69"/>
      <c r="Q10" s="236"/>
      <c r="R10" s="70"/>
      <c r="S10" s="236"/>
      <c r="T10" s="71"/>
      <c r="U10" s="237"/>
    </row>
    <row r="11" spans="2:29" ht="18.75" customHeight="1" x14ac:dyDescent="0.25">
      <c r="B11" s="238" t="s">
        <v>93</v>
      </c>
      <c r="C11" s="239"/>
      <c r="D11" s="239"/>
      <c r="E11" s="240"/>
      <c r="F11" s="229">
        <v>94205553000</v>
      </c>
      <c r="G11" s="229">
        <v>8929409919</v>
      </c>
      <c r="H11" s="72">
        <v>9.4786449786033317E-2</v>
      </c>
      <c r="I11" s="229">
        <v>16782907856</v>
      </c>
      <c r="J11" s="72">
        <v>0.17815200188889077</v>
      </c>
      <c r="K11" s="229">
        <v>21073934116</v>
      </c>
      <c r="L11" s="72">
        <v>0.22370161253657733</v>
      </c>
      <c r="M11" s="229">
        <v>39707555681</v>
      </c>
      <c r="N11" s="72">
        <v>0.42149909868901253</v>
      </c>
      <c r="O11" s="229">
        <v>86493807572</v>
      </c>
      <c r="P11" s="72">
        <v>0.91813916290051389</v>
      </c>
      <c r="Q11" s="229">
        <v>46772244584</v>
      </c>
      <c r="R11" s="72">
        <v>0.45900488281408131</v>
      </c>
      <c r="S11" s="236"/>
      <c r="T11" s="71"/>
      <c r="U11" s="237"/>
      <c r="AC11" s="241"/>
    </row>
    <row r="12" spans="2:29" ht="18.75" customHeight="1" x14ac:dyDescent="0.25">
      <c r="B12" s="242"/>
      <c r="C12" s="243"/>
      <c r="D12" s="243"/>
      <c r="E12" s="244"/>
      <c r="F12" s="245"/>
      <c r="G12" s="245"/>
      <c r="H12" s="28"/>
      <c r="I12" s="245"/>
      <c r="J12" s="28"/>
      <c r="K12" s="245"/>
      <c r="L12" s="28"/>
      <c r="M12" s="245"/>
      <c r="N12" s="28"/>
      <c r="O12" s="245"/>
      <c r="P12" s="28"/>
      <c r="Q12" s="245"/>
      <c r="R12" s="28"/>
      <c r="S12" s="74"/>
      <c r="T12" s="75"/>
      <c r="U12" s="363"/>
    </row>
    <row r="13" spans="2:29" ht="18.75" customHeight="1" x14ac:dyDescent="0.25">
      <c r="B13" s="246"/>
      <c r="C13" s="247"/>
      <c r="D13" s="247"/>
      <c r="E13" s="248"/>
      <c r="F13" s="248"/>
      <c r="G13" s="248"/>
      <c r="H13" s="31"/>
      <c r="I13" s="248"/>
      <c r="J13" s="31"/>
      <c r="K13" s="248"/>
      <c r="L13" s="31"/>
      <c r="M13" s="248"/>
      <c r="N13" s="31"/>
      <c r="O13" s="248"/>
      <c r="P13" s="31"/>
      <c r="Q13" s="248"/>
      <c r="R13" s="31"/>
      <c r="S13" s="76"/>
      <c r="T13" s="77"/>
      <c r="U13" s="364"/>
    </row>
    <row r="14" spans="2:29" ht="18.75" customHeight="1" x14ac:dyDescent="0.25">
      <c r="B14" s="249" t="s">
        <v>94</v>
      </c>
      <c r="C14" s="250"/>
      <c r="D14" s="250"/>
      <c r="E14" s="251"/>
      <c r="F14" s="251">
        <v>94158935000</v>
      </c>
      <c r="G14" s="251">
        <v>8929409919</v>
      </c>
      <c r="H14" s="34">
        <v>9.4833378468012625E-2</v>
      </c>
      <c r="I14" s="251">
        <v>16782902471</v>
      </c>
      <c r="J14" s="34">
        <v>0.17824014758663106</v>
      </c>
      <c r="K14" s="251">
        <v>21073909692</v>
      </c>
      <c r="L14" s="34">
        <v>0.22381210760295878</v>
      </c>
      <c r="M14" s="251">
        <v>39697224505</v>
      </c>
      <c r="N14" s="34">
        <v>0.42159806188334648</v>
      </c>
      <c r="O14" s="251">
        <v>86483446587</v>
      </c>
      <c r="P14" s="34">
        <v>0.91848369554094889</v>
      </c>
      <c r="Q14" s="251">
        <v>46771196794</v>
      </c>
      <c r="R14" s="34">
        <v>0.45914892767711801</v>
      </c>
      <c r="S14" s="78"/>
      <c r="T14" s="79"/>
      <c r="U14" s="365"/>
    </row>
    <row r="15" spans="2:29" ht="18.75" customHeight="1" x14ac:dyDescent="0.25">
      <c r="B15" s="252"/>
      <c r="C15" s="253"/>
      <c r="D15" s="253"/>
      <c r="E15" s="254"/>
      <c r="F15" s="255"/>
      <c r="G15" s="256"/>
      <c r="H15" s="257"/>
      <c r="I15" s="256"/>
      <c r="J15" s="257"/>
      <c r="K15" s="256"/>
      <c r="L15" s="257"/>
      <c r="M15" s="256"/>
      <c r="N15" s="257"/>
      <c r="O15" s="83"/>
      <c r="P15" s="257"/>
      <c r="Q15" s="256"/>
      <c r="R15" s="257"/>
      <c r="S15" s="84"/>
      <c r="T15" s="85"/>
      <c r="U15" s="351" t="s">
        <v>95</v>
      </c>
    </row>
    <row r="16" spans="2:29" ht="18.75" customHeight="1" x14ac:dyDescent="0.25">
      <c r="B16" s="252"/>
      <c r="C16" s="253"/>
      <c r="D16" s="253"/>
      <c r="E16" s="254"/>
      <c r="F16" s="255"/>
      <c r="G16" s="256"/>
      <c r="H16" s="40"/>
      <c r="I16" s="256"/>
      <c r="J16" s="40"/>
      <c r="K16" s="256"/>
      <c r="L16" s="40"/>
      <c r="M16" s="256"/>
      <c r="N16" s="40"/>
      <c r="O16" s="83"/>
      <c r="P16" s="40"/>
      <c r="Q16" s="256"/>
      <c r="R16" s="40"/>
      <c r="S16" s="86"/>
      <c r="T16" s="87"/>
      <c r="U16" s="352"/>
    </row>
    <row r="17" spans="2:21" ht="18.75" customHeight="1" x14ac:dyDescent="0.25">
      <c r="B17" s="258"/>
      <c r="C17" s="259" t="s">
        <v>96</v>
      </c>
      <c r="D17" s="259"/>
      <c r="E17" s="260"/>
      <c r="F17" s="261">
        <v>447051000</v>
      </c>
      <c r="G17" s="262">
        <v>30209998</v>
      </c>
      <c r="H17" s="44">
        <v>6.75761781094327E-2</v>
      </c>
      <c r="I17" s="262">
        <v>27413427</v>
      </c>
      <c r="J17" s="44">
        <v>6.1320580873323177E-2</v>
      </c>
      <c r="K17" s="262">
        <v>18653784</v>
      </c>
      <c r="L17" s="44">
        <v>4.1726299683928679E-2</v>
      </c>
      <c r="M17" s="262">
        <v>10449965</v>
      </c>
      <c r="N17" s="44">
        <v>2.3375330778814946E-2</v>
      </c>
      <c r="O17" s="88">
        <v>86727174</v>
      </c>
      <c r="P17" s="44">
        <v>0.19399838944549952</v>
      </c>
      <c r="Q17" s="262">
        <v>6365097</v>
      </c>
      <c r="R17" s="44">
        <v>1.3831334176456017E-2</v>
      </c>
      <c r="S17" s="89">
        <v>4084868</v>
      </c>
      <c r="T17" s="90">
        <v>9.5439966023589291E-3</v>
      </c>
      <c r="U17" s="353"/>
    </row>
    <row r="18" spans="2:21" ht="18.75" customHeight="1" x14ac:dyDescent="0.25">
      <c r="B18" s="263"/>
      <c r="C18" s="264"/>
      <c r="D18" s="264"/>
      <c r="E18" s="265"/>
      <c r="F18" s="266"/>
      <c r="G18" s="256"/>
      <c r="H18" s="257"/>
      <c r="I18" s="256"/>
      <c r="J18" s="257"/>
      <c r="K18" s="256"/>
      <c r="L18" s="257"/>
      <c r="M18" s="256"/>
      <c r="N18" s="257"/>
      <c r="O18" s="91"/>
      <c r="P18" s="257"/>
      <c r="Q18" s="256"/>
      <c r="R18" s="257"/>
      <c r="S18" s="92"/>
      <c r="T18" s="85"/>
      <c r="U18" s="354"/>
    </row>
    <row r="19" spans="2:21" ht="18.75" customHeight="1" x14ac:dyDescent="0.25">
      <c r="B19" s="252"/>
      <c r="C19" s="253"/>
      <c r="D19" s="253"/>
      <c r="E19" s="254"/>
      <c r="F19" s="255"/>
      <c r="G19" s="256"/>
      <c r="H19" s="40"/>
      <c r="I19" s="256"/>
      <c r="J19" s="40"/>
      <c r="K19" s="256"/>
      <c r="L19" s="40"/>
      <c r="M19" s="256"/>
      <c r="N19" s="40"/>
      <c r="O19" s="83"/>
      <c r="P19" s="40"/>
      <c r="Q19" s="256"/>
      <c r="R19" s="40"/>
      <c r="S19" s="93"/>
      <c r="T19" s="87"/>
      <c r="U19" s="355"/>
    </row>
    <row r="20" spans="2:21" ht="18.75" customHeight="1" x14ac:dyDescent="0.25">
      <c r="B20" s="258"/>
      <c r="C20" s="259" t="s">
        <v>97</v>
      </c>
      <c r="D20" s="259"/>
      <c r="E20" s="260"/>
      <c r="F20" s="261">
        <v>3468371000</v>
      </c>
      <c r="G20" s="262">
        <v>203631329</v>
      </c>
      <c r="H20" s="44">
        <v>5.8710942110864146E-2</v>
      </c>
      <c r="I20" s="262">
        <v>636858491</v>
      </c>
      <c r="J20" s="44">
        <v>0.18361890668558814</v>
      </c>
      <c r="K20" s="273">
        <v>564134145</v>
      </c>
      <c r="L20" s="44">
        <v>0.1626510384846373</v>
      </c>
      <c r="M20" s="262">
        <v>1271274017</v>
      </c>
      <c r="N20" s="44">
        <v>0.36653345821424527</v>
      </c>
      <c r="O20" s="88">
        <v>2675897982</v>
      </c>
      <c r="P20" s="44">
        <v>0.77151434549533482</v>
      </c>
      <c r="Q20" s="262">
        <v>1444681954</v>
      </c>
      <c r="R20" s="44">
        <v>0.41640601808897026</v>
      </c>
      <c r="S20" s="89">
        <v>-173407937</v>
      </c>
      <c r="T20" s="90">
        <v>-4.9872559874724998E-2</v>
      </c>
      <c r="U20" s="356"/>
    </row>
    <row r="21" spans="2:21" ht="18.75" customHeight="1" x14ac:dyDescent="0.25">
      <c r="B21" s="263"/>
      <c r="C21" s="264"/>
      <c r="D21" s="264"/>
      <c r="E21" s="265"/>
      <c r="F21" s="266"/>
      <c r="G21" s="256"/>
      <c r="H21" s="257"/>
      <c r="I21" s="256"/>
      <c r="J21" s="257"/>
      <c r="K21" s="256"/>
      <c r="L21" s="257"/>
      <c r="M21" s="256"/>
      <c r="N21" s="257"/>
      <c r="O21" s="91"/>
      <c r="P21" s="257"/>
      <c r="Q21" s="256"/>
      <c r="R21" s="257"/>
      <c r="S21" s="92"/>
      <c r="T21" s="85"/>
      <c r="U21" s="351" t="s">
        <v>98</v>
      </c>
    </row>
    <row r="22" spans="2:21" ht="18.75" customHeight="1" x14ac:dyDescent="0.25">
      <c r="B22" s="252"/>
      <c r="C22" s="253"/>
      <c r="D22" s="253"/>
      <c r="E22" s="254"/>
      <c r="F22" s="255"/>
      <c r="G22" s="256"/>
      <c r="H22" s="40"/>
      <c r="I22" s="256"/>
      <c r="J22" s="40"/>
      <c r="K22" s="256"/>
      <c r="L22" s="40"/>
      <c r="M22" s="256"/>
      <c r="N22" s="40"/>
      <c r="O22" s="83"/>
      <c r="P22" s="40"/>
      <c r="Q22" s="256"/>
      <c r="R22" s="40"/>
      <c r="S22" s="93"/>
      <c r="T22" s="87"/>
      <c r="U22" s="352"/>
    </row>
    <row r="23" spans="2:21" ht="18.75" customHeight="1" x14ac:dyDescent="0.25">
      <c r="B23" s="258"/>
      <c r="C23" s="259" t="s">
        <v>99</v>
      </c>
      <c r="D23" s="259"/>
      <c r="E23" s="260"/>
      <c r="F23" s="261">
        <v>3510245000</v>
      </c>
      <c r="G23" s="262">
        <v>261452135</v>
      </c>
      <c r="H23" s="44">
        <v>7.4482588822147741E-2</v>
      </c>
      <c r="I23" s="262">
        <v>1056219851</v>
      </c>
      <c r="J23" s="44">
        <v>0.30089633373169111</v>
      </c>
      <c r="K23" s="273">
        <v>483922635</v>
      </c>
      <c r="L23" s="44">
        <v>0.13786007386948773</v>
      </c>
      <c r="M23" s="262">
        <v>1473382616</v>
      </c>
      <c r="N23" s="44">
        <v>0.41973782912588725</v>
      </c>
      <c r="O23" s="88">
        <v>3274977237</v>
      </c>
      <c r="P23" s="44">
        <v>0.9329768255492138</v>
      </c>
      <c r="Q23" s="262">
        <v>1041701669</v>
      </c>
      <c r="R23" s="44">
        <v>0.32268498412907876</v>
      </c>
      <c r="S23" s="89">
        <v>431680947</v>
      </c>
      <c r="T23" s="90">
        <v>9.7052844996808496E-2</v>
      </c>
      <c r="U23" s="353"/>
    </row>
    <row r="24" spans="2:21" ht="18.75" customHeight="1" x14ac:dyDescent="0.25">
      <c r="B24" s="263"/>
      <c r="C24" s="264"/>
      <c r="D24" s="264"/>
      <c r="E24" s="265"/>
      <c r="F24" s="266"/>
      <c r="G24" s="256"/>
      <c r="H24" s="257"/>
      <c r="I24" s="256"/>
      <c r="J24" s="257"/>
      <c r="K24" s="256"/>
      <c r="L24" s="257"/>
      <c r="M24" s="256"/>
      <c r="N24" s="257"/>
      <c r="O24" s="91"/>
      <c r="P24" s="257"/>
      <c r="Q24" s="256"/>
      <c r="R24" s="257"/>
      <c r="S24" s="92"/>
      <c r="T24" s="85"/>
      <c r="U24" s="357"/>
    </row>
    <row r="25" spans="2:21" ht="18.75" customHeight="1" x14ac:dyDescent="0.25">
      <c r="B25" s="252"/>
      <c r="C25" s="253"/>
      <c r="D25" s="253"/>
      <c r="E25" s="254"/>
      <c r="F25" s="255"/>
      <c r="G25" s="256"/>
      <c r="H25" s="40"/>
      <c r="I25" s="256"/>
      <c r="J25" s="40"/>
      <c r="K25" s="256"/>
      <c r="L25" s="40"/>
      <c r="M25" s="256"/>
      <c r="N25" s="40"/>
      <c r="O25" s="83"/>
      <c r="P25" s="40"/>
      <c r="Q25" s="256"/>
      <c r="R25" s="40"/>
      <c r="S25" s="93"/>
      <c r="T25" s="87"/>
      <c r="U25" s="358"/>
    </row>
    <row r="26" spans="2:21" ht="18.75" customHeight="1" x14ac:dyDescent="0.25">
      <c r="B26" s="258"/>
      <c r="C26" s="259" t="s">
        <v>100</v>
      </c>
      <c r="D26" s="259"/>
      <c r="E26" s="260"/>
      <c r="F26" s="261">
        <v>2535000</v>
      </c>
      <c r="G26" s="262">
        <v>11286</v>
      </c>
      <c r="H26" s="44">
        <v>4.4520710059171601E-3</v>
      </c>
      <c r="I26" s="262">
        <v>649024</v>
      </c>
      <c r="J26" s="44">
        <v>0.25602524654832348</v>
      </c>
      <c r="K26" s="273">
        <v>335080</v>
      </c>
      <c r="L26" s="44">
        <v>0.13218145956607494</v>
      </c>
      <c r="M26" s="262">
        <v>708128</v>
      </c>
      <c r="N26" s="44">
        <v>0.27934043392504931</v>
      </c>
      <c r="O26" s="88">
        <v>1703518</v>
      </c>
      <c r="P26" s="44">
        <v>0.67199921104536486</v>
      </c>
      <c r="Q26" s="262">
        <v>757043</v>
      </c>
      <c r="R26" s="44">
        <v>0.29560445138617725</v>
      </c>
      <c r="S26" s="89">
        <v>-48915</v>
      </c>
      <c r="T26" s="90">
        <v>-1.6264017461127933E-2</v>
      </c>
      <c r="U26" s="359"/>
    </row>
    <row r="27" spans="2:21" ht="18.75" customHeight="1" x14ac:dyDescent="0.25">
      <c r="B27" s="263"/>
      <c r="C27" s="264"/>
      <c r="D27" s="264"/>
      <c r="E27" s="265"/>
      <c r="F27" s="266"/>
      <c r="G27" s="256"/>
      <c r="H27" s="257"/>
      <c r="I27" s="256"/>
      <c r="J27" s="257"/>
      <c r="K27" s="256"/>
      <c r="L27" s="257"/>
      <c r="M27" s="256"/>
      <c r="N27" s="257"/>
      <c r="O27" s="91"/>
      <c r="P27" s="257"/>
      <c r="Q27" s="256"/>
      <c r="R27" s="257"/>
      <c r="S27" s="92"/>
      <c r="T27" s="85"/>
      <c r="U27" s="354"/>
    </row>
    <row r="28" spans="2:21" ht="18.75" customHeight="1" x14ac:dyDescent="0.25">
      <c r="B28" s="252"/>
      <c r="C28" s="253"/>
      <c r="D28" s="253"/>
      <c r="E28" s="254"/>
      <c r="F28" s="255"/>
      <c r="G28" s="256"/>
      <c r="H28" s="40"/>
      <c r="I28" s="256"/>
      <c r="J28" s="40"/>
      <c r="K28" s="256"/>
      <c r="L28" s="40"/>
      <c r="M28" s="256"/>
      <c r="N28" s="40"/>
      <c r="O28" s="83"/>
      <c r="P28" s="40"/>
      <c r="Q28" s="256"/>
      <c r="R28" s="40"/>
      <c r="S28" s="93"/>
      <c r="T28" s="87"/>
      <c r="U28" s="355"/>
    </row>
    <row r="29" spans="2:21" ht="18.75" customHeight="1" x14ac:dyDescent="0.25">
      <c r="B29" s="258"/>
      <c r="C29" s="259" t="s">
        <v>101</v>
      </c>
      <c r="D29" s="259"/>
      <c r="E29" s="260"/>
      <c r="F29" s="261">
        <v>39636612000</v>
      </c>
      <c r="G29" s="262">
        <v>2642824410</v>
      </c>
      <c r="H29" s="44">
        <v>6.6676344839967649E-2</v>
      </c>
      <c r="I29" s="262">
        <v>4393250949</v>
      </c>
      <c r="J29" s="44">
        <v>0.11083820557115225</v>
      </c>
      <c r="K29" s="273">
        <v>8902816136</v>
      </c>
      <c r="L29" s="44">
        <v>0.22461092628199403</v>
      </c>
      <c r="M29" s="262">
        <v>19902323292</v>
      </c>
      <c r="N29" s="44">
        <v>0.50211968903901272</v>
      </c>
      <c r="O29" s="88">
        <v>35841214787</v>
      </c>
      <c r="P29" s="44">
        <v>0.90424516573212665</v>
      </c>
      <c r="Q29" s="262">
        <v>24978770376</v>
      </c>
      <c r="R29" s="44">
        <v>0.61151858006327786</v>
      </c>
      <c r="S29" s="89">
        <v>-5076447084</v>
      </c>
      <c r="T29" s="90">
        <v>-0.10939889102426514</v>
      </c>
      <c r="U29" s="356"/>
    </row>
    <row r="30" spans="2:21" ht="18.75" customHeight="1" x14ac:dyDescent="0.25">
      <c r="B30" s="263"/>
      <c r="C30" s="264"/>
      <c r="D30" s="264"/>
      <c r="E30" s="265"/>
      <c r="F30" s="266"/>
      <c r="G30" s="256"/>
      <c r="H30" s="257"/>
      <c r="I30" s="256"/>
      <c r="J30" s="257"/>
      <c r="K30" s="256"/>
      <c r="L30" s="257"/>
      <c r="M30" s="256"/>
      <c r="N30" s="257"/>
      <c r="O30" s="91"/>
      <c r="P30" s="257"/>
      <c r="Q30" s="256"/>
      <c r="R30" s="257"/>
      <c r="S30" s="92"/>
      <c r="T30" s="85"/>
      <c r="U30" s="357"/>
    </row>
    <row r="31" spans="2:21" ht="18.75" customHeight="1" x14ac:dyDescent="0.25">
      <c r="B31" s="252"/>
      <c r="C31" s="253"/>
      <c r="D31" s="253"/>
      <c r="E31" s="254"/>
      <c r="F31" s="255"/>
      <c r="G31" s="256"/>
      <c r="H31" s="40"/>
      <c r="I31" s="256"/>
      <c r="J31" s="40"/>
      <c r="K31" s="256"/>
      <c r="L31" s="40"/>
      <c r="M31" s="256"/>
      <c r="N31" s="40"/>
      <c r="O31" s="83"/>
      <c r="P31" s="40"/>
      <c r="Q31" s="256"/>
      <c r="R31" s="40"/>
      <c r="S31" s="93"/>
      <c r="T31" s="87"/>
      <c r="U31" s="358"/>
    </row>
    <row r="32" spans="2:21" ht="18.75" customHeight="1" x14ac:dyDescent="0.25">
      <c r="B32" s="258"/>
      <c r="C32" s="259" t="s">
        <v>102</v>
      </c>
      <c r="D32" s="259"/>
      <c r="E32" s="260"/>
      <c r="F32" s="267">
        <v>47094121000</v>
      </c>
      <c r="G32" s="262">
        <v>5791280761</v>
      </c>
      <c r="H32" s="44">
        <v>0.12297247805092275</v>
      </c>
      <c r="I32" s="262">
        <v>10668510729</v>
      </c>
      <c r="J32" s="44">
        <v>0.22653593489939008</v>
      </c>
      <c r="K32" s="273">
        <v>11104047912</v>
      </c>
      <c r="L32" s="44">
        <v>0.23578416320797238</v>
      </c>
      <c r="M32" s="262">
        <v>17039086487</v>
      </c>
      <c r="N32" s="44">
        <v>0.36180920516596965</v>
      </c>
      <c r="O32" s="88">
        <v>44602925889</v>
      </c>
      <c r="P32" s="44">
        <v>0.94710178132425493</v>
      </c>
      <c r="Q32" s="262">
        <v>19298920655</v>
      </c>
      <c r="R32" s="44">
        <v>0.35833320685753689</v>
      </c>
      <c r="S32" s="89">
        <v>-2259834168</v>
      </c>
      <c r="T32" s="90">
        <v>3.4759983084327595E-3</v>
      </c>
      <c r="U32" s="359"/>
    </row>
    <row r="33" spans="2:21" ht="18.75" customHeight="1" x14ac:dyDescent="0.25">
      <c r="B33" s="242"/>
      <c r="C33" s="243"/>
      <c r="D33" s="243"/>
      <c r="E33" s="244"/>
      <c r="F33" s="245"/>
      <c r="G33" s="268"/>
      <c r="H33" s="28"/>
      <c r="I33" s="268"/>
      <c r="J33" s="28"/>
      <c r="K33" s="268"/>
      <c r="L33" s="28"/>
      <c r="M33" s="268"/>
      <c r="N33" s="28"/>
      <c r="O33" s="268"/>
      <c r="P33" s="28"/>
      <c r="Q33" s="268"/>
      <c r="R33" s="28"/>
      <c r="S33" s="80"/>
      <c r="T33" s="75"/>
      <c r="U33" s="363"/>
    </row>
    <row r="34" spans="2:21" ht="18.75" customHeight="1" x14ac:dyDescent="0.25">
      <c r="B34" s="246"/>
      <c r="C34" s="247"/>
      <c r="D34" s="247"/>
      <c r="E34" s="248"/>
      <c r="F34" s="248"/>
      <c r="G34" s="269"/>
      <c r="H34" s="31"/>
      <c r="I34" s="269"/>
      <c r="J34" s="31"/>
      <c r="K34" s="269"/>
      <c r="L34" s="31"/>
      <c r="M34" s="269"/>
      <c r="N34" s="31"/>
      <c r="O34" s="269"/>
      <c r="P34" s="31"/>
      <c r="Q34" s="269"/>
      <c r="R34" s="31"/>
      <c r="S34" s="81"/>
      <c r="T34" s="77"/>
      <c r="U34" s="364"/>
    </row>
    <row r="35" spans="2:21" ht="18.75" customHeight="1" x14ac:dyDescent="0.25">
      <c r="B35" s="249" t="s">
        <v>103</v>
      </c>
      <c r="C35" s="250"/>
      <c r="D35" s="250"/>
      <c r="E35" s="251"/>
      <c r="F35" s="78">
        <v>46618000</v>
      </c>
      <c r="G35" s="251">
        <v>0</v>
      </c>
      <c r="H35" s="34">
        <v>0</v>
      </c>
      <c r="I35" s="251">
        <v>5385</v>
      </c>
      <c r="J35" s="34">
        <v>1.1551332103479342E-4</v>
      </c>
      <c r="K35" s="251">
        <v>24424</v>
      </c>
      <c r="L35" s="34">
        <v>5.2391779999141962E-4</v>
      </c>
      <c r="M35" s="251">
        <v>10331176</v>
      </c>
      <c r="N35" s="34">
        <v>0.22161345403063196</v>
      </c>
      <c r="O35" s="251">
        <v>10360985</v>
      </c>
      <c r="P35" s="34">
        <v>0.22225288515165817</v>
      </c>
      <c r="Q35" s="251">
        <v>1047790</v>
      </c>
      <c r="R35" s="34">
        <v>3.0592408759124088E-2</v>
      </c>
      <c r="S35" s="82"/>
      <c r="T35" s="79"/>
      <c r="U35" s="365"/>
    </row>
    <row r="36" spans="2:21" ht="18.75" customHeight="1" x14ac:dyDescent="0.25">
      <c r="B36" s="263"/>
      <c r="C36" s="264"/>
      <c r="D36" s="264"/>
      <c r="E36" s="265"/>
      <c r="F36" s="255"/>
      <c r="G36" s="256"/>
      <c r="H36" s="257"/>
      <c r="I36" s="256"/>
      <c r="J36" s="257"/>
      <c r="K36" s="256"/>
      <c r="L36" s="257"/>
      <c r="M36" s="256"/>
      <c r="N36" s="257"/>
      <c r="O36" s="83"/>
      <c r="P36" s="257"/>
      <c r="Q36" s="256"/>
      <c r="R36" s="257"/>
      <c r="S36" s="93"/>
      <c r="T36" s="87"/>
      <c r="U36" s="360" t="s">
        <v>104</v>
      </c>
    </row>
    <row r="37" spans="2:21" ht="18.75" customHeight="1" x14ac:dyDescent="0.25">
      <c r="B37" s="252"/>
      <c r="C37" s="253"/>
      <c r="D37" s="253"/>
      <c r="E37" s="254"/>
      <c r="F37" s="255"/>
      <c r="G37" s="256"/>
      <c r="H37" s="40"/>
      <c r="I37" s="256"/>
      <c r="J37" s="40"/>
      <c r="K37" s="256"/>
      <c r="L37" s="40"/>
      <c r="M37" s="256"/>
      <c r="N37" s="40"/>
      <c r="O37" s="83"/>
      <c r="P37" s="40"/>
      <c r="Q37" s="256"/>
      <c r="R37" s="40"/>
      <c r="S37" s="93"/>
      <c r="T37" s="87"/>
      <c r="U37" s="361"/>
    </row>
    <row r="38" spans="2:21" ht="18.75" customHeight="1" x14ac:dyDescent="0.25">
      <c r="B38" s="258"/>
      <c r="C38" s="259" t="s">
        <v>105</v>
      </c>
      <c r="D38" s="259"/>
      <c r="E38" s="260"/>
      <c r="F38" s="261">
        <v>46618000</v>
      </c>
      <c r="G38" s="262">
        <v>0</v>
      </c>
      <c r="H38" s="44">
        <v>0</v>
      </c>
      <c r="I38" s="262">
        <v>5385</v>
      </c>
      <c r="J38" s="44">
        <v>1.1551332103479342E-4</v>
      </c>
      <c r="K38" s="273">
        <v>24424</v>
      </c>
      <c r="L38" s="44">
        <v>5.2391779999141962E-4</v>
      </c>
      <c r="M38" s="262">
        <v>10331176</v>
      </c>
      <c r="N38" s="44">
        <v>0.22161345403063196</v>
      </c>
      <c r="O38" s="88">
        <v>10360985</v>
      </c>
      <c r="P38" s="44">
        <v>0.22225288515165817</v>
      </c>
      <c r="Q38" s="262">
        <v>1047790</v>
      </c>
      <c r="R38" s="44">
        <v>3.0592408759124088E-2</v>
      </c>
      <c r="S38" s="89">
        <v>9283386</v>
      </c>
      <c r="T38" s="90">
        <v>0.19102104527150787</v>
      </c>
      <c r="U38" s="362"/>
    </row>
    <row r="39" spans="2:21" ht="13.5" customHeight="1" x14ac:dyDescent="0.25">
      <c r="F39" s="224"/>
      <c r="G39" s="224"/>
      <c r="H39" s="224"/>
      <c r="I39" s="224"/>
      <c r="J39" s="224"/>
      <c r="K39" s="270"/>
      <c r="L39" s="224"/>
      <c r="M39" s="270"/>
      <c r="N39" s="224"/>
      <c r="O39" s="270"/>
      <c r="P39" s="224"/>
    </row>
    <row r="40" spans="2:21" ht="13.5" customHeight="1" x14ac:dyDescent="0.25">
      <c r="F40" s="224"/>
      <c r="G40" s="224"/>
      <c r="H40" s="224"/>
      <c r="I40" s="224"/>
      <c r="J40" s="224"/>
      <c r="K40" s="270"/>
      <c r="L40" s="224"/>
      <c r="M40" s="270"/>
      <c r="N40" s="224"/>
      <c r="O40" s="270"/>
      <c r="P40" s="224"/>
    </row>
    <row r="41" spans="2:21" ht="13.5" customHeight="1" x14ac:dyDescent="0.25">
      <c r="F41" s="224"/>
      <c r="G41" s="224"/>
      <c r="H41" s="224"/>
      <c r="I41" s="224"/>
      <c r="J41" s="224"/>
      <c r="K41" s="270"/>
      <c r="L41" s="224"/>
      <c r="M41" s="270"/>
      <c r="N41" s="224"/>
      <c r="O41" s="270"/>
      <c r="P41" s="224"/>
    </row>
    <row r="42" spans="2:21" ht="13.5" customHeight="1" x14ac:dyDescent="0.25">
      <c r="F42" s="224"/>
      <c r="G42" s="224"/>
      <c r="H42" s="224"/>
      <c r="I42" s="224"/>
      <c r="J42" s="224"/>
      <c r="K42" s="270"/>
      <c r="L42" s="224"/>
      <c r="M42" s="270"/>
      <c r="N42" s="224"/>
      <c r="O42" s="270"/>
      <c r="P42" s="224"/>
    </row>
    <row r="43" spans="2:21" ht="13.5" customHeight="1" x14ac:dyDescent="0.25">
      <c r="F43" s="224"/>
      <c r="G43" s="224"/>
      <c r="H43" s="224"/>
      <c r="I43" s="224"/>
      <c r="J43" s="224"/>
      <c r="K43" s="270"/>
      <c r="L43" s="224"/>
      <c r="M43" s="270"/>
      <c r="N43" s="224"/>
      <c r="O43" s="270"/>
      <c r="P43" s="224"/>
    </row>
    <row r="44" spans="2:21" ht="13.5" customHeight="1" x14ac:dyDescent="0.25">
      <c r="F44" s="224"/>
      <c r="G44" s="224"/>
      <c r="H44" s="224"/>
      <c r="I44" s="224"/>
      <c r="J44" s="224"/>
      <c r="K44" s="270"/>
      <c r="L44" s="224"/>
      <c r="M44" s="270"/>
      <c r="N44" s="224"/>
      <c r="O44" s="270"/>
      <c r="P44" s="224"/>
    </row>
    <row r="45" spans="2:21" ht="13.5" customHeight="1" x14ac:dyDescent="0.25">
      <c r="F45" s="224"/>
      <c r="G45" s="224"/>
      <c r="H45" s="224"/>
      <c r="I45" s="224"/>
      <c r="J45" s="224"/>
      <c r="K45" s="270"/>
      <c r="L45" s="224"/>
      <c r="M45" s="270"/>
      <c r="N45" s="224"/>
      <c r="O45" s="270"/>
      <c r="P45" s="224"/>
    </row>
    <row r="46" spans="2:21" ht="13.5" customHeight="1" x14ac:dyDescent="0.25">
      <c r="F46" s="224"/>
      <c r="G46" s="224"/>
      <c r="H46" s="224"/>
      <c r="I46" s="224"/>
      <c r="J46" s="224"/>
      <c r="K46" s="270"/>
      <c r="L46" s="224"/>
      <c r="M46" s="270"/>
      <c r="N46" s="224"/>
      <c r="O46" s="270"/>
      <c r="P46" s="224"/>
    </row>
    <row r="47" spans="2:21" ht="13.5" customHeight="1" x14ac:dyDescent="0.25"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</row>
    <row r="48" spans="2:21" ht="13.5" customHeight="1" x14ac:dyDescent="0.25">
      <c r="B48" s="271"/>
      <c r="F48" s="224"/>
      <c r="G48" s="224"/>
      <c r="H48" s="224"/>
      <c r="I48" s="224"/>
      <c r="J48" s="224"/>
      <c r="K48" s="270"/>
      <c r="L48" s="224"/>
      <c r="M48" s="270"/>
      <c r="N48" s="224"/>
      <c r="O48" s="270"/>
      <c r="P48" s="224"/>
    </row>
    <row r="49" spans="2:16" ht="13.5" customHeight="1" x14ac:dyDescent="0.25">
      <c r="B49" s="271"/>
      <c r="C49" s="271"/>
      <c r="D49" s="271"/>
      <c r="E49" s="271"/>
      <c r="F49" s="224"/>
      <c r="G49" s="224"/>
      <c r="H49" s="224"/>
      <c r="I49" s="224"/>
      <c r="J49" s="224"/>
      <c r="K49" s="270"/>
      <c r="L49" s="224"/>
      <c r="M49" s="270"/>
      <c r="N49" s="224"/>
      <c r="O49" s="270"/>
      <c r="P49" s="224"/>
    </row>
    <row r="50" spans="2:16" ht="13.5" customHeight="1" x14ac:dyDescent="0.25">
      <c r="B50" s="271"/>
      <c r="F50" s="224"/>
      <c r="G50" s="224"/>
      <c r="H50" s="224"/>
      <c r="I50" s="224"/>
      <c r="J50" s="224"/>
      <c r="K50" s="270"/>
      <c r="L50" s="224"/>
      <c r="M50" s="270"/>
      <c r="N50" s="224"/>
      <c r="O50" s="270"/>
      <c r="P50" s="224"/>
    </row>
    <row r="51" spans="2:16" ht="13.5" customHeight="1" x14ac:dyDescent="0.25">
      <c r="B51" s="271"/>
      <c r="F51" s="224"/>
      <c r="G51" s="224"/>
      <c r="H51" s="224"/>
      <c r="I51" s="224"/>
      <c r="J51" s="224"/>
      <c r="K51" s="270"/>
      <c r="L51" s="224"/>
      <c r="M51" s="270"/>
      <c r="N51" s="224"/>
      <c r="O51" s="270"/>
      <c r="P51" s="224"/>
    </row>
    <row r="52" spans="2:16" ht="13.5" customHeight="1" x14ac:dyDescent="0.25">
      <c r="F52" s="224"/>
      <c r="G52" s="224"/>
      <c r="H52" s="224"/>
      <c r="I52" s="224"/>
      <c r="J52" s="224"/>
      <c r="K52" s="270"/>
      <c r="L52" s="224"/>
      <c r="M52" s="270"/>
      <c r="N52" s="224"/>
      <c r="O52" s="270"/>
      <c r="P52" s="224"/>
    </row>
    <row r="53" spans="2:16" ht="13.5" customHeight="1" x14ac:dyDescent="0.25">
      <c r="F53" s="224"/>
      <c r="G53" s="224"/>
      <c r="H53" s="224"/>
      <c r="I53" s="224"/>
      <c r="J53" s="224"/>
      <c r="K53" s="270"/>
      <c r="L53" s="224"/>
      <c r="M53" s="270"/>
      <c r="N53" s="224"/>
      <c r="O53" s="270"/>
      <c r="P53" s="224"/>
    </row>
    <row r="54" spans="2:16" ht="13.5" customHeight="1" x14ac:dyDescent="0.25">
      <c r="F54" s="224"/>
      <c r="G54" s="224"/>
      <c r="H54" s="224"/>
      <c r="I54" s="224"/>
      <c r="J54" s="224"/>
      <c r="K54" s="270"/>
      <c r="L54" s="224"/>
      <c r="M54" s="270"/>
      <c r="N54" s="224"/>
      <c r="O54" s="270"/>
      <c r="P54" s="224"/>
    </row>
    <row r="55" spans="2:16" ht="13.5" customHeight="1" x14ac:dyDescent="0.25">
      <c r="F55" s="224"/>
      <c r="G55" s="224"/>
      <c r="H55" s="224"/>
      <c r="I55" s="224"/>
      <c r="J55" s="224"/>
      <c r="K55" s="270"/>
      <c r="L55" s="224"/>
      <c r="M55" s="270"/>
      <c r="N55" s="224"/>
      <c r="O55" s="270"/>
      <c r="P55" s="224"/>
    </row>
    <row r="56" spans="2:16" ht="13.5" customHeight="1" x14ac:dyDescent="0.25"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</row>
    <row r="57" spans="2:16" ht="13.5" customHeight="1" x14ac:dyDescent="0.25">
      <c r="F57" s="224"/>
      <c r="G57" s="224"/>
      <c r="H57" s="224"/>
      <c r="I57" s="224"/>
      <c r="J57" s="224"/>
      <c r="K57" s="270"/>
      <c r="L57" s="224"/>
      <c r="M57" s="270"/>
      <c r="N57" s="224"/>
      <c r="O57" s="270"/>
      <c r="P57" s="224"/>
    </row>
    <row r="58" spans="2:16" ht="13.5" customHeight="1" x14ac:dyDescent="0.25">
      <c r="F58" s="224"/>
      <c r="G58" s="224"/>
      <c r="H58" s="224"/>
      <c r="I58" s="224"/>
      <c r="J58" s="224"/>
      <c r="K58" s="270"/>
      <c r="L58" s="224"/>
      <c r="M58" s="270"/>
      <c r="N58" s="224"/>
      <c r="O58" s="270"/>
      <c r="P58" s="224"/>
    </row>
    <row r="59" spans="2:16" ht="13.5" customHeight="1" x14ac:dyDescent="0.25">
      <c r="F59" s="224"/>
      <c r="G59" s="224"/>
      <c r="H59" s="224"/>
      <c r="I59" s="224"/>
      <c r="J59" s="224"/>
      <c r="K59" s="270"/>
      <c r="L59" s="224"/>
      <c r="M59" s="270"/>
      <c r="N59" s="224"/>
      <c r="O59" s="270"/>
      <c r="P59" s="224"/>
    </row>
    <row r="60" spans="2:16" ht="13.5" customHeight="1" x14ac:dyDescent="0.25">
      <c r="F60" s="224"/>
      <c r="G60" s="224"/>
      <c r="H60" s="224"/>
      <c r="I60" s="224"/>
      <c r="J60" s="224"/>
      <c r="K60" s="270"/>
      <c r="L60" s="224"/>
      <c r="M60" s="270"/>
      <c r="N60" s="224"/>
      <c r="O60" s="270"/>
      <c r="P60" s="224"/>
    </row>
    <row r="61" spans="2:16" ht="13.5" customHeight="1" x14ac:dyDescent="0.25">
      <c r="F61" s="224"/>
      <c r="G61" s="224"/>
      <c r="H61" s="224"/>
      <c r="I61" s="224"/>
      <c r="J61" s="224"/>
      <c r="K61" s="270"/>
      <c r="L61" s="224"/>
      <c r="M61" s="270"/>
      <c r="N61" s="224"/>
      <c r="O61" s="270"/>
      <c r="P61" s="224"/>
    </row>
    <row r="62" spans="2:16" ht="13.5" customHeight="1" x14ac:dyDescent="0.25">
      <c r="F62" s="224"/>
      <c r="G62" s="224"/>
      <c r="H62" s="224"/>
      <c r="I62" s="224"/>
      <c r="J62" s="224"/>
      <c r="K62" s="270"/>
      <c r="L62" s="224"/>
      <c r="M62" s="270"/>
      <c r="N62" s="224"/>
      <c r="O62" s="270"/>
      <c r="P62" s="224"/>
    </row>
    <row r="63" spans="2:16" ht="13.5" customHeight="1" x14ac:dyDescent="0.25">
      <c r="F63" s="224"/>
      <c r="G63" s="224"/>
      <c r="H63" s="224"/>
      <c r="I63" s="224"/>
      <c r="J63" s="224"/>
      <c r="K63" s="270"/>
      <c r="L63" s="224"/>
      <c r="M63" s="270"/>
      <c r="N63" s="224"/>
      <c r="O63" s="270"/>
      <c r="P63" s="224"/>
    </row>
    <row r="64" spans="2:16" ht="13.5" customHeight="1" x14ac:dyDescent="0.25">
      <c r="F64" s="224"/>
      <c r="G64" s="224"/>
      <c r="H64" s="224"/>
      <c r="I64" s="224"/>
      <c r="J64" s="224"/>
      <c r="K64" s="270"/>
      <c r="L64" s="224"/>
      <c r="M64" s="270"/>
      <c r="N64" s="224"/>
      <c r="O64" s="270"/>
      <c r="P64" s="224"/>
    </row>
    <row r="65" spans="6:16" ht="13.5" customHeight="1" x14ac:dyDescent="0.25">
      <c r="F65" s="224"/>
      <c r="G65" s="224"/>
      <c r="H65" s="224"/>
      <c r="I65" s="224"/>
      <c r="J65" s="224"/>
      <c r="K65" s="270"/>
      <c r="L65" s="224"/>
      <c r="M65" s="270"/>
      <c r="N65" s="224"/>
      <c r="O65" s="270"/>
      <c r="P65" s="224"/>
    </row>
    <row r="66" spans="6:16" ht="13.5" customHeight="1" x14ac:dyDescent="0.25">
      <c r="F66" s="224"/>
      <c r="G66" s="224"/>
      <c r="H66" s="224"/>
      <c r="I66" s="224"/>
      <c r="J66" s="224"/>
      <c r="K66" s="270"/>
      <c r="L66" s="224"/>
      <c r="M66" s="270"/>
      <c r="N66" s="224"/>
      <c r="O66" s="270"/>
      <c r="P66" s="224"/>
    </row>
    <row r="67" spans="6:16" ht="13.5" customHeight="1" x14ac:dyDescent="0.25">
      <c r="F67" s="224"/>
      <c r="G67" s="224"/>
      <c r="H67" s="224"/>
      <c r="I67" s="224"/>
      <c r="J67" s="224"/>
      <c r="K67" s="270"/>
      <c r="L67" s="224"/>
      <c r="M67" s="270"/>
      <c r="N67" s="224"/>
      <c r="O67" s="270"/>
      <c r="P67" s="224"/>
    </row>
    <row r="68" spans="6:16" ht="13.5" customHeight="1" x14ac:dyDescent="0.25">
      <c r="F68" s="224"/>
      <c r="G68" s="224"/>
      <c r="H68" s="224"/>
      <c r="I68" s="224"/>
      <c r="J68" s="224"/>
      <c r="K68" s="270"/>
      <c r="L68" s="224"/>
      <c r="M68" s="270"/>
      <c r="N68" s="224"/>
      <c r="O68" s="270"/>
      <c r="P68" s="224"/>
    </row>
    <row r="69" spans="6:16" ht="13.5" customHeight="1" x14ac:dyDescent="0.25">
      <c r="F69" s="224"/>
      <c r="G69" s="224"/>
      <c r="H69" s="224"/>
      <c r="I69" s="224"/>
      <c r="J69" s="224"/>
      <c r="K69" s="270"/>
      <c r="L69" s="224"/>
      <c r="M69" s="270"/>
      <c r="N69" s="224"/>
      <c r="O69" s="270"/>
      <c r="P69" s="224"/>
    </row>
    <row r="70" spans="6:16" ht="13.5" customHeight="1" x14ac:dyDescent="0.25">
      <c r="F70" s="224"/>
      <c r="G70" s="224"/>
      <c r="H70" s="224"/>
      <c r="I70" s="224"/>
      <c r="J70" s="224"/>
      <c r="K70" s="270"/>
      <c r="L70" s="224"/>
      <c r="M70" s="270"/>
      <c r="N70" s="224"/>
      <c r="O70" s="270"/>
      <c r="P70" s="224"/>
    </row>
    <row r="71" spans="6:16" ht="13.5" customHeight="1" x14ac:dyDescent="0.25">
      <c r="F71" s="224"/>
      <c r="G71" s="224"/>
      <c r="H71" s="224"/>
      <c r="I71" s="224"/>
      <c r="J71" s="224"/>
      <c r="K71" s="270"/>
      <c r="L71" s="224"/>
      <c r="M71" s="270"/>
      <c r="N71" s="224"/>
      <c r="O71" s="270"/>
      <c r="P71" s="224"/>
    </row>
    <row r="72" spans="6:16" ht="13.5" customHeight="1" x14ac:dyDescent="0.25">
      <c r="F72" s="224"/>
      <c r="G72" s="224"/>
      <c r="H72" s="224"/>
      <c r="I72" s="224"/>
      <c r="J72" s="224"/>
      <c r="K72" s="270"/>
      <c r="L72" s="224"/>
      <c r="M72" s="270"/>
      <c r="N72" s="224"/>
      <c r="O72" s="270"/>
      <c r="P72" s="224"/>
    </row>
    <row r="73" spans="6:16" ht="13.5" customHeight="1" x14ac:dyDescent="0.25">
      <c r="F73" s="224"/>
      <c r="G73" s="224"/>
      <c r="H73" s="224"/>
      <c r="I73" s="224"/>
      <c r="J73" s="224"/>
      <c r="K73" s="270"/>
      <c r="L73" s="224"/>
      <c r="M73" s="270"/>
      <c r="N73" s="224"/>
      <c r="O73" s="270"/>
      <c r="P73" s="224"/>
    </row>
    <row r="74" spans="6:16" ht="13.5" customHeight="1" x14ac:dyDescent="0.25">
      <c r="F74" s="224"/>
      <c r="G74" s="224"/>
      <c r="H74" s="224"/>
      <c r="I74" s="224"/>
      <c r="J74" s="224"/>
      <c r="K74" s="270"/>
      <c r="L74" s="224"/>
      <c r="M74" s="270"/>
      <c r="N74" s="224"/>
      <c r="O74" s="270"/>
      <c r="P74" s="224"/>
    </row>
    <row r="75" spans="6:16" ht="13.5" customHeight="1" x14ac:dyDescent="0.25">
      <c r="F75" s="224"/>
      <c r="G75" s="224"/>
      <c r="H75" s="224"/>
      <c r="I75" s="224"/>
      <c r="J75" s="224"/>
      <c r="K75" s="270"/>
      <c r="L75" s="224"/>
      <c r="M75" s="270"/>
      <c r="N75" s="224"/>
      <c r="O75" s="270"/>
      <c r="P75" s="224"/>
    </row>
    <row r="76" spans="6:16" ht="13.5" customHeight="1" x14ac:dyDescent="0.25">
      <c r="F76" s="224"/>
      <c r="G76" s="224"/>
      <c r="H76" s="224"/>
      <c r="I76" s="224"/>
      <c r="J76" s="224"/>
      <c r="K76" s="270"/>
      <c r="L76" s="224"/>
      <c r="M76" s="270"/>
      <c r="N76" s="224"/>
      <c r="O76" s="270"/>
      <c r="P76" s="224"/>
    </row>
    <row r="77" spans="6:16" ht="13.5" customHeight="1" x14ac:dyDescent="0.25">
      <c r="F77" s="224"/>
      <c r="G77" s="224"/>
      <c r="H77" s="224"/>
      <c r="I77" s="224"/>
      <c r="J77" s="224"/>
      <c r="K77" s="270"/>
      <c r="L77" s="224"/>
      <c r="M77" s="270"/>
      <c r="N77" s="224"/>
      <c r="O77" s="270"/>
      <c r="P77" s="224"/>
    </row>
    <row r="78" spans="6:16" ht="13.5" customHeight="1" x14ac:dyDescent="0.25">
      <c r="F78" s="224"/>
      <c r="G78" s="224"/>
      <c r="H78" s="224"/>
      <c r="I78" s="224"/>
      <c r="J78" s="224"/>
      <c r="K78" s="270"/>
      <c r="L78" s="224"/>
      <c r="M78" s="270"/>
      <c r="N78" s="224"/>
      <c r="O78" s="270"/>
      <c r="P78" s="224"/>
    </row>
    <row r="79" spans="6:16" ht="13.5" customHeight="1" x14ac:dyDescent="0.25">
      <c r="F79" s="224"/>
      <c r="G79" s="224"/>
      <c r="H79" s="224"/>
      <c r="I79" s="224"/>
      <c r="J79" s="224"/>
      <c r="K79" s="270"/>
      <c r="L79" s="224"/>
      <c r="M79" s="270"/>
      <c r="N79" s="224"/>
      <c r="O79" s="270"/>
      <c r="P79" s="224"/>
    </row>
    <row r="80" spans="6:16" ht="13.5" customHeight="1" x14ac:dyDescent="0.25">
      <c r="F80" s="224"/>
      <c r="G80" s="224"/>
      <c r="H80" s="224"/>
      <c r="I80" s="224"/>
      <c r="J80" s="224"/>
      <c r="K80" s="270"/>
      <c r="L80" s="224"/>
      <c r="M80" s="270"/>
      <c r="N80" s="224"/>
      <c r="O80" s="270"/>
      <c r="P80" s="224"/>
    </row>
    <row r="81" spans="6:16" ht="13.5" customHeight="1" x14ac:dyDescent="0.25">
      <c r="F81" s="224"/>
      <c r="G81" s="224"/>
      <c r="H81" s="224"/>
      <c r="I81" s="224"/>
      <c r="J81" s="224"/>
      <c r="K81" s="270"/>
      <c r="L81" s="224"/>
      <c r="M81" s="270"/>
      <c r="N81" s="224"/>
      <c r="O81" s="270"/>
      <c r="P81" s="224"/>
    </row>
    <row r="82" spans="6:16" ht="13.5" customHeight="1" x14ac:dyDescent="0.25">
      <c r="F82" s="224"/>
      <c r="G82" s="224"/>
      <c r="H82" s="224"/>
      <c r="I82" s="224"/>
      <c r="J82" s="224"/>
      <c r="K82" s="270"/>
      <c r="L82" s="224"/>
      <c r="M82" s="270"/>
      <c r="N82" s="224"/>
      <c r="O82" s="270"/>
      <c r="P82" s="224"/>
    </row>
    <row r="83" spans="6:16" ht="13.5" customHeight="1" x14ac:dyDescent="0.25">
      <c r="F83" s="224"/>
      <c r="G83" s="224"/>
      <c r="H83" s="224"/>
      <c r="I83" s="224"/>
      <c r="J83" s="224"/>
      <c r="K83" s="270"/>
      <c r="L83" s="224"/>
      <c r="M83" s="270"/>
      <c r="N83" s="224"/>
      <c r="O83" s="270"/>
      <c r="P83" s="224"/>
    </row>
    <row r="84" spans="6:16" ht="13.5" customHeight="1" x14ac:dyDescent="0.25">
      <c r="F84" s="224"/>
      <c r="G84" s="224"/>
      <c r="H84" s="224"/>
      <c r="I84" s="224"/>
      <c r="J84" s="224"/>
      <c r="K84" s="270"/>
      <c r="L84" s="224"/>
      <c r="M84" s="270"/>
      <c r="N84" s="224"/>
      <c r="O84" s="270"/>
      <c r="P84" s="224"/>
    </row>
    <row r="85" spans="6:16" ht="13.5" customHeight="1" x14ac:dyDescent="0.25">
      <c r="F85" s="224"/>
      <c r="G85" s="224"/>
      <c r="H85" s="224"/>
      <c r="I85" s="224"/>
      <c r="J85" s="224"/>
      <c r="K85" s="270"/>
      <c r="L85" s="224"/>
      <c r="M85" s="270"/>
      <c r="N85" s="224"/>
      <c r="O85" s="270"/>
      <c r="P85" s="224"/>
    </row>
    <row r="86" spans="6:16" ht="13.5" customHeight="1" x14ac:dyDescent="0.25">
      <c r="F86" s="224"/>
      <c r="G86" s="224"/>
      <c r="H86" s="224"/>
      <c r="I86" s="224"/>
      <c r="J86" s="224"/>
      <c r="K86" s="270"/>
      <c r="L86" s="224"/>
      <c r="M86" s="270"/>
      <c r="N86" s="224"/>
      <c r="O86" s="270"/>
      <c r="P86" s="224"/>
    </row>
    <row r="87" spans="6:16" ht="13.5" customHeight="1" x14ac:dyDescent="0.25">
      <c r="F87" s="224"/>
      <c r="G87" s="224"/>
      <c r="H87" s="224"/>
      <c r="I87" s="224"/>
      <c r="J87" s="224"/>
      <c r="K87" s="270"/>
      <c r="L87" s="224"/>
      <c r="M87" s="270"/>
      <c r="N87" s="224"/>
      <c r="O87" s="270"/>
      <c r="P87" s="224"/>
    </row>
    <row r="88" spans="6:16" ht="13.5" customHeight="1" x14ac:dyDescent="0.25">
      <c r="F88" s="224"/>
      <c r="G88" s="224"/>
      <c r="H88" s="224"/>
      <c r="I88" s="224"/>
      <c r="J88" s="224"/>
      <c r="K88" s="270"/>
      <c r="L88" s="224"/>
      <c r="M88" s="270"/>
      <c r="N88" s="224"/>
      <c r="O88" s="270"/>
      <c r="P88" s="224"/>
    </row>
    <row r="89" spans="6:16" ht="13.5" customHeight="1" x14ac:dyDescent="0.25">
      <c r="F89" s="224"/>
      <c r="G89" s="224"/>
      <c r="H89" s="224"/>
      <c r="I89" s="224"/>
      <c r="J89" s="224"/>
      <c r="K89" s="270"/>
      <c r="L89" s="224"/>
      <c r="M89" s="270"/>
      <c r="N89" s="224"/>
      <c r="O89" s="270"/>
      <c r="P89" s="224"/>
    </row>
    <row r="90" spans="6:16" ht="13.5" customHeight="1" x14ac:dyDescent="0.25">
      <c r="F90" s="224"/>
      <c r="G90" s="224"/>
      <c r="H90" s="224"/>
      <c r="I90" s="224"/>
      <c r="J90" s="224"/>
      <c r="K90" s="270"/>
      <c r="L90" s="224"/>
      <c r="M90" s="270"/>
      <c r="N90" s="224"/>
      <c r="O90" s="270"/>
      <c r="P90" s="224"/>
    </row>
    <row r="91" spans="6:16" ht="13.5" customHeight="1" x14ac:dyDescent="0.25">
      <c r="F91" s="224"/>
      <c r="G91" s="224"/>
      <c r="H91" s="224"/>
      <c r="I91" s="224"/>
      <c r="J91" s="224"/>
      <c r="K91" s="270"/>
      <c r="L91" s="224"/>
      <c r="M91" s="270"/>
      <c r="N91" s="224"/>
      <c r="O91" s="270"/>
      <c r="P91" s="224"/>
    </row>
    <row r="92" spans="6:16" ht="13.5" customHeight="1" x14ac:dyDescent="0.25">
      <c r="F92" s="224"/>
      <c r="G92" s="224"/>
      <c r="H92" s="224"/>
      <c r="I92" s="224"/>
      <c r="J92" s="224"/>
      <c r="K92" s="270"/>
      <c r="L92" s="224"/>
      <c r="M92" s="270"/>
      <c r="N92" s="224"/>
      <c r="O92" s="270"/>
      <c r="P92" s="224"/>
    </row>
    <row r="93" spans="6:16" ht="13.5" customHeight="1" x14ac:dyDescent="0.25">
      <c r="F93" s="224"/>
      <c r="G93" s="224"/>
      <c r="H93" s="224"/>
      <c r="I93" s="224"/>
      <c r="J93" s="224"/>
      <c r="K93" s="270"/>
      <c r="L93" s="224"/>
      <c r="M93" s="270"/>
      <c r="N93" s="224"/>
      <c r="O93" s="270"/>
      <c r="P93" s="224"/>
    </row>
    <row r="94" spans="6:16" ht="13.5" customHeight="1" x14ac:dyDescent="0.25">
      <c r="F94" s="224"/>
      <c r="G94" s="224"/>
      <c r="H94" s="224"/>
      <c r="I94" s="224"/>
      <c r="J94" s="224"/>
      <c r="K94" s="270"/>
      <c r="L94" s="224"/>
      <c r="M94" s="270"/>
      <c r="N94" s="224"/>
      <c r="O94" s="270"/>
      <c r="P94" s="224"/>
    </row>
    <row r="95" spans="6:16" ht="13.5" customHeight="1" x14ac:dyDescent="0.25">
      <c r="F95" s="224"/>
      <c r="G95" s="224"/>
      <c r="H95" s="224"/>
      <c r="I95" s="224"/>
      <c r="J95" s="224"/>
      <c r="K95" s="270"/>
      <c r="L95" s="224"/>
      <c r="M95" s="270"/>
      <c r="N95" s="224"/>
      <c r="O95" s="270"/>
      <c r="P95" s="224"/>
    </row>
    <row r="96" spans="6:16" ht="13.5" customHeight="1" x14ac:dyDescent="0.25">
      <c r="F96" s="224"/>
      <c r="G96" s="224"/>
      <c r="H96" s="224"/>
      <c r="I96" s="224"/>
      <c r="J96" s="224"/>
      <c r="K96" s="270"/>
      <c r="L96" s="224"/>
      <c r="M96" s="270"/>
      <c r="N96" s="224"/>
      <c r="O96" s="270"/>
      <c r="P96" s="224"/>
    </row>
    <row r="97" spans="6:16" ht="13.5" customHeight="1" x14ac:dyDescent="0.25">
      <c r="F97" s="224"/>
      <c r="G97" s="224"/>
      <c r="H97" s="224"/>
      <c r="I97" s="224"/>
      <c r="J97" s="224"/>
      <c r="K97" s="270"/>
      <c r="L97" s="224"/>
      <c r="M97" s="270"/>
      <c r="N97" s="224"/>
      <c r="O97" s="270"/>
      <c r="P97" s="224"/>
    </row>
    <row r="98" spans="6:16" ht="13.5" customHeight="1" x14ac:dyDescent="0.25">
      <c r="F98" s="224"/>
      <c r="G98" s="224"/>
      <c r="H98" s="224"/>
      <c r="I98" s="224"/>
      <c r="J98" s="224"/>
      <c r="K98" s="270"/>
      <c r="L98" s="224"/>
      <c r="M98" s="270"/>
      <c r="N98" s="224"/>
      <c r="O98" s="270"/>
      <c r="P98" s="224"/>
    </row>
    <row r="99" spans="6:16" ht="13.5" customHeight="1" x14ac:dyDescent="0.25">
      <c r="F99" s="224"/>
      <c r="G99" s="224"/>
      <c r="H99" s="224"/>
      <c r="I99" s="224"/>
      <c r="J99" s="224"/>
      <c r="K99" s="270"/>
      <c r="L99" s="224"/>
      <c r="M99" s="270"/>
      <c r="N99" s="224"/>
      <c r="O99" s="270"/>
      <c r="P99" s="224"/>
    </row>
    <row r="100" spans="6:16" ht="13.5" customHeight="1" x14ac:dyDescent="0.25">
      <c r="F100" s="224"/>
      <c r="G100" s="224"/>
      <c r="H100" s="224"/>
      <c r="I100" s="224"/>
      <c r="J100" s="224"/>
      <c r="K100" s="270"/>
      <c r="L100" s="224"/>
      <c r="M100" s="270"/>
      <c r="N100" s="224"/>
      <c r="O100" s="270"/>
      <c r="P100" s="224"/>
    </row>
    <row r="101" spans="6:16" ht="13.5" customHeight="1" x14ac:dyDescent="0.25">
      <c r="F101" s="224"/>
      <c r="G101" s="224"/>
      <c r="H101" s="224"/>
      <c r="I101" s="224"/>
      <c r="J101" s="224"/>
      <c r="K101" s="270"/>
      <c r="L101" s="224"/>
      <c r="M101" s="270"/>
      <c r="N101" s="224"/>
      <c r="O101" s="270"/>
      <c r="P101" s="224"/>
    </row>
    <row r="102" spans="6:16" ht="13.5" customHeight="1" x14ac:dyDescent="0.25">
      <c r="F102" s="224"/>
      <c r="G102" s="224"/>
      <c r="H102" s="224"/>
      <c r="I102" s="224"/>
      <c r="J102" s="224"/>
      <c r="K102" s="270"/>
      <c r="L102" s="224"/>
      <c r="M102" s="270"/>
      <c r="N102" s="224"/>
      <c r="O102" s="270"/>
      <c r="P102" s="224"/>
    </row>
    <row r="103" spans="6:16" ht="13.5" customHeight="1" x14ac:dyDescent="0.25">
      <c r="F103" s="224"/>
      <c r="G103" s="224"/>
      <c r="H103" s="224"/>
      <c r="I103" s="224"/>
      <c r="J103" s="224"/>
      <c r="K103" s="270"/>
      <c r="L103" s="224"/>
      <c r="M103" s="270"/>
      <c r="N103" s="224"/>
      <c r="O103" s="270"/>
      <c r="P103" s="224"/>
    </row>
    <row r="104" spans="6:16" ht="13.5" customHeight="1" x14ac:dyDescent="0.25">
      <c r="F104" s="224"/>
      <c r="G104" s="224"/>
      <c r="H104" s="224"/>
      <c r="I104" s="224"/>
      <c r="J104" s="224"/>
      <c r="K104" s="270"/>
      <c r="L104" s="224"/>
      <c r="M104" s="270"/>
      <c r="N104" s="224"/>
      <c r="O104" s="270"/>
      <c r="P104" s="224"/>
    </row>
    <row r="105" spans="6:16" ht="13.5" customHeight="1" x14ac:dyDescent="0.25">
      <c r="F105" s="224"/>
      <c r="G105" s="224"/>
      <c r="H105" s="224"/>
      <c r="I105" s="224"/>
      <c r="J105" s="224"/>
      <c r="K105" s="270"/>
      <c r="L105" s="224"/>
      <c r="M105" s="270"/>
      <c r="N105" s="224"/>
      <c r="O105" s="270"/>
      <c r="P105" s="224"/>
    </row>
    <row r="106" spans="6:16" ht="13.5" customHeight="1" x14ac:dyDescent="0.25">
      <c r="F106" s="224"/>
      <c r="G106" s="224"/>
      <c r="H106" s="224"/>
      <c r="I106" s="224"/>
      <c r="J106" s="224"/>
      <c r="K106" s="270"/>
      <c r="L106" s="224"/>
      <c r="M106" s="270"/>
      <c r="N106" s="224"/>
      <c r="O106" s="270"/>
      <c r="P106" s="224"/>
    </row>
    <row r="107" spans="6:16" ht="13.5" customHeight="1" x14ac:dyDescent="0.25">
      <c r="F107" s="224"/>
      <c r="G107" s="224"/>
      <c r="H107" s="224"/>
      <c r="I107" s="224"/>
      <c r="J107" s="224"/>
      <c r="K107" s="270"/>
      <c r="L107" s="224"/>
      <c r="M107" s="270"/>
      <c r="N107" s="224"/>
      <c r="O107" s="270"/>
      <c r="P107" s="224"/>
    </row>
    <row r="108" spans="6:16" ht="13.5" customHeight="1" x14ac:dyDescent="0.25">
      <c r="F108" s="224"/>
      <c r="G108" s="224"/>
      <c r="H108" s="224"/>
      <c r="I108" s="224"/>
      <c r="J108" s="224"/>
      <c r="K108" s="270"/>
      <c r="L108" s="224"/>
      <c r="M108" s="270"/>
      <c r="N108" s="224"/>
      <c r="O108" s="270"/>
      <c r="P108" s="224"/>
    </row>
    <row r="109" spans="6:16" ht="13.5" customHeight="1" x14ac:dyDescent="0.25">
      <c r="F109" s="224"/>
      <c r="G109" s="224"/>
      <c r="H109" s="224"/>
      <c r="I109" s="224"/>
      <c r="J109" s="224"/>
      <c r="K109" s="270"/>
      <c r="L109" s="224"/>
      <c r="M109" s="270"/>
      <c r="N109" s="224"/>
      <c r="O109" s="270"/>
      <c r="P109" s="224"/>
    </row>
    <row r="110" spans="6:16" ht="13.5" customHeight="1" x14ac:dyDescent="0.25">
      <c r="F110" s="224"/>
      <c r="G110" s="224"/>
      <c r="H110" s="224"/>
      <c r="I110" s="224"/>
      <c r="J110" s="224"/>
      <c r="K110" s="270"/>
      <c r="L110" s="224"/>
      <c r="M110" s="270"/>
      <c r="N110" s="224"/>
      <c r="O110" s="270"/>
      <c r="P110" s="224"/>
    </row>
    <row r="111" spans="6:16" ht="13.5" customHeight="1" x14ac:dyDescent="0.25">
      <c r="F111" s="224"/>
      <c r="G111" s="224"/>
      <c r="H111" s="224"/>
      <c r="I111" s="224"/>
      <c r="J111" s="224"/>
      <c r="K111" s="270"/>
      <c r="L111" s="224"/>
      <c r="M111" s="270"/>
      <c r="N111" s="224"/>
      <c r="O111" s="270"/>
      <c r="P111" s="224"/>
    </row>
    <row r="112" spans="6:16" ht="13.5" customHeight="1" x14ac:dyDescent="0.25">
      <c r="F112" s="224"/>
      <c r="G112" s="224"/>
      <c r="H112" s="224"/>
      <c r="I112" s="224"/>
      <c r="J112" s="224"/>
      <c r="K112" s="270"/>
      <c r="L112" s="224"/>
      <c r="M112" s="270"/>
      <c r="N112" s="224"/>
      <c r="O112" s="270"/>
      <c r="P112" s="224"/>
    </row>
    <row r="113" spans="6:16" ht="13.5" customHeight="1" x14ac:dyDescent="0.25">
      <c r="F113" s="224"/>
      <c r="G113" s="224"/>
      <c r="H113" s="224"/>
      <c r="I113" s="224"/>
      <c r="J113" s="224"/>
      <c r="K113" s="270"/>
      <c r="L113" s="224"/>
      <c r="M113" s="270"/>
      <c r="N113" s="224"/>
      <c r="O113" s="270"/>
      <c r="P113" s="224"/>
    </row>
    <row r="114" spans="6:16" ht="13.5" customHeight="1" x14ac:dyDescent="0.25">
      <c r="F114" s="224"/>
      <c r="G114" s="224"/>
      <c r="H114" s="224"/>
      <c r="I114" s="224"/>
      <c r="J114" s="224"/>
      <c r="K114" s="270"/>
      <c r="L114" s="224"/>
      <c r="M114" s="270"/>
      <c r="N114" s="224"/>
      <c r="O114" s="270"/>
      <c r="P114" s="224"/>
    </row>
    <row r="115" spans="6:16" ht="13.5" customHeight="1" x14ac:dyDescent="0.25">
      <c r="F115" s="224"/>
      <c r="G115" s="224"/>
      <c r="H115" s="224"/>
      <c r="I115" s="224"/>
      <c r="J115" s="224"/>
      <c r="K115" s="270"/>
      <c r="L115" s="224"/>
      <c r="M115" s="270"/>
      <c r="N115" s="224"/>
      <c r="O115" s="270"/>
      <c r="P115" s="224"/>
    </row>
    <row r="116" spans="6:16" ht="13.5" customHeight="1" x14ac:dyDescent="0.25">
      <c r="F116" s="224"/>
      <c r="G116" s="224"/>
      <c r="H116" s="224"/>
      <c r="I116" s="224"/>
      <c r="J116" s="224"/>
      <c r="K116" s="270"/>
      <c r="L116" s="224"/>
      <c r="M116" s="270"/>
      <c r="N116" s="224"/>
      <c r="O116" s="270"/>
      <c r="P116" s="224"/>
    </row>
    <row r="117" spans="6:16" ht="13.5" customHeight="1" x14ac:dyDescent="0.25">
      <c r="F117" s="224"/>
      <c r="G117" s="224"/>
      <c r="H117" s="224"/>
      <c r="I117" s="224"/>
      <c r="J117" s="224"/>
      <c r="K117" s="270"/>
      <c r="L117" s="224"/>
      <c r="M117" s="270"/>
      <c r="N117" s="224"/>
      <c r="O117" s="270"/>
      <c r="P117" s="224"/>
    </row>
    <row r="118" spans="6:16" ht="13.5" customHeight="1" x14ac:dyDescent="0.25">
      <c r="F118" s="224"/>
      <c r="G118" s="224"/>
      <c r="H118" s="224"/>
      <c r="I118" s="224"/>
      <c r="J118" s="224"/>
      <c r="K118" s="270"/>
      <c r="L118" s="224"/>
      <c r="M118" s="270"/>
      <c r="N118" s="224"/>
      <c r="O118" s="270"/>
      <c r="P118" s="224"/>
    </row>
    <row r="119" spans="6:16" ht="13.5" customHeight="1" x14ac:dyDescent="0.25">
      <c r="F119" s="224"/>
      <c r="G119" s="224"/>
      <c r="H119" s="224"/>
      <c r="I119" s="224"/>
      <c r="J119" s="224"/>
      <c r="K119" s="270"/>
      <c r="L119" s="224"/>
      <c r="M119" s="270"/>
      <c r="N119" s="224"/>
      <c r="O119" s="270"/>
      <c r="P119" s="224"/>
    </row>
    <row r="120" spans="6:16" ht="13.5" customHeight="1" x14ac:dyDescent="0.25">
      <c r="F120" s="224"/>
      <c r="G120" s="224"/>
      <c r="H120" s="224"/>
      <c r="I120" s="224"/>
      <c r="J120" s="224"/>
      <c r="K120" s="270"/>
      <c r="L120" s="224"/>
      <c r="M120" s="270"/>
      <c r="N120" s="224"/>
      <c r="O120" s="270"/>
      <c r="P120" s="224"/>
    </row>
    <row r="121" spans="6:16" ht="13.5" customHeight="1" x14ac:dyDescent="0.25">
      <c r="F121" s="224"/>
      <c r="G121" s="224"/>
      <c r="H121" s="224"/>
      <c r="I121" s="224"/>
      <c r="J121" s="224"/>
      <c r="K121" s="270"/>
      <c r="L121" s="224"/>
      <c r="M121" s="270"/>
      <c r="N121" s="224"/>
      <c r="O121" s="270"/>
      <c r="P121" s="224"/>
    </row>
    <row r="122" spans="6:16" ht="13.5" customHeight="1" x14ac:dyDescent="0.25">
      <c r="F122" s="224"/>
      <c r="G122" s="224"/>
      <c r="H122" s="224"/>
      <c r="I122" s="224"/>
      <c r="J122" s="224"/>
      <c r="K122" s="270"/>
      <c r="L122" s="224"/>
      <c r="M122" s="270"/>
      <c r="N122" s="224"/>
      <c r="O122" s="270"/>
      <c r="P122" s="224"/>
    </row>
    <row r="123" spans="6:16" ht="13.5" customHeight="1" x14ac:dyDescent="0.25">
      <c r="F123" s="224"/>
      <c r="G123" s="224"/>
      <c r="H123" s="224"/>
      <c r="I123" s="224"/>
      <c r="J123" s="224"/>
      <c r="K123" s="270"/>
      <c r="L123" s="224"/>
      <c r="M123" s="270"/>
      <c r="N123" s="224"/>
      <c r="O123" s="270"/>
      <c r="P123" s="224"/>
    </row>
    <row r="124" spans="6:16" ht="13.5" customHeight="1" x14ac:dyDescent="0.25">
      <c r="F124" s="224"/>
      <c r="G124" s="224"/>
      <c r="H124" s="224"/>
      <c r="I124" s="224"/>
      <c r="J124" s="224"/>
      <c r="K124" s="270"/>
      <c r="L124" s="224"/>
      <c r="M124" s="270"/>
      <c r="N124" s="224"/>
      <c r="O124" s="270"/>
      <c r="P124" s="224"/>
    </row>
    <row r="125" spans="6:16" ht="13.5" customHeight="1" x14ac:dyDescent="0.25">
      <c r="F125" s="224"/>
      <c r="G125" s="224"/>
      <c r="H125" s="224"/>
      <c r="I125" s="224"/>
      <c r="J125" s="224"/>
      <c r="K125" s="270"/>
      <c r="L125" s="224"/>
      <c r="M125" s="270"/>
      <c r="N125" s="224"/>
      <c r="O125" s="270"/>
      <c r="P125" s="224"/>
    </row>
    <row r="126" spans="6:16" ht="13.5" customHeight="1" x14ac:dyDescent="0.25">
      <c r="F126" s="224"/>
      <c r="G126" s="224"/>
      <c r="H126" s="224"/>
      <c r="I126" s="224"/>
      <c r="J126" s="224"/>
      <c r="K126" s="270"/>
      <c r="L126" s="224"/>
      <c r="M126" s="270"/>
      <c r="N126" s="224"/>
      <c r="O126" s="270"/>
      <c r="P126" s="224"/>
    </row>
    <row r="127" spans="6:16" ht="13.5" customHeight="1" x14ac:dyDescent="0.25">
      <c r="F127" s="224"/>
      <c r="G127" s="224"/>
      <c r="H127" s="224"/>
      <c r="I127" s="224"/>
      <c r="J127" s="224"/>
      <c r="K127" s="270"/>
      <c r="L127" s="224"/>
      <c r="M127" s="270"/>
      <c r="N127" s="224"/>
      <c r="O127" s="270"/>
      <c r="P127" s="224"/>
    </row>
    <row r="128" spans="6:16" ht="13.5" customHeight="1" x14ac:dyDescent="0.25">
      <c r="F128" s="224"/>
      <c r="G128" s="224"/>
      <c r="H128" s="224"/>
      <c r="I128" s="224"/>
      <c r="J128" s="224"/>
      <c r="K128" s="270"/>
      <c r="L128" s="224"/>
      <c r="M128" s="270"/>
      <c r="N128" s="224"/>
      <c r="O128" s="270"/>
      <c r="P128" s="224"/>
    </row>
    <row r="129" spans="6:16" ht="13.5" customHeight="1" x14ac:dyDescent="0.25">
      <c r="F129" s="224"/>
      <c r="G129" s="224"/>
      <c r="H129" s="224"/>
      <c r="I129" s="224"/>
      <c r="J129" s="224"/>
      <c r="K129" s="270"/>
      <c r="L129" s="224"/>
      <c r="M129" s="270"/>
      <c r="N129" s="224"/>
      <c r="O129" s="270"/>
      <c r="P129" s="224"/>
    </row>
    <row r="130" spans="6:16" ht="13.5" customHeight="1" x14ac:dyDescent="0.25">
      <c r="F130" s="224"/>
      <c r="G130" s="224"/>
      <c r="H130" s="224"/>
      <c r="I130" s="224"/>
      <c r="J130" s="224"/>
      <c r="K130" s="270"/>
      <c r="L130" s="224"/>
      <c r="M130" s="270"/>
      <c r="N130" s="224"/>
      <c r="O130" s="270"/>
      <c r="P130" s="224"/>
    </row>
    <row r="131" spans="6:16" ht="13.5" customHeight="1" x14ac:dyDescent="0.25">
      <c r="F131" s="224"/>
      <c r="G131" s="224"/>
      <c r="H131" s="224"/>
      <c r="I131" s="224"/>
      <c r="J131" s="224"/>
      <c r="K131" s="270"/>
      <c r="L131" s="224"/>
      <c r="M131" s="270"/>
      <c r="N131" s="224"/>
      <c r="O131" s="270"/>
      <c r="P131" s="224"/>
    </row>
    <row r="132" spans="6:16" ht="13.5" customHeight="1" x14ac:dyDescent="0.25">
      <c r="F132" s="224"/>
      <c r="G132" s="224"/>
      <c r="H132" s="224"/>
      <c r="I132" s="224"/>
      <c r="J132" s="224"/>
      <c r="K132" s="270"/>
      <c r="L132" s="224"/>
      <c r="M132" s="270"/>
      <c r="N132" s="224"/>
      <c r="O132" s="270"/>
      <c r="P132" s="224"/>
    </row>
    <row r="133" spans="6:16" ht="13.5" customHeight="1" x14ac:dyDescent="0.25">
      <c r="F133" s="224"/>
      <c r="G133" s="224"/>
      <c r="H133" s="224"/>
      <c r="I133" s="224"/>
      <c r="J133" s="224"/>
      <c r="K133" s="270"/>
      <c r="L133" s="224"/>
      <c r="M133" s="270"/>
      <c r="N133" s="224"/>
      <c r="O133" s="270"/>
      <c r="P133" s="224"/>
    </row>
    <row r="134" spans="6:16" ht="13.5" customHeight="1" x14ac:dyDescent="0.25">
      <c r="F134" s="224"/>
      <c r="G134" s="224"/>
      <c r="H134" s="224"/>
      <c r="I134" s="224"/>
      <c r="J134" s="224"/>
      <c r="K134" s="270"/>
      <c r="L134" s="224"/>
      <c r="M134" s="270"/>
      <c r="N134" s="224"/>
      <c r="O134" s="270"/>
      <c r="P134" s="224"/>
    </row>
    <row r="135" spans="6:16" ht="13.5" customHeight="1" x14ac:dyDescent="0.25">
      <c r="F135" s="271"/>
      <c r="G135" s="271"/>
      <c r="H135" s="271"/>
      <c r="I135" s="271"/>
      <c r="J135" s="271"/>
      <c r="K135" s="272"/>
      <c r="L135" s="271"/>
      <c r="M135" s="272"/>
      <c r="N135" s="271"/>
      <c r="O135" s="272"/>
      <c r="P135" s="271"/>
    </row>
  </sheetData>
  <mergeCells count="26">
    <mergeCell ref="U36:U38"/>
    <mergeCell ref="U15:U17"/>
    <mergeCell ref="U18:U20"/>
    <mergeCell ref="U21:U23"/>
    <mergeCell ref="U24:U26"/>
    <mergeCell ref="U27:U29"/>
    <mergeCell ref="U30:U32"/>
    <mergeCell ref="U5:U8"/>
    <mergeCell ref="G6:G8"/>
    <mergeCell ref="I6:I8"/>
    <mergeCell ref="K6:K8"/>
    <mergeCell ref="R5:R8"/>
    <mergeCell ref="S5:T6"/>
    <mergeCell ref="S7:S8"/>
    <mergeCell ref="T7:T8"/>
    <mergeCell ref="N5:N8"/>
    <mergeCell ref="P5:P8"/>
    <mergeCell ref="M6:M8"/>
    <mergeCell ref="O6:O8"/>
    <mergeCell ref="L5:L8"/>
    <mergeCell ref="Q7:Q8"/>
    <mergeCell ref="Q4:R4"/>
    <mergeCell ref="B5:E8"/>
    <mergeCell ref="F5:F8"/>
    <mergeCell ref="H5:H8"/>
    <mergeCell ref="J5:J8"/>
  </mergeCells>
  <phoneticPr fontId="8"/>
  <pageMargins left="0.39370078740157483" right="0" top="0.59055118110236227" bottom="0.59055118110236227" header="0.23622047244094491" footer="0.15748031496062992"/>
  <pageSetup paperSize="9" scale="40" pageOrder="overThenDown" orientation="landscape" r:id="rId1"/>
  <headerFooter alignWithMargins="0">
    <oddFooter>&amp;P / &amp;N ページ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3B8B25341311C4BBE1A8890E3947AD1" ma:contentTypeVersion="6" ma:contentTypeDescription="新しいドキュメントを作成します。" ma:contentTypeScope="" ma:versionID="59ac1b125dc119e97e76dbff14be380d">
  <xsd:schema xmlns:xsd="http://www.w3.org/2001/XMLSchema" xmlns:xs="http://www.w3.org/2001/XMLSchema" xmlns:p="http://schemas.microsoft.com/office/2006/metadata/properties" xmlns:ns2="defeb99c-54c2-479c-8efd-65da4624a0a7" xmlns:ns3="552359f1-1fba-4fcf-8c59-f9fc45e5c905" targetNamespace="http://schemas.microsoft.com/office/2006/metadata/properties" ma:root="true" ma:fieldsID="955ceb6c2812e1aedd963f1757445b32" ns2:_="" ns3:_="">
    <xsd:import namespace="defeb99c-54c2-479c-8efd-65da4624a0a7"/>
    <xsd:import namespace="552359f1-1fba-4fcf-8c59-f9fc45e5c9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eb99c-54c2-479c-8efd-65da4624a0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2359f1-1fba-4fcf-8c59-f9fc45e5c9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E6717C-1717-4920-8054-770E9DF9BC44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52359f1-1fba-4fcf-8c59-f9fc45e5c905"/>
    <ds:schemaRef ds:uri="http://purl.org/dc/terms/"/>
    <ds:schemaRef ds:uri="http://schemas.microsoft.com/office/2006/documentManagement/types"/>
    <ds:schemaRef ds:uri="http://purl.org/dc/elements/1.1/"/>
    <ds:schemaRef ds:uri="defeb99c-54c2-479c-8efd-65da4624a0a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2E67050-5F34-4496-A60A-2FEFFE7E3E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feb99c-54c2-479c-8efd-65da4624a0a7"/>
    <ds:schemaRef ds:uri="552359f1-1fba-4fcf-8c59-f9fc45e5c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807968-D55E-4501-93A4-9891351E09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一般会計 </vt:lpstr>
      <vt:lpstr>エネ特</vt:lpstr>
      <vt:lpstr>特許</vt:lpstr>
      <vt:lpstr>エネ特!Print_Area</vt:lpstr>
      <vt:lpstr>'一般会計 '!Print_Area</vt:lpstr>
      <vt:lpstr>特許!Print_Area</vt:lpstr>
      <vt:lpstr>エネ特!Print_Titles</vt:lpstr>
      <vt:lpstr>'一般会計 '!Print_Titles</vt:lpstr>
      <vt:lpstr>特許!Print_Titles</vt:lpstr>
    </vt:vector>
  </TitlesOfParts>
  <Manager/>
  <Company>経済産業省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情報システム厚生課</dc:creator>
  <cp:keywords/>
  <dc:description/>
  <cp:lastModifiedBy>Windows ユーザー</cp:lastModifiedBy>
  <cp:revision/>
  <dcterms:created xsi:type="dcterms:W3CDTF">2010-08-20T04:20:34Z</dcterms:created>
  <dcterms:modified xsi:type="dcterms:W3CDTF">2022-06-16T01:04:52Z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0x01010083B8B25341311C4BBE1A8890E3947AD1</vt:lpwstr>
  </property>
</Properties>
</file>