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KRCA7144\三次\"/>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<sst xmlns="http://schemas.openxmlformats.org/spreadsheetml/2006/main" count="2888" uniqueCount="652">
  <si>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</si>
  <si>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</si>
  <si>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</si>
  <si>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</si>
  <si>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</si>
  <si>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</si>
  <si>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</si>
  <si>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</si>
  <si>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</si>
  <si>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</si>
  <si>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</si>
  <si>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</si>
  <si>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</si>
  <si>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</si>
  <si>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</si>
  <si>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</si>
  <si>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</si>
  <si>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</si>
  <si>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</si>
  <si>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</si>
  <si>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</si>
  <si>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</si>
  <si>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</si>
  <si>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</si>
  <si>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</si>
  <si>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</si>
  <si>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</si>
  <si>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</si>
  <si>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</si>
  <si>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</si>
  <si>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</si>
  <si>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</si>
  <si>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</si>
  <si>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</si>
  <si>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</si>
  <si>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</si>
  <si>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</si>
  <si>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</si>
  <si>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</si>
  <si>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</si>
  <si>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</si>
  <si>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</si>
  <si>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</si>
  <si>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</si>
  <si>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</si>
  <si>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</si>
  <si>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</si>
  <si>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</si>
  <si>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</si>
  <si>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</si>
  <si>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</si>
  <si>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</si>
  <si>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</si>
  <si>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</si>
  <si>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</si>
  <si>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</si>
  <si>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</si>
  <si>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</si>
  <si>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</si>
  <si>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</si>
  <si>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</si>
  <si>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</si>
  <si>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</si>
  <si>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</si>
  <si>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</si>
  <si>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</si>
  <si>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</si>
  <si>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</si>
  <si>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</si>
  <si>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</si>
  <si>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</si>
  <si>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</si>
  <si>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</si>
  <si>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</si>
  <si>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</si>
  <si>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</si>
  <si>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</si>
  <si>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</si>
  <si>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</si>
  <si>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</si>
  <si>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</si>
  <si>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</si>
  <si>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</si>
  <si>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</si>
  <si>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</si>
  <si>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</si>
  <si>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</si>
  <si>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</si>
  <si>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</si>
  <si>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</si>
  <si>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</si>
  <si>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</si>
  <si>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</si>
  <si>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</si>
  <si>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</si>
  <si>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</si>
  <si>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</si>
  <si>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</si>
  <si>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</si>
  <si>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</si>
  <si>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</si>
  <si>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</si>
  <si>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</si>
  <si>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</si>
  <si>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</si>
  <si>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</si>
  <si>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</si>
  <si>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</si>
  <si>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</si>
  <si>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</si>
  <si>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</si>
  <si>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</si>
  <si>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</si>
  <si>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</si>
  <si>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</si>
  <si>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</si>
  <si>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</si>
  <si>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</si>
  <si>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</si>
  <si>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</si>
  <si>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</si>
  <si>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</si>
  <si>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</si>
  <si>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</si>
  <si>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</si>
  <si>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</si>
  <si>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</si>
  <si>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</si>
  <si>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</si>
  <si>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</si>
  <si>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</si>
  <si>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</si>
  <si>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</si>
  <si>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</si>
  <si>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</si>
  <si>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</si>
  <si>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</si>
  <si>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</si>
  <si>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</si>
  <si>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</si>
  <si>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</si>
  <si>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</si>
  <si>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</si>
  <si>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</si>
  <si>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</si>
  <si>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</si>
  <si>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</si>
  <si>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</si>
  <si>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</si>
  <si>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</si>
  <si>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</si>
  <si>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</si>
  <si>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</si>
  <si>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</si>
  <si>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</si>
  <si>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</si>
  <si>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</si>
  <si>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</si>
  <si>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</si>
  <si>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</si>
  <si>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</si>
  <si>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</si>
  <si>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</si>
  <si>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</si>
  <si>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</si>
  <si>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</si>
  <si>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</si>
  <si>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</si>
  <si>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</si>
  <si>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</si>
  <si>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</si>
  <si>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</si>
  <si>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</si>
  <si>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</si>
  <si>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</si>
  <si>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</si>
  <si>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</si>
  <si>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</si>
  <si>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</si>
  <si>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</si>
  <si>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</si>
  <si>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</si>
  <si>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</si>
  <si>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</si>
  <si>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</si>
  <si>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</si>
  <si>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</si>
  <si>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</si>
  <si>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</si>
  <si>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</si>
  <si>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</si>
  <si>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</si>
  <si>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</si>
  <si>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</si>
  <si>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</si>
  <si>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</si>
  <si>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</si>
  <si>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</si>
  <si>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</si>
  <si>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</si>
  <si>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</si>
  <si>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</si>
  <si>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</si>
  <si>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</si>
  <si>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</si>
  <si>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</si>
  <si>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</si>
  <si>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</si>
  <si>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</si>
  <si>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</si>
  <si>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</si>
  <si>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</si>
  <si>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</si>
  <si>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</si>
  <si>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</si>
  <si>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</si>
  <si>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</si>
  <si>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</si>
  <si>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</si>
  <si>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</si>
  <si>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</si>
  <si>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</si>
  <si>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</si>
  <si>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</si>
  <si>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</si>
  <si>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</si>
  <si>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</si>
  <si>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</si>
  <si>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</si>
  <si>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</si>
  <si>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</si>
  <si>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</si>
  <si>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</si>
  <si>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</si>
  <si>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</si>
  <si>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</si>
  <si>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</si>
  <si>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</si>
  <si>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</si>
  <si>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</si>
  <si>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</si>
  <si>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</si>
  <si>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</si>
  <si>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</si>
  <si>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</si>
  <si>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</si>
  <si>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</si>
  <si>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</si>
  <si>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</si>
  <si>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</si>
  <si>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</si>
  <si>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</si>
  <si>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</si>
  <si>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</si>
  <si>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</si>
  <si>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</si>
  <si>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</si>
  <si>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</si>
  <si>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</si>
  <si>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</si>
  <si>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</si>
  <si>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</si>
  <si>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</si>
  <si>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</si>
  <si>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</si>
  <si>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</si>
  <si>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</si>
  <si>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</si>
  <si>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</si>
  <si>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</si>
  <si>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</si>
  <si>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</si>
  <si>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</si>
  <si>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</si>
  <si>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</si>
  <si>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</si>
  <si>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</si>
  <si>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</si>
  <si>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</si>
  <si>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</si>
  <si>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</si>
  <si>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</si>
  <si>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</si>
  <si>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</si>
  <si>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</si>
  <si>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</si>
  <si>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</si>
  <si>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</si>
  <si>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</si>
  <si>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</si>
  <si>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</si>
  <si>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</si>
  <si>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</si>
  <si>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</si>
  <si>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</si>
  <si>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</si>
  <si>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</si>
  <si>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</si>
  <si>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</si>
  <si>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</si>
  <si>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</si>
  <si>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</si>
  <si>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</si>
  <si>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</si>
  <si>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</si>
  <si>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</si>
  <si>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</si>
  <si>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</si>
  <si>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</si>
  <si>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</si>
  <si>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</si>
  <si>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</si>
  <si>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</si>
  <si>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</si>
  <si>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</si>
  <si>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</si>
  <si>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</si>
  <si>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</si>
  <si>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</si>
  <si>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</si>
  <si>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</si>
  <si>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</si>
  <si>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</si>
  <si>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</si>
  <si>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</si>
  <si>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</si>
  <si>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</si>
  <si>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</si>
  <si>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</si>
  <si>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</si>
  <si>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</si>
  <si>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</si>
  <si>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</si>
  <si>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</si>
  <si>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</si>
  <si>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</si>
  <si>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</si>
  <si>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</si>
  <si>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</si>
  <si>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</si>
  <si>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</si>
  <si>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</si>
  <si>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</si>
  <si>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</si>
  <si>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</si>
  <si>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</si>
  <si>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</si>
  <si>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</si>
  <si>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</si>
  <si>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</si>
  <si>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</si>
  <si>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</si>
  <si>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</si>
  <si>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</si>
  <si>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</si>
  <si>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</si>
  <si>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</si>
  <si>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</si>
  <si>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</si>
  <si>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</si>
  <si>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</si>
  <si>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</si>
  <si>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</si>
  <si>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</si>
  <si>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</si>
  <si>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</si>
  <si>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</si>
  <si>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</si>
  <si>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</si>
  <si>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</si>
  <si>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</si>
  <si>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</si>
  <si>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</si>
  <si>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</si>
  <si>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</si>
  <si>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</si>
  <si>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</si>
  <si>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</si>
  <si>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</si>
  <si>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</si>
  <si>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</si>
  <si>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</si>
  <si>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</si>
  <si>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</si>
  <si>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</si>
  <si>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</si>
  <si>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</si>
  <si>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</si>
  <si>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</si>
  <si>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</si>
  <si>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</si>
  <si>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</si>
  <si>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</si>
  <si>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</si>
  <si>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</si>
  <si>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</si>
  <si>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</si>
  <si>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</si>
  <si>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</si>
  <si>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</si>
  <si>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</si>
  <si>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</si>
  <si>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</si>
  <si>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</si>
  <si>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</si>
  <si>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</si>
  <si>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</si>
  <si>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</si>
  <si>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</si>
  <si>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</si>
  <si>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</si>
  <si>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</si>
  <si>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</si>
  <si>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</si>
  <si>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</si>
  <si>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</si>
  <si>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</si>
  <si>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</si>
  <si>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</si>
  <si>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</si>
  <si>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</si>
  <si>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</si>
  <si>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</si>
  <si>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</si>
  <si>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</si>
  <si>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</si>
  <si>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</si>
  <si>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</si>
  <si>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</si>
  <si>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</si>
  <si>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</si>
  <si>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</si>
  <si>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</si>
  <si>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</si>
  <si>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</si>
  <si>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</si>
  <si>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</si>
  <si>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</si>
  <si>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</si>
  <si>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</si>
  <si>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</si>
  <si>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</si>
  <si>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</si>
  <si>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</si>
  <si>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</si>
  <si>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</si>
  <si>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</si>
  <si>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</si>
  <si>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</si>
  <si>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</si>
  <si>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</si>
  <si>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</si>
  <si>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</si>
  <si>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</si>
  <si>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</si>
  <si>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</si>
  <si>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</si>
  <si>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</si>
  <si>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</si>
  <si>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</si>
  <si>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</si>
  <si>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</si>
  <si>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</si>
  <si>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</si>
  <si>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</si>
  <si>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</si>
  <si>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</si>
  <si>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</si>
  <si>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</si>
  <si>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</si>
  <si>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</si>
  <si>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</si>
  <si>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</si>
  <si>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</si>
  <si>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</si>
  <si>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</si>
  <si>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</si>
  <si>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</si>
  <si>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</si>
  <si>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</si>
  <si>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</si>
  <si>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</si>
  <si>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</si>
  <si>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</si>
  <si>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</si>
  <si>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</si>
  <si>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</si>
  <si>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</si>
  <si>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</si>
  <si>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</si>
  <si>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</si>
  <si>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</si>
  <si>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</si>
  <si>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</si>
  <si>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</si>
  <si>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</si>
  <si>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</si>
  <si>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</si>
  <si>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</si>
  <si>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</si>
  <si>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</si>
  <si>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</si>
  <si>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</si>
  <si>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</si>
  <si>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</si>
  <si>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</si>
  <si>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</si>
  <si>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</si>
  <si>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</si>
  <si>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</si>
  <si>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</si>
  <si>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</si>
  <si>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</si>
  <si>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</si>
  <si>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</si>
  <si>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</si>
  <si>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</si>
  <si>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</si>
  <si>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</si>
  <si>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</si>
  <si>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</si>
  <si>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</si>
  <si>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</si>
  <si>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</si>
  <si>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</si>
  <si>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</si>
  <si>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</si>
  <si>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</si>
  <si>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</si>
  <si>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</si>
  <si>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</si>
  <si>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</si>
  <si>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</si>
  <si>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</si>
  <si>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</si>
  <si>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</si>
  <si>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</si>
  <si>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</si>
  <si>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</si>
  <si>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</si>
  <si>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</si>
  <si>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</si>
  <si>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</si>
  <si>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</si>
  <si>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</si>
  <si>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</si>
  <si>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</si>
  <si>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</si>
  <si>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</si>
  <si>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</si>
  <si>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</si>
  <si>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</si>
  <si>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</si>
  <si>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</si>
  <si>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</si>
  <si>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</si>
  <si>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</si>
  <si>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</si>
  <si>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</si>
  <si>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</si>
  <si>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</si>
  <si>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学びと社会の連携促進事業</t>
    <phoneticPr fontId="5"/>
  </si>
  <si>
    <t>○</t>
  </si>
  <si>
    <t>サービス産業強化事業委託費</t>
    <phoneticPr fontId="5"/>
  </si>
  <si>
    <t>「人生100年時代」のなかで人づくり革命を進め、「創造的な課題発見・解決力」を兼ね備えた人材（チェンジメーカー）を育成するべく、学校教育・企業研修等の現場において、ＡＩ等の先端技術や産業・学術・芸術・スポーツ等のあらゆる分野の知を総動員した新たな学びを可能にするＥｄＴｅcｈの開発・実証を進め、国際競争力ある教育サービス産業群を創出し、学習者中心で自らが学びをデザインする「学びの社会システム」を構築する。</t>
    <phoneticPr fontId="5"/>
  </si>
  <si>
    <t>-</t>
    <phoneticPr fontId="5"/>
  </si>
  <si>
    <t>-</t>
    <phoneticPr fontId="5"/>
  </si>
  <si>
    <t>-</t>
    <phoneticPr fontId="5"/>
  </si>
  <si>
    <t>-</t>
    <phoneticPr fontId="5"/>
  </si>
  <si>
    <t>※プログラム数は、初期モデルプログラムとしてハンズオン支援（実証）を通して構築する案件および、STEAMライブラリにおいて企業などが自発的に構築するプログラムの合算にて算出する。　</t>
    <phoneticPr fontId="5"/>
  </si>
  <si>
    <t>本事業を通じて得られた教育現場における民間サービス等導入に向けた課題等に基づき、民間教育サービス等導入のモデルプランや事例の構築件数</t>
    <rPh sb="0" eb="1">
      <t>ホン</t>
    </rPh>
    <rPh sb="1" eb="3">
      <t>ジギョウ</t>
    </rPh>
    <rPh sb="4" eb="5">
      <t>ツウ</t>
    </rPh>
    <rPh sb="7" eb="8">
      <t>エ</t>
    </rPh>
    <rPh sb="11" eb="13">
      <t>キョウイク</t>
    </rPh>
    <rPh sb="13" eb="15">
      <t>ゲンバ</t>
    </rPh>
    <rPh sb="19" eb="21">
      <t>ミンカン</t>
    </rPh>
    <rPh sb="25" eb="26">
      <t>トウ</t>
    </rPh>
    <rPh sb="26" eb="28">
      <t>ドウニュウ</t>
    </rPh>
    <rPh sb="29" eb="30">
      <t>ム</t>
    </rPh>
    <rPh sb="32" eb="34">
      <t>カダイ</t>
    </rPh>
    <rPh sb="34" eb="35">
      <t>トウ</t>
    </rPh>
    <rPh sb="36" eb="37">
      <t>モト</t>
    </rPh>
    <rPh sb="40" eb="42">
      <t>ミンカン</t>
    </rPh>
    <rPh sb="42" eb="44">
      <t>キョウイク</t>
    </rPh>
    <rPh sb="48" eb="49">
      <t>トウ</t>
    </rPh>
    <rPh sb="49" eb="51">
      <t>ドウニュウ</t>
    </rPh>
    <rPh sb="59" eb="61">
      <t>ジレイ</t>
    </rPh>
    <rPh sb="62" eb="64">
      <t>コウチク</t>
    </rPh>
    <rPh sb="64" eb="66">
      <t>ケンスウ</t>
    </rPh>
    <phoneticPr fontId="5"/>
  </si>
  <si>
    <t>モデル校・EdTech実証等で創出される課題解決事例の件数</t>
    <phoneticPr fontId="5"/>
  </si>
  <si>
    <t>ハンズオン支援によるモデルSTEAMプログラムの構築</t>
    <phoneticPr fontId="5"/>
  </si>
  <si>
    <t>予算額／モデル校・EdTech実証等で創出される課題解決事例の件数　　　　　　　　　　　　　　　　　　　　　　　　</t>
    <phoneticPr fontId="5"/>
  </si>
  <si>
    <t>予算額/ハンズオン支援によるモデルSTEAMプログラムの創出</t>
    <phoneticPr fontId="5"/>
  </si>
  <si>
    <t>-</t>
  </si>
  <si>
    <t>-</t>
    <phoneticPr fontId="5"/>
  </si>
  <si>
    <t>-</t>
    <phoneticPr fontId="5"/>
  </si>
  <si>
    <t>-</t>
    <phoneticPr fontId="5"/>
  </si>
  <si>
    <t>２．産業育成</t>
    <rPh sb="2" eb="4">
      <t>サンギョウ</t>
    </rPh>
    <rPh sb="4" eb="6">
      <t>イクセイ</t>
    </rPh>
    <phoneticPr fontId="5"/>
  </si>
  <si>
    <t>サービス産業の労働生産性の伸び率</t>
    <phoneticPr fontId="5"/>
  </si>
  <si>
    <t>人生100年時代に、個人が社会で活躍・貢献し続けるためには、社会全体で人材育成への投資を強化し、各個人が常にスキルや知識を身に付け、学び続けることが必要である。現在の教育現場は、教育効果(アウトプット)、教員負担(インプット)いずれの面からも生産性向上の余地があり、民間教育サービス等の活用による開かれた教育の実現を通じて、就学前教育からリカレント教育に至るまで、教育全体のあり方を再構築する必要がある。そこで、EdTech（IT技術等を活用した新たな教育サービス）や民間教育サービス活用の先進事例の創出・効果検証を通じ、教育分野における民間サービスの導入を全国で面的に展開し、サービスの労働生産性を向上させる。</t>
    <phoneticPr fontId="5"/>
  </si>
  <si>
    <t>無</t>
  </si>
  <si>
    <t>‐</t>
  </si>
  <si>
    <t>民間教育産業および産業界と教育現場との連携を通じて課題解決を図るものであり、成功事例がまだ少ないことから、国が主導する必要がある。また産業との連携において経産省が強くコミットする必要がある。</t>
    <rPh sb="9" eb="11">
      <t>サンギョウ</t>
    </rPh>
    <rPh sb="11" eb="12">
      <t>カイ</t>
    </rPh>
    <rPh sb="19" eb="21">
      <t>レンケイ</t>
    </rPh>
    <rPh sb="22" eb="23">
      <t>ツウ</t>
    </rPh>
    <rPh sb="67" eb="69">
      <t>サンギョウ</t>
    </rPh>
    <rPh sb="71" eb="73">
      <t>レンケイ</t>
    </rPh>
    <rPh sb="77" eb="80">
      <t>ケイサンショウ</t>
    </rPh>
    <rPh sb="81" eb="82">
      <t>ツヨ</t>
    </rPh>
    <rPh sb="89" eb="91">
      <t>ヒツヨウ</t>
    </rPh>
    <phoneticPr fontId="5"/>
  </si>
  <si>
    <t>委託先の選定に当たっては、競争入札等により競争性を確保することとする。</t>
    <rPh sb="15" eb="17">
      <t>ニュウサツ</t>
    </rPh>
    <phoneticPr fontId="5"/>
  </si>
  <si>
    <t>採択に当たって、コスト水準の妥当性を精査する。</t>
    <phoneticPr fontId="5"/>
  </si>
  <si>
    <t>中間段階における支出については委託先から事前に報告を受ける等、当該支出における合理性について精査する。</t>
    <rPh sb="0" eb="2">
      <t>チュウカン</t>
    </rPh>
    <rPh sb="2" eb="4">
      <t>ダンカイ</t>
    </rPh>
    <rPh sb="8" eb="10">
      <t>シシュツ</t>
    </rPh>
    <rPh sb="15" eb="18">
      <t>イタクサキ</t>
    </rPh>
    <rPh sb="20" eb="22">
      <t>ジゼン</t>
    </rPh>
    <rPh sb="23" eb="25">
      <t>ホウコク</t>
    </rPh>
    <rPh sb="26" eb="27">
      <t>ウ</t>
    </rPh>
    <rPh sb="29" eb="30">
      <t>トウ</t>
    </rPh>
    <rPh sb="31" eb="33">
      <t>トウガイ</t>
    </rPh>
    <rPh sb="33" eb="35">
      <t>シシュツ</t>
    </rPh>
    <phoneticPr fontId="5"/>
  </si>
  <si>
    <t>先進事例の実証を中心に行うものであり、効果的な内容・方法が未だ確立されていないことから、他の低コストな方法は現時点で明確ではない。</t>
  </si>
  <si>
    <t>文科省、厚労省、総務省等の関係省庁と連携し意見交換をしながら役割分担を行っていく。具体的には、経産省は教育・保育制度そのものを所管しているわけではないため、産業人材を育成する課程としての教育に着目しつつ、所管する民間教育産業を効果的に活用することで、関係省庁の制度を運用する際の実効性を相乗的に高めていく取組を実施していく。</t>
    <phoneticPr fontId="5"/>
  </si>
  <si>
    <t>「プログラミングとの新たな学びに対応する必要性」、「教員の働き方改革」等、教育現場のニーズに対応している。</t>
    <phoneticPr fontId="5"/>
  </si>
  <si>
    <t>人生100年時代において、個人が学び続け社会に貢献できる環境を整備することで、我が国の成長力強化に資することが可能となる。</t>
    <phoneticPr fontId="5"/>
  </si>
  <si>
    <t>支出計画を適切に精査する。</t>
    <phoneticPr fontId="5"/>
  </si>
  <si>
    <t>採択に当たって、費目・使途の必要性を精査する。</t>
    <phoneticPr fontId="5"/>
  </si>
  <si>
    <t>-</t>
    <phoneticPr fontId="5"/>
  </si>
  <si>
    <t>相見積もりの徴収など、コスト削減・効率化に努める。</t>
    <phoneticPr fontId="5"/>
  </si>
  <si>
    <t>国費投入の必要性、事業の効率性、事業の有効性を確保しつつ、事業を行っていく。</t>
    <phoneticPr fontId="5"/>
  </si>
  <si>
    <t>委託先の選定に当たっては、説明会等を行いより適切な競争性を確保する。</t>
    <phoneticPr fontId="5"/>
  </si>
  <si>
    <t>新30-0008</t>
    <rPh sb="0" eb="1">
      <t>シン</t>
    </rPh>
    <phoneticPr fontId="5"/>
  </si>
  <si>
    <t>「経済財政運営と改革の基本方針 2019」（令和元年6月21日閣議決定）
「AI戦略2019」（令和元年6月11日総合イノベーション戦略推進会議決定）
「規制改革推進会議第5次答申」（令和元年6月6日規制改革推進会議決定）
「教育再生実行会議第十一提言」（令和元年5月17日教育再生実行会議決定）
「まち・ひと・しごと創生基本方針2019」（令和元年6月21日閣議決定）
「知財推進計画2019」（令和元年6月21日閣議決定）
「総合イノベーション戦略2019」（令和元年6月21日閣議決定）</t>
    <rPh sb="57" eb="59">
      <t>ソウゴウ</t>
    </rPh>
    <rPh sb="66" eb="68">
      <t>センリャク</t>
    </rPh>
    <rPh sb="68" eb="70">
      <t>スイシン</t>
    </rPh>
    <rPh sb="70" eb="72">
      <t>カイギ</t>
    </rPh>
    <rPh sb="100" eb="102">
      <t>キセイ</t>
    </rPh>
    <rPh sb="102" eb="104">
      <t>カイカク</t>
    </rPh>
    <rPh sb="104" eb="106">
      <t>スイシン</t>
    </rPh>
    <rPh sb="121" eb="122">
      <t>ダイ</t>
    </rPh>
    <rPh sb="122" eb="124">
      <t>ジュウイチ</t>
    </rPh>
    <rPh sb="137" eb="139">
      <t>キョウイク</t>
    </rPh>
    <rPh sb="139" eb="141">
      <t>サイセイ</t>
    </rPh>
    <rPh sb="141" eb="143">
      <t>ジッコウ</t>
    </rPh>
    <rPh sb="171" eb="173">
      <t>レイワ</t>
    </rPh>
    <rPh sb="173" eb="174">
      <t>ガン</t>
    </rPh>
    <rPh sb="215" eb="217">
      <t>ソウゴウ</t>
    </rPh>
    <rPh sb="224" eb="226">
      <t>センリャク</t>
    </rPh>
    <phoneticPr fontId="5"/>
  </si>
  <si>
    <t>件数</t>
    <rPh sb="0" eb="2">
      <t>ケンスウ</t>
    </rPh>
    <phoneticPr fontId="5"/>
  </si>
  <si>
    <t>-</t>
    <phoneticPr fontId="5"/>
  </si>
  <si>
    <t>531000/40</t>
    <phoneticPr fontId="5"/>
  </si>
  <si>
    <t>531000/10</t>
    <phoneticPr fontId="5"/>
  </si>
  <si>
    <t>令和５年度までにSTEAMライブラリに掲載できる累計プログラム数を１０００個以上にする。</t>
    <rPh sb="0" eb="2">
      <t>レイワ</t>
    </rPh>
    <phoneticPr fontId="5"/>
  </si>
  <si>
    <t>STEAMライブラリに掲載できる累計プログラム数</t>
    <phoneticPr fontId="5"/>
  </si>
  <si>
    <t>-</t>
    <phoneticPr fontId="5"/>
  </si>
  <si>
    <t>民間サービス等導入のモデルプランや事例の累計構築数</t>
    <rPh sb="0" eb="2">
      <t>ミンカン</t>
    </rPh>
    <rPh sb="6" eb="7">
      <t>トウ</t>
    </rPh>
    <rPh sb="7" eb="9">
      <t>ドウニュウ</t>
    </rPh>
    <rPh sb="17" eb="19">
      <t>ジレイ</t>
    </rPh>
    <rPh sb="20" eb="22">
      <t>ルイケイ</t>
    </rPh>
    <rPh sb="22" eb="24">
      <t>コウチク</t>
    </rPh>
    <rPh sb="24" eb="25">
      <t>スウ</t>
    </rPh>
    <phoneticPr fontId="5"/>
  </si>
  <si>
    <t>再委託費</t>
    <rPh sb="0" eb="3">
      <t>サイイタク</t>
    </rPh>
    <rPh sb="3" eb="4">
      <t>ヒ</t>
    </rPh>
    <phoneticPr fontId="5"/>
  </si>
  <si>
    <t>人件費</t>
    <rPh sb="0" eb="3">
      <t>ジンケンヒ</t>
    </rPh>
    <phoneticPr fontId="5"/>
  </si>
  <si>
    <t>外注費</t>
    <rPh sb="0" eb="3">
      <t>ガイチュウヒ</t>
    </rPh>
    <phoneticPr fontId="5"/>
  </si>
  <si>
    <t>会議費</t>
    <rPh sb="0" eb="3">
      <t>カイギヒ</t>
    </rPh>
    <phoneticPr fontId="5"/>
  </si>
  <si>
    <t>旅費・交通費</t>
    <rPh sb="0" eb="2">
      <t>リョヒ</t>
    </rPh>
    <rPh sb="3" eb="6">
      <t>コウツウヒ</t>
    </rPh>
    <phoneticPr fontId="5"/>
  </si>
  <si>
    <t>謝金</t>
    <rPh sb="0" eb="2">
      <t>シャキン</t>
    </rPh>
    <phoneticPr fontId="5"/>
  </si>
  <si>
    <t>委託事業を行う人件費</t>
    <rPh sb="0" eb="2">
      <t>イタク</t>
    </rPh>
    <rPh sb="2" eb="4">
      <t>ジギョウ</t>
    </rPh>
    <rPh sb="5" eb="6">
      <t>オコナ</t>
    </rPh>
    <rPh sb="7" eb="10">
      <t>ジンケンヒ</t>
    </rPh>
    <phoneticPr fontId="5"/>
  </si>
  <si>
    <t>外部委員等への謝金</t>
    <rPh sb="0" eb="2">
      <t>ガイブ</t>
    </rPh>
    <rPh sb="2" eb="4">
      <t>イイン</t>
    </rPh>
    <rPh sb="4" eb="5">
      <t>ナド</t>
    </rPh>
    <rPh sb="7" eb="9">
      <t>シャキン</t>
    </rPh>
    <phoneticPr fontId="5"/>
  </si>
  <si>
    <t>実証事業者等への再委託費</t>
    <rPh sb="0" eb="2">
      <t>ジッショウ</t>
    </rPh>
    <rPh sb="2" eb="4">
      <t>ジギョウ</t>
    </rPh>
    <rPh sb="4" eb="5">
      <t>シャ</t>
    </rPh>
    <rPh sb="5" eb="6">
      <t>トウ</t>
    </rPh>
    <rPh sb="8" eb="11">
      <t>サイイタク</t>
    </rPh>
    <rPh sb="11" eb="12">
      <t>ヒ</t>
    </rPh>
    <phoneticPr fontId="5"/>
  </si>
  <si>
    <t>委員会等の会場費等</t>
    <rPh sb="0" eb="3">
      <t>イインカイ</t>
    </rPh>
    <rPh sb="3" eb="4">
      <t>トウ</t>
    </rPh>
    <rPh sb="5" eb="8">
      <t>カイジョウヒ</t>
    </rPh>
    <rPh sb="8" eb="9">
      <t>トウ</t>
    </rPh>
    <phoneticPr fontId="5"/>
  </si>
  <si>
    <t>委託業務交通費、宿泊費等</t>
    <rPh sb="0" eb="2">
      <t>イタク</t>
    </rPh>
    <rPh sb="2" eb="4">
      <t>ギョウム</t>
    </rPh>
    <rPh sb="4" eb="7">
      <t>コウツウヒ</t>
    </rPh>
    <rPh sb="8" eb="11">
      <t>シュクハクヒ</t>
    </rPh>
    <rPh sb="11" eb="12">
      <t>トウ</t>
    </rPh>
    <phoneticPr fontId="5"/>
  </si>
  <si>
    <t>ホームページ運営等への外注費</t>
    <rPh sb="6" eb="8">
      <t>ウンエイ</t>
    </rPh>
    <rPh sb="8" eb="9">
      <t>トウ</t>
    </rPh>
    <rPh sb="11" eb="14">
      <t>ガイチュウヒ</t>
    </rPh>
    <phoneticPr fontId="5"/>
  </si>
  <si>
    <t>委託業務の実施</t>
    <rPh sb="0" eb="2">
      <t>イタク</t>
    </rPh>
    <rPh sb="2" eb="4">
      <t>ギョウム</t>
    </rPh>
    <rPh sb="5" eb="7">
      <t>ジッシ</t>
    </rPh>
    <phoneticPr fontId="5"/>
  </si>
  <si>
    <t>我が国製造業のものづくり機能の高度化によって、グローバル競争に向けた競争力を強化する。</t>
    <phoneticPr fontId="5"/>
  </si>
  <si>
    <t>２－３　サービス
２－１　ものづくり</t>
    <phoneticPr fontId="5"/>
  </si>
  <si>
    <t>%</t>
    <phoneticPr fontId="5"/>
  </si>
  <si>
    <t>-</t>
    <phoneticPr fontId="5"/>
  </si>
  <si>
    <t>-</t>
    <phoneticPr fontId="5"/>
  </si>
  <si>
    <t>-</t>
    <phoneticPr fontId="5"/>
  </si>
  <si>
    <t>-</t>
    <phoneticPr fontId="5"/>
  </si>
  <si>
    <t>-</t>
    <phoneticPr fontId="5"/>
  </si>
  <si>
    <t>人件費</t>
    <rPh sb="0" eb="3">
      <t>ジンケンヒ</t>
    </rPh>
    <phoneticPr fontId="5"/>
  </si>
  <si>
    <t>委託事業を行う人件費</t>
    <phoneticPr fontId="5"/>
  </si>
  <si>
    <t>委託事業に関するアドバイザー業務</t>
    <rPh sb="0" eb="2">
      <t>イタク</t>
    </rPh>
    <rPh sb="2" eb="4">
      <t>ジギョウ</t>
    </rPh>
    <rPh sb="5" eb="6">
      <t>カン</t>
    </rPh>
    <phoneticPr fontId="5"/>
  </si>
  <si>
    <t>外注費</t>
    <rPh sb="0" eb="3">
      <t>ガイチュウヒ</t>
    </rPh>
    <phoneticPr fontId="5"/>
  </si>
  <si>
    <t>一般管理費</t>
    <rPh sb="0" eb="2">
      <t>イッパン</t>
    </rPh>
    <rPh sb="2" eb="5">
      <t>カンリヒ</t>
    </rPh>
    <phoneticPr fontId="5"/>
  </si>
  <si>
    <t>委託事業を行う一般管理費</t>
    <rPh sb="7" eb="9">
      <t>イッパン</t>
    </rPh>
    <rPh sb="9" eb="12">
      <t>カンリヒ</t>
    </rPh>
    <phoneticPr fontId="5"/>
  </si>
  <si>
    <t>事例調査業務等の外注費</t>
    <rPh sb="6" eb="7">
      <t>トウ</t>
    </rPh>
    <rPh sb="8" eb="11">
      <t>ガイチュウヒ</t>
    </rPh>
    <phoneticPr fontId="5"/>
  </si>
  <si>
    <t>有</t>
  </si>
  <si>
    <t>-</t>
    <phoneticPr fontId="5"/>
  </si>
  <si>
    <t>株式会社ボストン・コンサルティング・グループ</t>
    <rPh sb="0" eb="2">
      <t>カブシキ</t>
    </rPh>
    <rPh sb="2" eb="4">
      <t>カイシャ</t>
    </rPh>
    <phoneticPr fontId="5"/>
  </si>
  <si>
    <t>株式会社ボストン・コンサルティング・グループ</t>
    <phoneticPr fontId="5"/>
  </si>
  <si>
    <t>委託業務の実施</t>
    <phoneticPr fontId="5"/>
  </si>
  <si>
    <t>株式会社電通</t>
    <phoneticPr fontId="5"/>
  </si>
  <si>
    <t>-</t>
    <phoneticPr fontId="5"/>
  </si>
  <si>
    <t>A.株式会社ボストン・コンサルティング・グループ</t>
    <phoneticPr fontId="5"/>
  </si>
  <si>
    <t>B.株式会社ボストン・コンサルティング・グループ</t>
    <phoneticPr fontId="5"/>
  </si>
  <si>
    <t>C.株式会社電通</t>
    <phoneticPr fontId="5"/>
  </si>
  <si>
    <t>サービス政策課　教育産業室</t>
    <rPh sb="4" eb="7">
      <t>セイサクカ</t>
    </rPh>
    <rPh sb="8" eb="10">
      <t>キョウイク</t>
    </rPh>
    <rPh sb="10" eb="12">
      <t>サンギョウ</t>
    </rPh>
    <rPh sb="12" eb="13">
      <t>シツ</t>
    </rPh>
    <phoneticPr fontId="5"/>
  </si>
  <si>
    <t>室長　浅野　大介</t>
    <rPh sb="0" eb="2">
      <t>シツチョウ</t>
    </rPh>
    <rPh sb="3" eb="5">
      <t>アサノ</t>
    </rPh>
    <rPh sb="6" eb="8">
      <t>ダイスケ</t>
    </rPh>
    <phoneticPr fontId="5"/>
  </si>
  <si>
    <t>分野横断的に探究を進めるSTEAM学習プログラム・EdTechサービス等の開発を民間教育・学校・産業界等の参画によって進め、国際競争力ある教育サービスを創出。中でも、①企業や研究者や地域の参画による課題設定・解決力・創造性を育むSTEAM学習のプログラム供給プラットフォームの構築とコンテンツ開発、②学習塾や学校、家庭学習等の教育現場で個別最適化された学習を可能にするEdTechの開発や1人１台PCのICT環境整備下におけるEdTech活用モデル事例の創出・発信、③イノベーション人材育成に係る専門的な調査研究、④EdTech企業の海外展開支援を実施。</t>
    <rPh sb="264" eb="266">
      <t>キギョウ</t>
    </rPh>
    <rPh sb="267" eb="269">
      <t>カイガイ</t>
    </rPh>
    <rPh sb="269" eb="271">
      <t>テンカイ</t>
    </rPh>
    <rPh sb="271" eb="273">
      <t>シエン</t>
    </rPh>
    <rPh sb="274" eb="276">
      <t>ジッシ</t>
    </rPh>
    <phoneticPr fontId="5"/>
  </si>
  <si>
    <t>-</t>
    <phoneticPr fontId="5"/>
  </si>
  <si>
    <t>商務・サービスグループ</t>
    <rPh sb="0" eb="2">
      <t>ショウム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</si>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</sst>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127000</xdr:colOff>
      <xdr:row>757</xdr:row>
      <xdr:rowOff>57150</xdr:rowOff>
    </xdr:from>
    <xdr:to>
      <xdr:col>28</xdr:col>
      <xdr:colOff>139700</xdr:colOff>
      <xdr:row>759</xdr:row>
      <xdr:rowOff>476250</xdr:rowOff>
    </xdr:to>
    <xdr:cxnSp macro="">
      <xdr:nvCxnSpPr>
        <xdr:cNvPr id="21" name="直線矢印コネクタ 20"/>
        <xdr:cNvCxnSpPr/>
      </xdr:nvCxnSpPr>
      <xdr:spPr>
        <a:xfrm flipH="1">
          <a:off x="5283200" y="60299600"/>
          <a:ext cx="12700" cy="1752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28762</xdr:colOff>
      <xdr:row>754</xdr:row>
      <xdr:rowOff>252505</xdr:rowOff>
    </xdr:from>
    <xdr:to>
      <xdr:col>32</xdr:col>
      <xdr:colOff>129614</xdr:colOff>
      <xdr:row>757</xdr:row>
      <xdr:rowOff>58670</xdr:rowOff>
    </xdr:to>
    <xdr:sp macro="" textlink="">
      <xdr:nvSpPr>
        <xdr:cNvPr id="2" name="正方形/長方形 1"/>
        <xdr:cNvSpPr/>
      </xdr:nvSpPr>
      <xdr:spPr>
        <a:xfrm>
          <a:off x="4632512" y="59428155"/>
          <a:ext cx="1389902" cy="8729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986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165100</xdr:colOff>
      <xdr:row>759</xdr:row>
      <xdr:rowOff>525556</xdr:rowOff>
    </xdr:from>
    <xdr:to>
      <xdr:col>24</xdr:col>
      <xdr:colOff>9524</xdr:colOff>
      <xdr:row>762</xdr:row>
      <xdr:rowOff>438150</xdr:rowOff>
    </xdr:to>
    <xdr:sp macro="" textlink="">
      <xdr:nvSpPr>
        <xdr:cNvPr id="3" name="正方形/長方形 2"/>
        <xdr:cNvSpPr/>
      </xdr:nvSpPr>
      <xdr:spPr>
        <a:xfrm>
          <a:off x="2559050" y="62101506"/>
          <a:ext cx="1870074" cy="11762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ボストンコンサルティング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グループ</a:t>
          </a:r>
          <a:endParaRPr kumimoji="1" lang="en-US" altLang="ja-JP" sz="1100">
            <a:solidFill>
              <a:sysClr val="windowText" lastClr="000000"/>
            </a:solidFill>
          </a:endParaRPr>
        </a:p>
        <a:p>
          <a:pPr algn="ctr"/>
          <a:r>
            <a:rPr kumimoji="1" lang="en-US" altLang="ja-JP" sz="1100">
              <a:solidFill>
                <a:sysClr val="windowText" lastClr="000000"/>
              </a:solidFill>
            </a:rPr>
            <a:t>944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22</xdr:col>
      <xdr:colOff>159122</xdr:colOff>
      <xdr:row>757</xdr:row>
      <xdr:rowOff>203200</xdr:rowOff>
    </xdr:from>
    <xdr:ext cx="2286000" cy="275717"/>
    <xdr:sp macro="" textlink="">
      <xdr:nvSpPr>
        <xdr:cNvPr id="5" name="テキスト ボックス 4"/>
        <xdr:cNvSpPr txBox="1"/>
      </xdr:nvSpPr>
      <xdr:spPr>
        <a:xfrm>
          <a:off x="4210422" y="60445650"/>
          <a:ext cx="228600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学びと社会の連携促進事業</a:t>
          </a:r>
        </a:p>
      </xdr:txBody>
    </xdr:sp>
    <xdr:clientData/>
  </xdr:oneCellAnchor>
  <xdr:oneCellAnchor>
    <xdr:from>
      <xdr:col>26</xdr:col>
      <xdr:colOff>89647</xdr:colOff>
      <xdr:row>758</xdr:row>
      <xdr:rowOff>267073</xdr:rowOff>
    </xdr:from>
    <xdr:ext cx="859221" cy="275717"/>
    <xdr:sp macro="" textlink="">
      <xdr:nvSpPr>
        <xdr:cNvPr id="6" name="テキスト ボックス 5"/>
        <xdr:cNvSpPr txBox="1"/>
      </xdr:nvSpPr>
      <xdr:spPr>
        <a:xfrm>
          <a:off x="4877547" y="61176273"/>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0" lang="ja-JP" altLang="en-US" sz="1100"/>
            <a:t>委託</a:t>
          </a:r>
          <a:r>
            <a:rPr kumimoji="1" lang="en-US" altLang="ja-JP" sz="1100"/>
            <a:t>】</a:t>
          </a:r>
          <a:endParaRPr kumimoji="1" lang="ja-JP" altLang="en-US" sz="1100"/>
        </a:p>
      </xdr:txBody>
    </xdr:sp>
    <xdr:clientData/>
  </xdr:oneCellAnchor>
  <xdr:twoCellAnchor>
    <xdr:from>
      <xdr:col>36</xdr:col>
      <xdr:colOff>50800</xdr:colOff>
      <xdr:row>759</xdr:row>
      <xdr:rowOff>488950</xdr:rowOff>
    </xdr:from>
    <xdr:to>
      <xdr:col>44</xdr:col>
      <xdr:colOff>147544</xdr:colOff>
      <xdr:row>761</xdr:row>
      <xdr:rowOff>193675</xdr:rowOff>
    </xdr:to>
    <xdr:sp macro="" textlink="">
      <xdr:nvSpPr>
        <xdr:cNvPr id="7" name="正方形/長方形 6"/>
        <xdr:cNvSpPr/>
      </xdr:nvSpPr>
      <xdr:spPr>
        <a:xfrm>
          <a:off x="6680200" y="62064900"/>
          <a:ext cx="1569944" cy="739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電通</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25</xdr:col>
      <xdr:colOff>31750</xdr:colOff>
      <xdr:row>759</xdr:row>
      <xdr:rowOff>504825</xdr:rowOff>
    </xdr:from>
    <xdr:to>
      <xdr:col>35</xdr:col>
      <xdr:colOff>0</xdr:colOff>
      <xdr:row>762</xdr:row>
      <xdr:rowOff>381000</xdr:rowOff>
    </xdr:to>
    <xdr:sp macro="" textlink="">
      <xdr:nvSpPr>
        <xdr:cNvPr id="8" name="正方形/長方形 7"/>
        <xdr:cNvSpPr/>
      </xdr:nvSpPr>
      <xdr:spPr>
        <a:xfrm>
          <a:off x="4635500" y="62080775"/>
          <a:ext cx="1809750" cy="11398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ボストンコンサルティング</a:t>
          </a:r>
          <a:endParaRPr kumimoji="1" lang="en-US" altLang="ja-JP" sz="1100">
            <a:solidFill>
              <a:sysClr val="windowText" lastClr="000000"/>
            </a:solidFill>
          </a:endParaRPr>
        </a:p>
        <a:p>
          <a:pPr algn="ctr"/>
          <a:r>
            <a:rPr kumimoji="1" lang="ja-JP" altLang="en-US" sz="1100">
              <a:solidFill>
                <a:sysClr val="windowText" lastClr="000000"/>
              </a:solidFill>
            </a:rPr>
            <a:t>グループ</a:t>
          </a:r>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127000</xdr:colOff>
      <xdr:row>757</xdr:row>
      <xdr:rowOff>660400</xdr:rowOff>
    </xdr:from>
    <xdr:to>
      <xdr:col>39</xdr:col>
      <xdr:colOff>19050</xdr:colOff>
      <xdr:row>758</xdr:row>
      <xdr:rowOff>12700</xdr:rowOff>
    </xdr:to>
    <xdr:cxnSp macro="">
      <xdr:nvCxnSpPr>
        <xdr:cNvPr id="10" name="直線コネクタ 9"/>
        <xdr:cNvCxnSpPr/>
      </xdr:nvCxnSpPr>
      <xdr:spPr>
        <a:xfrm>
          <a:off x="3625850" y="60902850"/>
          <a:ext cx="3575050"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139700</xdr:colOff>
      <xdr:row>757</xdr:row>
      <xdr:rowOff>647700</xdr:rowOff>
    </xdr:from>
    <xdr:to>
      <xdr:col>19</xdr:col>
      <xdr:colOff>139701</xdr:colOff>
      <xdr:row>759</xdr:row>
      <xdr:rowOff>469900</xdr:rowOff>
    </xdr:to>
    <xdr:cxnSp macro="">
      <xdr:nvCxnSpPr>
        <xdr:cNvPr id="14" name="直線矢印コネクタ 13"/>
        <xdr:cNvCxnSpPr/>
      </xdr:nvCxnSpPr>
      <xdr:spPr>
        <a:xfrm flipH="1">
          <a:off x="3638550" y="60890150"/>
          <a:ext cx="1" cy="1155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758</xdr:row>
      <xdr:rowOff>6350</xdr:rowOff>
    </xdr:from>
    <xdr:to>
      <xdr:col>39</xdr:col>
      <xdr:colOff>12700</xdr:colOff>
      <xdr:row>759</xdr:row>
      <xdr:rowOff>444500</xdr:rowOff>
    </xdr:to>
    <xdr:cxnSp macro="">
      <xdr:nvCxnSpPr>
        <xdr:cNvPr id="19" name="直線矢印コネクタ 18"/>
        <xdr:cNvCxnSpPr/>
      </xdr:nvCxnSpPr>
      <xdr:spPr>
        <a:xfrm>
          <a:off x="7194550" y="60915550"/>
          <a:ext cx="0" cy="11049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102347</xdr:colOff>
      <xdr:row>758</xdr:row>
      <xdr:rowOff>305173</xdr:rowOff>
    </xdr:from>
    <xdr:ext cx="859221" cy="275717"/>
    <xdr:sp macro="" textlink="">
      <xdr:nvSpPr>
        <xdr:cNvPr id="22" name="テキスト ボックス 21"/>
        <xdr:cNvSpPr txBox="1"/>
      </xdr:nvSpPr>
      <xdr:spPr>
        <a:xfrm>
          <a:off x="3232897" y="61214373"/>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0" lang="ja-JP" altLang="en-US" sz="1100"/>
            <a:t>委託</a:t>
          </a:r>
          <a:r>
            <a:rPr kumimoji="1" lang="en-US" altLang="ja-JP" sz="1100"/>
            <a:t>】</a:t>
          </a:r>
          <a:endParaRPr kumimoji="1" lang="ja-JP" altLang="en-US" sz="1100"/>
        </a:p>
      </xdr:txBody>
    </xdr:sp>
    <xdr:clientData/>
  </xdr:oneCellAnchor>
  <xdr:oneCellAnchor>
    <xdr:from>
      <xdr:col>36</xdr:col>
      <xdr:colOff>121397</xdr:colOff>
      <xdr:row>758</xdr:row>
      <xdr:rowOff>286123</xdr:rowOff>
    </xdr:from>
    <xdr:ext cx="859221" cy="275717"/>
    <xdr:sp macro="" textlink="">
      <xdr:nvSpPr>
        <xdr:cNvPr id="23" name="テキスト ボックス 22"/>
        <xdr:cNvSpPr txBox="1"/>
      </xdr:nvSpPr>
      <xdr:spPr>
        <a:xfrm>
          <a:off x="6750797" y="61195323"/>
          <a:ext cx="859221"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0" lang="ja-JP" altLang="en-US" sz="1100"/>
            <a:t>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65</v>
      </c>
      <c r="AT2" s="966"/>
      <c r="AU2" s="966"/>
      <c r="AV2" s="51" t="str">
        <f>IF(AW2="", "", "-")</f>
        <v/>
      </c>
      <c r="AW2" s="911"/>
      <c r="AX2" s="911"/>
    </row>
    <row r="3" spans="1:50" ht="21" customHeight="1" thickBot="1" x14ac:dyDescent="0.25">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420</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646</v>
      </c>
      <c r="AF5" s="699"/>
      <c r="AG5" s="699"/>
      <c r="AH5" s="699"/>
      <c r="AI5" s="699"/>
      <c r="AJ5" s="699"/>
      <c r="AK5" s="699"/>
      <c r="AL5" s="699"/>
      <c r="AM5" s="699"/>
      <c r="AN5" s="699"/>
      <c r="AO5" s="699"/>
      <c r="AP5" s="700"/>
      <c r="AQ5" s="701" t="s">
        <v>647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93.5" customHeight="1" x14ac:dyDescent="0.2">
      <c r="A7" s="498" t="s">
        <v>22</v>
      </c>
      <c r="B7" s="499"/>
      <c r="C7" s="499"/>
      <c r="D7" s="499"/>
      <c r="E7" s="499"/>
      <c r="F7" s="500"/>
      <c r="G7" s="501"/>
      <c r="H7" s="502"/>
      <c r="I7" s="502"/>
      <c r="J7" s="502"/>
      <c r="K7" s="502"/>
      <c r="L7" s="502"/>
      <c r="M7" s="502"/>
      <c r="N7" s="502"/>
      <c r="O7" s="502"/>
      <c r="P7" s="502"/>
      <c r="Q7" s="502"/>
      <c r="R7" s="502"/>
      <c r="S7" s="502"/>
      <c r="T7" s="502"/>
      <c r="U7" s="502"/>
      <c r="V7" s="502"/>
      <c r="W7" s="502"/>
      <c r="X7" s="503"/>
      <c r="Y7" s="922" t="s">
        <v>392</v>
      </c>
      <c r="Z7" s="446"/>
      <c r="AA7" s="446"/>
      <c r="AB7" s="446"/>
      <c r="AC7" s="446"/>
      <c r="AD7" s="923"/>
      <c r="AE7" s="912" t="s">
        <v>599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科学技術・イノベーション、子ども・若者育成支援、ＩＴ戦略、知的財産、地方創生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648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565</v>
      </c>
      <c r="Q13" s="658"/>
      <c r="R13" s="658"/>
      <c r="S13" s="658"/>
      <c r="T13" s="658"/>
      <c r="U13" s="658"/>
      <c r="V13" s="659"/>
      <c r="W13" s="657" t="s">
        <v>567</v>
      </c>
      <c r="X13" s="658"/>
      <c r="Y13" s="658"/>
      <c r="Z13" s="658"/>
      <c r="AA13" s="658"/>
      <c r="AB13" s="658"/>
      <c r="AC13" s="659"/>
      <c r="AD13" s="657">
        <v>1062</v>
      </c>
      <c r="AE13" s="658"/>
      <c r="AF13" s="658"/>
      <c r="AG13" s="658"/>
      <c r="AH13" s="658"/>
      <c r="AI13" s="658"/>
      <c r="AJ13" s="659"/>
      <c r="AK13" s="657">
        <v>1309</v>
      </c>
      <c r="AL13" s="658"/>
      <c r="AM13" s="658"/>
      <c r="AN13" s="658"/>
      <c r="AO13" s="658"/>
      <c r="AP13" s="658"/>
      <c r="AQ13" s="659"/>
      <c r="AR13" s="919" t="s">
        <v>651</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565</v>
      </c>
      <c r="X14" s="658"/>
      <c r="Y14" s="658"/>
      <c r="Z14" s="658"/>
      <c r="AA14" s="658"/>
      <c r="AB14" s="658"/>
      <c r="AC14" s="659"/>
      <c r="AD14" s="657" t="s">
        <v>411</v>
      </c>
      <c r="AE14" s="658"/>
      <c r="AF14" s="658"/>
      <c r="AG14" s="658"/>
      <c r="AH14" s="658"/>
      <c r="AI14" s="658"/>
      <c r="AJ14" s="659"/>
      <c r="AK14" s="657">
        <v>920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565</v>
      </c>
      <c r="Q15" s="658"/>
      <c r="R15" s="658"/>
      <c r="S15" s="658"/>
      <c r="T15" s="658"/>
      <c r="U15" s="658"/>
      <c r="V15" s="659"/>
      <c r="W15" s="657" t="s">
        <v>566</v>
      </c>
      <c r="X15" s="658"/>
      <c r="Y15" s="658"/>
      <c r="Z15" s="658"/>
      <c r="AA15" s="658"/>
      <c r="AB15" s="658"/>
      <c r="AC15" s="659"/>
      <c r="AD15" s="657" t="s">
        <v>567</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565</v>
      </c>
      <c r="Q16" s="658"/>
      <c r="R16" s="658"/>
      <c r="S16" s="658"/>
      <c r="T16" s="658"/>
      <c r="U16" s="658"/>
      <c r="V16" s="659"/>
      <c r="W16" s="657" t="s">
        <v>568</v>
      </c>
      <c r="X16" s="658"/>
      <c r="Y16" s="658"/>
      <c r="Z16" s="658"/>
      <c r="AA16" s="658"/>
      <c r="AB16" s="658"/>
      <c r="AC16" s="659"/>
      <c r="AD16" s="657" t="s">
        <v>565</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565</v>
      </c>
      <c r="Q17" s="658"/>
      <c r="R17" s="658"/>
      <c r="S17" s="658"/>
      <c r="T17" s="658"/>
      <c r="U17" s="658"/>
      <c r="V17" s="659"/>
      <c r="W17" s="657" t="s">
        <v>565</v>
      </c>
      <c r="X17" s="658"/>
      <c r="Y17" s="658"/>
      <c r="Z17" s="658"/>
      <c r="AA17" s="658"/>
      <c r="AB17" s="658"/>
      <c r="AC17" s="659"/>
      <c r="AD17" s="657" t="s">
        <v>568</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1062</v>
      </c>
      <c r="AE18" s="879"/>
      <c r="AF18" s="879"/>
      <c r="AG18" s="879"/>
      <c r="AH18" s="879"/>
      <c r="AI18" s="879"/>
      <c r="AJ18" s="880"/>
      <c r="AK18" s="878">
        <f>SUM(AK13:AQ17)</f>
        <v>2229</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986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0.92843691148775898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0.92843691148775898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431</v>
      </c>
      <c r="B22" s="947"/>
      <c r="C22" s="947"/>
      <c r="D22" s="947"/>
      <c r="E22" s="947"/>
      <c r="F22" s="948"/>
      <c r="G22" s="984" t="s">
        <v>336</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563</v>
      </c>
      <c r="H23" s="986"/>
      <c r="I23" s="986"/>
      <c r="J23" s="986"/>
      <c r="K23" s="986"/>
      <c r="L23" s="986"/>
      <c r="M23" s="986"/>
      <c r="N23" s="986"/>
      <c r="O23" s="987"/>
      <c r="P23" s="919">
        <v>1309</v>
      </c>
      <c r="Q23" s="920"/>
      <c r="R23" s="920"/>
      <c r="S23" s="920"/>
      <c r="T23" s="920"/>
      <c r="U23" s="920"/>
      <c r="V23" s="936"/>
      <c r="W23" s="919" t="s">
        <v>651</v>
      </c>
      <c r="X23" s="920"/>
      <c r="Y23" s="920"/>
      <c r="Z23" s="920"/>
      <c r="AA23" s="920"/>
      <c r="AB23" s="920"/>
      <c r="AC23" s="936"/>
      <c r="AD23" s="956" t="s">
        <v>649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t="s">
        <v>627</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9.7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36" customHeight="1" thickBot="1" x14ac:dyDescent="0.25">
      <c r="A29" s="952"/>
      <c r="B29" s="953"/>
      <c r="C29" s="953"/>
      <c r="D29" s="953"/>
      <c r="E29" s="953"/>
      <c r="F29" s="954"/>
      <c r="G29" s="943" t="s">
        <v>337</v>
      </c>
      <c r="H29" s="944"/>
      <c r="I29" s="944"/>
      <c r="J29" s="944"/>
      <c r="K29" s="944"/>
      <c r="L29" s="944"/>
      <c r="M29" s="944"/>
      <c r="N29" s="944"/>
      <c r="O29" s="945"/>
      <c r="P29" s="657">
        <f>AK13</f>
        <v>1309</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v>5</v>
      </c>
      <c r="AV31" s="198"/>
      <c r="AW31" s="398" t="s">
        <v>181</v>
      </c>
      <c r="AX31" s="399"/>
    </row>
    <row r="32" spans="1:50" ht="23.25" customHeight="1" x14ac:dyDescent="0.2">
      <c r="A32" s="403"/>
      <c r="B32" s="401"/>
      <c r="C32" s="401"/>
      <c r="D32" s="401"/>
      <c r="E32" s="401"/>
      <c r="F32" s="402"/>
      <c r="G32" s="564" t="s">
        <v>604</v>
      </c>
      <c r="H32" s="565"/>
      <c r="I32" s="565"/>
      <c r="J32" s="565"/>
      <c r="K32" s="565"/>
      <c r="L32" s="565"/>
      <c r="M32" s="565"/>
      <c r="N32" s="565"/>
      <c r="O32" s="566"/>
      <c r="P32" s="104" t="s">
        <v>605</v>
      </c>
      <c r="Q32" s="104"/>
      <c r="R32" s="104"/>
      <c r="S32" s="104"/>
      <c r="T32" s="104"/>
      <c r="U32" s="104"/>
      <c r="V32" s="104"/>
      <c r="W32" s="104"/>
      <c r="X32" s="105"/>
      <c r="Y32" s="474" t="s">
        <v>12</v>
      </c>
      <c r="Z32" s="534"/>
      <c r="AA32" s="535"/>
      <c r="AB32" s="464"/>
      <c r="AC32" s="464"/>
      <c r="AD32" s="464"/>
      <c r="AE32" s="216" t="s">
        <v>567</v>
      </c>
      <c r="AF32" s="217"/>
      <c r="AG32" s="217"/>
      <c r="AH32" s="217"/>
      <c r="AI32" s="216" t="s">
        <v>565</v>
      </c>
      <c r="AJ32" s="217"/>
      <c r="AK32" s="217"/>
      <c r="AL32" s="217"/>
      <c r="AM32" s="216" t="s">
        <v>565</v>
      </c>
      <c r="AN32" s="217"/>
      <c r="AO32" s="217"/>
      <c r="AP32" s="217"/>
      <c r="AQ32" s="216" t="s">
        <v>411</v>
      </c>
      <c r="AR32" s="217"/>
      <c r="AS32" s="217"/>
      <c r="AT32" s="217"/>
      <c r="AU32" s="216" t="s">
        <v>411</v>
      </c>
      <c r="AV32" s="217"/>
      <c r="AW32" s="217"/>
      <c r="AX32" s="217"/>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c r="AC33" s="526"/>
      <c r="AD33" s="526"/>
      <c r="AE33" s="216" t="s">
        <v>565</v>
      </c>
      <c r="AF33" s="217"/>
      <c r="AG33" s="217"/>
      <c r="AH33" s="217"/>
      <c r="AI33" s="216" t="s">
        <v>565</v>
      </c>
      <c r="AJ33" s="217"/>
      <c r="AK33" s="217"/>
      <c r="AL33" s="217"/>
      <c r="AM33" s="216" t="s">
        <v>568</v>
      </c>
      <c r="AN33" s="217"/>
      <c r="AO33" s="217"/>
      <c r="AP33" s="217"/>
      <c r="AQ33" s="340">
        <v>200</v>
      </c>
      <c r="AR33" s="206"/>
      <c r="AS33" s="206"/>
      <c r="AT33" s="341"/>
      <c r="AU33" s="217">
        <v>1000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411</v>
      </c>
      <c r="AF34" s="217"/>
      <c r="AG34" s="217"/>
      <c r="AH34" s="217"/>
      <c r="AI34" s="216" t="s">
        <v>637</v>
      </c>
      <c r="AJ34" s="217"/>
      <c r="AK34" s="217"/>
      <c r="AL34" s="217"/>
      <c r="AM34" s="216" t="s">
        <v>637</v>
      </c>
      <c r="AN34" s="217"/>
      <c r="AO34" s="217"/>
      <c r="AP34" s="217"/>
      <c r="AQ34" s="340"/>
      <c r="AR34" s="206"/>
      <c r="AS34" s="206"/>
      <c r="AT34" s="341"/>
      <c r="AU34" s="217"/>
      <c r="AV34" s="217"/>
      <c r="AW34" s="217"/>
      <c r="AX34" s="219"/>
    </row>
    <row r="35" spans="1:50" ht="23.25" customHeight="1" x14ac:dyDescent="0.2">
      <c r="A35" s="224" t="s">
        <v>383</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236</v>
      </c>
      <c r="AT38" s="133"/>
      <c r="AU38" s="198">
        <v>5</v>
      </c>
      <c r="AV38" s="198"/>
      <c r="AW38" s="398" t="s">
        <v>181</v>
      </c>
      <c r="AX38" s="399"/>
    </row>
    <row r="39" spans="1:50" ht="23.25" customHeight="1" x14ac:dyDescent="0.2">
      <c r="A39" s="403"/>
      <c r="B39" s="401"/>
      <c r="C39" s="401"/>
      <c r="D39" s="401"/>
      <c r="E39" s="401"/>
      <c r="F39" s="402"/>
      <c r="G39" s="104" t="s">
        <v>570</v>
      </c>
      <c r="H39" s="104"/>
      <c r="I39" s="104"/>
      <c r="J39" s="104"/>
      <c r="K39" s="104"/>
      <c r="L39" s="104"/>
      <c r="M39" s="104"/>
      <c r="N39" s="104"/>
      <c r="O39" s="105"/>
      <c r="P39" s="104" t="s">
        <v>607</v>
      </c>
      <c r="Q39" s="104"/>
      <c r="R39" s="104"/>
      <c r="S39" s="104"/>
      <c r="T39" s="104"/>
      <c r="U39" s="104"/>
      <c r="V39" s="104"/>
      <c r="W39" s="104"/>
      <c r="X39" s="105"/>
      <c r="Y39" s="474" t="s">
        <v>12</v>
      </c>
      <c r="Z39" s="534"/>
      <c r="AA39" s="535"/>
      <c r="AB39" s="464"/>
      <c r="AC39" s="464"/>
      <c r="AD39" s="464"/>
      <c r="AE39" s="216" t="s">
        <v>565</v>
      </c>
      <c r="AF39" s="217"/>
      <c r="AG39" s="217"/>
      <c r="AH39" s="217"/>
      <c r="AI39" s="216" t="s">
        <v>565</v>
      </c>
      <c r="AJ39" s="217"/>
      <c r="AK39" s="217"/>
      <c r="AL39" s="217"/>
      <c r="AM39" s="216" t="s">
        <v>567</v>
      </c>
      <c r="AN39" s="217"/>
      <c r="AO39" s="217"/>
      <c r="AP39" s="217"/>
      <c r="AQ39" s="216" t="s">
        <v>411</v>
      </c>
      <c r="AR39" s="217"/>
      <c r="AS39" s="217"/>
      <c r="AT39" s="217"/>
      <c r="AU39" s="216" t="s">
        <v>411</v>
      </c>
      <c r="AV39" s="217"/>
      <c r="AW39" s="217"/>
      <c r="AX39" s="217"/>
    </row>
    <row r="40" spans="1:50" ht="23.25" customHeight="1" x14ac:dyDescent="0.2">
      <c r="A40" s="404"/>
      <c r="B40" s="405"/>
      <c r="C40" s="405"/>
      <c r="D40" s="405"/>
      <c r="E40" s="405"/>
      <c r="F40" s="406"/>
      <c r="G40" s="107"/>
      <c r="H40" s="107"/>
      <c r="I40" s="107"/>
      <c r="J40" s="107"/>
      <c r="K40" s="107"/>
      <c r="L40" s="107"/>
      <c r="M40" s="107"/>
      <c r="N40" s="107"/>
      <c r="O40" s="108"/>
      <c r="P40" s="107"/>
      <c r="Q40" s="107"/>
      <c r="R40" s="107"/>
      <c r="S40" s="107"/>
      <c r="T40" s="107"/>
      <c r="U40" s="107"/>
      <c r="V40" s="107"/>
      <c r="W40" s="107"/>
      <c r="X40" s="108"/>
      <c r="Y40" s="418" t="s">
        <v>54</v>
      </c>
      <c r="Z40" s="419"/>
      <c r="AA40" s="420"/>
      <c r="AB40" s="526"/>
      <c r="AC40" s="526"/>
      <c r="AD40" s="526"/>
      <c r="AE40" s="216" t="s">
        <v>565</v>
      </c>
      <c r="AF40" s="217"/>
      <c r="AG40" s="217"/>
      <c r="AH40" s="217"/>
      <c r="AI40" s="216" t="s">
        <v>565</v>
      </c>
      <c r="AJ40" s="217"/>
      <c r="AK40" s="217"/>
      <c r="AL40" s="217"/>
      <c r="AM40" s="216" t="s">
        <v>565</v>
      </c>
      <c r="AN40" s="217"/>
      <c r="AO40" s="217"/>
      <c r="AP40" s="217"/>
      <c r="AQ40" s="340">
        <v>100</v>
      </c>
      <c r="AR40" s="206"/>
      <c r="AS40" s="206"/>
      <c r="AT40" s="341"/>
      <c r="AU40" s="217">
        <v>200</v>
      </c>
      <c r="AV40" s="217"/>
      <c r="AW40" s="217"/>
      <c r="AX40" s="219"/>
    </row>
    <row r="41" spans="1:50" ht="36.65" customHeight="1" x14ac:dyDescent="0.2">
      <c r="A41" s="407"/>
      <c r="B41" s="408"/>
      <c r="C41" s="408"/>
      <c r="D41" s="408"/>
      <c r="E41" s="408"/>
      <c r="F41" s="409"/>
      <c r="G41" s="110"/>
      <c r="H41" s="110"/>
      <c r="I41" s="110"/>
      <c r="J41" s="110"/>
      <c r="K41" s="110"/>
      <c r="L41" s="110"/>
      <c r="M41" s="110"/>
      <c r="N41" s="110"/>
      <c r="O41" s="111"/>
      <c r="P41" s="110"/>
      <c r="Q41" s="110"/>
      <c r="R41" s="110"/>
      <c r="S41" s="110"/>
      <c r="T41" s="110"/>
      <c r="U41" s="110"/>
      <c r="V41" s="110"/>
      <c r="W41" s="110"/>
      <c r="X41" s="111"/>
      <c r="Y41" s="418" t="s">
        <v>13</v>
      </c>
      <c r="Z41" s="419"/>
      <c r="AA41" s="420"/>
      <c r="AB41" s="559" t="s">
        <v>182</v>
      </c>
      <c r="AC41" s="559"/>
      <c r="AD41" s="559"/>
      <c r="AE41" s="216" t="s">
        <v>606</v>
      </c>
      <c r="AF41" s="217"/>
      <c r="AG41" s="217"/>
      <c r="AH41" s="217"/>
      <c r="AI41" s="216" t="s">
        <v>637</v>
      </c>
      <c r="AJ41" s="217"/>
      <c r="AK41" s="217"/>
      <c r="AL41" s="217"/>
      <c r="AM41" s="216" t="s">
        <v>637</v>
      </c>
      <c r="AN41" s="217"/>
      <c r="AO41" s="217"/>
      <c r="AP41" s="217"/>
      <c r="AQ41" s="340"/>
      <c r="AR41" s="206"/>
      <c r="AS41" s="206"/>
      <c r="AT41" s="341"/>
      <c r="AU41" s="217"/>
      <c r="AV41" s="217"/>
      <c r="AW41" s="217"/>
      <c r="AX41" s="219"/>
    </row>
    <row r="42" spans="1:50" ht="23.25" customHeight="1" x14ac:dyDescent="0.2">
      <c r="A42" s="224" t="s">
        <v>383</v>
      </c>
      <c r="B42" s="225"/>
      <c r="C42" s="225"/>
      <c r="D42" s="225"/>
      <c r="E42" s="225"/>
      <c r="F42" s="226"/>
      <c r="G42" s="230" t="s">
        <v>642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6"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386</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2">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1"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2">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600</v>
      </c>
      <c r="AC101" s="464"/>
      <c r="AD101" s="464"/>
      <c r="AE101" s="216" t="s">
        <v>601</v>
      </c>
      <c r="AF101" s="217"/>
      <c r="AG101" s="217"/>
      <c r="AH101" s="218"/>
      <c r="AI101" s="216" t="s">
        <v>577</v>
      </c>
      <c r="AJ101" s="217"/>
      <c r="AK101" s="217"/>
      <c r="AL101" s="218"/>
      <c r="AM101" s="216">
        <v>35</v>
      </c>
      <c r="AN101" s="217"/>
      <c r="AO101" s="217"/>
      <c r="AP101" s="218"/>
      <c r="AQ101" s="216">
        <v>40</v>
      </c>
      <c r="AR101" s="217"/>
      <c r="AS101" s="217"/>
      <c r="AT101" s="218"/>
      <c r="AU101" s="216"/>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600</v>
      </c>
      <c r="AC102" s="464"/>
      <c r="AD102" s="464"/>
      <c r="AE102" s="421" t="s">
        <v>577</v>
      </c>
      <c r="AF102" s="421"/>
      <c r="AG102" s="421"/>
      <c r="AH102" s="421"/>
      <c r="AI102" s="421" t="s">
        <v>576</v>
      </c>
      <c r="AJ102" s="421"/>
      <c r="AK102" s="421"/>
      <c r="AL102" s="421"/>
      <c r="AM102" s="421">
        <v>20</v>
      </c>
      <c r="AN102" s="421"/>
      <c r="AO102" s="421"/>
      <c r="AP102" s="421"/>
      <c r="AQ102" s="271">
        <v>60</v>
      </c>
      <c r="AR102" s="272"/>
      <c r="AS102" s="272"/>
      <c r="AT102" s="317"/>
      <c r="AU102" s="271"/>
      <c r="AV102" s="272"/>
      <c r="AW102" s="272"/>
      <c r="AX102" s="317"/>
    </row>
    <row r="103" spans="1:60" ht="31.5"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customHeight="1" x14ac:dyDescent="0.2">
      <c r="A104" s="425"/>
      <c r="B104" s="426"/>
      <c r="C104" s="426"/>
      <c r="D104" s="426"/>
      <c r="E104" s="426"/>
      <c r="F104" s="427"/>
      <c r="G104" s="104" t="s">
        <v>572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600</v>
      </c>
      <c r="AC104" s="549"/>
      <c r="AD104" s="550"/>
      <c r="AE104" s="216" t="s">
        <v>577</v>
      </c>
      <c r="AF104" s="217"/>
      <c r="AG104" s="217"/>
      <c r="AH104" s="218"/>
      <c r="AI104" s="216" t="s">
        <v>576</v>
      </c>
      <c r="AJ104" s="217"/>
      <c r="AK104" s="217"/>
      <c r="AL104" s="218"/>
      <c r="AM104" s="216">
        <v>8</v>
      </c>
      <c r="AN104" s="217"/>
      <c r="AO104" s="217"/>
      <c r="AP104" s="218"/>
      <c r="AQ104" s="216">
        <v>30</v>
      </c>
      <c r="AR104" s="217"/>
      <c r="AS104" s="217"/>
      <c r="AT104" s="218"/>
      <c r="AU104" s="216"/>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600</v>
      </c>
      <c r="AC105" s="472"/>
      <c r="AD105" s="473"/>
      <c r="AE105" s="421" t="s">
        <v>576</v>
      </c>
      <c r="AF105" s="421"/>
      <c r="AG105" s="421"/>
      <c r="AH105" s="421"/>
      <c r="AI105" s="421" t="s">
        <v>576</v>
      </c>
      <c r="AJ105" s="421"/>
      <c r="AK105" s="421"/>
      <c r="AL105" s="421"/>
      <c r="AM105" s="421">
        <v>10</v>
      </c>
      <c r="AN105" s="421"/>
      <c r="AO105" s="421"/>
      <c r="AP105" s="421"/>
      <c r="AQ105" s="216">
        <v>20</v>
      </c>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2">
      <c r="A116" s="442"/>
      <c r="B116" s="443"/>
      <c r="C116" s="443"/>
      <c r="D116" s="443"/>
      <c r="E116" s="443"/>
      <c r="F116" s="444"/>
      <c r="G116" s="393" t="s">
        <v>573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t="s">
        <v>576</v>
      </c>
      <c r="AF116" s="421"/>
      <c r="AG116" s="421"/>
      <c r="AH116" s="421"/>
      <c r="AI116" s="421" t="s">
        <v>577</v>
      </c>
      <c r="AJ116" s="421"/>
      <c r="AK116" s="421"/>
      <c r="AL116" s="421"/>
      <c r="AM116" s="421">
        <f>531000/40</f>
        <v>13275</v>
      </c>
      <c r="AN116" s="421"/>
      <c r="AO116" s="421"/>
      <c r="AP116" s="421"/>
      <c r="AQ116" s="216"/>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54" t="s">
        <v>576</v>
      </c>
      <c r="AF117" s="554"/>
      <c r="AG117" s="554"/>
      <c r="AH117" s="554"/>
      <c r="AI117" s="554" t="s">
        <v>576</v>
      </c>
      <c r="AJ117" s="554"/>
      <c r="AK117" s="554"/>
      <c r="AL117" s="554"/>
      <c r="AM117" s="554" t="s">
        <v>602</v>
      </c>
      <c r="AN117" s="554"/>
      <c r="AO117" s="554"/>
      <c r="AP117" s="554"/>
      <c r="AQ117" s="554"/>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customHeight="1" x14ac:dyDescent="0.2">
      <c r="A119" s="442"/>
      <c r="B119" s="443"/>
      <c r="C119" s="443"/>
      <c r="D119" s="443"/>
      <c r="E119" s="443"/>
      <c r="F119" s="444"/>
      <c r="G119" s="393" t="s">
        <v>574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t="s">
        <v>576</v>
      </c>
      <c r="AF119" s="421"/>
      <c r="AG119" s="421"/>
      <c r="AH119" s="421"/>
      <c r="AI119" s="421" t="s">
        <v>578</v>
      </c>
      <c r="AJ119" s="421"/>
      <c r="AK119" s="421"/>
      <c r="AL119" s="421"/>
      <c r="AM119" s="421">
        <f>53100/10</f>
        <v>5310</v>
      </c>
      <c r="AN119" s="421"/>
      <c r="AO119" s="421"/>
      <c r="AP119" s="421"/>
      <c r="AQ119" s="421"/>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t="s">
        <v>576</v>
      </c>
      <c r="AF120" s="554"/>
      <c r="AG120" s="554"/>
      <c r="AH120" s="554"/>
      <c r="AI120" s="554" t="s">
        <v>576</v>
      </c>
      <c r="AJ120" s="554"/>
      <c r="AK120" s="554"/>
      <c r="AL120" s="554"/>
      <c r="AM120" s="554" t="s">
        <v>603</v>
      </c>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x14ac:dyDescent="0.2">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2">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2">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410</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622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625</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623</v>
      </c>
      <c r="AC134" s="204"/>
      <c r="AD134" s="204"/>
      <c r="AE134" s="205">
        <v>-0.2</v>
      </c>
      <c r="AF134" s="206"/>
      <c r="AG134" s="206"/>
      <c r="AH134" s="206"/>
      <c r="AI134" s="205">
        <v>0</v>
      </c>
      <c r="AJ134" s="206"/>
      <c r="AK134" s="206"/>
      <c r="AL134" s="206"/>
      <c r="AM134" s="205" t="s">
        <v>624</v>
      </c>
      <c r="AN134" s="206"/>
      <c r="AO134" s="206"/>
      <c r="AP134" s="206"/>
      <c r="AQ134" s="205" t="s">
        <v>624</v>
      </c>
      <c r="AR134" s="206"/>
      <c r="AS134" s="206"/>
      <c r="AT134" s="206"/>
      <c r="AU134" s="205" t="s">
        <v>626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623</v>
      </c>
      <c r="AC135" s="212"/>
      <c r="AD135" s="212"/>
      <c r="AE135" s="205" t="s">
        <v>624</v>
      </c>
      <c r="AF135" s="206"/>
      <c r="AG135" s="206"/>
      <c r="AH135" s="206"/>
      <c r="AI135" s="205" t="s">
        <v>624</v>
      </c>
      <c r="AJ135" s="206"/>
      <c r="AK135" s="206"/>
      <c r="AL135" s="206"/>
      <c r="AM135" s="205" t="s">
        <v>625</v>
      </c>
      <c r="AN135" s="206"/>
      <c r="AO135" s="206"/>
      <c r="AP135" s="206"/>
      <c r="AQ135" s="205" t="s">
        <v>625</v>
      </c>
      <c r="AR135" s="206"/>
      <c r="AS135" s="206"/>
      <c r="AT135" s="206"/>
      <c r="AU135" s="205">
        <v>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 customHeight="1" x14ac:dyDescent="0.2">
      <c r="A154" s="188"/>
      <c r="B154" s="185"/>
      <c r="C154" s="179"/>
      <c r="D154" s="185"/>
      <c r="E154" s="179"/>
      <c r="F154" s="180"/>
      <c r="G154" s="103" t="s">
        <v>621</v>
      </c>
      <c r="H154" s="104"/>
      <c r="I154" s="104"/>
      <c r="J154" s="104"/>
      <c r="K154" s="104"/>
      <c r="L154" s="104"/>
      <c r="M154" s="104"/>
      <c r="N154" s="104"/>
      <c r="O154" s="104"/>
      <c r="P154" s="105"/>
      <c r="Q154" s="124" t="s">
        <v>621</v>
      </c>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3" customHeight="1" x14ac:dyDescent="0.2">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3.5"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4"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31"/>
      <c r="E430" s="173" t="s">
        <v>403</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3.1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562</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636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562</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562</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562</v>
      </c>
      <c r="AE710" s="327"/>
      <c r="AF710" s="327"/>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562</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t="s">
        <v>594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t="s">
        <v>575</v>
      </c>
      <c r="AH715" s="743"/>
      <c r="AI715" s="743"/>
      <c r="AJ715" s="743"/>
      <c r="AK715" s="743"/>
      <c r="AL715" s="743"/>
      <c r="AM715" s="743"/>
      <c r="AN715" s="743"/>
      <c r="AO715" s="743"/>
      <c r="AP715" s="743"/>
      <c r="AQ715" s="743"/>
      <c r="AR715" s="743"/>
      <c r="AS715" s="743"/>
      <c r="AT715" s="743"/>
      <c r="AU715" s="743"/>
      <c r="AV715" s="743"/>
      <c r="AW715" s="743"/>
      <c r="AX715" s="744"/>
    </row>
    <row r="716" spans="1:50" ht="37.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583</v>
      </c>
      <c r="AE717" s="327"/>
      <c r="AF717" s="327"/>
      <c r="AG717" s="100" t="s">
        <v>575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583</v>
      </c>
      <c r="AE718" s="327"/>
      <c r="AF718" s="327"/>
      <c r="AG718" s="126" t="s">
        <v>575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562</v>
      </c>
      <c r="AE719" s="605"/>
      <c r="AF719" s="605"/>
      <c r="AG719" s="124" t="s">
        <v>589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406</v>
      </c>
      <c r="B737" s="209"/>
      <c r="C737" s="209"/>
      <c r="D737" s="210"/>
      <c r="E737" s="989"/>
      <c r="F737" s="989"/>
      <c r="G737" s="989"/>
      <c r="H737" s="989"/>
      <c r="I737" s="989"/>
      <c r="J737" s="989"/>
      <c r="K737" s="989"/>
      <c r="L737" s="989"/>
      <c r="M737" s="989"/>
      <c r="N737" s="365" t="s">
        <v>401</v>
      </c>
      <c r="O737" s="365"/>
      <c r="P737" s="365"/>
      <c r="Q737" s="365"/>
      <c r="R737" s="989"/>
      <c r="S737" s="989"/>
      <c r="T737" s="989"/>
      <c r="U737" s="989"/>
      <c r="V737" s="989"/>
      <c r="W737" s="989"/>
      <c r="X737" s="989"/>
      <c r="Y737" s="989"/>
      <c r="Z737" s="989"/>
      <c r="AA737" s="365" t="s">
        <v>400</v>
      </c>
      <c r="AB737" s="365"/>
      <c r="AC737" s="365"/>
      <c r="AD737" s="365"/>
      <c r="AE737" s="989"/>
      <c r="AF737" s="989"/>
      <c r="AG737" s="989"/>
      <c r="AH737" s="989"/>
      <c r="AI737" s="989"/>
      <c r="AJ737" s="989"/>
      <c r="AK737" s="989"/>
      <c r="AL737" s="989"/>
      <c r="AM737" s="989"/>
      <c r="AN737" s="365" t="s">
        <v>399</v>
      </c>
      <c r="AO737" s="365"/>
      <c r="AP737" s="365"/>
      <c r="AQ737" s="365"/>
      <c r="AR737" s="995"/>
      <c r="AS737" s="996"/>
      <c r="AT737" s="996"/>
      <c r="AU737" s="996"/>
      <c r="AV737" s="996"/>
      <c r="AW737" s="996"/>
      <c r="AX737" s="997"/>
      <c r="AY737" s="88"/>
      <c r="AZ737" s="88"/>
    </row>
    <row r="738" spans="1:52" ht="24.75" customHeight="1" x14ac:dyDescent="0.2">
      <c r="A738" s="988" t="s">
        <v>398</v>
      </c>
      <c r="B738" s="209"/>
      <c r="C738" s="209"/>
      <c r="D738" s="210"/>
      <c r="E738" s="989"/>
      <c r="F738" s="989"/>
      <c r="G738" s="989"/>
      <c r="H738" s="989"/>
      <c r="I738" s="989"/>
      <c r="J738" s="989"/>
      <c r="K738" s="989"/>
      <c r="L738" s="989"/>
      <c r="M738" s="989"/>
      <c r="N738" s="365" t="s">
        <v>397</v>
      </c>
      <c r="O738" s="365"/>
      <c r="P738" s="365"/>
      <c r="Q738" s="365"/>
      <c r="R738" s="989"/>
      <c r="S738" s="989"/>
      <c r="T738" s="989"/>
      <c r="U738" s="989"/>
      <c r="V738" s="989"/>
      <c r="W738" s="989"/>
      <c r="X738" s="989"/>
      <c r="Y738" s="989"/>
      <c r="Z738" s="989"/>
      <c r="AA738" s="365" t="s">
        <v>396</v>
      </c>
      <c r="AB738" s="365"/>
      <c r="AC738" s="365"/>
      <c r="AD738" s="365"/>
      <c r="AE738" s="989"/>
      <c r="AF738" s="989"/>
      <c r="AG738" s="989"/>
      <c r="AH738" s="989"/>
      <c r="AI738" s="989"/>
      <c r="AJ738" s="989"/>
      <c r="AK738" s="989"/>
      <c r="AL738" s="989"/>
      <c r="AM738" s="989"/>
      <c r="AN738" s="365" t="s">
        <v>395</v>
      </c>
      <c r="AO738" s="365"/>
      <c r="AP738" s="365"/>
      <c r="AQ738" s="365"/>
      <c r="AR738" s="995"/>
      <c r="AS738" s="996"/>
      <c r="AT738" s="996"/>
      <c r="AU738" s="996"/>
      <c r="AV738" s="996"/>
      <c r="AW738" s="996"/>
      <c r="AX738" s="997"/>
    </row>
    <row r="739" spans="1:52" ht="24.75" customHeight="1" x14ac:dyDescent="0.2">
      <c r="A739" s="988" t="s">
        <v>394</v>
      </c>
      <c r="B739" s="209"/>
      <c r="C739" s="209"/>
      <c r="D739" s="210"/>
      <c r="E739" s="989" t="s">
        <v>598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418</v>
      </c>
      <c r="B740" s="971"/>
      <c r="C740" s="971"/>
      <c r="D740" s="972"/>
      <c r="E740" s="973" t="s">
        <v>560</v>
      </c>
      <c r="F740" s="974"/>
      <c r="G740" s="974"/>
      <c r="H740" s="92" t="str">
        <f>IF(E740="", "", "(")</f>
        <v>(</v>
      </c>
      <c r="I740" s="974" t="s">
        <v>391</v>
      </c>
      <c r="J740" s="974"/>
      <c r="K740" s="92" t="str">
        <f>IF(OR(I740="　", I740=""), "", "-")</f>
        <v>-</v>
      </c>
      <c r="L740" s="975">
        <v>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389</v>
      </c>
      <c r="B780" s="629"/>
      <c r="C780" s="629"/>
      <c r="D780" s="629"/>
      <c r="E780" s="629"/>
      <c r="F780" s="630"/>
      <c r="G780" s="595" t="s">
        <v>643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608</v>
      </c>
      <c r="H782" s="671"/>
      <c r="I782" s="671"/>
      <c r="J782" s="671"/>
      <c r="K782" s="672"/>
      <c r="L782" s="664" t="s">
        <v>616</v>
      </c>
      <c r="M782" s="665"/>
      <c r="N782" s="665"/>
      <c r="O782" s="665"/>
      <c r="P782" s="665"/>
      <c r="Q782" s="665"/>
      <c r="R782" s="665"/>
      <c r="S782" s="665"/>
      <c r="T782" s="665"/>
      <c r="U782" s="665"/>
      <c r="V782" s="665"/>
      <c r="W782" s="665"/>
      <c r="X782" s="666"/>
      <c r="Y782" s="388">
        <v>611</v>
      </c>
      <c r="Z782" s="389"/>
      <c r="AA782" s="389"/>
      <c r="AB782" s="805"/>
      <c r="AC782" s="670" t="s">
        <v>629</v>
      </c>
      <c r="AD782" s="671"/>
      <c r="AE782" s="671"/>
      <c r="AF782" s="671"/>
      <c r="AG782" s="672"/>
      <c r="AH782" s="664" t="s">
        <v>630</v>
      </c>
      <c r="AI782" s="665"/>
      <c r="AJ782" s="665"/>
      <c r="AK782" s="665"/>
      <c r="AL782" s="665"/>
      <c r="AM782" s="665"/>
      <c r="AN782" s="665"/>
      <c r="AO782" s="665"/>
      <c r="AP782" s="665"/>
      <c r="AQ782" s="665"/>
      <c r="AR782" s="665"/>
      <c r="AS782" s="665"/>
      <c r="AT782" s="666"/>
      <c r="AU782" s="388">
        <v>34</v>
      </c>
      <c r="AV782" s="389"/>
      <c r="AW782" s="389"/>
      <c r="AX782" s="390"/>
    </row>
    <row r="783" spans="1:50" ht="24.75" customHeight="1" x14ac:dyDescent="0.2">
      <c r="A783" s="631"/>
      <c r="B783" s="632"/>
      <c r="C783" s="632"/>
      <c r="D783" s="632"/>
      <c r="E783" s="632"/>
      <c r="F783" s="633"/>
      <c r="G783" s="606" t="s">
        <v>609</v>
      </c>
      <c r="H783" s="607"/>
      <c r="I783" s="607"/>
      <c r="J783" s="607"/>
      <c r="K783" s="608"/>
      <c r="L783" s="598" t="s">
        <v>614</v>
      </c>
      <c r="M783" s="599"/>
      <c r="N783" s="599"/>
      <c r="O783" s="599"/>
      <c r="P783" s="599"/>
      <c r="Q783" s="599"/>
      <c r="R783" s="599"/>
      <c r="S783" s="599"/>
      <c r="T783" s="599"/>
      <c r="U783" s="599"/>
      <c r="V783" s="599"/>
      <c r="W783" s="599"/>
      <c r="X783" s="600"/>
      <c r="Y783" s="601">
        <v>208</v>
      </c>
      <c r="Z783" s="602"/>
      <c r="AA783" s="602"/>
      <c r="AB783" s="612"/>
      <c r="AC783" s="606" t="s">
        <v>632</v>
      </c>
      <c r="AD783" s="607"/>
      <c r="AE783" s="607"/>
      <c r="AF783" s="607"/>
      <c r="AG783" s="608"/>
      <c r="AH783" s="598" t="s">
        <v>631</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2">
      <c r="A784" s="631"/>
      <c r="B784" s="632"/>
      <c r="C784" s="632"/>
      <c r="D784" s="632"/>
      <c r="E784" s="632"/>
      <c r="F784" s="633"/>
      <c r="G784" s="606" t="s">
        <v>610</v>
      </c>
      <c r="H784" s="607"/>
      <c r="I784" s="607"/>
      <c r="J784" s="607"/>
      <c r="K784" s="608"/>
      <c r="L784" s="598" t="s">
        <v>619</v>
      </c>
      <c r="M784" s="599"/>
      <c r="N784" s="599"/>
      <c r="O784" s="599"/>
      <c r="P784" s="599"/>
      <c r="Q784" s="599"/>
      <c r="R784" s="599"/>
      <c r="S784" s="599"/>
      <c r="T784" s="599"/>
      <c r="U784" s="599"/>
      <c r="V784" s="599"/>
      <c r="W784" s="599"/>
      <c r="X784" s="600"/>
      <c r="Y784" s="601">
        <v>95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t="s">
        <v>611</v>
      </c>
      <c r="H785" s="607"/>
      <c r="I785" s="607"/>
      <c r="J785" s="607"/>
      <c r="K785" s="608"/>
      <c r="L785" s="598" t="s">
        <v>617</v>
      </c>
      <c r="M785" s="599"/>
      <c r="N785" s="599"/>
      <c r="O785" s="599"/>
      <c r="P785" s="599"/>
      <c r="Q785" s="599"/>
      <c r="R785" s="599"/>
      <c r="S785" s="599"/>
      <c r="T785" s="599"/>
      <c r="U785" s="599"/>
      <c r="V785" s="599"/>
      <c r="W785" s="599"/>
      <c r="X785" s="600"/>
      <c r="Y785" s="601">
        <v>24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t="s">
        <v>612</v>
      </c>
      <c r="H786" s="607"/>
      <c r="I786" s="607"/>
      <c r="J786" s="607"/>
      <c r="K786" s="608"/>
      <c r="L786" s="598" t="s">
        <v>618</v>
      </c>
      <c r="M786" s="599"/>
      <c r="N786" s="599"/>
      <c r="O786" s="599"/>
      <c r="P786" s="599"/>
      <c r="Q786" s="599"/>
      <c r="R786" s="599"/>
      <c r="S786" s="599"/>
      <c r="T786" s="599"/>
      <c r="U786" s="599"/>
      <c r="V786" s="599"/>
      <c r="W786" s="599"/>
      <c r="X786" s="600"/>
      <c r="Y786" s="601">
        <v>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t="s">
        <v>613</v>
      </c>
      <c r="H787" s="607"/>
      <c r="I787" s="607"/>
      <c r="J787" s="607"/>
      <c r="K787" s="608"/>
      <c r="L787" s="598" t="s">
        <v>615</v>
      </c>
      <c r="M787" s="599"/>
      <c r="N787" s="599"/>
      <c r="O787" s="599"/>
      <c r="P787" s="599"/>
      <c r="Q787" s="599"/>
      <c r="R787" s="599"/>
      <c r="S787" s="599"/>
      <c r="T787" s="599"/>
      <c r="U787" s="599"/>
      <c r="V787" s="599"/>
      <c r="W787" s="599"/>
      <c r="X787" s="600"/>
      <c r="Y787" s="601">
        <v>2</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944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35</v>
      </c>
      <c r="AV792" s="832"/>
      <c r="AW792" s="832"/>
      <c r="AX792" s="834"/>
    </row>
    <row r="793" spans="1:50" ht="24.75" customHeight="1" x14ac:dyDescent="0.2">
      <c r="A793" s="631"/>
      <c r="B793" s="632"/>
      <c r="C793" s="632"/>
      <c r="D793" s="632"/>
      <c r="E793" s="632"/>
      <c r="F793" s="633"/>
      <c r="G793" s="595" t="s">
        <v>645</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632</v>
      </c>
      <c r="H795" s="671"/>
      <c r="I795" s="671"/>
      <c r="J795" s="671"/>
      <c r="K795" s="672"/>
      <c r="L795" s="664" t="s">
        <v>635</v>
      </c>
      <c r="M795" s="665"/>
      <c r="N795" s="665"/>
      <c r="O795" s="665"/>
      <c r="P795" s="665"/>
      <c r="Q795" s="665"/>
      <c r="R795" s="665"/>
      <c r="S795" s="665"/>
      <c r="T795" s="665"/>
      <c r="U795" s="665"/>
      <c r="V795" s="665"/>
      <c r="W795" s="665"/>
      <c r="X795" s="666"/>
      <c r="Y795" s="388">
        <v>5</v>
      </c>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2">
      <c r="A796" s="631"/>
      <c r="B796" s="632"/>
      <c r="C796" s="632"/>
      <c r="D796" s="632"/>
      <c r="E796" s="632"/>
      <c r="F796" s="633"/>
      <c r="G796" s="606" t="s">
        <v>629</v>
      </c>
      <c r="H796" s="607"/>
      <c r="I796" s="607"/>
      <c r="J796" s="607"/>
      <c r="K796" s="608"/>
      <c r="L796" s="598" t="s">
        <v>630</v>
      </c>
      <c r="M796" s="599"/>
      <c r="N796" s="599"/>
      <c r="O796" s="599"/>
      <c r="P796" s="599"/>
      <c r="Q796" s="599"/>
      <c r="R796" s="599"/>
      <c r="S796" s="599"/>
      <c r="T796" s="599"/>
      <c r="U796" s="599"/>
      <c r="V796" s="599"/>
      <c r="W796" s="599"/>
      <c r="X796" s="600"/>
      <c r="Y796" s="601">
        <v>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2">
      <c r="A797" s="631"/>
      <c r="B797" s="632"/>
      <c r="C797" s="632"/>
      <c r="D797" s="632"/>
      <c r="E797" s="632"/>
      <c r="F797" s="633"/>
      <c r="G797" s="606" t="s">
        <v>633</v>
      </c>
      <c r="H797" s="607"/>
      <c r="I797" s="607"/>
      <c r="J797" s="607"/>
      <c r="K797" s="608"/>
      <c r="L797" s="598" t="s">
        <v>634</v>
      </c>
      <c r="M797" s="599"/>
      <c r="N797" s="599"/>
      <c r="O797" s="599"/>
      <c r="P797" s="599"/>
      <c r="Q797" s="599"/>
      <c r="R797" s="599"/>
      <c r="S797" s="599"/>
      <c r="T797" s="599"/>
      <c r="U797" s="599"/>
      <c r="V797" s="599"/>
      <c r="W797" s="599"/>
      <c r="X797" s="600"/>
      <c r="Y797" s="601">
        <v>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7</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56.5" customHeight="1" x14ac:dyDescent="0.2">
      <c r="A838" s="376">
        <v>1</v>
      </c>
      <c r="B838" s="376">
        <v>1</v>
      </c>
      <c r="C838" s="361" t="s">
        <v>638</v>
      </c>
      <c r="D838" s="347"/>
      <c r="E838" s="347"/>
      <c r="F838" s="347"/>
      <c r="G838" s="347"/>
      <c r="H838" s="347"/>
      <c r="I838" s="347"/>
      <c r="J838" s="348">
        <v>2010001029085</v>
      </c>
      <c r="K838" s="349"/>
      <c r="L838" s="349"/>
      <c r="M838" s="349"/>
      <c r="N838" s="349"/>
      <c r="O838" s="349"/>
      <c r="P838" s="362" t="s">
        <v>620</v>
      </c>
      <c r="Q838" s="350"/>
      <c r="R838" s="350"/>
      <c r="S838" s="350"/>
      <c r="T838" s="350"/>
      <c r="U838" s="350"/>
      <c r="V838" s="350"/>
      <c r="W838" s="350"/>
      <c r="X838" s="350"/>
      <c r="Y838" s="351">
        <v>944</v>
      </c>
      <c r="Z838" s="352"/>
      <c r="AA838" s="352"/>
      <c r="AB838" s="353"/>
      <c r="AC838" s="363" t="s">
        <v>376</v>
      </c>
      <c r="AD838" s="371"/>
      <c r="AE838" s="371"/>
      <c r="AF838" s="371"/>
      <c r="AG838" s="371"/>
      <c r="AH838" s="372">
        <v>2</v>
      </c>
      <c r="AI838" s="373"/>
      <c r="AJ838" s="373"/>
      <c r="AK838" s="373"/>
      <c r="AL838" s="357">
        <v>94.7</v>
      </c>
      <c r="AM838" s="358"/>
      <c r="AN838" s="358"/>
      <c r="AO838" s="359"/>
      <c r="AP838" s="360" t="s">
        <v>628</v>
      </c>
      <c r="AQ838" s="360"/>
      <c r="AR838" s="360"/>
      <c r="AS838" s="360"/>
      <c r="AT838" s="360"/>
      <c r="AU838" s="360"/>
      <c r="AV838" s="360"/>
      <c r="AW838" s="360"/>
      <c r="AX838" s="360"/>
    </row>
    <row r="839" spans="1:50" ht="52.5" hidden="1" customHeight="1" x14ac:dyDescent="0.2">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50.5" customHeight="1" x14ac:dyDescent="0.2">
      <c r="A871" s="376">
        <v>1</v>
      </c>
      <c r="B871" s="376">
        <v>1</v>
      </c>
      <c r="C871" s="361" t="s">
        <v>639</v>
      </c>
      <c r="D871" s="347"/>
      <c r="E871" s="347"/>
      <c r="F871" s="347"/>
      <c r="G871" s="347"/>
      <c r="H871" s="347"/>
      <c r="I871" s="347"/>
      <c r="J871" s="348">
        <v>2010001029085</v>
      </c>
      <c r="K871" s="349"/>
      <c r="L871" s="349"/>
      <c r="M871" s="349"/>
      <c r="N871" s="349"/>
      <c r="O871" s="349"/>
      <c r="P871" s="362" t="s">
        <v>640</v>
      </c>
      <c r="Q871" s="350"/>
      <c r="R871" s="350"/>
      <c r="S871" s="350"/>
      <c r="T871" s="350"/>
      <c r="U871" s="350"/>
      <c r="V871" s="350"/>
      <c r="W871" s="350"/>
      <c r="X871" s="350"/>
      <c r="Y871" s="351">
        <v>35</v>
      </c>
      <c r="Z871" s="352"/>
      <c r="AA871" s="352"/>
      <c r="AB871" s="353"/>
      <c r="AC871" s="363" t="s">
        <v>376</v>
      </c>
      <c r="AD871" s="371"/>
      <c r="AE871" s="371"/>
      <c r="AF871" s="371"/>
      <c r="AG871" s="371"/>
      <c r="AH871" s="372">
        <v>2</v>
      </c>
      <c r="AI871" s="373"/>
      <c r="AJ871" s="373"/>
      <c r="AK871" s="373"/>
      <c r="AL871" s="357">
        <v>76.599999999999994</v>
      </c>
      <c r="AM871" s="358"/>
      <c r="AN871" s="358"/>
      <c r="AO871" s="359"/>
      <c r="AP871" s="360" t="s">
        <v>642</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641</v>
      </c>
      <c r="D904" s="347"/>
      <c r="E904" s="347"/>
      <c r="F904" s="347"/>
      <c r="G904" s="347"/>
      <c r="H904" s="347"/>
      <c r="I904" s="347"/>
      <c r="J904" s="348">
        <v>5010401143788</v>
      </c>
      <c r="K904" s="349"/>
      <c r="L904" s="349"/>
      <c r="M904" s="349"/>
      <c r="N904" s="349"/>
      <c r="O904" s="349"/>
      <c r="P904" s="362" t="s">
        <v>640</v>
      </c>
      <c r="Q904" s="350"/>
      <c r="R904" s="350"/>
      <c r="S904" s="350"/>
      <c r="T904" s="350"/>
      <c r="U904" s="350"/>
      <c r="V904" s="350"/>
      <c r="W904" s="350"/>
      <c r="X904" s="350"/>
      <c r="Y904" s="351">
        <v>7</v>
      </c>
      <c r="Z904" s="352"/>
      <c r="AA904" s="352"/>
      <c r="AB904" s="353"/>
      <c r="AC904" s="363" t="s">
        <v>376</v>
      </c>
      <c r="AD904" s="371"/>
      <c r="AE904" s="371"/>
      <c r="AF904" s="371"/>
      <c r="AG904" s="371"/>
      <c r="AH904" s="372">
        <v>1</v>
      </c>
      <c r="AI904" s="373"/>
      <c r="AJ904" s="373"/>
      <c r="AK904" s="373"/>
      <c r="AL904" s="357">
        <v>94.3</v>
      </c>
      <c r="AM904" s="358"/>
      <c r="AN904" s="358"/>
      <c r="AO904" s="359"/>
      <c r="AP904" s="360" t="s">
        <v>642</v>
      </c>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3">
    <cfRule type="expression" dxfId="2801" priority="13887">
      <formula>IF(RIGHT(TEXT(Y783,"0.#"),1)=".",FALSE,TRUE)</formula>
    </cfRule>
    <cfRule type="expression" dxfId="2800" priority="13888">
      <formula>IF(RIGHT(TEXT(Y783,"0.#"),1)=".",TRUE,FALSE)</formula>
    </cfRule>
  </conditionalFormatting>
  <conditionalFormatting sqref="Y792">
    <cfRule type="expression" dxfId="2799" priority="13883">
      <formula>IF(RIGHT(TEXT(Y792,"0.#"),1)=".",FALSE,TRUE)</formula>
    </cfRule>
    <cfRule type="expression" dxfId="2798" priority="13884">
      <formula>IF(RIGHT(TEXT(Y792,"0.#"),1)=".",TRUE,FALSE)</formula>
    </cfRule>
  </conditionalFormatting>
  <conditionalFormatting sqref="Y823:Y830 Y821 Y810:Y817 Y808 Y797:Y804 Y795">
    <cfRule type="expression" dxfId="2797" priority="13665">
      <formula>IF(RIGHT(TEXT(Y795,"0.#"),1)=".",FALSE,TRUE)</formula>
    </cfRule>
    <cfRule type="expression" dxfId="2796" priority="13666">
      <formula>IF(RIGHT(TEXT(Y795,"0.#"),1)=".",TRUE,FALSE)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4:Y791 Y782">
    <cfRule type="expression" dxfId="2789" priority="13689">
      <formula>IF(RIGHT(TEXT(Y782,"0.#"),1)=".",FALSE,TRUE)</formula>
    </cfRule>
    <cfRule type="expression" dxfId="2788" priority="13690">
      <formula>IF(RIGHT(TEXT(Y782,"0.#"),1)=".",TRUE,FALSE)</formula>
    </cfRule>
  </conditionalFormatting>
  <conditionalFormatting sqref="AU783">
    <cfRule type="expression" dxfId="2787" priority="13687">
      <formula>IF(RIGHT(TEXT(AU783,"0.#"),1)=".",FALSE,TRUE)</formula>
    </cfRule>
    <cfRule type="expression" dxfId="2786" priority="13688">
      <formula>IF(RIGHT(TEXT(AU783,"0.#"),1)=".",TRUE,FALSE)</formula>
    </cfRule>
  </conditionalFormatting>
  <conditionalFormatting sqref="AU792">
    <cfRule type="expression" dxfId="2785" priority="13685">
      <formula>IF(RIGHT(TEXT(AU792,"0.#"),1)=".",FALSE,TRUE)</formula>
    </cfRule>
    <cfRule type="expression" dxfId="2784" priority="13686">
      <formula>IF(RIGHT(TEXT(AU792,"0.#"),1)=".",TRUE,FALSE)</formula>
    </cfRule>
  </conditionalFormatting>
  <conditionalFormatting sqref="AU784:AU791 AU782">
    <cfRule type="expression" dxfId="2783" priority="13683">
      <formula>IF(RIGHT(TEXT(AU782,"0.#"),1)=".",FALSE,TRUE)</formula>
    </cfRule>
    <cfRule type="expression" dxfId="2782" priority="13684">
      <formula>IF(RIGHT(TEXT(AU782,"0.#"),1)=".",TRUE,FALSE)</formula>
    </cfRule>
  </conditionalFormatting>
  <conditionalFormatting sqref="Y822 Y809 Y796">
    <cfRule type="expression" dxfId="2781" priority="13669">
      <formula>IF(RIGHT(TEXT(Y796,"0.#"),1)=".",FALSE,TRUE)</formula>
    </cfRule>
    <cfRule type="expression" dxfId="2780" priority="13670">
      <formula>IF(RIGHT(TEXT(Y796,"0.#"),1)=".",TRUE,FALSE)</formula>
    </cfRule>
  </conditionalFormatting>
  <conditionalFormatting sqref="Y831 Y818 Y805">
    <cfRule type="expression" dxfId="2779" priority="13667">
      <formula>IF(RIGHT(TEXT(Y805,"0.#"),1)=".",FALSE,TRUE)</formula>
    </cfRule>
    <cfRule type="expression" dxfId="2778" priority="13668">
      <formula>IF(RIGHT(TEXT(Y805,"0.#"),1)=".",TRUE,FALSE)</formula>
    </cfRule>
  </conditionalFormatting>
  <conditionalFormatting sqref="AU822 AU809 AU796">
    <cfRule type="expression" dxfId="2777" priority="13663">
      <formula>IF(RIGHT(TEXT(AU796,"0.#"),1)=".",FALSE,TRUE)</formula>
    </cfRule>
    <cfRule type="expression" dxfId="2776" priority="13664">
      <formula>IF(RIGHT(TEXT(AU796,"0.#"),1)=".",TRUE,FALSE)</formula>
    </cfRule>
  </conditionalFormatting>
  <conditionalFormatting sqref="AU831 AU818 AU805">
    <cfRule type="expression" dxfId="2775" priority="13661">
      <formula>IF(RIGHT(TEXT(AU805,"0.#"),1)=".",FALSE,TRUE)</formula>
    </cfRule>
    <cfRule type="expression" dxfId="2774" priority="13662">
      <formula>IF(RIGHT(TEXT(AU805,"0.#"),1)=".",TRUE,FALSE)</formula>
    </cfRule>
  </conditionalFormatting>
  <conditionalFormatting sqref="AU823:AU830 AU821 AU810:AU817 AU808 AU797:AU804 AU795">
    <cfRule type="expression" dxfId="2773" priority="13659">
      <formula>IF(RIGHT(TEXT(AU795,"0.#"),1)=".",FALSE,TRUE)</formula>
    </cfRule>
    <cfRule type="expression" dxfId="2772" priority="13660">
      <formula>IF(RIGHT(TEXT(AU795,"0.#"),1)=".",TRUE,FALSE)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3:AQ34">
    <cfRule type="expression" dxfId="2751" priority="13453">
      <formula>IF(RIGHT(TEXT(AQ33,"0.#"),1)=".",FALSE,TRUE)</formula>
    </cfRule>
    <cfRule type="expression" dxfId="2750" priority="13454">
      <formula>IF(RIGHT(TEXT(AQ33,"0.#"),1)=".",TRUE,FALSE)</formula>
    </cfRule>
  </conditionalFormatting>
  <conditionalFormatting sqref="AU33:AU34">
    <cfRule type="expression" dxfId="2749" priority="13451">
      <formula>IF(RIGHT(TEXT(AU33,"0.#"),1)=".",FALSE,TRUE)</formula>
    </cfRule>
    <cfRule type="expression" dxfId="2748" priority="13452">
      <formula>IF(RIGHT(TEXT(AU33,"0.#"),1)=".",TRUE,FALSE)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40:AQ41">
    <cfRule type="expression" dxfId="1887" priority="1983">
      <formula>IF(RIGHT(TEXT(AQ40,"0.#"),1)=".",FALSE,TRUE)</formula>
    </cfRule>
    <cfRule type="expression" dxfId="1886" priority="1984">
      <formula>IF(RIGHT(TEXT(AQ40,"0.#"),1)=".",TRUE,FALSE)</formula>
    </cfRule>
  </conditionalFormatting>
  <conditionalFormatting sqref="AU40:AU41">
    <cfRule type="expression" dxfId="1885" priority="1981">
      <formula>IF(RIGHT(TEXT(AU40,"0.#"),1)=".",FALSE,TRUE)</formula>
    </cfRule>
    <cfRule type="expression" dxfId="1884" priority="1982">
      <formula>IF(RIGHT(TEXT(AU40,"0.#"),1)=".",TRUE,FALSE)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P19" sqref="P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2">
      <c r="A11" s="14" t="s">
        <v>93</v>
      </c>
      <c r="B11" s="15" t="s">
        <v>562</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t="s">
        <v>562</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t="s">
        <v>562</v>
      </c>
      <c r="C20" s="13" t="str">
        <f t="shared" si="9"/>
        <v>知的財産</v>
      </c>
      <c r="D20" s="13" t="str">
        <f t="shared" si="8"/>
        <v>科学技術・イノベーション、子ども・若者育成支援、ＩＴ戦略、知的財産</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t="s">
        <v>562</v>
      </c>
      <c r="C21" s="13" t="str">
        <f t="shared" si="9"/>
        <v>地方創生</v>
      </c>
      <c r="D21" s="13" t="str">
        <f t="shared" si="8"/>
        <v>科学技術・イノベーション、子ども・若者育成支援、ＩＴ戦略、知的財産、地方創生</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科学技術・イノベーション、子ども・若者育成支援、ＩＴ戦略、知的財産、地方創生</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科学技術・イノベーション、子ども・若者育成支援、ＩＴ戦略、知的財産、地方創生</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科学技術・イノベーション、子ども・若者育成支援、ＩＴ戦略、知的財産、地方創生</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科学技術・イノベーション、子ども・若者育成支援、ＩＴ戦略、知的財産、地方創生</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2020-07-31T05:38:44Z</cp:lastPrinted>
  <dcterms:created xsi:type="dcterms:W3CDTF">2012-03-13T00:50:25Z</dcterms:created>
  <dcterms:modified xsi:type="dcterms:W3CDTF">2020-08-07T09:08:21Z</dcterms:modified>
</cp:coreProperties>
</file>