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30_工水班［●●GB］\10PFI関連\00 予算\令和2年度\20201106_【政策課〆切11／18(水)1200〆】FW 【ご確認依頼】行政事業レビューシート総点検\2作業\R2中間\"/>
    </mc:Choice>
  </mc:AlternateContent>
  <bookViews>
    <workbookView xWindow="0" yWindow="0" windowWidth="20490" windowHeight="81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<sst xmlns="http://schemas.openxmlformats.org/spreadsheetml/2006/main" count="2898" uniqueCount="631">
  <si>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</si>
  <si>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</si>
  <si>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</si>
  <si>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</si>
  <si>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</si>
  <si>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</si>
  <si>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</si>
  <si>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</si>
  <si>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</si>
  <si>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</si>
  <si>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</si>
  <si>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</si>
  <si>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</si>
  <si>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</si>
  <si>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</si>
  <si>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</si>
  <si>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</si>
  <si>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</si>
  <si>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</si>
  <si>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</si>
  <si>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</si>
  <si>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</si>
  <si>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</si>
  <si>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</si>
  <si>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</si>
  <si>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</si>
  <si>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</si>
  <si>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</si>
  <si>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</si>
  <si>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</si>
  <si>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</si>
  <si>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</si>
  <si>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</si>
  <si>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</si>
  <si>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</si>
  <si>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</si>
  <si>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</si>
  <si>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</si>
  <si>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</si>
  <si>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</si>
  <si>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</si>
  <si>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</si>
  <si>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</si>
  <si>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</si>
  <si>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</si>
  <si>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</si>
  <si>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</si>
  <si>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</si>
  <si>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</si>
  <si>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</si>
  <si>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</si>
  <si>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</si>
  <si>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</si>
  <si>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</si>
  <si>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</si>
  <si>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</si>
  <si>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</si>
  <si>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</si>
  <si>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</si>
  <si>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</si>
  <si>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</si>
  <si>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</si>
  <si>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</si>
  <si>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</si>
  <si>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</si>
  <si>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</si>
  <si>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</si>
  <si>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</si>
  <si>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</si>
  <si>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</si>
  <si>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</si>
  <si>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</si>
  <si>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</si>
  <si>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</si>
  <si>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</si>
  <si>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</si>
  <si>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</si>
  <si>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</si>
  <si>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</si>
  <si>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</si>
  <si>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</si>
  <si>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</si>
  <si>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</si>
  <si>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</si>
  <si>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</si>
  <si>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</si>
  <si>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</si>
  <si>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</si>
  <si>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</si>
  <si>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</si>
  <si>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</si>
  <si>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</si>
  <si>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</si>
  <si>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</si>
  <si>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</si>
  <si>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</si>
  <si>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</si>
  <si>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</si>
  <si>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</si>
  <si>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</si>
  <si>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</si>
  <si>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</si>
  <si>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</si>
  <si>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</si>
  <si>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</si>
  <si>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</si>
  <si>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</si>
  <si>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</si>
  <si>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</si>
  <si>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</si>
  <si>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</si>
  <si>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</si>
  <si>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</si>
  <si>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</si>
  <si>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</si>
  <si>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</si>
  <si>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</si>
  <si>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</si>
  <si>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</si>
  <si>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</si>
  <si>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</si>
  <si>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</si>
  <si>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</si>
  <si>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</si>
  <si>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</si>
  <si>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</si>
  <si>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</si>
  <si>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</si>
  <si>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</si>
  <si>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</si>
  <si>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</si>
  <si>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</si>
  <si>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</si>
  <si>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</si>
  <si>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</si>
  <si>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</si>
  <si>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</si>
  <si>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</si>
  <si>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</si>
  <si>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</si>
  <si>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</si>
  <si>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</si>
  <si>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</si>
  <si>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</si>
  <si>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</si>
  <si>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</si>
  <si>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</si>
  <si>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</si>
  <si>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</si>
  <si>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</si>
  <si>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</si>
  <si>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</si>
  <si>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</si>
  <si>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</si>
  <si>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</si>
  <si>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</si>
  <si>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</si>
  <si>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</si>
  <si>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</si>
  <si>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</si>
  <si>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</si>
  <si>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</si>
  <si>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</si>
  <si>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</si>
  <si>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</si>
  <si>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</si>
  <si>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</si>
  <si>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</si>
  <si>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</si>
  <si>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</si>
  <si>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</si>
  <si>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</si>
  <si>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</si>
  <si>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</si>
  <si>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</si>
  <si>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</si>
  <si>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</si>
  <si>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</si>
  <si>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</si>
  <si>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</si>
  <si>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</si>
  <si>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</si>
  <si>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</si>
  <si>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</si>
  <si>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</si>
  <si>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</si>
  <si>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</si>
  <si>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</si>
  <si>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</si>
  <si>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</si>
  <si>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</si>
  <si>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</si>
  <si>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</si>
  <si>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</si>
  <si>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</si>
  <si>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</si>
  <si>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</si>
  <si>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</si>
  <si>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</si>
  <si>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</si>
  <si>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</si>
  <si>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</si>
  <si>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</si>
  <si>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</si>
  <si>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</si>
  <si>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</si>
  <si>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</si>
  <si>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</si>
  <si>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</si>
  <si>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</si>
  <si>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</si>
  <si>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</si>
  <si>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</si>
  <si>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</si>
  <si>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</si>
  <si>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</si>
  <si>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</si>
  <si>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</si>
  <si>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</si>
  <si>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</si>
  <si>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</si>
  <si>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</si>
  <si>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</si>
  <si>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</si>
  <si>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</si>
  <si>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</si>
  <si>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</si>
  <si>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</si>
  <si>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</si>
  <si>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</si>
  <si>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</si>
  <si>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</si>
  <si>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</si>
  <si>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</si>
  <si>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</si>
  <si>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</si>
  <si>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</si>
  <si>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</si>
  <si>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</si>
  <si>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</si>
  <si>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</si>
  <si>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</si>
  <si>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</si>
  <si>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</si>
  <si>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</si>
  <si>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</si>
  <si>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</si>
  <si>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</si>
  <si>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</si>
  <si>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</si>
  <si>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</si>
  <si>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</si>
  <si>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</si>
  <si>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</si>
  <si>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</si>
  <si>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</si>
  <si>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</si>
  <si>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</si>
  <si>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</si>
  <si>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</si>
  <si>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</si>
  <si>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</si>
  <si>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</si>
  <si>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</si>
  <si>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</si>
  <si>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</si>
  <si>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</si>
  <si>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</si>
  <si>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</si>
  <si>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</si>
  <si>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</si>
  <si>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</si>
  <si>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</si>
  <si>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</si>
  <si>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</si>
  <si>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</si>
  <si>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</si>
  <si>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</si>
  <si>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</si>
  <si>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</si>
  <si>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</si>
  <si>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</si>
  <si>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</si>
  <si>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</si>
  <si>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</si>
  <si>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</si>
  <si>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</si>
  <si>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</si>
  <si>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</si>
  <si>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</si>
  <si>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</si>
  <si>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</si>
  <si>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</si>
  <si>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</si>
  <si>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</si>
  <si>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</si>
  <si>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</si>
  <si>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</si>
  <si>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</si>
  <si>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</si>
  <si>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</si>
  <si>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</si>
  <si>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</si>
  <si>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</si>
  <si>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</si>
  <si>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</si>
  <si>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</si>
  <si>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</si>
  <si>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</si>
  <si>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</si>
  <si>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</si>
  <si>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</si>
  <si>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</si>
  <si>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</si>
  <si>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</si>
  <si>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</si>
  <si>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</si>
  <si>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</si>
  <si>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</si>
  <si>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</si>
  <si>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</si>
  <si>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</si>
  <si>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</si>
  <si>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</si>
  <si>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</si>
  <si>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</si>
  <si>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</si>
  <si>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</si>
  <si>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</si>
  <si>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</si>
  <si>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</si>
  <si>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</si>
  <si>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</si>
  <si>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</si>
  <si>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</si>
  <si>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</si>
  <si>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</si>
  <si>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</si>
  <si>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</si>
  <si>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</si>
  <si>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</si>
  <si>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</si>
  <si>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</si>
  <si>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</si>
  <si>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</si>
  <si>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</si>
  <si>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</si>
  <si>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</si>
  <si>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</si>
  <si>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</si>
  <si>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</si>
  <si>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</si>
  <si>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</si>
  <si>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</si>
  <si>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</si>
  <si>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</si>
  <si>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</si>
  <si>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</si>
  <si>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</si>
  <si>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</si>
  <si>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</si>
  <si>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</si>
  <si>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</si>
  <si>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</si>
  <si>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</si>
  <si>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</si>
  <si>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</si>
  <si>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</si>
  <si>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</si>
  <si>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</si>
  <si>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</si>
  <si>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</si>
  <si>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</si>
  <si>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</si>
  <si>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</si>
  <si>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</si>
  <si>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</si>
  <si>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</si>
  <si>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</si>
  <si>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</si>
  <si>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</si>
  <si>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</si>
  <si>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</si>
  <si>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</si>
  <si>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</si>
  <si>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</si>
  <si>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</si>
  <si>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</si>
  <si>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</si>
  <si>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</si>
  <si>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</si>
  <si>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</si>
  <si>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</si>
  <si>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</si>
  <si>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</si>
  <si>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</si>
  <si>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</si>
  <si>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</si>
  <si>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</si>
  <si>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</si>
  <si>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</si>
  <si>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</si>
  <si>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</si>
  <si>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</si>
  <si>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</si>
  <si>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</si>
  <si>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</si>
  <si>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</si>
  <si>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</si>
  <si>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</si>
  <si>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</si>
  <si>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</si>
  <si>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</si>
  <si>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</si>
  <si>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</si>
  <si>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</si>
  <si>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</si>
  <si>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</si>
  <si>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</si>
  <si>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</si>
  <si>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</si>
  <si>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</si>
  <si>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</si>
  <si>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</si>
  <si>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</si>
  <si>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</si>
  <si>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</si>
  <si>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</si>
  <si>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</si>
  <si>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</si>
  <si>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</si>
  <si>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</si>
  <si>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</si>
  <si>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</si>
  <si>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</si>
  <si>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</si>
  <si>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</si>
  <si>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</si>
  <si>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</si>
  <si>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</si>
  <si>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</si>
  <si>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</si>
  <si>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</si>
  <si>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</si>
  <si>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</si>
  <si>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</si>
  <si>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</si>
  <si>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</si>
  <si>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</si>
  <si>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</si>
  <si>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</si>
  <si>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</si>
  <si>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</si>
  <si>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</si>
  <si>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</si>
  <si>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</si>
  <si>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</si>
  <si>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</si>
  <si>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</si>
  <si>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</si>
  <si>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</si>
  <si>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</si>
  <si>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</si>
  <si>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</si>
  <si>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</si>
  <si>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</si>
  <si>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</si>
  <si>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</si>
  <si>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</si>
  <si>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</si>
  <si>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</si>
  <si>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</si>
  <si>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</si>
  <si>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</si>
  <si>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</si>
  <si>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</si>
  <si>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</si>
  <si>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</si>
  <si>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</si>
  <si>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</si>
  <si>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</si>
  <si>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</si>
  <si>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</si>
  <si>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</si>
  <si>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</si>
  <si>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</si>
  <si>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</si>
  <si>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</si>
  <si>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</si>
  <si>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</si>
  <si>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</si>
  <si>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</si>
  <si>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</si>
  <si>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</si>
  <si>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</si>
  <si>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</si>
  <si>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</si>
  <si>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</si>
  <si>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</si>
  <si>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</si>
  <si>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</si>
  <si>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</si>
  <si>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</si>
  <si>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</si>
  <si>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</si>
  <si>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</si>
  <si>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</si>
  <si>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</si>
  <si>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</si>
  <si>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</si>
  <si>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</si>
  <si>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</si>
  <si>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</si>
  <si>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</si>
  <si>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</si>
  <si>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</si>
  <si>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</si>
  <si>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</si>
  <si>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</si>
  <si>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</si>
  <si>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</si>
  <si>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</si>
  <si>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</si>
  <si>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</si>
  <si>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</si>
  <si>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</si>
  <si>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</si>
  <si>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</si>
  <si>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</si>
  <si>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</si>
  <si>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</si>
  <si>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</si>
  <si>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</si>
  <si>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</si>
  <si>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</si>
  <si>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</si>
  <si>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</si>
  <si>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</si>
  <si>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</si>
  <si>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</si>
  <si>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</si>
  <si>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</si>
  <si>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</si>
  <si>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</si>
  <si>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</si>
  <si>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</si>
  <si>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</si>
  <si>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</si>
  <si>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</si>
  <si>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</si>
  <si>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</si>
  <si>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</si>
  <si>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</si>
  <si>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</si>
  <si>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</si>
  <si>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</si>
  <si>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</si>
  <si>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</si>
  <si>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</si>
  <si>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</si>
  <si>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</si>
  <si>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</si>
  <si>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</si>
  <si>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</si>
  <si>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工業用水道事業におけるＰＰＰ／ＰＦＩ促進事業</t>
    <phoneticPr fontId="5"/>
  </si>
  <si>
    <t>地域経済産業グループ</t>
    <rPh sb="0" eb="2">
      <t>チイキ</t>
    </rPh>
    <rPh sb="2" eb="4">
      <t>ケイザイ</t>
    </rPh>
    <rPh sb="4" eb="6">
      <t>サンギョウ</t>
    </rPh>
    <phoneticPr fontId="5"/>
  </si>
  <si>
    <t>地域産業基盤整備課</t>
    <rPh sb="0" eb="2">
      <t>チイキ</t>
    </rPh>
    <rPh sb="2" eb="4">
      <t>サンギョウ</t>
    </rPh>
    <rPh sb="4" eb="6">
      <t>キバン</t>
    </rPh>
    <rPh sb="6" eb="8">
      <t>セイビ</t>
    </rPh>
    <rPh sb="8" eb="9">
      <t>カ</t>
    </rPh>
    <phoneticPr fontId="5"/>
  </si>
  <si>
    <t>課長　塩手　能景</t>
    <phoneticPr fontId="5"/>
  </si>
  <si>
    <t>○</t>
  </si>
  <si>
    <t>-</t>
  </si>
  <si>
    <t>-</t>
    <phoneticPr fontId="5"/>
  </si>
  <si>
    <t>-</t>
    <phoneticPr fontId="5"/>
  </si>
  <si>
    <t>-</t>
    <phoneticPr fontId="5"/>
  </si>
  <si>
    <t>社会基盤施設整備推進調査等委託費</t>
    <phoneticPr fontId="5"/>
  </si>
  <si>
    <t>具体化された事業案件数</t>
    <rPh sb="0" eb="3">
      <t>グタイカ</t>
    </rPh>
    <rPh sb="6" eb="8">
      <t>ジギョウ</t>
    </rPh>
    <rPh sb="8" eb="10">
      <t>アンケン</t>
    </rPh>
    <rPh sb="10" eb="11">
      <t>スウ</t>
    </rPh>
    <phoneticPr fontId="5"/>
  </si>
  <si>
    <t>件</t>
    <rPh sb="0" eb="1">
      <t>ケン</t>
    </rPh>
    <phoneticPr fontId="5"/>
  </si>
  <si>
    <t>-</t>
    <phoneticPr fontId="5"/>
  </si>
  <si>
    <t>導入に必要な資産評価等の検討の実施件数</t>
    <phoneticPr fontId="5"/>
  </si>
  <si>
    <t>検討に要した経費（百万円）／検討の実施件数（件）　　　　　　　　　　</t>
    <rPh sb="0" eb="2">
      <t>ケントウ</t>
    </rPh>
    <rPh sb="3" eb="4">
      <t>ヨウ</t>
    </rPh>
    <rPh sb="6" eb="8">
      <t>ケイヒ</t>
    </rPh>
    <rPh sb="9" eb="12">
      <t>ヒャクマンエン</t>
    </rPh>
    <rPh sb="14" eb="16">
      <t>ケントウ</t>
    </rPh>
    <rPh sb="17" eb="19">
      <t>ジッシ</t>
    </rPh>
    <rPh sb="19" eb="21">
      <t>ケンスウ</t>
    </rPh>
    <rPh sb="22" eb="23">
      <t>ケン</t>
    </rPh>
    <phoneticPr fontId="5"/>
  </si>
  <si>
    <t>百万円</t>
    <rPh sb="0" eb="2">
      <t>ヒャクマン</t>
    </rPh>
    <rPh sb="2" eb="3">
      <t>エン</t>
    </rPh>
    <phoneticPr fontId="5"/>
  </si>
  <si>
    <t>百万円 / 件</t>
    <rPh sb="0" eb="1">
      <t>ヒャク</t>
    </rPh>
    <rPh sb="1" eb="3">
      <t>マンエン</t>
    </rPh>
    <rPh sb="6" eb="7">
      <t>ケン</t>
    </rPh>
    <phoneticPr fontId="5"/>
  </si>
  <si>
    <t>-</t>
    <phoneticPr fontId="5"/>
  </si>
  <si>
    <t>-</t>
    <phoneticPr fontId="5"/>
  </si>
  <si>
    <t>５　中小企業・地域経済</t>
    <rPh sb="2" eb="4">
      <t>チュウショウ</t>
    </rPh>
    <rPh sb="4" eb="6">
      <t>キギョウ</t>
    </rPh>
    <rPh sb="7" eb="9">
      <t>チイキ</t>
    </rPh>
    <rPh sb="9" eb="11">
      <t>ケイザイ</t>
    </rPh>
    <phoneticPr fontId="5"/>
  </si>
  <si>
    <t>５－４　地域産業</t>
    <rPh sb="4" eb="6">
      <t>チイキ</t>
    </rPh>
    <rPh sb="6" eb="8">
      <t>サンギョウ</t>
    </rPh>
    <phoneticPr fontId="5"/>
  </si>
  <si>
    <t>地域経済を牽引することのできる地域中核企業に対する総合的な支援、周辺地域の経済活力を向上させるための中心市街地活性化支援、被災地復興を含む地域の産業基盤の整備等を通じ、地域経済の活性化を目指す。</t>
    <phoneticPr fontId="5"/>
  </si>
  <si>
    <t>本事業で、コンセッション方式の導入を促進するための環境整備を行うことにより、コンセッション事業の具体化が図られ、「産業施設の整備・活用等を通じた地域経済の活性化」に寄与する。</t>
    <phoneticPr fontId="5"/>
  </si>
  <si>
    <t>-</t>
    <phoneticPr fontId="5"/>
  </si>
  <si>
    <t>-</t>
    <phoneticPr fontId="5"/>
  </si>
  <si>
    <t>-</t>
    <phoneticPr fontId="5"/>
  </si>
  <si>
    <t>-</t>
    <phoneticPr fontId="5"/>
  </si>
  <si>
    <t>-</t>
    <phoneticPr fontId="5"/>
  </si>
  <si>
    <t>‐</t>
  </si>
  <si>
    <t>無</t>
  </si>
  <si>
    <t>コンセッション方式の導入促進については、関連する事業を関係各省で計上しているが、具体的な対象分野について、経済産業省では工業用水道分野、内閣府・厚生労働省・国土交通省では所掌範囲に応じて上・下水道分野等と異なり、また、分野毎に異なる特有の事情があるため（利用者、施設等）、適切な役割分担を行っている。</t>
    <phoneticPr fontId="5"/>
  </si>
  <si>
    <t>70/3</t>
    <phoneticPr fontId="5"/>
  </si>
  <si>
    <t>新30-0017</t>
    <phoneticPr fontId="5"/>
  </si>
  <si>
    <t>新30-0014</t>
    <rPh sb="0" eb="1">
      <t>シン</t>
    </rPh>
    <phoneticPr fontId="5"/>
  </si>
  <si>
    <t>A.株式会社ＮＪＳ</t>
    <phoneticPr fontId="5"/>
  </si>
  <si>
    <t>委託費</t>
    <rPh sb="0" eb="3">
      <t>イタクヒ</t>
    </rPh>
    <phoneticPr fontId="5"/>
  </si>
  <si>
    <r>
      <t>株式会社N</t>
    </r>
    <r>
      <rPr>
        <sz val="11"/>
        <rFont val="ＭＳ Ｐゴシック"/>
        <family val="3"/>
        <charset val="128"/>
      </rPr>
      <t>JS</t>
    </r>
    <rPh sb="0" eb="2">
      <t>カブシキ</t>
    </rPh>
    <rPh sb="2" eb="4">
      <t>カイシャ</t>
    </rPh>
    <phoneticPr fontId="5"/>
  </si>
  <si>
    <t>令和元年度工業用水道事業におけるＰＰＰ／ＰＦＩ促進事業（熊本県等工業用水道事業におけるＰＰＰ／ＰＦＩ促進事業）</t>
    <phoneticPr fontId="5"/>
  </si>
  <si>
    <t>有限責任あずさ監査法人</t>
    <rPh sb="0" eb="2">
      <t>ユウゲン</t>
    </rPh>
    <rPh sb="2" eb="4">
      <t>セキニン</t>
    </rPh>
    <rPh sb="7" eb="9">
      <t>カンサ</t>
    </rPh>
    <rPh sb="9" eb="11">
      <t>ホウジン</t>
    </rPh>
    <phoneticPr fontId="5"/>
  </si>
  <si>
    <t>令和元年度工業用水道事業におけるＰＰＰ／ＰＦＩ促進事業（大阪市工業用水道事業におけるＰＰＰ／ＰＦＩ促進事業）</t>
    <phoneticPr fontId="5"/>
  </si>
  <si>
    <t>-</t>
    <phoneticPr fontId="5"/>
  </si>
  <si>
    <t>民間資金等活用事業調査等に必要な経費</t>
    <phoneticPr fontId="5"/>
  </si>
  <si>
    <t>内閣府</t>
  </si>
  <si>
    <t>厚生労働省</t>
  </si>
  <si>
    <t>官民連携基盤整備推進調査費</t>
    <phoneticPr fontId="5"/>
  </si>
  <si>
    <t>国土交通省</t>
  </si>
  <si>
    <t>官民連携による民間資金を最大限活用した成長戦略の推進</t>
    <phoneticPr fontId="5"/>
  </si>
  <si>
    <t>下水道におけるＰＰＰ／ＰＦＩの導入に向けた検討経費</t>
    <phoneticPr fontId="5"/>
  </si>
  <si>
    <t>コンセッション方式事業スキームの形成に必要な資産評価（デューディリジェンス）等</t>
    <rPh sb="38" eb="39">
      <t>トウ</t>
    </rPh>
    <phoneticPr fontId="3"/>
  </si>
  <si>
    <t>随意契約（企画競争）により適切なコスト水準を確保している。</t>
    <phoneticPr fontId="5"/>
  </si>
  <si>
    <t>当該年度に必要とされている費目・使途に限定されている。</t>
    <phoneticPr fontId="5"/>
  </si>
  <si>
    <t>委託する民間企業及び調査対象となる地方公共団体については、審査委員会にて提案内容を踏まえた選定がなされるため、実効性を高め事業の効率化に努めている。</t>
    <phoneticPr fontId="5"/>
  </si>
  <si>
    <t>コンセッション事業が具体化された事業数は増えており、成果目標に見合った成果実績となっている。</t>
    <phoneticPr fontId="5"/>
  </si>
  <si>
    <t>実施件数は見込み件数に見合っている。</t>
    <phoneticPr fontId="5"/>
  </si>
  <si>
    <t>①工業用水道の事業者（地方公共団体）の保有資産の詳細を調査・評価し、事業実施の際の民間事業者のリスクを洗い出す資産評価（デューディリジェンス） 、②実施方針策定に必要となる項目の検討（アドバイザリー）等について、複数の事業者に対して行い、コンセッション事業の具体化を促進する。また、コンセッション方式による事業について、事業者によって異なる様々な事情に応じて、事業者が自らで導入を実現できるよう、本事業で得たノウハウ等の成果を他の事業者に横展開する。</t>
    <phoneticPr fontId="5"/>
  </si>
  <si>
    <t>ＰＰＰ／ＰＦＩ導入の手引書（案）を作成し、本事業で得たノウハウ等の成果を他の事業者に横展開し、ＰＦＩ事業の普及に活用されることが期待できる。</t>
    <phoneticPr fontId="5"/>
  </si>
  <si>
    <t>本事業は、これまで工業用水道分野で地方公共団体等によるコンセッション方式の導入実績がない中で、上記の目標達成のため、国として実施するものであるため、地方公共団体、民間等に委ねることは出来ない。</t>
    <rPh sb="19" eb="21">
      <t>コウキョウ</t>
    </rPh>
    <rPh sb="21" eb="23">
      <t>ダンタイ</t>
    </rPh>
    <rPh sb="76" eb="78">
      <t>コウキョウ</t>
    </rPh>
    <rPh sb="78" eb="80">
      <t>ダンタイ</t>
    </rPh>
    <phoneticPr fontId="5"/>
  </si>
  <si>
    <t>・成長戦略フォローアップ（令和元年6月）
・ＰＰＰ／ＰＦＩ推進アクションプラン（令和元年改定版）</t>
    <phoneticPr fontId="5"/>
  </si>
  <si>
    <t>「成長戦略フォローアップ（令和元年6月）」、「ＰＰＰ／ＰＦＩ推進アクションプラン（令和元年改定版）」で、工業用水道分野がコンセッション方式（利用料金の徴収を行う公共施設について、施設の所有権を公共主体が有したまま、施設の運営権を民間事業者に設定する方式）導入の重点分野に位置付けられ、平成30年度からの３年間でコンセッション事業3件の具体化の数値目標が設定された。これを受けて、工業用水道分野において、コンセッション方式によるＰＰＰ／ＰＦＩの導入を促進するための環境整備を行う。</t>
    <phoneticPr fontId="3"/>
  </si>
  <si>
    <t>令和2年度までに工業用水道分野での3件のコンセッション事業の具体化</t>
    <rPh sb="0" eb="2">
      <t>レイワ</t>
    </rPh>
    <rPh sb="3" eb="5">
      <t>ネンド</t>
    </rPh>
    <rPh sb="8" eb="10">
      <t>コウギョウ</t>
    </rPh>
    <rPh sb="10" eb="12">
      <t>ヨウスイ</t>
    </rPh>
    <rPh sb="12" eb="13">
      <t>ドウ</t>
    </rPh>
    <rPh sb="13" eb="15">
      <t>ブンヤ</t>
    </rPh>
    <rPh sb="18" eb="19">
      <t>ケン</t>
    </rPh>
    <rPh sb="27" eb="29">
      <t>ジギョウ</t>
    </rPh>
    <rPh sb="30" eb="33">
      <t>グタイカ</t>
    </rPh>
    <phoneticPr fontId="5"/>
  </si>
  <si>
    <t>本事業は、「成長戦略フォローアップ（令和元年6月）」、「ＰＰＰ／ＰＦＩ推進アクションプラン（令和元年改定版）」で、工業用水道分野がコンセッション方式導入の重点分野に位置付けられ、平成30年度からの3年間でコンセッション事業3件の具体化の数値目標が設定されたことを受けて、その目標達成のために実施するものであり、国民や社会のニーズを的確に反映している。</t>
    <phoneticPr fontId="3"/>
  </si>
  <si>
    <t>本事業は、これまで工業用水道分野で地方公共団体によるコンセッション方式の導入実績がない中で、コンセッション方式の導入について、国が率先して調査検討を行い、地方公共団体に調査検討の成果を普及することで、その促進を図るものであり、必要かつ適切な事業である。
また、本事業は、「成長戦略フォローアップ（令和元年6月）」、「ＰＰＰ／ＰＦＩ推進アクションプラン（令和元年改定版）」で、工業用水道分野がコンセッション方式導入の重点分野に位置付けられ、平成30年度からの3年間でコンセッション事業3件の具体化の数値目標が設定されたことを受けて、その目標達成のために実施するものであるため、優先度が高い事業である。</t>
    <phoneticPr fontId="3"/>
  </si>
  <si>
    <t>未来投資会議構造改革徹底推進会合（令和2年4月開催）、内閣府ＰＦＩ推進委員会（令和2年5月開催）等において、「ＰＰＰ／ＰＦＩ推進アクションプラン（令和元年改定版）」に明記された重点分野の進捗状況についてのフォローアップが実施され、工業用水道分野については、目標内容（件数、達成時期）について見直し等変更なく令和２年度までに3件のコンセッション事業の具体化を図るとされている中、事業体毎で検討の進捗段階が異なることを踏まえたきめ細かい支援を行う。</t>
    <rPh sb="17" eb="19">
      <t>レイワ</t>
    </rPh>
    <rPh sb="45" eb="47">
      <t>カイサイ</t>
    </rPh>
    <rPh sb="73" eb="75">
      <t>レイワ</t>
    </rPh>
    <rPh sb="75" eb="76">
      <t>ガン</t>
    </rPh>
    <phoneticPr fontId="3"/>
  </si>
  <si>
    <t>他の重点分野（下水道、上水道）においては、当初の目標達成後も実施方針の策定完了までフォローアップを続けるように指摘されているところ。工業用水道については、今後ＰＰＰ／ＰＦＩの推進に向け、水道分野における官民連携推進協議会及びセミナーを開催し、マッチング及び情報提供の機会をより一層多く設けていく。さらに、令和2年度事業については、実施方針策定に係るアドバイザリー業務を実施する。</t>
    <phoneticPr fontId="5"/>
  </si>
  <si>
    <t>-</t>
    <phoneticPr fontId="5"/>
  </si>
  <si>
    <t>119/7</t>
    <phoneticPr fontId="5"/>
  </si>
  <si>
    <t>95/5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</si>
</sst>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3" fillId="0" borderId="17" xfId="0" applyFont="1" applyBorder="1" applyAlignment="1" applyProtection="1">
      <alignment horizontal="left" vertical="center" wrapText="1" shrinkToFit="1"/>
      <protection locked="0"/>
    </xf>
    <xf numFmtId="0" fontId="3"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154460</xdr:colOff>
      <xdr:row>745</xdr:row>
      <xdr:rowOff>149461</xdr:rowOff>
    </xdr:from>
    <xdr:to>
      <xdr:col>33</xdr:col>
      <xdr:colOff>31750</xdr:colOff>
      <xdr:row>757</xdr:row>
      <xdr:rowOff>476250</xdr:rowOff>
    </xdr:to>
    <xdr:grpSp>
      <xdr:nvGrpSpPr>
        <xdr:cNvPr id="2" name="グループ化 1"/>
        <xdr:cNvGrpSpPr/>
      </xdr:nvGrpSpPr>
      <xdr:grpSpPr>
        <a:xfrm>
          <a:off x="3975043" y="42757961"/>
          <a:ext cx="2692457" cy="4517789"/>
          <a:chOff x="3668412" y="45384243"/>
          <a:chExt cx="2759701" cy="4505605"/>
        </a:xfrm>
      </xdr:grpSpPr>
      <xdr:sp macro="" textlink="">
        <xdr:nvSpPr>
          <xdr:cNvPr id="3" name="正方形/長方形 2"/>
          <xdr:cNvSpPr/>
        </xdr:nvSpPr>
        <xdr:spPr>
          <a:xfrm>
            <a:off x="3730029" y="45384243"/>
            <a:ext cx="2532632" cy="10656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95</a:t>
            </a:r>
            <a:r>
              <a:rPr kumimoji="1" lang="ja-JP" altLang="en-US" sz="1200"/>
              <a:t>百万円</a:t>
            </a:r>
          </a:p>
        </xdr:txBody>
      </xdr:sp>
      <xdr:cxnSp macro="">
        <xdr:nvCxnSpPr>
          <xdr:cNvPr id="4" name="直線矢印コネクタ 3"/>
          <xdr:cNvCxnSpPr/>
        </xdr:nvCxnSpPr>
        <xdr:spPr>
          <a:xfrm>
            <a:off x="4953886" y="46850759"/>
            <a:ext cx="0" cy="69999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3750230" y="48149558"/>
            <a:ext cx="2415208" cy="5984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Ａ．民間企業等（２者）</a:t>
            </a:r>
            <a:endParaRPr kumimoji="1" lang="en-US" altLang="ja-JP" sz="1200"/>
          </a:p>
          <a:p>
            <a:pPr algn="ctr"/>
            <a:r>
              <a:rPr kumimoji="1" lang="en-US" altLang="ja-JP" sz="1200"/>
              <a:t>95</a:t>
            </a:r>
            <a:r>
              <a:rPr kumimoji="1" lang="ja-JP" altLang="en-US" sz="1200"/>
              <a:t>百万円</a:t>
            </a:r>
            <a:endParaRPr kumimoji="1" lang="en-US" altLang="ja-JP" sz="1200"/>
          </a:p>
        </xdr:txBody>
      </xdr:sp>
      <xdr:sp macro="" textlink="">
        <xdr:nvSpPr>
          <xdr:cNvPr id="6" name="テキスト ボックス 5"/>
          <xdr:cNvSpPr txBox="1"/>
        </xdr:nvSpPr>
        <xdr:spPr>
          <a:xfrm>
            <a:off x="3770438" y="47740994"/>
            <a:ext cx="2657675" cy="274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委託（随意契約（企画競争））</a:t>
            </a:r>
            <a:r>
              <a:rPr kumimoji="1" lang="en-US" altLang="ja-JP" sz="1100"/>
              <a:t>】</a:t>
            </a:r>
            <a:endParaRPr kumimoji="1" lang="ja-JP" altLang="en-US" sz="1100"/>
          </a:p>
        </xdr:txBody>
      </xdr:sp>
      <xdr:sp macro="" textlink="">
        <xdr:nvSpPr>
          <xdr:cNvPr id="7" name="大かっこ 6"/>
          <xdr:cNvSpPr/>
        </xdr:nvSpPr>
        <xdr:spPr>
          <a:xfrm>
            <a:off x="3668412" y="49045525"/>
            <a:ext cx="2550439" cy="84432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　</a:t>
            </a:r>
            <a:endParaRPr kumimoji="1" lang="en-US" altLang="ja-JP" sz="1000"/>
          </a:p>
          <a:p>
            <a:pPr algn="l"/>
            <a:r>
              <a:rPr kumimoji="1" lang="ja-JP" altLang="ja-JP" sz="1000">
                <a:solidFill>
                  <a:schemeClr val="tx1"/>
                </a:solidFill>
                <a:effectLst/>
                <a:latin typeface="+mn-lt"/>
                <a:ea typeface="+mn-ea"/>
                <a:cs typeface="+mn-cs"/>
              </a:rPr>
              <a:t>コンセッション方式導入に</a:t>
            </a:r>
            <a:r>
              <a:rPr kumimoji="1" lang="ja-JP" altLang="en-US" sz="1000">
                <a:solidFill>
                  <a:schemeClr val="tx1"/>
                </a:solidFill>
                <a:effectLst/>
                <a:latin typeface="+mn-lt"/>
                <a:ea typeface="+mn-ea"/>
                <a:cs typeface="+mn-cs"/>
              </a:rPr>
              <a:t>必要な資産評価などの環境整備</a:t>
            </a:r>
            <a:endParaRPr kumimoji="1" lang="en-US" altLang="ja-JP" sz="1000">
              <a:solidFill>
                <a:schemeClr val="tx1"/>
              </a:solidFill>
              <a:effectLst/>
              <a:latin typeface="+mn-lt"/>
              <a:ea typeface="+mn-ea"/>
              <a:cs typeface="+mn-cs"/>
            </a:endParaRPr>
          </a:p>
          <a:p>
            <a:pPr algn="l"/>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155</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531</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621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622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618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570</v>
      </c>
      <c r="Q13" s="117"/>
      <c r="R13" s="117"/>
      <c r="S13" s="117"/>
      <c r="T13" s="117"/>
      <c r="U13" s="117"/>
      <c r="V13" s="118"/>
      <c r="W13" s="116">
        <v>120</v>
      </c>
      <c r="X13" s="117"/>
      <c r="Y13" s="117"/>
      <c r="Z13" s="117"/>
      <c r="AA13" s="117"/>
      <c r="AB13" s="117"/>
      <c r="AC13" s="118"/>
      <c r="AD13" s="116">
        <v>101</v>
      </c>
      <c r="AE13" s="117"/>
      <c r="AF13" s="117"/>
      <c r="AG13" s="117"/>
      <c r="AH13" s="117"/>
      <c r="AI13" s="117"/>
      <c r="AJ13" s="118"/>
      <c r="AK13" s="116">
        <v>70</v>
      </c>
      <c r="AL13" s="117"/>
      <c r="AM13" s="117"/>
      <c r="AN13" s="117"/>
      <c r="AO13" s="117"/>
      <c r="AP13" s="117"/>
      <c r="AQ13" s="118"/>
      <c r="AR13" s="113" t="s">
        <v>570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t="s">
        <v>570</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572</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120</v>
      </c>
      <c r="X18" s="123"/>
      <c r="Y18" s="123"/>
      <c r="Z18" s="123"/>
      <c r="AA18" s="123"/>
      <c r="AB18" s="123"/>
      <c r="AC18" s="124"/>
      <c r="AD18" s="122">
        <f>SUM(AD13:AJ17)</f>
        <v>101</v>
      </c>
      <c r="AE18" s="123"/>
      <c r="AF18" s="123"/>
      <c r="AG18" s="123"/>
      <c r="AH18" s="123"/>
      <c r="AI18" s="123"/>
      <c r="AJ18" s="124"/>
      <c r="AK18" s="122">
        <f>SUM(AK13:AQ17)</f>
        <v>70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119</v>
      </c>
      <c r="X19" s="117"/>
      <c r="Y19" s="117"/>
      <c r="Z19" s="117"/>
      <c r="AA19" s="117"/>
      <c r="AB19" s="117"/>
      <c r="AC19" s="118"/>
      <c r="AD19" s="116">
        <v>95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0.9916666666666667</v>
      </c>
      <c r="X20" s="540"/>
      <c r="Y20" s="540"/>
      <c r="Z20" s="540"/>
      <c r="AA20" s="540"/>
      <c r="AB20" s="540"/>
      <c r="AC20" s="540"/>
      <c r="AD20" s="540">
        <f t="shared" ref="AD20" si="1">IF(AD18=0, "-", SUM(AD19)/AD18)</f>
        <v>0.94059405940594054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f t="shared" ref="W21" si="2">IF(W19=0, "-", SUM(W19)/SUM(W13,W14))</f>
        <v>0.9916666666666667</v>
      </c>
      <c r="X21" s="540"/>
      <c r="Y21" s="540"/>
      <c r="Z21" s="540"/>
      <c r="AA21" s="540"/>
      <c r="AB21" s="540"/>
      <c r="AC21" s="540"/>
      <c r="AD21" s="540">
        <f t="shared" ref="AD21" si="3">IF(AD19=0, "-", SUM(AD19)/SUM(AD13,AD14))</f>
        <v>0.94059405940594054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70</v>
      </c>
      <c r="Q23" s="114"/>
      <c r="R23" s="114"/>
      <c r="S23" s="114"/>
      <c r="T23" s="114"/>
      <c r="U23" s="114"/>
      <c r="V23" s="115"/>
      <c r="W23" s="113" t="s">
        <v>570</v>
      </c>
      <c r="X23" s="114"/>
      <c r="Y23" s="114"/>
      <c r="Z23" s="114"/>
      <c r="AA23" s="114"/>
      <c r="AB23" s="114"/>
      <c r="AC23" s="115"/>
      <c r="AD23" s="207" t="s">
        <v>570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576</v>
      </c>
      <c r="AR31" s="140"/>
      <c r="AS31" s="141" t="s">
        <v>236</v>
      </c>
      <c r="AT31" s="176"/>
      <c r="AU31" s="275">
        <v>2</v>
      </c>
      <c r="AV31" s="275"/>
      <c r="AW31" s="383" t="s">
        <v>181</v>
      </c>
      <c r="AX31" s="384"/>
    </row>
    <row r="32" spans="1:50" ht="23.25" customHeight="1" x14ac:dyDescent="0.15">
      <c r="A32" s="516"/>
      <c r="B32" s="514"/>
      <c r="C32" s="514"/>
      <c r="D32" s="514"/>
      <c r="E32" s="514"/>
      <c r="F32" s="515"/>
      <c r="G32" s="541" t="s">
        <v>623</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575</v>
      </c>
      <c r="AC32" s="552"/>
      <c r="AD32" s="552"/>
      <c r="AE32" s="368" t="s">
        <v>570</v>
      </c>
      <c r="AF32" s="369"/>
      <c r="AG32" s="369"/>
      <c r="AH32" s="369"/>
      <c r="AI32" s="368">
        <v>3</v>
      </c>
      <c r="AJ32" s="369"/>
      <c r="AK32" s="369"/>
      <c r="AL32" s="369"/>
      <c r="AM32" s="368">
        <v>2</v>
      </c>
      <c r="AN32" s="369"/>
      <c r="AO32" s="369"/>
      <c r="AP32" s="369"/>
      <c r="AQ32" s="119" t="s">
        <v>570</v>
      </c>
      <c r="AR32" s="120"/>
      <c r="AS32" s="120"/>
      <c r="AT32" s="121"/>
      <c r="AU32" s="369" t="s">
        <v>570</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t="s">
        <v>570</v>
      </c>
      <c r="AF33" s="369"/>
      <c r="AG33" s="369"/>
      <c r="AH33" s="369"/>
      <c r="AI33" s="368" t="s">
        <v>570</v>
      </c>
      <c r="AJ33" s="369"/>
      <c r="AK33" s="369"/>
      <c r="AL33" s="369"/>
      <c r="AM33" s="368" t="s">
        <v>570</v>
      </c>
      <c r="AN33" s="369"/>
      <c r="AO33" s="369"/>
      <c r="AP33" s="369"/>
      <c r="AQ33" s="119" t="s">
        <v>570</v>
      </c>
      <c r="AR33" s="120"/>
      <c r="AS33" s="120"/>
      <c r="AT33" s="121"/>
      <c r="AU33" s="369">
        <v>3</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570</v>
      </c>
      <c r="AF34" s="369"/>
      <c r="AG34" s="369"/>
      <c r="AH34" s="369"/>
      <c r="AI34" s="368" t="s">
        <v>571</v>
      </c>
      <c r="AJ34" s="369"/>
      <c r="AK34" s="369"/>
      <c r="AL34" s="369"/>
      <c r="AM34" s="368" t="s">
        <v>570</v>
      </c>
      <c r="AN34" s="369"/>
      <c r="AO34" s="369"/>
      <c r="AP34" s="369"/>
      <c r="AQ34" s="119" t="s">
        <v>570</v>
      </c>
      <c r="AR34" s="120"/>
      <c r="AS34" s="120"/>
      <c r="AT34" s="121"/>
      <c r="AU34" s="369" t="s">
        <v>571</v>
      </c>
      <c r="AV34" s="369"/>
      <c r="AW34" s="369"/>
      <c r="AX34" s="371"/>
    </row>
    <row r="35" spans="1:50" ht="23.25" customHeight="1" x14ac:dyDescent="0.15">
      <c r="A35" s="901" t="s">
        <v>386</v>
      </c>
      <c r="B35" s="902"/>
      <c r="C35" s="902"/>
      <c r="D35" s="902"/>
      <c r="E35" s="902"/>
      <c r="F35" s="903"/>
      <c r="G35" s="907" t="s">
        <v>570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2.2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575</v>
      </c>
      <c r="AC101" s="552"/>
      <c r="AD101" s="552"/>
      <c r="AE101" s="368" t="s">
        <v>570</v>
      </c>
      <c r="AF101" s="369"/>
      <c r="AG101" s="369"/>
      <c r="AH101" s="370"/>
      <c r="AI101" s="368">
        <v>7</v>
      </c>
      <c r="AJ101" s="369"/>
      <c r="AK101" s="369"/>
      <c r="AL101" s="370"/>
      <c r="AM101" s="368">
        <v>5</v>
      </c>
      <c r="AN101" s="369"/>
      <c r="AO101" s="369"/>
      <c r="AP101" s="370"/>
      <c r="AQ101" s="368" t="s">
        <v>570</v>
      </c>
      <c r="AR101" s="369"/>
      <c r="AS101" s="369"/>
      <c r="AT101" s="370"/>
      <c r="AU101" s="368" t="s">
        <v>582</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575</v>
      </c>
      <c r="AC102" s="552"/>
      <c r="AD102" s="552"/>
      <c r="AE102" s="362" t="s">
        <v>570</v>
      </c>
      <c r="AF102" s="362"/>
      <c r="AG102" s="362"/>
      <c r="AH102" s="362"/>
      <c r="AI102" s="362">
        <v>2</v>
      </c>
      <c r="AJ102" s="362"/>
      <c r="AK102" s="362"/>
      <c r="AL102" s="362"/>
      <c r="AM102" s="362">
        <v>4</v>
      </c>
      <c r="AN102" s="362"/>
      <c r="AO102" s="362"/>
      <c r="AP102" s="362"/>
      <c r="AQ102" s="818">
        <v>3</v>
      </c>
      <c r="AR102" s="819"/>
      <c r="AS102" s="819"/>
      <c r="AT102" s="820"/>
      <c r="AU102" s="818" t="s">
        <v>570</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579</v>
      </c>
      <c r="AC116" s="305"/>
      <c r="AD116" s="306"/>
      <c r="AE116" s="362" t="s">
        <v>570</v>
      </c>
      <c r="AF116" s="362"/>
      <c r="AG116" s="362"/>
      <c r="AH116" s="362"/>
      <c r="AI116" s="362">
        <f>119/7</f>
        <v>17</v>
      </c>
      <c r="AJ116" s="362"/>
      <c r="AK116" s="362"/>
      <c r="AL116" s="362"/>
      <c r="AM116" s="362">
        <f>95/5</f>
        <v>19</v>
      </c>
      <c r="AN116" s="362"/>
      <c r="AO116" s="362"/>
      <c r="AP116" s="362"/>
      <c r="AQ116" s="368">
        <v>23.3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310" t="s">
        <v>581</v>
      </c>
      <c r="AF117" s="310"/>
      <c r="AG117" s="310"/>
      <c r="AH117" s="310"/>
      <c r="AI117" s="310" t="s">
        <v>629</v>
      </c>
      <c r="AJ117" s="310"/>
      <c r="AK117" s="310"/>
      <c r="AL117" s="310"/>
      <c r="AM117" s="310" t="s">
        <v>630</v>
      </c>
      <c r="AN117" s="310"/>
      <c r="AO117" s="310"/>
      <c r="AP117" s="310"/>
      <c r="AQ117" s="310" t="s">
        <v>595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585</v>
      </c>
      <c r="H154" s="165"/>
      <c r="I154" s="165"/>
      <c r="J154" s="165"/>
      <c r="K154" s="165"/>
      <c r="L154" s="165"/>
      <c r="M154" s="165"/>
      <c r="N154" s="165"/>
      <c r="O154" s="165"/>
      <c r="P154" s="236"/>
      <c r="Q154" s="164" t="s">
        <v>585</v>
      </c>
      <c r="R154" s="165"/>
      <c r="S154" s="165"/>
      <c r="T154" s="165"/>
      <c r="U154" s="165"/>
      <c r="V154" s="165"/>
      <c r="W154" s="165"/>
      <c r="X154" s="165"/>
      <c r="Y154" s="165"/>
      <c r="Z154" s="165"/>
      <c r="AA154" s="928"/>
      <c r="AB154" s="259" t="s">
        <v>570</v>
      </c>
      <c r="AC154" s="260"/>
      <c r="AD154" s="260"/>
      <c r="AE154" s="265" t="s">
        <v>570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428</v>
      </c>
      <c r="D430" s="254"/>
      <c r="E430" s="242" t="s">
        <v>406</v>
      </c>
      <c r="F430" s="452"/>
      <c r="G430" s="244" t="s">
        <v>255</v>
      </c>
      <c r="H430" s="162"/>
      <c r="I430" s="162"/>
      <c r="J430" s="245" t="s">
        <v>569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571</v>
      </c>
      <c r="AF432" s="140"/>
      <c r="AG432" s="141" t="s">
        <v>236</v>
      </c>
      <c r="AH432" s="176"/>
      <c r="AI432" s="186"/>
      <c r="AJ432" s="186"/>
      <c r="AK432" s="186"/>
      <c r="AL432" s="181"/>
      <c r="AM432" s="186"/>
      <c r="AN432" s="186"/>
      <c r="AO432" s="186"/>
      <c r="AP432" s="181"/>
      <c r="AQ432" s="215" t="s">
        <v>570</v>
      </c>
      <c r="AR432" s="140"/>
      <c r="AS432" s="141" t="s">
        <v>236</v>
      </c>
      <c r="AT432" s="176"/>
      <c r="AU432" s="140" t="s">
        <v>589</v>
      </c>
      <c r="AV432" s="140"/>
      <c r="AW432" s="141" t="s">
        <v>181</v>
      </c>
      <c r="AX432" s="142"/>
    </row>
    <row r="433" spans="1:50" ht="23.25" customHeight="1" x14ac:dyDescent="0.15">
      <c r="A433" s="999"/>
      <c r="B433" s="256"/>
      <c r="C433" s="255"/>
      <c r="D433" s="256"/>
      <c r="E433" s="170"/>
      <c r="F433" s="171"/>
      <c r="G433" s="235" t="s">
        <v>581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570</v>
      </c>
      <c r="AC433" s="137"/>
      <c r="AD433" s="137"/>
      <c r="AE433" s="119" t="s">
        <v>570</v>
      </c>
      <c r="AF433" s="120"/>
      <c r="AG433" s="120"/>
      <c r="AH433" s="120"/>
      <c r="AI433" s="119" t="s">
        <v>570</v>
      </c>
      <c r="AJ433" s="120"/>
      <c r="AK433" s="120"/>
      <c r="AL433" s="120"/>
      <c r="AM433" s="119" t="s">
        <v>571</v>
      </c>
      <c r="AN433" s="120"/>
      <c r="AO433" s="120"/>
      <c r="AP433" s="121"/>
      <c r="AQ433" s="119" t="s">
        <v>570</v>
      </c>
      <c r="AR433" s="120"/>
      <c r="AS433" s="120"/>
      <c r="AT433" s="121"/>
      <c r="AU433" s="120" t="s">
        <v>571</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587</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588</v>
      </c>
      <c r="AN435" s="120"/>
      <c r="AO435" s="120"/>
      <c r="AP435" s="121"/>
      <c r="AQ435" s="119" t="s">
        <v>589</v>
      </c>
      <c r="AR435" s="120"/>
      <c r="AS435" s="120"/>
      <c r="AT435" s="121"/>
      <c r="AU435" s="120" t="s">
        <v>570</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570</v>
      </c>
      <c r="AF457" s="140"/>
      <c r="AG457" s="141" t="s">
        <v>236</v>
      </c>
      <c r="AH457" s="176"/>
      <c r="AI457" s="186"/>
      <c r="AJ457" s="186"/>
      <c r="AK457" s="186"/>
      <c r="AL457" s="181"/>
      <c r="AM457" s="186"/>
      <c r="AN457" s="186"/>
      <c r="AO457" s="186"/>
      <c r="AP457" s="181"/>
      <c r="AQ457" s="215" t="s">
        <v>570</v>
      </c>
      <c r="AR457" s="140"/>
      <c r="AS457" s="141" t="s">
        <v>236</v>
      </c>
      <c r="AT457" s="176"/>
      <c r="AU457" s="140" t="s">
        <v>591</v>
      </c>
      <c r="AV457" s="140"/>
      <c r="AW457" s="141" t="s">
        <v>181</v>
      </c>
      <c r="AX457" s="142"/>
    </row>
    <row r="458" spans="1:50" ht="23.25" customHeight="1" x14ac:dyDescent="0.15">
      <c r="A458" s="999"/>
      <c r="B458" s="256"/>
      <c r="C458" s="255"/>
      <c r="D458" s="256"/>
      <c r="E458" s="170"/>
      <c r="F458" s="171"/>
      <c r="G458" s="235"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581</v>
      </c>
      <c r="AC458" s="137"/>
      <c r="AD458" s="137"/>
      <c r="AE458" s="119" t="s">
        <v>570</v>
      </c>
      <c r="AF458" s="120"/>
      <c r="AG458" s="120"/>
      <c r="AH458" s="120"/>
      <c r="AI458" s="119" t="s">
        <v>570</v>
      </c>
      <c r="AJ458" s="120"/>
      <c r="AK458" s="120"/>
      <c r="AL458" s="120"/>
      <c r="AM458" s="119" t="s">
        <v>571</v>
      </c>
      <c r="AN458" s="120"/>
      <c r="AO458" s="120"/>
      <c r="AP458" s="121"/>
      <c r="AQ458" s="119" t="s">
        <v>570</v>
      </c>
      <c r="AR458" s="120"/>
      <c r="AS458" s="120"/>
      <c r="AT458" s="121"/>
      <c r="AU458" s="120" t="s">
        <v>570</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581</v>
      </c>
      <c r="AC459" s="228"/>
      <c r="AD459" s="228"/>
      <c r="AE459" s="119" t="s">
        <v>570</v>
      </c>
      <c r="AF459" s="120"/>
      <c r="AG459" s="120"/>
      <c r="AH459" s="121"/>
      <c r="AI459" s="119" t="s">
        <v>570</v>
      </c>
      <c r="AJ459" s="120"/>
      <c r="AK459" s="120"/>
      <c r="AL459" s="120"/>
      <c r="AM459" s="119" t="s">
        <v>570</v>
      </c>
      <c r="AN459" s="120"/>
      <c r="AO459" s="120"/>
      <c r="AP459" s="121"/>
      <c r="AQ459" s="119" t="s">
        <v>570</v>
      </c>
      <c r="AR459" s="120"/>
      <c r="AS459" s="120"/>
      <c r="AT459" s="121"/>
      <c r="AU459" s="120" t="s">
        <v>570</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589</v>
      </c>
      <c r="AF460" s="120"/>
      <c r="AG460" s="120"/>
      <c r="AH460" s="121"/>
      <c r="AI460" s="119" t="s">
        <v>570</v>
      </c>
      <c r="AJ460" s="120"/>
      <c r="AK460" s="120"/>
      <c r="AL460" s="120"/>
      <c r="AM460" s="119" t="s">
        <v>570</v>
      </c>
      <c r="AN460" s="120"/>
      <c r="AO460" s="120"/>
      <c r="AP460" s="121"/>
      <c r="AQ460" s="119" t="s">
        <v>590</v>
      </c>
      <c r="AR460" s="120"/>
      <c r="AS460" s="120"/>
      <c r="AT460" s="121"/>
      <c r="AU460" s="120" t="s">
        <v>571</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9.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624</v>
      </c>
      <c r="AH702" s="890"/>
      <c r="AI702" s="890"/>
      <c r="AJ702" s="890"/>
      <c r="AK702" s="890"/>
      <c r="AL702" s="890"/>
      <c r="AM702" s="890"/>
      <c r="AN702" s="890"/>
      <c r="AO702" s="890"/>
      <c r="AP702" s="890"/>
      <c r="AQ702" s="890"/>
      <c r="AR702" s="890"/>
      <c r="AS702" s="890"/>
      <c r="AT702" s="890"/>
      <c r="AU702" s="890"/>
      <c r="AV702" s="890"/>
      <c r="AW702" s="890"/>
      <c r="AX702" s="891"/>
    </row>
    <row r="703" spans="1:50" ht="60"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620</v>
      </c>
      <c r="AH703" s="669"/>
      <c r="AI703" s="669"/>
      <c r="AJ703" s="669"/>
      <c r="AK703" s="669"/>
      <c r="AL703" s="669"/>
      <c r="AM703" s="669"/>
      <c r="AN703" s="669"/>
      <c r="AO703" s="669"/>
      <c r="AP703" s="669"/>
      <c r="AQ703" s="669"/>
      <c r="AR703" s="669"/>
      <c r="AS703" s="669"/>
      <c r="AT703" s="669"/>
      <c r="AU703" s="669"/>
      <c r="AV703" s="669"/>
      <c r="AW703" s="669"/>
      <c r="AX703" s="670"/>
    </row>
    <row r="704" spans="1:50" ht="159.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625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592</v>
      </c>
      <c r="AE705" s="737"/>
      <c r="AF705" s="737"/>
      <c r="AG705" s="164" t="s">
        <v>570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592</v>
      </c>
      <c r="AE708" s="672"/>
      <c r="AF708" s="672"/>
      <c r="AG708" s="527" t="s">
        <v>570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60"/>
      <c r="AG709" s="668" t="s">
        <v>613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592</v>
      </c>
      <c r="AE710" s="159"/>
      <c r="AF710" s="160"/>
      <c r="AG710" s="668" t="s">
        <v>588</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60"/>
      <c r="AG711" s="668" t="s">
        <v>614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8" t="s">
        <v>592</v>
      </c>
      <c r="AE712" s="159"/>
      <c r="AF712" s="160"/>
      <c r="AG712" s="595" t="s">
        <v>570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68" t="s">
        <v>570</v>
      </c>
      <c r="AH713" s="669"/>
      <c r="AI713" s="669"/>
      <c r="AJ713" s="669"/>
      <c r="AK713" s="669"/>
      <c r="AL713" s="669"/>
      <c r="AM713" s="669"/>
      <c r="AN713" s="669"/>
      <c r="AO713" s="669"/>
      <c r="AP713" s="669"/>
      <c r="AQ713" s="669"/>
      <c r="AR713" s="669"/>
      <c r="AS713" s="669"/>
      <c r="AT713" s="669"/>
      <c r="AU713" s="669"/>
      <c r="AV713" s="669"/>
      <c r="AW713" s="669"/>
      <c r="AX713" s="670"/>
    </row>
    <row r="714" spans="1:50" ht="40.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615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616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592</v>
      </c>
      <c r="AE716" s="763"/>
      <c r="AF716" s="763"/>
      <c r="AG716" s="668" t="s">
        <v>570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617</v>
      </c>
      <c r="AH717" s="669"/>
      <c r="AI717" s="669"/>
      <c r="AJ717" s="669"/>
      <c r="AK717" s="669"/>
      <c r="AL717" s="669"/>
      <c r="AM717" s="669"/>
      <c r="AN717" s="669"/>
      <c r="AO717" s="669"/>
      <c r="AP717" s="669"/>
      <c r="AQ717" s="669"/>
      <c r="AR717" s="669"/>
      <c r="AS717" s="669"/>
      <c r="AT717" s="669"/>
      <c r="AU717" s="669"/>
      <c r="AV717" s="669"/>
      <c r="AW717" s="669"/>
      <c r="AX717" s="670"/>
    </row>
    <row r="718" spans="1:50" ht="41.2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619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568</v>
      </c>
      <c r="AE719" s="672"/>
      <c r="AF719" s="672"/>
      <c r="AG719" s="164" t="s">
        <v>594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606</v>
      </c>
      <c r="D721" s="923"/>
      <c r="E721" s="923"/>
      <c r="F721" s="924"/>
      <c r="G721" s="942"/>
      <c r="H721" s="943"/>
      <c r="I721" s="82" t="str">
        <f>IF(OR(G721="　", G721=""), "", "-")</f>
        <v/>
      </c>
      <c r="J721" s="921">
        <v>14</v>
      </c>
      <c r="K721" s="921"/>
      <c r="L721" s="82" t="str">
        <f>IF(M721="","","-")</f>
        <v/>
      </c>
      <c r="M721" s="83"/>
      <c r="N721" s="918" t="s">
        <v>605</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t="s">
        <v>607</v>
      </c>
      <c r="D722" s="923"/>
      <c r="E722" s="923"/>
      <c r="F722" s="924"/>
      <c r="G722" s="942"/>
      <c r="H722" s="943"/>
      <c r="I722" s="82" t="str">
        <f t="shared" ref="I722:I725" si="4">IF(OR(G722="　", G722=""), "", "-")</f>
        <v/>
      </c>
      <c r="J722" s="921">
        <v>389</v>
      </c>
      <c r="K722" s="921"/>
      <c r="L722" s="82" t="str">
        <f t="shared" ref="L722:L725" si="5">IF(M722="","","-")</f>
        <v/>
      </c>
      <c r="M722" s="83"/>
      <c r="N722" s="918" t="s">
        <v>608</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t="s">
        <v>609</v>
      </c>
      <c r="D723" s="923"/>
      <c r="E723" s="923"/>
      <c r="F723" s="924"/>
      <c r="G723" s="942"/>
      <c r="H723" s="943"/>
      <c r="I723" s="82" t="str">
        <f t="shared" si="4"/>
        <v/>
      </c>
      <c r="J723" s="921">
        <v>309</v>
      </c>
      <c r="K723" s="921"/>
      <c r="L723" s="82" t="str">
        <f t="shared" si="5"/>
        <v/>
      </c>
      <c r="M723" s="83"/>
      <c r="N723" s="918" t="s">
        <v>610</v>
      </c>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t="s">
        <v>609</v>
      </c>
      <c r="D724" s="923"/>
      <c r="E724" s="923"/>
      <c r="F724" s="924"/>
      <c r="G724" s="942"/>
      <c r="H724" s="943"/>
      <c r="I724" s="82" t="str">
        <f t="shared" si="4"/>
        <v/>
      </c>
      <c r="J724" s="921">
        <v>58</v>
      </c>
      <c r="K724" s="921"/>
      <c r="L724" s="82" t="str">
        <f t="shared" si="5"/>
        <v/>
      </c>
      <c r="M724" s="83"/>
      <c r="N724" s="918" t="s">
        <v>611</v>
      </c>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626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627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628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c r="B731" s="620"/>
      <c r="C731" s="620"/>
      <c r="D731" s="620"/>
      <c r="E731" s="621"/>
      <c r="F731" s="684" t="s">
        <v>628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c r="B733" s="754"/>
      <c r="C733" s="754"/>
      <c r="D733" s="754"/>
      <c r="E733" s="755"/>
      <c r="F733" s="770" t="s">
        <v>628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628</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570</v>
      </c>
      <c r="F737" s="103"/>
      <c r="G737" s="103"/>
      <c r="H737" s="103"/>
      <c r="I737" s="103"/>
      <c r="J737" s="103"/>
      <c r="K737" s="103"/>
      <c r="L737" s="103"/>
      <c r="M737" s="103"/>
      <c r="N737" s="109" t="s">
        <v>404</v>
      </c>
      <c r="O737" s="109"/>
      <c r="P737" s="109"/>
      <c r="Q737" s="109"/>
      <c r="R737" s="103" t="s">
        <v>570</v>
      </c>
      <c r="S737" s="103"/>
      <c r="T737" s="103"/>
      <c r="U737" s="103"/>
      <c r="V737" s="103"/>
      <c r="W737" s="103"/>
      <c r="X737" s="103"/>
      <c r="Y737" s="103"/>
      <c r="Z737" s="103"/>
      <c r="AA737" s="109" t="s">
        <v>403</v>
      </c>
      <c r="AB737" s="109"/>
      <c r="AC737" s="109"/>
      <c r="AD737" s="109"/>
      <c r="AE737" s="103" t="s">
        <v>570</v>
      </c>
      <c r="AF737" s="103"/>
      <c r="AG737" s="103"/>
      <c r="AH737" s="103"/>
      <c r="AI737" s="103"/>
      <c r="AJ737" s="103"/>
      <c r="AK737" s="103"/>
      <c r="AL737" s="103"/>
      <c r="AM737" s="103"/>
      <c r="AN737" s="109" t="s">
        <v>402</v>
      </c>
      <c r="AO737" s="109"/>
      <c r="AP737" s="109"/>
      <c r="AQ737" s="109"/>
      <c r="AR737" s="110" t="s">
        <v>570</v>
      </c>
      <c r="AS737" s="111"/>
      <c r="AT737" s="111"/>
      <c r="AU737" s="111"/>
      <c r="AV737" s="111"/>
      <c r="AW737" s="111"/>
      <c r="AX737" s="112"/>
      <c r="AY737" s="88"/>
      <c r="AZ737" s="88"/>
    </row>
    <row r="738" spans="1:52" ht="24.75" customHeight="1" x14ac:dyDescent="0.15">
      <c r="A738" s="100" t="s">
        <v>401</v>
      </c>
      <c r="B738" s="101"/>
      <c r="C738" s="101"/>
      <c r="D738" s="102"/>
      <c r="E738" s="103" t="s">
        <v>570</v>
      </c>
      <c r="F738" s="103"/>
      <c r="G738" s="103"/>
      <c r="H738" s="103"/>
      <c r="I738" s="103"/>
      <c r="J738" s="103"/>
      <c r="K738" s="103"/>
      <c r="L738" s="103"/>
      <c r="M738" s="103"/>
      <c r="N738" s="109" t="s">
        <v>400</v>
      </c>
      <c r="O738" s="109"/>
      <c r="P738" s="109"/>
      <c r="Q738" s="109"/>
      <c r="R738" s="103" t="s">
        <v>581</v>
      </c>
      <c r="S738" s="103"/>
      <c r="T738" s="103"/>
      <c r="U738" s="103"/>
      <c r="V738" s="103"/>
      <c r="W738" s="103"/>
      <c r="X738" s="103"/>
      <c r="Y738" s="103"/>
      <c r="Z738" s="103"/>
      <c r="AA738" s="109" t="s">
        <v>399</v>
      </c>
      <c r="AB738" s="109"/>
      <c r="AC738" s="109"/>
      <c r="AD738" s="109"/>
      <c r="AE738" s="103" t="s">
        <v>570</v>
      </c>
      <c r="AF738" s="103"/>
      <c r="AG738" s="103"/>
      <c r="AH738" s="103"/>
      <c r="AI738" s="103"/>
      <c r="AJ738" s="103"/>
      <c r="AK738" s="103"/>
      <c r="AL738" s="103"/>
      <c r="AM738" s="103"/>
      <c r="AN738" s="109" t="s">
        <v>398</v>
      </c>
      <c r="AO738" s="109"/>
      <c r="AP738" s="109"/>
      <c r="AQ738" s="109"/>
      <c r="AR738" s="110" t="s">
        <v>596</v>
      </c>
      <c r="AS738" s="111"/>
      <c r="AT738" s="111"/>
      <c r="AU738" s="111"/>
      <c r="AV738" s="111"/>
      <c r="AW738" s="111"/>
      <c r="AX738" s="112"/>
    </row>
    <row r="739" spans="1:52" ht="24.75" customHeight="1" x14ac:dyDescent="0.15">
      <c r="A739" s="100" t="s">
        <v>397</v>
      </c>
      <c r="B739" s="101"/>
      <c r="C739" s="101"/>
      <c r="D739" s="102"/>
      <c r="E739" s="103" t="s">
        <v>597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149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598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2" customHeight="1" x14ac:dyDescent="0.15">
      <c r="A782" s="557"/>
      <c r="B782" s="767"/>
      <c r="C782" s="767"/>
      <c r="D782" s="767"/>
      <c r="E782" s="767"/>
      <c r="F782" s="768"/>
      <c r="G782" s="453" t="s">
        <v>599</v>
      </c>
      <c r="H782" s="454"/>
      <c r="I782" s="454"/>
      <c r="J782" s="454"/>
      <c r="K782" s="455"/>
      <c r="L782" s="456" t="s">
        <v>612</v>
      </c>
      <c r="M782" s="457"/>
      <c r="N782" s="457"/>
      <c r="O782" s="457"/>
      <c r="P782" s="457"/>
      <c r="Q782" s="457"/>
      <c r="R782" s="457"/>
      <c r="S782" s="457"/>
      <c r="T782" s="457"/>
      <c r="U782" s="457"/>
      <c r="V782" s="457"/>
      <c r="W782" s="457"/>
      <c r="X782" s="458"/>
      <c r="Y782" s="459">
        <v>70</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70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90" customHeight="1" x14ac:dyDescent="0.15">
      <c r="A838" s="408">
        <v>1</v>
      </c>
      <c r="B838" s="408">
        <v>1</v>
      </c>
      <c r="C838" s="428" t="s">
        <v>600</v>
      </c>
      <c r="D838" s="422"/>
      <c r="E838" s="422"/>
      <c r="F838" s="422"/>
      <c r="G838" s="422"/>
      <c r="H838" s="422"/>
      <c r="I838" s="422"/>
      <c r="J838" s="423">
        <v>6011101045308</v>
      </c>
      <c r="K838" s="424"/>
      <c r="L838" s="424"/>
      <c r="M838" s="424"/>
      <c r="N838" s="424"/>
      <c r="O838" s="424"/>
      <c r="P838" s="429" t="s">
        <v>601</v>
      </c>
      <c r="Q838" s="321"/>
      <c r="R838" s="321"/>
      <c r="S838" s="321"/>
      <c r="T838" s="321"/>
      <c r="U838" s="321"/>
      <c r="V838" s="321"/>
      <c r="W838" s="321"/>
      <c r="X838" s="321"/>
      <c r="Y838" s="322">
        <v>70</v>
      </c>
      <c r="Z838" s="323"/>
      <c r="AA838" s="323"/>
      <c r="AB838" s="324"/>
      <c r="AC838" s="332" t="s">
        <v>382</v>
      </c>
      <c r="AD838" s="427"/>
      <c r="AE838" s="427"/>
      <c r="AF838" s="427"/>
      <c r="AG838" s="427"/>
      <c r="AH838" s="425">
        <v>2</v>
      </c>
      <c r="AI838" s="426"/>
      <c r="AJ838" s="426"/>
      <c r="AK838" s="426"/>
      <c r="AL838" s="329" t="s">
        <v>571</v>
      </c>
      <c r="AM838" s="330"/>
      <c r="AN838" s="330"/>
      <c r="AO838" s="331"/>
      <c r="AP838" s="325" t="s">
        <v>581</v>
      </c>
      <c r="AQ838" s="325"/>
      <c r="AR838" s="325"/>
      <c r="AS838" s="325"/>
      <c r="AT838" s="325"/>
      <c r="AU838" s="325"/>
      <c r="AV838" s="325"/>
      <c r="AW838" s="325"/>
      <c r="AX838" s="325"/>
    </row>
    <row r="839" spans="1:50" ht="90" customHeight="1" x14ac:dyDescent="0.15">
      <c r="A839" s="408">
        <v>2</v>
      </c>
      <c r="B839" s="408">
        <v>1</v>
      </c>
      <c r="C839" s="428" t="s">
        <v>602</v>
      </c>
      <c r="D839" s="422"/>
      <c r="E839" s="422"/>
      <c r="F839" s="422"/>
      <c r="G839" s="422"/>
      <c r="H839" s="422"/>
      <c r="I839" s="422"/>
      <c r="J839" s="423">
        <v>3011105000996</v>
      </c>
      <c r="K839" s="424"/>
      <c r="L839" s="424"/>
      <c r="M839" s="424"/>
      <c r="N839" s="424"/>
      <c r="O839" s="424"/>
      <c r="P839" s="429" t="s">
        <v>603</v>
      </c>
      <c r="Q839" s="321"/>
      <c r="R839" s="321"/>
      <c r="S839" s="321"/>
      <c r="T839" s="321"/>
      <c r="U839" s="321"/>
      <c r="V839" s="321"/>
      <c r="W839" s="321"/>
      <c r="X839" s="321"/>
      <c r="Y839" s="322">
        <v>25</v>
      </c>
      <c r="Z839" s="323"/>
      <c r="AA839" s="323"/>
      <c r="AB839" s="324"/>
      <c r="AC839" s="332" t="s">
        <v>382</v>
      </c>
      <c r="AD839" s="332"/>
      <c r="AE839" s="332"/>
      <c r="AF839" s="332"/>
      <c r="AG839" s="332"/>
      <c r="AH839" s="425">
        <v>2</v>
      </c>
      <c r="AI839" s="426"/>
      <c r="AJ839" s="426"/>
      <c r="AK839" s="426"/>
      <c r="AL839" s="329" t="s">
        <v>570</v>
      </c>
      <c r="AM839" s="330"/>
      <c r="AN839" s="330"/>
      <c r="AO839" s="331"/>
      <c r="AP839" s="325" t="s">
        <v>604</v>
      </c>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v>31</v>
      </c>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29" max="49" man="1"/>
    <brk id="704" max="49" man="1"/>
    <brk id="740" max="49" man="1"/>
    <brk id="832" max="49" man="1"/>
    <brk id="868" max="49" man="1"/>
    <brk id="901" max="49" man="1"/>
    <brk id="934" max="49" man="1"/>
    <brk id="967" max="49" man="1"/>
    <brk id="1000" max="49" man="1"/>
    <brk id="1033" max="49" man="1"/>
    <brk id="1066" max="49" man="1"/>
    <brk id="1100" max="49" man="1"/>
  </rowBreaks>
  <colBreaks count="1" manualBreakCount="1">
    <brk id="6" max="108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524746-5184-48B2-B10F-6DD28C61854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764BC963-F3BF-4EC8-BEB3-2E7D55FD1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755697-FA4D-46F0-A5A5-9833C6355C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2020-07-19T04:00:50Z</cp:lastPrinted>
  <dcterms:created xsi:type="dcterms:W3CDTF">2012-03-13T00:50:25Z</dcterms:created>
  <dcterms:modified xsi:type="dcterms:W3CDTF">2020-11-16T11:49:00Z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