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４．電ガ部/５．レビューシート/原政課/"/>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<sst xmlns="http://schemas.openxmlformats.org/spreadsheetml/2006/main" count="2899" uniqueCount="641">
  <si>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</si>
  <si>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</si>
  <si>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</si>
  <si>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</si>
  <si>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</si>
  <si>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</si>
  <si>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</si>
  <si>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</si>
  <si>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</si>
  <si>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</si>
  <si>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</si>
  <si>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</si>
  <si>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</si>
  <si>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</si>
  <si>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</si>
  <si>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</si>
  <si>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</si>
  <si>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</si>
  <si>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</si>
  <si>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</si>
  <si>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</si>
  <si>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</si>
  <si>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</si>
  <si>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</si>
  <si>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</si>
  <si>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</si>
  <si>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</si>
  <si>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</si>
  <si>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</si>
  <si>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</si>
  <si>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</si>
  <si>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</si>
  <si>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</si>
  <si>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</si>
  <si>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</si>
  <si>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</si>
  <si>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</si>
  <si>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</si>
  <si>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</si>
  <si>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</si>
  <si>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</si>
  <si>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</si>
  <si>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</si>
  <si>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</si>
  <si>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</si>
  <si>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</si>
  <si>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</si>
  <si>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</si>
  <si>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</si>
  <si>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</si>
  <si>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</si>
  <si>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</si>
  <si>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</si>
  <si>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</si>
  <si>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</si>
  <si>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</si>
  <si>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</si>
  <si>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</si>
  <si>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</si>
  <si>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</si>
  <si>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</si>
  <si>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</si>
  <si>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</si>
  <si>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</si>
  <si>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</si>
  <si>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</si>
  <si>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</si>
  <si>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</si>
  <si>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</si>
  <si>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</si>
  <si>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</si>
  <si>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</si>
  <si>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</si>
  <si>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</si>
  <si>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</si>
  <si>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</si>
  <si>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</si>
  <si>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</si>
  <si>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</si>
  <si>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</si>
  <si>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</si>
  <si>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</si>
  <si>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</si>
  <si>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</si>
  <si>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</si>
  <si>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</si>
  <si>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</si>
  <si>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</si>
  <si>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</si>
  <si>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</si>
  <si>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</si>
  <si>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</si>
  <si>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</si>
  <si>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</si>
  <si>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</si>
  <si>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</si>
  <si>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</si>
  <si>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</si>
  <si>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</si>
  <si>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</si>
  <si>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</si>
  <si>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</si>
  <si>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</si>
  <si>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</si>
  <si>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</si>
  <si>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</si>
  <si>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</si>
  <si>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</si>
  <si>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</si>
  <si>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</si>
  <si>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</si>
  <si>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</si>
  <si>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</si>
  <si>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</si>
  <si>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</si>
  <si>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</si>
  <si>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</si>
  <si>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</si>
  <si>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</si>
  <si>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</si>
  <si>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</si>
  <si>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</si>
  <si>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</si>
  <si>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</si>
  <si>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</si>
  <si>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</si>
  <si>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</si>
  <si>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</si>
  <si>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</si>
  <si>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</si>
  <si>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</si>
  <si>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</si>
  <si>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</si>
  <si>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</si>
  <si>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</si>
  <si>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</si>
  <si>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</si>
  <si>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</si>
  <si>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</si>
  <si>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</si>
  <si>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</si>
  <si>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</si>
  <si>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</si>
  <si>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</si>
  <si>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</si>
  <si>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</si>
  <si>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</si>
  <si>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</si>
  <si>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</si>
  <si>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</si>
  <si>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</si>
  <si>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</si>
  <si>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</si>
  <si>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</si>
  <si>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</si>
  <si>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</si>
  <si>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</si>
  <si>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</si>
  <si>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</si>
  <si>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</si>
  <si>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</si>
  <si>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</si>
  <si>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</si>
  <si>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</si>
  <si>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</si>
  <si>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</si>
  <si>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</si>
  <si>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</si>
  <si>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</si>
  <si>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</si>
  <si>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</si>
  <si>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</si>
  <si>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</si>
  <si>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</si>
  <si>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</si>
  <si>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</si>
  <si>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</si>
  <si>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</si>
  <si>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</si>
  <si>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</si>
  <si>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</si>
  <si>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</si>
  <si>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</si>
  <si>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</si>
  <si>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</si>
  <si>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</si>
  <si>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</si>
  <si>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</si>
  <si>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</si>
  <si>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</si>
  <si>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</si>
  <si>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</si>
  <si>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</si>
  <si>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</si>
  <si>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</si>
  <si>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</si>
  <si>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</si>
  <si>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</si>
  <si>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</si>
  <si>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</si>
  <si>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</si>
  <si>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</si>
  <si>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</si>
  <si>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</si>
  <si>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</si>
  <si>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</si>
  <si>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</si>
  <si>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</si>
  <si>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</si>
  <si>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</si>
  <si>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</si>
  <si>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</si>
  <si>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</si>
  <si>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</si>
  <si>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</si>
  <si>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</si>
  <si>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</si>
  <si>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</si>
  <si>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</si>
  <si>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</si>
  <si>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</si>
  <si>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</si>
  <si>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</si>
  <si>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</si>
  <si>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</si>
  <si>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</si>
  <si>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</si>
  <si>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</si>
  <si>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</si>
  <si>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</si>
  <si>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</si>
  <si>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</si>
  <si>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</si>
  <si>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</si>
  <si>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</si>
  <si>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</si>
  <si>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</si>
  <si>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</si>
  <si>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</si>
  <si>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</si>
  <si>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</si>
  <si>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</si>
  <si>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</si>
  <si>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</si>
  <si>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</si>
  <si>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</si>
  <si>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</si>
  <si>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</si>
  <si>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</si>
  <si>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</si>
  <si>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</si>
  <si>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</si>
  <si>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</si>
  <si>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</si>
  <si>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</si>
  <si>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</si>
  <si>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</si>
  <si>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</si>
  <si>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</si>
  <si>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</si>
  <si>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</si>
  <si>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</si>
  <si>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</si>
  <si>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</si>
  <si>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</si>
  <si>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</si>
  <si>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</si>
  <si>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</si>
  <si>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</si>
  <si>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</si>
  <si>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</si>
  <si>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</si>
  <si>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</si>
  <si>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</si>
  <si>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</si>
  <si>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</si>
  <si>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</si>
  <si>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</si>
  <si>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</si>
  <si>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</si>
  <si>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</si>
  <si>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</si>
  <si>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</si>
  <si>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</si>
  <si>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</si>
  <si>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</si>
  <si>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</si>
  <si>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</si>
  <si>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</si>
  <si>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</si>
  <si>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</si>
  <si>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</si>
  <si>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</si>
  <si>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</si>
  <si>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</si>
  <si>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</si>
  <si>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</si>
  <si>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</si>
  <si>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</si>
  <si>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</si>
  <si>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</si>
  <si>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</si>
  <si>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</si>
  <si>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</si>
  <si>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</si>
  <si>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</si>
  <si>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</si>
  <si>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</si>
  <si>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</si>
  <si>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</si>
  <si>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</si>
  <si>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</si>
  <si>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</si>
  <si>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</si>
  <si>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</si>
  <si>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</si>
  <si>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</si>
  <si>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</si>
  <si>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</si>
  <si>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</si>
  <si>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</si>
  <si>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</si>
  <si>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</si>
  <si>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</si>
  <si>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</si>
  <si>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</si>
  <si>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</si>
  <si>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</si>
  <si>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</si>
  <si>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</si>
  <si>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</si>
  <si>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</si>
  <si>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</si>
  <si>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</si>
  <si>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</si>
  <si>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</si>
  <si>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</si>
  <si>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</si>
  <si>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</si>
  <si>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</si>
  <si>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</si>
  <si>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</si>
  <si>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</si>
  <si>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</si>
  <si>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</si>
  <si>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</si>
  <si>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</si>
  <si>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</si>
  <si>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</si>
  <si>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</si>
  <si>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</si>
  <si>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</si>
  <si>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</si>
  <si>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</si>
  <si>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</si>
  <si>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</si>
  <si>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</si>
  <si>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</si>
  <si>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</si>
  <si>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</si>
  <si>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</si>
  <si>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</si>
  <si>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</si>
  <si>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</si>
  <si>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</si>
  <si>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</si>
  <si>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</si>
  <si>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</si>
  <si>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</si>
  <si>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</si>
  <si>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</si>
  <si>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</si>
  <si>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</si>
  <si>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</si>
  <si>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</si>
  <si>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</si>
  <si>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</si>
  <si>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</si>
  <si>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</si>
  <si>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</si>
  <si>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</si>
  <si>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</si>
  <si>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</si>
  <si>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</si>
  <si>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</si>
  <si>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</si>
  <si>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</si>
  <si>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</si>
  <si>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</si>
  <si>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</si>
  <si>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</si>
  <si>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</si>
  <si>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</si>
  <si>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</si>
  <si>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</si>
  <si>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</si>
  <si>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</si>
  <si>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</si>
  <si>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</si>
  <si>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</si>
  <si>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</si>
  <si>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</si>
  <si>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</si>
  <si>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</si>
  <si>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</si>
  <si>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</si>
  <si>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</si>
  <si>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</si>
  <si>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</si>
  <si>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</si>
  <si>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</si>
  <si>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</si>
  <si>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</si>
  <si>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</si>
  <si>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</si>
  <si>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</si>
  <si>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</si>
  <si>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</si>
  <si>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</si>
  <si>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</si>
  <si>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</si>
  <si>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</si>
  <si>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</si>
  <si>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</si>
  <si>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</si>
  <si>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</si>
  <si>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</si>
  <si>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</si>
  <si>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</si>
  <si>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</si>
  <si>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</si>
  <si>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</si>
  <si>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</si>
  <si>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</si>
  <si>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</si>
  <si>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</si>
  <si>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</si>
  <si>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</si>
  <si>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</si>
  <si>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</si>
  <si>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</si>
  <si>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</si>
  <si>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</si>
  <si>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</si>
  <si>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</si>
  <si>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</si>
  <si>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</si>
  <si>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</si>
  <si>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</si>
  <si>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</si>
  <si>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</si>
  <si>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</si>
  <si>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</si>
  <si>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</si>
  <si>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</si>
  <si>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</si>
  <si>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</si>
  <si>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</si>
  <si>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</si>
  <si>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</si>
  <si>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</si>
  <si>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</si>
  <si>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</si>
  <si>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</si>
  <si>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</si>
  <si>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</si>
  <si>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</si>
  <si>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</si>
  <si>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</si>
  <si>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</si>
  <si>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</si>
  <si>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</si>
  <si>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</si>
  <si>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</si>
  <si>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</si>
  <si>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</si>
  <si>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</si>
  <si>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</si>
  <si>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</si>
  <si>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</si>
  <si>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</si>
  <si>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</si>
  <si>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</si>
  <si>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</si>
  <si>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</si>
  <si>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</si>
  <si>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</si>
  <si>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</si>
  <si>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</si>
  <si>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</si>
  <si>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</si>
  <si>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</si>
  <si>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</si>
  <si>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</si>
  <si>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</si>
  <si>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</si>
  <si>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</si>
  <si>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</si>
  <si>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</si>
  <si>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</si>
  <si>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</si>
  <si>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</si>
  <si>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</si>
  <si>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</si>
  <si>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</si>
  <si>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</si>
  <si>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</si>
  <si>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</si>
  <si>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</si>
  <si>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</si>
  <si>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</si>
  <si>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</si>
  <si>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</si>
  <si>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</si>
  <si>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</si>
  <si>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</si>
  <si>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</si>
  <si>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</si>
  <si>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</si>
  <si>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</si>
  <si>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</si>
  <si>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</si>
  <si>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</si>
  <si>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</si>
  <si>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</si>
  <si>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</si>
  <si>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</si>
  <si>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</si>
  <si>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</si>
  <si>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</si>
  <si>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</si>
  <si>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</si>
  <si>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</si>
  <si>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</si>
  <si>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</si>
  <si>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</si>
  <si>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</si>
  <si>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</si>
  <si>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</si>
  <si>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</si>
  <si>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</si>
  <si>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</si>
  <si>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</si>
  <si>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</si>
  <si>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</si>
  <si>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</si>
  <si>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</si>
  <si>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</si>
  <si>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</si>
  <si>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</si>
  <si>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</si>
  <si>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</si>
  <si>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</si>
  <si>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</si>
  <si>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</si>
  <si>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</si>
  <si>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</si>
  <si>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</si>
  <si>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</si>
  <si>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</si>
  <si>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</si>
  <si>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</si>
  <si>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</si>
  <si>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海外におけるウラン探鉱支援事業費補助金</t>
    <phoneticPr fontId="5"/>
  </si>
  <si>
    <t>資源エネルギー庁</t>
    <phoneticPr fontId="5"/>
  </si>
  <si>
    <t>○</t>
  </si>
  <si>
    <t>特別会計に関する法律第85条第5項第3号
特別会計に関する法律施行令第51条第6項第7号</t>
    <phoneticPr fontId="5"/>
  </si>
  <si>
    <t>資源確保戦略（平成24年6月27日）
エネルギー基本計画（平成30年7月3日閣議決定）</t>
    <phoneticPr fontId="5"/>
  </si>
  <si>
    <t>世界的に原子力発電が拡大し、中長期的にウラン需要は増加すると見込まれており、またウラン市場は国有企業や資源メジャーによる寡占化が進んでいる。こうした中、ウランの全量を海外から輸入している我が国として、中長期的な観点も踏まえ、我が国企業によるウラン資源開発を促進し、ウランの安定供給を確保することを目的とする。</t>
    <phoneticPr fontId="5"/>
  </si>
  <si>
    <t>リスクの高い海外ウラン探鉱事業（特に初期の調査・探鉱段階）について、独立行政法人石油天然ガス・金属鉱物資源機構（JOGMEC）が探鉱を行う他、JOGMECが 民間事業者の海外ウラン探鉱事業の支援を行う。(補助率：定額、1/2)</t>
    <phoneticPr fontId="5"/>
  </si>
  <si>
    <t>-</t>
  </si>
  <si>
    <t>-</t>
    <phoneticPr fontId="5"/>
  </si>
  <si>
    <t>-</t>
    <phoneticPr fontId="5"/>
  </si>
  <si>
    <t>-</t>
    <phoneticPr fontId="5"/>
  </si>
  <si>
    <t>ウラン探鉱支援事業費等補助金</t>
    <phoneticPr fontId="5"/>
  </si>
  <si>
    <t>調査・探鉱段階から民間の自主的探鉱事業に移行した件数</t>
    <phoneticPr fontId="5"/>
  </si>
  <si>
    <t>件</t>
    <rPh sb="0" eb="1">
      <t>ケン</t>
    </rPh>
    <phoneticPr fontId="5"/>
  </si>
  <si>
    <t>-</t>
    <phoneticPr fontId="5"/>
  </si>
  <si>
    <t>調査・探鉱件数</t>
    <phoneticPr fontId="5"/>
  </si>
  <si>
    <t>執行額／調査・探鉱件数　　　　　　　　　　　　　　</t>
    <phoneticPr fontId="5"/>
  </si>
  <si>
    <t>千円</t>
    <rPh sb="0" eb="2">
      <t>センエン</t>
    </rPh>
    <phoneticPr fontId="5"/>
  </si>
  <si>
    <t>千円/件</t>
    <rPh sb="0" eb="2">
      <t>センエン</t>
    </rPh>
    <rPh sb="3" eb="4">
      <t>ケン</t>
    </rPh>
    <phoneticPr fontId="5"/>
  </si>
  <si>
    <t>432,039/4</t>
    <phoneticPr fontId="5"/>
  </si>
  <si>
    <t>279,934/4</t>
    <phoneticPr fontId="5"/>
  </si>
  <si>
    <t>367.470/4</t>
    <phoneticPr fontId="5"/>
  </si>
  <si>
    <t>380,000/3</t>
    <phoneticPr fontId="5"/>
  </si>
  <si>
    <t>6　エネルギー・環境</t>
    <phoneticPr fontId="5"/>
  </si>
  <si>
    <t>6-3 電力・ガス</t>
    <phoneticPr fontId="5"/>
  </si>
  <si>
    <t>エネルギーミックスの実現に向けた施策の実施</t>
    <phoneticPr fontId="5"/>
  </si>
  <si>
    <t>エネルギーミックスの実現に向けた施策の実施</t>
    <phoneticPr fontId="5"/>
  </si>
  <si>
    <t>世界的に原子力発電が拡大し、中長期的にウラン需給逼迫の可能性が高まると見込まれる一方で、ウランは探鉱から生産に至るまでのリードタイムが長いという特徴がある。このため、ウランの全量を海外から輸入している我が国にとって、中長期的な観点も踏まえ、ウランの安定供給確保に貢献することは、我が国のエネルギー供給安定性を向上させ、エネルギーミックス（原子力発電比率２０～２２％）の実現に資する。</t>
    <phoneticPr fontId="5"/>
  </si>
  <si>
    <t>-</t>
    <phoneticPr fontId="5"/>
  </si>
  <si>
    <t>世界的に原子力発電が拡大し、中長期的にウラン需給逼迫の可能性があるとともに、ウラン市場は国有企業や資源メジャーによる寡占化が進んでいる。こうした中、ウランの全量を海外から輸入している我が国として、中長期的な観点も踏まえ、ウランを安定的に調達することは重要な課題。エネルギー基本計画においても「ＪＯＧＭＥＣによるリスクマネー供給機能の強化等を通じて、官民が協力して自主開発比率を引き上げていく」としている。本事業を通じて、ＪＯＧＭＥＣが海外ウラン探鉱事業にリスクマネーを供給することで、ウラン供給源の多角化を図り、安定供給の確保を図ることは極めて重要である</t>
    <phoneticPr fontId="5"/>
  </si>
  <si>
    <t>本事業は海外におけるウラン探鉱支援を行うものであり、通常地方自治体による事業実施は想定されない。また、エネルギー基本計画において「ＪＯＧＭＥＣによるリスクマネー供給機能の強化等を通じて、官民が協力して自主開発比率を引き上げていく」としているところであり、ＪＯＧＭＥＣによるリスクマネー供給を通じて官民一体となって、ウラン供給源の多角化を図り、安定供給の確保を図ることは適切である。</t>
    <phoneticPr fontId="5"/>
  </si>
  <si>
    <t>世界的に原子力発電が拡大し、中長期的にウラン需給逼迫の可能性が高まると見込まれるとともに、ウラン市場は国有企業や資源メジャーによる寡占化が進んでいる。こうした中、ウランの全量を海外から輸入している我が国にとって、中長期的な観点も踏まえ、ウランを安定的に調達することは重要な課題。エネルギー基本計画においても「ＪＯＧＭＥＣによるリスクマネー供給機能の強化等を通じて、官民が協力して自主開発比率を引き上げていく」としている。本事業は、ＪＯＧＭＥＣによるリスクマネーを供給を通じて、官民一体となってウラン供給源の多角化を図り、安定供給の確保を図るものであり、政策目的の達成手段として必要かつ適切であり、優先度の高い事業である。</t>
    <phoneticPr fontId="5"/>
  </si>
  <si>
    <t>世界的に原子力発電が拡大し、中長期的にウラン需給逼迫の可能性が高まると見込まれるとともに、ウラン市場は国有企業や資源メジャーによる寡占化が進んでいる。こうした中、ウランの全量を海外から輸入している我が国として、中長期的な観点も踏まえ、ウランを安定的に調達することは重要な課題。エネルギー基本計画においても「ＪＯＧＭＥＣによるリスクマネー供給機能の強化等を通じて、官民が協力して自主開発比率を引き上げていく」としている。したがって、ＪＯＧＭＥＣを本事業の支出先とすることは妥当である。</t>
    <phoneticPr fontId="5"/>
  </si>
  <si>
    <t>無</t>
  </si>
  <si>
    <t>本事業において、海外ウラン探鉱事業を実施する民間事業者は事業費の１／２を負担しており、受益者との負担関係は妥当である。</t>
    <phoneticPr fontId="5"/>
  </si>
  <si>
    <t>案件の採択に当たっては、公募・外部有識者を含めた厳正な審査を行うことなどにより、効率的かつ効果的な事業実施に向けた取組みを実施しており妥当である。</t>
    <phoneticPr fontId="5"/>
  </si>
  <si>
    <t>案件の採択に当たっては、公募・外部有識者を含めた厳正な審査を行うことなどにより、合理的な支出を行っている。</t>
    <phoneticPr fontId="5"/>
  </si>
  <si>
    <t>案件の採択に当たっては、公募・外部有識者を含めた厳正な審査を行うことなどにより、当該案件がウラン資源の安定供給確保という目的に資するものであるかを確認している。</t>
    <phoneticPr fontId="5"/>
  </si>
  <si>
    <t>案件の採択に当たっては、公募・外部有識者を含めた厳正な審査を行うことなどにより、効率的かつ効果的な事業実施に向けた取組みを実施している。</t>
    <phoneticPr fontId="5"/>
  </si>
  <si>
    <t>‐</t>
  </si>
  <si>
    <t>一般的にリスクマネーの供給による資源探鉱支援としては、出資による支援などが考えられるが、本事業が対象とするほとんどのウラン初期探鉱においては、プロジェクト会社（SPC）を設置せずに行うことことから出資による支援方法は取り得ないため、補助金による支援が適切である。</t>
    <phoneticPr fontId="5"/>
  </si>
  <si>
    <t>行政事業レビューの指摘も踏まえ、資源国との関係で外交的にコミットしている案件を中心に必要最小限のものに絞り込んで実施する。また、事業を進めるに当たっては、中長期的なウラン需給の見通し、世界のウラン市場の寡占状況などの見通しを明らかにするとともに、対象とする鉱山の地質環境の評価や品位を含む事業見通しを精査することとし、助成金やJOGMEC審査基準の厳格化を図った。</t>
    <phoneticPr fontId="5"/>
  </si>
  <si>
    <t>令和元年度は、本事業にて民間事業者の自主的探鉱に移行する可能性が高い1件について民間事業者によるウラン探鉱事業への助成を実施し、また、JOGMECにおいても2件のウラン探鉱事業を実施しており、探査の着実な進展につながっている。</t>
    <rPh sb="0" eb="2">
      <t>レイワ</t>
    </rPh>
    <rPh sb="2" eb="3">
      <t>ガン</t>
    </rPh>
    <phoneticPr fontId="5"/>
  </si>
  <si>
    <t>平成27年度「秋レビュー」
指摘内容：「事業の必要性や今後の見通しを踏まえ、適切な予算規模とすべきである。また、事業の実績や有効性等のレビューシートへの記載も充実させるべきである」
○平成28年度「公開プロセス」
公開プロセスの結果：事業全体の抜本的な改善
とりまとめコメント：
・海外ウラン探鉱支援事業は、事業の具体的目標、事業計画等の立案・策定が不十分で、国費を投入する必要があるかどうか判定できない。必要性が立証できなければ、廃止すべき。
・事業の必要性や有効性について国民に理解して頂けるよう、事業の効果等を検証できるようＰＤＣＡサイクルをより充実させ、レビューシートの記述に反映させるべき。
・事業の全体像をわかりやすく説明してほしい。
・予想投資収益率も考慮に入れるべき。
・現状分析、具体的目標、事業計画が存在しないようなので、早急に立案して秘匿の必要がなければ、公表すべき。
対応状況：平成29年度予算、平成30年度予算では、資源国との関係で外交的にコミットしている案件を中心に必要最小限度のものに絞り込んで要求し、減額を行った。（28年度予算額：6.0億円、29年度予算額：3.0億円、30年度予算額：3.0億円）。
　平成２７年度秋の行政事業レビュー実施時点（平成２７年１１月）では、国内では２基（川内１．２号機）のみが再稼働しており、今後の需要については不確実性が高く、必要性の説明が困難であったが、状況は変わっており、平成３０年８月時点では、国内の原発再稼働９基、変更設置許可５基、審査中１２基が控えている。また、世界では、電力需要の増加と低炭素発電の必要性の高まりを背景として、原子力発電が大幅に拡大すると予想され、ウランの需要は今後も引き続き増加することが見込まれている（出展：OECD・NEA ウラニウム2016）。
　なお我が国の2030年のエネルギーミックスの指標では、原子力比率20～22%とされており、これに必要とされるウランを確実に確保していくことが必要であるが、ウラン探鉱は、長期にわたる事業であり、かつ投資回収の不確実性が高い事業でもある。探鉱の結果ウラン鉱床が見つかった場合も、日本へのウラン調達が実現するまでには、開発・生産の各段階を経る必要があり、最終的に我が国の自主開発比率の上昇を実現するまでには相当の期間を要するため、今後１０年に必要な探鉱量を試算の上で、我が国として必要な探鉱支援を実施していく必要あり。
　平成２７年度の時点では成果目標としている自主開発比率が15％であり、過去の探鉱成果が出ていないではないかとの指摘をうけたが、これも探鉱のリードタイムの長さ故であり、平成２９年末現在の自主開発比率は37％となっている。</t>
    <phoneticPr fontId="5"/>
  </si>
  <si>
    <t>0699</t>
    <phoneticPr fontId="5"/>
  </si>
  <si>
    <t>0573</t>
    <phoneticPr fontId="5"/>
  </si>
  <si>
    <t>0600</t>
    <phoneticPr fontId="5"/>
  </si>
  <si>
    <t>0520</t>
    <phoneticPr fontId="5"/>
  </si>
  <si>
    <t>0302</t>
    <phoneticPr fontId="5"/>
  </si>
  <si>
    <t>0468</t>
    <phoneticPr fontId="5"/>
  </si>
  <si>
    <t>0404</t>
    <phoneticPr fontId="5"/>
  </si>
  <si>
    <t>0349</t>
    <phoneticPr fontId="5"/>
  </si>
  <si>
    <t>0325</t>
    <phoneticPr fontId="5"/>
  </si>
  <si>
    <t>A.独立行政法人石油天然ガス・金属鉱物資源機構</t>
    <phoneticPr fontId="5"/>
  </si>
  <si>
    <t>B.OURD(Canada)Co.Ltd.</t>
    <phoneticPr fontId="5"/>
  </si>
  <si>
    <t>事業費</t>
    <rPh sb="0" eb="3">
      <t>ジギョウヒ</t>
    </rPh>
    <phoneticPr fontId="5"/>
  </si>
  <si>
    <t>ボーリング調査等費用</t>
    <rPh sb="5" eb="7">
      <t>チョウサ</t>
    </rPh>
    <rPh sb="7" eb="8">
      <t>トウ</t>
    </rPh>
    <rPh sb="8" eb="10">
      <t>ヒヨウ</t>
    </rPh>
    <phoneticPr fontId="5"/>
  </si>
  <si>
    <t>調査費</t>
    <rPh sb="0" eb="2">
      <t>チョウサ</t>
    </rPh>
    <rPh sb="2" eb="3">
      <t>ヒ</t>
    </rPh>
    <phoneticPr fontId="5"/>
  </si>
  <si>
    <t>探鉱動向情報収集及び海外探鉱会社等との共同探鉱の実施</t>
  </si>
  <si>
    <t>事業費</t>
    <rPh sb="0" eb="2">
      <t>ジギョウ</t>
    </rPh>
    <rPh sb="2" eb="3">
      <t>ヒ</t>
    </rPh>
    <phoneticPr fontId="5"/>
  </si>
  <si>
    <t>本邦法人等の探鉱事業への助成</t>
  </si>
  <si>
    <t>指導監督費</t>
    <rPh sb="0" eb="2">
      <t>シドウ</t>
    </rPh>
    <rPh sb="2" eb="4">
      <t>カントク</t>
    </rPh>
    <rPh sb="4" eb="5">
      <t>ヒ</t>
    </rPh>
    <phoneticPr fontId="5"/>
  </si>
  <si>
    <t>助成事業の現地指導監督等</t>
  </si>
  <si>
    <t>独立行政法人石油天然ガス・金属鉱物資源機構</t>
    <phoneticPr fontId="5"/>
  </si>
  <si>
    <t>海外におけるウラン探鉱事業を行う民間事業者に対して助成を実施するとともに、先導的にリスクの高い地域の調査やウラン探鉱に必要なその他の調査を実施する。</t>
    <phoneticPr fontId="5"/>
  </si>
  <si>
    <t>OURD(Canada)Co.Ltd.</t>
    <phoneticPr fontId="5"/>
  </si>
  <si>
    <t>-</t>
    <phoneticPr fontId="5"/>
  </si>
  <si>
    <t>カナダ探鉱事業への助成</t>
    <phoneticPr fontId="5"/>
  </si>
  <si>
    <t>調査・探鉱段階から民間の自主的探鉱事業に10年間（29年度～38年度）で4件移行させる（探鉱は長期的な活動であり、3年以内の目標設定にはそぐわないため、中間目標は空欄とした）</t>
    <phoneticPr fontId="5"/>
  </si>
  <si>
    <t>令和元年度までに補助を行った民間事業者による探鉱１７件のうち既に６件が民間事業者による自主的探鉱に移行しており、成果目標に見合った実績となっている。</t>
    <rPh sb="0" eb="2">
      <t>レイワ</t>
    </rPh>
    <rPh sb="2" eb="5">
      <t>ガンネンド</t>
    </rPh>
    <phoneticPr fontId="5"/>
  </si>
  <si>
    <t>令和元年度は、民間事業者の自主的探鉱に移行する可能性が高い1件について、民間事業者によるウラン探鉱事業への助成を実施し、また、JOGMECにおいても2件のウラン探鉱事業を実施した。これにより、探査の着実な進展につながっている。</t>
    <rPh sb="0" eb="2">
      <t>レイワ</t>
    </rPh>
    <rPh sb="2" eb="3">
      <t>ガン</t>
    </rPh>
    <phoneticPr fontId="5"/>
  </si>
  <si>
    <t>令和元年度までに補助を行った民間事業者による探鉱１７件のうち既に６件が民間事業者による自主的探鉱に移行しており、本事業の成果は活用されている。　</t>
    <rPh sb="0" eb="2">
      <t>レイワ</t>
    </rPh>
    <rPh sb="2" eb="5">
      <t>ガンネンド</t>
    </rPh>
    <phoneticPr fontId="5"/>
  </si>
  <si>
    <t>-</t>
    <phoneticPr fontId="5"/>
  </si>
  <si>
    <t>原子力政策課　</t>
    <phoneticPr fontId="5"/>
  </si>
  <si>
    <t>課長　松野　大輔</t>
    <rPh sb="0" eb="2">
      <t>カチョウ</t>
    </rPh>
    <rPh sb="3" eb="5">
      <t>マツノ</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</si>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</sst>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93585</xdr:colOff>
      <xdr:row>745</xdr:row>
      <xdr:rowOff>177986</xdr:rowOff>
    </xdr:from>
    <xdr:to>
      <xdr:col>22</xdr:col>
      <xdr:colOff>97794</xdr:colOff>
      <xdr:row>746</xdr:row>
      <xdr:rowOff>334883</xdr:rowOff>
    </xdr:to>
    <xdr:sp macro="" textlink="">
      <xdr:nvSpPr>
        <xdr:cNvPr id="2" name="大かっこ 1"/>
        <xdr:cNvSpPr/>
      </xdr:nvSpPr>
      <xdr:spPr bwMode="auto">
        <a:xfrm>
          <a:off x="2089299" y="49771486"/>
          <a:ext cx="1999924" cy="51068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u="sng">
              <a:solidFill>
                <a:schemeClr val="tx1"/>
              </a:solidFill>
              <a:latin typeface="+mn-lt"/>
              <a:ea typeface="+mn-ea"/>
              <a:cs typeface="+mn-cs"/>
            </a:rPr>
            <a:t>プロジェクト全体管理</a:t>
          </a:r>
          <a:endParaRPr lang="ja-JP" altLang="ja-JP"/>
        </a:p>
      </xdr:txBody>
    </xdr:sp>
    <xdr:clientData/>
  </xdr:twoCellAnchor>
  <xdr:twoCellAnchor>
    <xdr:from>
      <xdr:col>26</xdr:col>
      <xdr:colOff>82501</xdr:colOff>
      <xdr:row>758</xdr:row>
      <xdr:rowOff>154038</xdr:rowOff>
    </xdr:from>
    <xdr:to>
      <xdr:col>36</xdr:col>
      <xdr:colOff>58879</xdr:colOff>
      <xdr:row>759</xdr:row>
      <xdr:rowOff>202557</xdr:rowOff>
    </xdr:to>
    <xdr:sp macro="" textlink="">
      <xdr:nvSpPr>
        <xdr:cNvPr id="3" name="大かっこ 2"/>
        <xdr:cNvSpPr/>
      </xdr:nvSpPr>
      <xdr:spPr bwMode="auto">
        <a:xfrm>
          <a:off x="4799644" y="54664252"/>
          <a:ext cx="1790664" cy="7198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u="sng">
              <a:solidFill>
                <a:schemeClr val="tx1"/>
              </a:solidFill>
              <a:latin typeface="+mn-lt"/>
              <a:ea typeface="+mn-ea"/>
              <a:cs typeface="+mn-cs"/>
            </a:rPr>
            <a:t>海外における探鉱活動</a:t>
          </a:r>
          <a:endParaRPr kumimoji="1" lang="en-US" altLang="ja-JP" sz="1100" u="sng">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u="sng">
              <a:solidFill>
                <a:schemeClr val="tx1"/>
              </a:solidFill>
              <a:latin typeface="+mn-lt"/>
              <a:ea typeface="+mn-ea"/>
              <a:cs typeface="+mn-cs"/>
            </a:rPr>
            <a:t>（助成事業）</a:t>
          </a:r>
          <a:endParaRPr lang="ja-JP" altLang="ja-JP"/>
        </a:p>
      </xdr:txBody>
    </xdr:sp>
    <xdr:clientData/>
  </xdr:twoCellAnchor>
  <xdr:twoCellAnchor>
    <xdr:from>
      <xdr:col>11</xdr:col>
      <xdr:colOff>25400</xdr:colOff>
      <xdr:row>752</xdr:row>
      <xdr:rowOff>63688</xdr:rowOff>
    </xdr:from>
    <xdr:to>
      <xdr:col>23</xdr:col>
      <xdr:colOff>4035</xdr:colOff>
      <xdr:row>758</xdr:row>
      <xdr:rowOff>200264</xdr:rowOff>
    </xdr:to>
    <xdr:sp macro="" textlink="">
      <xdr:nvSpPr>
        <xdr:cNvPr id="4" name="大かっこ 3"/>
        <xdr:cNvSpPr/>
      </xdr:nvSpPr>
      <xdr:spPr bwMode="auto">
        <a:xfrm>
          <a:off x="2021114" y="52133688"/>
          <a:ext cx="2155778" cy="2576790"/>
        </a:xfrm>
        <a:prstGeom prst="bracketPair">
          <a:avLst>
            <a:gd name="adj" fmla="val 748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u="sng">
              <a:solidFill>
                <a:schemeClr val="tx1"/>
              </a:solidFill>
              <a:latin typeface="+mn-lt"/>
              <a:ea typeface="+mn-ea"/>
              <a:cs typeface="+mn-cs"/>
            </a:rPr>
            <a:t>民間事業者向け助成事業</a:t>
          </a:r>
          <a:endParaRPr kumimoji="1" lang="en-US" altLang="ja-JP" sz="1100" u="sng">
            <a:solidFill>
              <a:schemeClr val="tx1"/>
            </a:solidFill>
            <a:latin typeface="+mn-lt"/>
            <a:ea typeface="+mn-ea"/>
            <a:cs typeface="+mn-cs"/>
          </a:endParaRPr>
        </a:p>
        <a:p>
          <a:pPr algn="l"/>
          <a:r>
            <a:rPr kumimoji="1" lang="ja-JP" altLang="ja-JP" sz="1100">
              <a:solidFill>
                <a:schemeClr val="tx1"/>
              </a:solidFill>
              <a:latin typeface="+mn-lt"/>
              <a:ea typeface="+mn-ea"/>
              <a:cs typeface="+mn-cs"/>
            </a:rPr>
            <a:t>公募、採択、指導・監督等</a:t>
          </a:r>
          <a:endParaRPr kumimoji="1" lang="en-US" altLang="ja-JP" sz="1100">
            <a:solidFill>
              <a:schemeClr val="tx1"/>
            </a:solidFill>
            <a:latin typeface="+mn-lt"/>
            <a:ea typeface="+mn-ea"/>
            <a:cs typeface="+mn-cs"/>
          </a:endParaRPr>
        </a:p>
        <a:p>
          <a:pPr algn="l"/>
          <a:endParaRPr kumimoji="1" lang="en-US" altLang="ja-JP" sz="1100">
            <a:solidFill>
              <a:schemeClr val="tx1"/>
            </a:solidFill>
            <a:latin typeface="+mn-lt"/>
            <a:ea typeface="+mn-ea"/>
            <a:cs typeface="+mn-cs"/>
          </a:endParaRPr>
        </a:p>
        <a:p>
          <a:pPr algn="l"/>
          <a:r>
            <a:rPr kumimoji="1" lang="ja-JP" altLang="ja-JP" sz="1100" u="sng">
              <a:solidFill>
                <a:schemeClr val="tx1"/>
              </a:solidFill>
              <a:latin typeface="+mn-lt"/>
              <a:ea typeface="+mn-ea"/>
              <a:cs typeface="+mn-cs"/>
            </a:rPr>
            <a:t>ＪＯＧＭＥＣ自身による調査</a:t>
          </a:r>
          <a:endParaRPr kumimoji="1" lang="en-US" altLang="ja-JP" sz="1100" u="sng">
            <a:solidFill>
              <a:schemeClr val="tx1"/>
            </a:solidFill>
            <a:latin typeface="+mn-lt"/>
            <a:ea typeface="+mn-ea"/>
            <a:cs typeface="+mn-cs"/>
          </a:endParaRPr>
        </a:p>
        <a:p>
          <a:pPr algn="l"/>
          <a:r>
            <a:rPr kumimoji="1" lang="ja-JP" altLang="ja-JP" sz="1100">
              <a:solidFill>
                <a:schemeClr val="tx1"/>
              </a:solidFill>
              <a:latin typeface="+mn-lt"/>
              <a:ea typeface="+mn-ea"/>
              <a:cs typeface="+mn-cs"/>
            </a:rPr>
            <a:t>初期探鉱案件やカントリーリスクの高い地域の案件など、民間事業者では参画が難しい探鉱案件及びウラン探鉱に必要な調査の実施</a:t>
          </a:r>
          <a:endParaRPr lang="ja-JP" altLang="ja-JP" sz="1100">
            <a:solidFill>
              <a:schemeClr val="tx1"/>
            </a:solidFill>
            <a:latin typeface="+mn-lt"/>
            <a:ea typeface="+mn-ea"/>
            <a:cs typeface="+mn-cs"/>
          </a:endParaRPr>
        </a:p>
      </xdr:txBody>
    </xdr:sp>
    <xdr:clientData/>
  </xdr:twoCellAnchor>
  <xdr:twoCellAnchor>
    <xdr:from>
      <xdr:col>11</xdr:col>
      <xdr:colOff>0</xdr:colOff>
      <xdr:row>743</xdr:row>
      <xdr:rowOff>0</xdr:rowOff>
    </xdr:from>
    <xdr:to>
      <xdr:col>22</xdr:col>
      <xdr:colOff>109492</xdr:colOff>
      <xdr:row>745</xdr:row>
      <xdr:rowOff>100381</xdr:rowOff>
    </xdr:to>
    <xdr:sp macro="" textlink="">
      <xdr:nvSpPr>
        <xdr:cNvPr id="5" name="テキスト ボックス 4"/>
        <xdr:cNvSpPr txBox="1"/>
      </xdr:nvSpPr>
      <xdr:spPr bwMode="auto">
        <a:xfrm>
          <a:off x="1995714" y="48885929"/>
          <a:ext cx="2105207" cy="807952"/>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tx1"/>
              </a:solidFill>
            </a:rPr>
            <a:t>経済産業省</a:t>
          </a:r>
          <a:endParaRPr kumimoji="1" lang="en-US" altLang="ja-JP" sz="1100">
            <a:solidFill>
              <a:schemeClr val="tx1"/>
            </a:solidFill>
          </a:endParaRPr>
        </a:p>
        <a:p>
          <a:pPr algn="ctr"/>
          <a:r>
            <a:rPr kumimoji="1" lang="en-US" altLang="ja-JP" sz="1100">
              <a:solidFill>
                <a:schemeClr val="tx1"/>
              </a:solidFill>
            </a:rPr>
            <a:t>367</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12</xdr:col>
      <xdr:colOff>111678</xdr:colOff>
      <xdr:row>749</xdr:row>
      <xdr:rowOff>233237</xdr:rowOff>
    </xdr:from>
    <xdr:to>
      <xdr:col>21</xdr:col>
      <xdr:colOff>151062</xdr:colOff>
      <xdr:row>752</xdr:row>
      <xdr:rowOff>326595</xdr:rowOff>
    </xdr:to>
    <xdr:sp macro="" textlink="">
      <xdr:nvSpPr>
        <xdr:cNvPr id="6" name="テキスト ボックス 5"/>
        <xdr:cNvSpPr txBox="1"/>
      </xdr:nvSpPr>
      <xdr:spPr bwMode="auto">
        <a:xfrm>
          <a:off x="2288821" y="51241880"/>
          <a:ext cx="1672241" cy="115471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solidFill>
                <a:schemeClr val="tx1"/>
              </a:solidFill>
            </a:rPr>
            <a:t>A</a:t>
          </a:r>
          <a:r>
            <a:rPr kumimoji="1" lang="ja-JP" altLang="en-US" sz="1100">
              <a:solidFill>
                <a:schemeClr val="tx1"/>
              </a:solidFill>
            </a:rPr>
            <a:t>．独立行政法人石油天然ガス・金属鉱物資源機構</a:t>
          </a:r>
        </a:p>
        <a:p>
          <a:pPr algn="ctr"/>
          <a:r>
            <a:rPr kumimoji="1" lang="en-US" altLang="ja-JP" sz="1100">
              <a:solidFill>
                <a:schemeClr val="tx1"/>
              </a:solidFill>
            </a:rPr>
            <a:t>367</a:t>
          </a:r>
          <a:r>
            <a:rPr kumimoji="1" lang="ja-JP" altLang="en-US" sz="1100">
              <a:solidFill>
                <a:schemeClr val="tx1"/>
              </a:solidFill>
            </a:rPr>
            <a:t>百万円</a:t>
          </a:r>
        </a:p>
      </xdr:txBody>
    </xdr:sp>
    <xdr:clientData/>
  </xdr:twoCellAnchor>
  <xdr:twoCellAnchor>
    <xdr:from>
      <xdr:col>26</xdr:col>
      <xdr:colOff>101984</xdr:colOff>
      <xdr:row>756</xdr:row>
      <xdr:rowOff>312954</xdr:rowOff>
    </xdr:from>
    <xdr:to>
      <xdr:col>36</xdr:col>
      <xdr:colOff>49139</xdr:colOff>
      <xdr:row>758</xdr:row>
      <xdr:rowOff>115236</xdr:rowOff>
    </xdr:to>
    <xdr:sp macro="" textlink="">
      <xdr:nvSpPr>
        <xdr:cNvPr id="7" name="テキスト ボックス 6"/>
        <xdr:cNvSpPr txBox="1"/>
      </xdr:nvSpPr>
      <xdr:spPr bwMode="auto">
        <a:xfrm>
          <a:off x="4819127" y="53798097"/>
          <a:ext cx="1761441" cy="827353"/>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solidFill>
                <a:schemeClr val="tx1"/>
              </a:solidFill>
            </a:rPr>
            <a:t>B</a:t>
          </a:r>
          <a:r>
            <a:rPr kumimoji="1" lang="ja-JP" altLang="en-US" sz="1100">
              <a:solidFill>
                <a:schemeClr val="tx1"/>
              </a:solidFill>
            </a:rPr>
            <a:t>．民間会社（</a:t>
          </a:r>
          <a:r>
            <a:rPr kumimoji="1" lang="en-US" altLang="ja-JP" sz="1100">
              <a:solidFill>
                <a:schemeClr val="tx1"/>
              </a:solidFill>
            </a:rPr>
            <a:t>1</a:t>
          </a:r>
          <a:r>
            <a:rPr kumimoji="1" lang="ja-JP" altLang="en-US" sz="1100">
              <a:solidFill>
                <a:schemeClr val="tx1"/>
              </a:solidFill>
            </a:rPr>
            <a:t>社）</a:t>
          </a:r>
        </a:p>
        <a:p>
          <a:pPr algn="ctr"/>
          <a:r>
            <a:rPr kumimoji="1" lang="en-US" altLang="ja-JP" sz="1100">
              <a:solidFill>
                <a:schemeClr val="tx1"/>
              </a:solidFill>
            </a:rPr>
            <a:t>10</a:t>
          </a:r>
          <a:r>
            <a:rPr kumimoji="1" lang="ja-JP" altLang="en-US" sz="1100">
              <a:solidFill>
                <a:schemeClr val="tx1"/>
              </a:solidFill>
            </a:rPr>
            <a:t>百万円</a:t>
          </a:r>
        </a:p>
      </xdr:txBody>
    </xdr:sp>
    <xdr:clientData/>
  </xdr:twoCellAnchor>
  <xdr:twoCellAnchor>
    <xdr:from>
      <xdr:col>17</xdr:col>
      <xdr:colOff>26810</xdr:colOff>
      <xdr:row>747</xdr:row>
      <xdr:rowOff>35852</xdr:rowOff>
    </xdr:from>
    <xdr:to>
      <xdr:col>17</xdr:col>
      <xdr:colOff>26810</xdr:colOff>
      <xdr:row>748</xdr:row>
      <xdr:rowOff>289753</xdr:rowOff>
    </xdr:to>
    <xdr:cxnSp macro="">
      <xdr:nvCxnSpPr>
        <xdr:cNvPr id="8" name="直線矢印コネクタ 7"/>
        <xdr:cNvCxnSpPr/>
      </xdr:nvCxnSpPr>
      <xdr:spPr bwMode="auto">
        <a:xfrm flipH="1">
          <a:off x="3111096" y="50336923"/>
          <a:ext cx="0" cy="60768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151062</xdr:colOff>
      <xdr:row>751</xdr:row>
      <xdr:rowOff>105806</xdr:rowOff>
    </xdr:from>
    <xdr:to>
      <xdr:col>31</xdr:col>
      <xdr:colOff>91130</xdr:colOff>
      <xdr:row>751</xdr:row>
      <xdr:rowOff>106151</xdr:rowOff>
    </xdr:to>
    <xdr:cxnSp macro="">
      <xdr:nvCxnSpPr>
        <xdr:cNvPr id="9" name="直線コネクタ 8"/>
        <xdr:cNvCxnSpPr/>
      </xdr:nvCxnSpPr>
      <xdr:spPr bwMode="auto">
        <a:xfrm flipH="1">
          <a:off x="3961062" y="51822020"/>
          <a:ext cx="1754354" cy="34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128383</xdr:colOff>
      <xdr:row>748</xdr:row>
      <xdr:rowOff>289754</xdr:rowOff>
    </xdr:from>
    <xdr:to>
      <xdr:col>19</xdr:col>
      <xdr:colOff>170146</xdr:colOff>
      <xdr:row>749</xdr:row>
      <xdr:rowOff>184734</xdr:rowOff>
    </xdr:to>
    <xdr:sp macro="" textlink="">
      <xdr:nvSpPr>
        <xdr:cNvPr id="10" name="テキスト ボックス 9"/>
        <xdr:cNvSpPr txBox="1"/>
      </xdr:nvSpPr>
      <xdr:spPr bwMode="auto">
        <a:xfrm>
          <a:off x="2668383" y="50944611"/>
          <a:ext cx="948906" cy="248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26</xdr:col>
      <xdr:colOff>160428</xdr:colOff>
      <xdr:row>755</xdr:row>
      <xdr:rowOff>311267</xdr:rowOff>
    </xdr:from>
    <xdr:to>
      <xdr:col>35</xdr:col>
      <xdr:colOff>167416</xdr:colOff>
      <xdr:row>756</xdr:row>
      <xdr:rowOff>254750</xdr:rowOff>
    </xdr:to>
    <xdr:sp macro="" textlink="">
      <xdr:nvSpPr>
        <xdr:cNvPr id="11" name="テキスト ボックス 10"/>
        <xdr:cNvSpPr txBox="1"/>
      </xdr:nvSpPr>
      <xdr:spPr bwMode="auto">
        <a:xfrm>
          <a:off x="4877571" y="53442624"/>
          <a:ext cx="1639845" cy="297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公募・助成</a:t>
          </a:r>
          <a:r>
            <a:rPr kumimoji="1" lang="en-US" altLang="ja-JP" sz="1100"/>
            <a:t>】</a:t>
          </a:r>
          <a:endParaRPr kumimoji="1" lang="ja-JP" altLang="en-US" sz="1100"/>
        </a:p>
      </xdr:txBody>
    </xdr:sp>
    <xdr:clientData/>
  </xdr:twoCellAnchor>
  <xdr:twoCellAnchor>
    <xdr:from>
      <xdr:col>31</xdr:col>
      <xdr:colOff>90100</xdr:colOff>
      <xdr:row>751</xdr:row>
      <xdr:rowOff>102975</xdr:rowOff>
    </xdr:from>
    <xdr:to>
      <xdr:col>31</xdr:col>
      <xdr:colOff>103538</xdr:colOff>
      <xdr:row>755</xdr:row>
      <xdr:rowOff>296788</xdr:rowOff>
    </xdr:to>
    <xdr:cxnSp macro="">
      <xdr:nvCxnSpPr>
        <xdr:cNvPr id="12" name="直線矢印コネクタ 11"/>
        <xdr:cNvCxnSpPr/>
      </xdr:nvCxnSpPr>
      <xdr:spPr bwMode="auto">
        <a:xfrm>
          <a:off x="5714386" y="51819189"/>
          <a:ext cx="13438" cy="160895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S2" sqref="AS2:AU2"/>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312</v>
      </c>
      <c r="AT2" s="966"/>
      <c r="AU2" s="966"/>
      <c r="AV2" s="51" t="str">
        <f>IF(AW2="", "", "-")</f>
        <v/>
      </c>
      <c r="AW2" s="911"/>
      <c r="AX2" s="911"/>
    </row>
    <row r="3" spans="1:50" ht="21" customHeight="1" thickBot="1" x14ac:dyDescent="0.25">
      <c r="A3" s="867" t="s">
        <v>430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562</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563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519</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636</v>
      </c>
      <c r="AF5" s="699"/>
      <c r="AG5" s="699"/>
      <c r="AH5" s="699"/>
      <c r="AI5" s="699"/>
      <c r="AJ5" s="699"/>
      <c r="AK5" s="699"/>
      <c r="AL5" s="699"/>
      <c r="AM5" s="699"/>
      <c r="AN5" s="699"/>
      <c r="AO5" s="699"/>
      <c r="AP5" s="700"/>
      <c r="AQ5" s="701" t="s">
        <v>637</v>
      </c>
      <c r="AR5" s="702"/>
      <c r="AS5" s="702"/>
      <c r="AT5" s="702"/>
      <c r="AU5" s="702"/>
      <c r="AV5" s="702"/>
      <c r="AW5" s="702"/>
      <c r="AX5" s="703"/>
    </row>
    <row r="6" spans="1:50" ht="39" customHeight="1" x14ac:dyDescent="0.2">
      <c r="A6" s="706" t="s">
        <v>4</v>
      </c>
      <c r="B6" s="707"/>
      <c r="C6" s="707"/>
      <c r="D6" s="707"/>
      <c r="E6" s="707"/>
      <c r="F6" s="707"/>
      <c r="G6" s="395" t="str">
        <f>入力規則等!F39</f>
        <v>エネルギー対策特別会計電源開発促進勘定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t="s">
        <v>566</v>
      </c>
      <c r="H7" s="502"/>
      <c r="I7" s="502"/>
      <c r="J7" s="502"/>
      <c r="K7" s="502"/>
      <c r="L7" s="502"/>
      <c r="M7" s="502"/>
      <c r="N7" s="502"/>
      <c r="O7" s="502"/>
      <c r="P7" s="502"/>
      <c r="Q7" s="502"/>
      <c r="R7" s="502"/>
      <c r="S7" s="502"/>
      <c r="T7" s="502"/>
      <c r="U7" s="502"/>
      <c r="V7" s="502"/>
      <c r="W7" s="502"/>
      <c r="X7" s="503"/>
      <c r="Y7" s="922" t="s">
        <v>394</v>
      </c>
      <c r="Z7" s="446"/>
      <c r="AA7" s="446"/>
      <c r="AB7" s="446"/>
      <c r="AC7" s="446"/>
      <c r="AD7" s="923"/>
      <c r="AE7" s="912" t="s">
        <v>567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568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569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0"/>
      <c r="H12" s="761"/>
      <c r="I12" s="761"/>
      <c r="J12" s="761"/>
      <c r="K12" s="761"/>
      <c r="L12" s="761"/>
      <c r="M12" s="761"/>
      <c r="N12" s="761"/>
      <c r="O12" s="761"/>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299.5</v>
      </c>
      <c r="Q13" s="658"/>
      <c r="R13" s="658"/>
      <c r="S13" s="658"/>
      <c r="T13" s="658"/>
      <c r="U13" s="658"/>
      <c r="V13" s="659"/>
      <c r="W13" s="657">
        <v>299.5</v>
      </c>
      <c r="X13" s="658"/>
      <c r="Y13" s="658"/>
      <c r="Z13" s="658"/>
      <c r="AA13" s="658"/>
      <c r="AB13" s="658"/>
      <c r="AC13" s="659"/>
      <c r="AD13" s="657">
        <v>403.7</v>
      </c>
      <c r="AE13" s="658"/>
      <c r="AF13" s="658"/>
      <c r="AG13" s="658"/>
      <c r="AH13" s="658"/>
      <c r="AI13" s="658"/>
      <c r="AJ13" s="659"/>
      <c r="AK13" s="657">
        <v>380</v>
      </c>
      <c r="AL13" s="658"/>
      <c r="AM13" s="658"/>
      <c r="AN13" s="658"/>
      <c r="AO13" s="658"/>
      <c r="AP13" s="658"/>
      <c r="AQ13" s="659"/>
      <c r="AR13" s="919" t="s">
        <v>638</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571</v>
      </c>
      <c r="Q14" s="658"/>
      <c r="R14" s="658"/>
      <c r="S14" s="658"/>
      <c r="T14" s="658"/>
      <c r="U14" s="658"/>
      <c r="V14" s="659"/>
      <c r="W14" s="657" t="s">
        <v>571</v>
      </c>
      <c r="X14" s="658"/>
      <c r="Y14" s="658"/>
      <c r="Z14" s="658"/>
      <c r="AA14" s="658"/>
      <c r="AB14" s="658"/>
      <c r="AC14" s="659"/>
      <c r="AD14" s="657" t="s">
        <v>571</v>
      </c>
      <c r="AE14" s="658"/>
      <c r="AF14" s="658"/>
      <c r="AG14" s="658"/>
      <c r="AH14" s="658"/>
      <c r="AI14" s="658"/>
      <c r="AJ14" s="659"/>
      <c r="AK14" s="657" t="s">
        <v>571</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v>177.5</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t="s">
        <v>571</v>
      </c>
      <c r="AL15" s="658"/>
      <c r="AM15" s="658"/>
      <c r="AN15" s="658"/>
      <c r="AO15" s="658"/>
      <c r="AP15" s="658"/>
      <c r="AQ15" s="659"/>
      <c r="AR15" s="657" t="s">
        <v>635</v>
      </c>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572</v>
      </c>
      <c r="Q16" s="658"/>
      <c r="R16" s="658"/>
      <c r="S16" s="658"/>
      <c r="T16" s="658"/>
      <c r="U16" s="658"/>
      <c r="V16" s="659"/>
      <c r="W16" s="657" t="s">
        <v>571</v>
      </c>
      <c r="X16" s="658"/>
      <c r="Y16" s="658"/>
      <c r="Z16" s="658"/>
      <c r="AA16" s="658"/>
      <c r="AB16" s="658"/>
      <c r="AC16" s="659"/>
      <c r="AD16" s="657" t="s">
        <v>571</v>
      </c>
      <c r="AE16" s="658"/>
      <c r="AF16" s="658"/>
      <c r="AG16" s="658"/>
      <c r="AH16" s="658"/>
      <c r="AI16" s="658"/>
      <c r="AJ16" s="659"/>
      <c r="AK16" s="657" t="s">
        <v>572</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571</v>
      </c>
      <c r="Q17" s="658"/>
      <c r="R17" s="658"/>
      <c r="S17" s="658"/>
      <c r="T17" s="658"/>
      <c r="U17" s="658"/>
      <c r="V17" s="659"/>
      <c r="W17" s="657" t="s">
        <v>571</v>
      </c>
      <c r="X17" s="658"/>
      <c r="Y17" s="658"/>
      <c r="Z17" s="658"/>
      <c r="AA17" s="658"/>
      <c r="AB17" s="658"/>
      <c r="AC17" s="659"/>
      <c r="AD17" s="657" t="s">
        <v>573</v>
      </c>
      <c r="AE17" s="658"/>
      <c r="AF17" s="658"/>
      <c r="AG17" s="658"/>
      <c r="AH17" s="658"/>
      <c r="AI17" s="658"/>
      <c r="AJ17" s="659"/>
      <c r="AK17" s="657" t="s">
        <v>572</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477</v>
      </c>
      <c r="Q18" s="879"/>
      <c r="R18" s="879"/>
      <c r="S18" s="879"/>
      <c r="T18" s="879"/>
      <c r="U18" s="879"/>
      <c r="V18" s="880"/>
      <c r="W18" s="878">
        <f>SUM(W13:AC17)</f>
        <v>299.5</v>
      </c>
      <c r="X18" s="879"/>
      <c r="Y18" s="879"/>
      <c r="Z18" s="879"/>
      <c r="AA18" s="879"/>
      <c r="AB18" s="879"/>
      <c r="AC18" s="880"/>
      <c r="AD18" s="878">
        <f>SUM(AD13:AJ17)</f>
        <v>403.7</v>
      </c>
      <c r="AE18" s="879"/>
      <c r="AF18" s="879"/>
      <c r="AG18" s="879"/>
      <c r="AH18" s="879"/>
      <c r="AI18" s="879"/>
      <c r="AJ18" s="880"/>
      <c r="AK18" s="878">
        <f>SUM(AK13:AQ17)</f>
        <v>380</v>
      </c>
      <c r="AL18" s="879"/>
      <c r="AM18" s="879"/>
      <c r="AN18" s="879"/>
      <c r="AO18" s="879"/>
      <c r="AP18" s="879"/>
      <c r="AQ18" s="880"/>
      <c r="AR18" s="878">
        <f>SUM(AR13:AX17)</f>
        <v>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432</v>
      </c>
      <c r="Q19" s="658"/>
      <c r="R19" s="658"/>
      <c r="S19" s="658"/>
      <c r="T19" s="658"/>
      <c r="U19" s="658"/>
      <c r="V19" s="659"/>
      <c r="W19" s="657">
        <v>279.89999999999998</v>
      </c>
      <c r="X19" s="658"/>
      <c r="Y19" s="658"/>
      <c r="Z19" s="658"/>
      <c r="AA19" s="658"/>
      <c r="AB19" s="658"/>
      <c r="AC19" s="659"/>
      <c r="AD19" s="657">
        <v>367.5</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f>IF(P18=0, "-", SUM(P19)/P18)</f>
        <v>0.90566037735849059</v>
      </c>
      <c r="Q20" s="316"/>
      <c r="R20" s="316"/>
      <c r="S20" s="316"/>
      <c r="T20" s="316"/>
      <c r="U20" s="316"/>
      <c r="V20" s="316"/>
      <c r="W20" s="316">
        <f t="shared" ref="W20" si="0">IF(W18=0, "-", SUM(W19)/W18)</f>
        <v>0.93455759599332211</v>
      </c>
      <c r="X20" s="316"/>
      <c r="Y20" s="316"/>
      <c r="Z20" s="316"/>
      <c r="AA20" s="316"/>
      <c r="AB20" s="316"/>
      <c r="AC20" s="316"/>
      <c r="AD20" s="316">
        <f t="shared" ref="AD20" si="1">IF(AD18=0, "-", SUM(AD19)/AD18)</f>
        <v>0.91032945256378506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79"/>
      <c r="G21" s="314" t="s">
        <v>358</v>
      </c>
      <c r="H21" s="315"/>
      <c r="I21" s="315"/>
      <c r="J21" s="315"/>
      <c r="K21" s="315"/>
      <c r="L21" s="315"/>
      <c r="M21" s="315"/>
      <c r="N21" s="315"/>
      <c r="O21" s="315"/>
      <c r="P21" s="316">
        <f>IF(P19=0, "-", SUM(P19)/SUM(P13,P14))</f>
        <v>1.4424040066777963</v>
      </c>
      <c r="Q21" s="316"/>
      <c r="R21" s="316"/>
      <c r="S21" s="316"/>
      <c r="T21" s="316"/>
      <c r="U21" s="316"/>
      <c r="V21" s="316"/>
      <c r="W21" s="316">
        <f t="shared" ref="W21" si="2">IF(W19=0, "-", SUM(W19)/SUM(W13,W14))</f>
        <v>0.93455759599332211</v>
      </c>
      <c r="X21" s="316"/>
      <c r="Y21" s="316"/>
      <c r="Z21" s="316"/>
      <c r="AA21" s="316"/>
      <c r="AB21" s="316"/>
      <c r="AC21" s="316"/>
      <c r="AD21" s="316">
        <f t="shared" ref="AD21" si="3">IF(AD19=0, "-", SUM(AD19)/SUM(AD13,AD14))</f>
        <v>0.91032945256378506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433</v>
      </c>
      <c r="B22" s="947"/>
      <c r="C22" s="947"/>
      <c r="D22" s="947"/>
      <c r="E22" s="947"/>
      <c r="F22" s="948"/>
      <c r="G22" s="984" t="s">
        <v>337</v>
      </c>
      <c r="H22" s="220"/>
      <c r="I22" s="220"/>
      <c r="J22" s="220"/>
      <c r="K22" s="220"/>
      <c r="L22" s="220"/>
      <c r="M22" s="220"/>
      <c r="N22" s="220"/>
      <c r="O22" s="221"/>
      <c r="P22" s="935" t="s">
        <v>434</v>
      </c>
      <c r="Q22" s="220"/>
      <c r="R22" s="220"/>
      <c r="S22" s="220"/>
      <c r="T22" s="220"/>
      <c r="U22" s="220"/>
      <c r="V22" s="221"/>
      <c r="W22" s="935" t="s">
        <v>435</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2">
      <c r="A23" s="949"/>
      <c r="B23" s="950"/>
      <c r="C23" s="950"/>
      <c r="D23" s="950"/>
      <c r="E23" s="950"/>
      <c r="F23" s="951"/>
      <c r="G23" s="985" t="s">
        <v>574</v>
      </c>
      <c r="H23" s="986"/>
      <c r="I23" s="986"/>
      <c r="J23" s="986"/>
      <c r="K23" s="986"/>
      <c r="L23" s="986"/>
      <c r="M23" s="986"/>
      <c r="N23" s="986"/>
      <c r="O23" s="987"/>
      <c r="P23" s="919">
        <v>380</v>
      </c>
      <c r="Q23" s="920"/>
      <c r="R23" s="920"/>
      <c r="S23" s="920"/>
      <c r="T23" s="920"/>
      <c r="U23" s="920"/>
      <c r="V23" s="936"/>
      <c r="W23" s="919" t="s">
        <v>639</v>
      </c>
      <c r="X23" s="920"/>
      <c r="Y23" s="920"/>
      <c r="Z23" s="920"/>
      <c r="AA23" s="920"/>
      <c r="AB23" s="920"/>
      <c r="AC23" s="936"/>
      <c r="AD23" s="956" t="s">
        <v>635</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2">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2">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2">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2">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338</v>
      </c>
      <c r="H29" s="944"/>
      <c r="I29" s="944"/>
      <c r="J29" s="944"/>
      <c r="K29" s="944"/>
      <c r="L29" s="944"/>
      <c r="M29" s="944"/>
      <c r="N29" s="944"/>
      <c r="O29" s="945"/>
      <c r="P29" s="657">
        <f>AK13</f>
        <v>380</v>
      </c>
      <c r="Q29" s="658"/>
      <c r="R29" s="658"/>
      <c r="S29" s="658"/>
      <c r="T29" s="658"/>
      <c r="U29" s="658"/>
      <c r="V29" s="659"/>
      <c r="W29" s="967">
        <v>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397</v>
      </c>
      <c r="AF30" s="859"/>
      <c r="AG30" s="859"/>
      <c r="AH30" s="860"/>
      <c r="AI30" s="858" t="s">
        <v>419</v>
      </c>
      <c r="AJ30" s="859"/>
      <c r="AK30" s="859"/>
      <c r="AL30" s="860"/>
      <c r="AM30" s="915" t="s">
        <v>424</v>
      </c>
      <c r="AN30" s="915"/>
      <c r="AO30" s="915"/>
      <c r="AP30" s="858"/>
      <c r="AQ30" s="767" t="s">
        <v>235</v>
      </c>
      <c r="AR30" s="768"/>
      <c r="AS30" s="768"/>
      <c r="AT30" s="769"/>
      <c r="AU30" s="774" t="s">
        <v>134</v>
      </c>
      <c r="AV30" s="774"/>
      <c r="AW30" s="774"/>
      <c r="AX30" s="91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571</v>
      </c>
      <c r="AR31" s="199"/>
      <c r="AS31" s="132" t="s">
        <v>236</v>
      </c>
      <c r="AT31" s="133"/>
      <c r="AU31" s="198" t="s">
        <v>577</v>
      </c>
      <c r="AV31" s="198"/>
      <c r="AW31" s="398" t="s">
        <v>181</v>
      </c>
      <c r="AX31" s="399"/>
    </row>
    <row r="32" spans="1:50" ht="23.25" customHeight="1" x14ac:dyDescent="0.2">
      <c r="A32" s="403"/>
      <c r="B32" s="401"/>
      <c r="C32" s="401"/>
      <c r="D32" s="401"/>
      <c r="E32" s="401"/>
      <c r="F32" s="402"/>
      <c r="G32" s="564" t="s">
        <v>631</v>
      </c>
      <c r="H32" s="565"/>
      <c r="I32" s="565"/>
      <c r="J32" s="565"/>
      <c r="K32" s="565"/>
      <c r="L32" s="565"/>
      <c r="M32" s="565"/>
      <c r="N32" s="565"/>
      <c r="O32" s="566"/>
      <c r="P32" s="104" t="s">
        <v>575</v>
      </c>
      <c r="Q32" s="104"/>
      <c r="R32" s="104"/>
      <c r="S32" s="104"/>
      <c r="T32" s="104"/>
      <c r="U32" s="104"/>
      <c r="V32" s="104"/>
      <c r="W32" s="104"/>
      <c r="X32" s="105"/>
      <c r="Y32" s="474" t="s">
        <v>12</v>
      </c>
      <c r="Z32" s="534"/>
      <c r="AA32" s="535"/>
      <c r="AB32" s="464" t="s">
        <v>576</v>
      </c>
      <c r="AC32" s="464"/>
      <c r="AD32" s="464"/>
      <c r="AE32" s="216">
        <v>6</v>
      </c>
      <c r="AF32" s="217"/>
      <c r="AG32" s="217"/>
      <c r="AH32" s="217"/>
      <c r="AI32" s="216">
        <v>6</v>
      </c>
      <c r="AJ32" s="217"/>
      <c r="AK32" s="217"/>
      <c r="AL32" s="217"/>
      <c r="AM32" s="216">
        <v>6</v>
      </c>
      <c r="AN32" s="217"/>
      <c r="AO32" s="217"/>
      <c r="AP32" s="217"/>
      <c r="AQ32" s="340" t="s">
        <v>571</v>
      </c>
      <c r="AR32" s="206"/>
      <c r="AS32" s="206"/>
      <c r="AT32" s="341"/>
      <c r="AU32" s="217" t="s">
        <v>571</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576</v>
      </c>
      <c r="AC33" s="526"/>
      <c r="AD33" s="526"/>
      <c r="AE33" s="216">
        <v>8</v>
      </c>
      <c r="AF33" s="217"/>
      <c r="AG33" s="217"/>
      <c r="AH33" s="217"/>
      <c r="AI33" s="216">
        <v>8</v>
      </c>
      <c r="AJ33" s="217"/>
      <c r="AK33" s="217"/>
      <c r="AL33" s="217"/>
      <c r="AM33" s="216">
        <v>8</v>
      </c>
      <c r="AN33" s="217"/>
      <c r="AO33" s="217"/>
      <c r="AP33" s="217"/>
      <c r="AQ33" s="340" t="s">
        <v>571</v>
      </c>
      <c r="AR33" s="206"/>
      <c r="AS33" s="206"/>
      <c r="AT33" s="341"/>
      <c r="AU33" s="217" t="s">
        <v>571</v>
      </c>
      <c r="AV33" s="217"/>
      <c r="AW33" s="217"/>
      <c r="AX33" s="219"/>
    </row>
    <row r="34" spans="1:50" ht="53.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75</v>
      </c>
      <c r="AF34" s="217"/>
      <c r="AG34" s="217"/>
      <c r="AH34" s="217"/>
      <c r="AI34" s="216">
        <v>75</v>
      </c>
      <c r="AJ34" s="217"/>
      <c r="AK34" s="217"/>
      <c r="AL34" s="217"/>
      <c r="AM34" s="216">
        <v>75</v>
      </c>
      <c r="AN34" s="217"/>
      <c r="AO34" s="217"/>
      <c r="AP34" s="217"/>
      <c r="AQ34" s="340" t="s">
        <v>571</v>
      </c>
      <c r="AR34" s="206"/>
      <c r="AS34" s="206"/>
      <c r="AT34" s="341"/>
      <c r="AU34" s="217" t="s">
        <v>571</v>
      </c>
      <c r="AV34" s="217"/>
      <c r="AW34" s="217"/>
      <c r="AX34" s="219"/>
    </row>
    <row r="35" spans="1:50" ht="23.25" customHeight="1" x14ac:dyDescent="0.2">
      <c r="A35" s="224" t="s">
        <v>385</v>
      </c>
      <c r="B35" s="225"/>
      <c r="C35" s="225"/>
      <c r="D35" s="225"/>
      <c r="E35" s="225"/>
      <c r="F35" s="226"/>
      <c r="G35" s="230" t="s">
        <v>640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36.6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0"/>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0"/>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24" t="s">
        <v>134</v>
      </c>
      <c r="AV51" s="924"/>
      <c r="AW51" s="924"/>
      <c r="AX51" s="925"/>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24" t="s">
        <v>134</v>
      </c>
      <c r="AV58" s="924"/>
      <c r="AW58" s="924"/>
      <c r="AX58" s="925"/>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2">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idden="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2">
      <c r="A101" s="425"/>
      <c r="B101" s="426"/>
      <c r="C101" s="426"/>
      <c r="D101" s="426"/>
      <c r="E101" s="426"/>
      <c r="F101" s="427"/>
      <c r="G101" s="104" t="s">
        <v>578</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576</v>
      </c>
      <c r="AC101" s="464"/>
      <c r="AD101" s="464"/>
      <c r="AE101" s="216">
        <v>4</v>
      </c>
      <c r="AF101" s="217"/>
      <c r="AG101" s="217"/>
      <c r="AH101" s="218"/>
      <c r="AI101" s="216">
        <v>4</v>
      </c>
      <c r="AJ101" s="217"/>
      <c r="AK101" s="217"/>
      <c r="AL101" s="218"/>
      <c r="AM101" s="216">
        <v>3</v>
      </c>
      <c r="AN101" s="217"/>
      <c r="AO101" s="217"/>
      <c r="AP101" s="218"/>
      <c r="AQ101" s="216" t="s">
        <v>571</v>
      </c>
      <c r="AR101" s="217"/>
      <c r="AS101" s="217"/>
      <c r="AT101" s="218"/>
      <c r="AU101" s="216" t="s">
        <v>571</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576</v>
      </c>
      <c r="AC102" s="464"/>
      <c r="AD102" s="464"/>
      <c r="AE102" s="421">
        <v>5</v>
      </c>
      <c r="AF102" s="421"/>
      <c r="AG102" s="421"/>
      <c r="AH102" s="421"/>
      <c r="AI102" s="421">
        <v>4</v>
      </c>
      <c r="AJ102" s="421"/>
      <c r="AK102" s="421"/>
      <c r="AL102" s="421"/>
      <c r="AM102" s="421">
        <v>4</v>
      </c>
      <c r="AN102" s="421"/>
      <c r="AO102" s="421"/>
      <c r="AP102" s="421"/>
      <c r="AQ102" s="271">
        <v>3</v>
      </c>
      <c r="AR102" s="272"/>
      <c r="AS102" s="272"/>
      <c r="AT102" s="317"/>
      <c r="AU102" s="271" t="s">
        <v>638</v>
      </c>
      <c r="AV102" s="272"/>
      <c r="AW102" s="272"/>
      <c r="AX102" s="317"/>
    </row>
    <row r="103" spans="1:60" ht="31.5" hidden="1"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customHeight="1" x14ac:dyDescent="0.2">
      <c r="A116" s="442"/>
      <c r="B116" s="443"/>
      <c r="C116" s="443"/>
      <c r="D116" s="443"/>
      <c r="E116" s="443"/>
      <c r="F116" s="444"/>
      <c r="G116" s="393" t="s">
        <v>579</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580</v>
      </c>
      <c r="AC116" s="466"/>
      <c r="AD116" s="467"/>
      <c r="AE116" s="421">
        <v>108010</v>
      </c>
      <c r="AF116" s="421"/>
      <c r="AG116" s="421"/>
      <c r="AH116" s="421"/>
      <c r="AI116" s="421">
        <v>62476</v>
      </c>
      <c r="AJ116" s="421"/>
      <c r="AK116" s="421"/>
      <c r="AL116" s="421"/>
      <c r="AM116" s="421">
        <v>91867</v>
      </c>
      <c r="AN116" s="421"/>
      <c r="AO116" s="421"/>
      <c r="AP116" s="421"/>
      <c r="AQ116" s="216">
        <v>126667</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581</v>
      </c>
      <c r="AC117" s="476"/>
      <c r="AD117" s="477"/>
      <c r="AE117" s="554" t="s">
        <v>582</v>
      </c>
      <c r="AF117" s="554"/>
      <c r="AG117" s="554"/>
      <c r="AH117" s="554"/>
      <c r="AI117" s="554" t="s">
        <v>583</v>
      </c>
      <c r="AJ117" s="554"/>
      <c r="AK117" s="554"/>
      <c r="AL117" s="554"/>
      <c r="AM117" s="554" t="s">
        <v>584</v>
      </c>
      <c r="AN117" s="554"/>
      <c r="AO117" s="554"/>
      <c r="AP117" s="554"/>
      <c r="AQ117" s="554" t="s">
        <v>585</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25" hidden="1" customHeight="1" x14ac:dyDescent="0.2">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x14ac:dyDescent="0.2">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x14ac:dyDescent="0.2">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x14ac:dyDescent="0.2">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412</v>
      </c>
      <c r="B130" s="184"/>
      <c r="C130" s="183" t="s">
        <v>239</v>
      </c>
      <c r="D130" s="184"/>
      <c r="E130" s="168" t="s">
        <v>268</v>
      </c>
      <c r="F130" s="169"/>
      <c r="G130" s="170" t="s">
        <v>586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t="s">
        <v>571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572</v>
      </c>
      <c r="AC134" s="204"/>
      <c r="AD134" s="204"/>
      <c r="AE134" s="205" t="s">
        <v>571</v>
      </c>
      <c r="AF134" s="206"/>
      <c r="AG134" s="206"/>
      <c r="AH134" s="206"/>
      <c r="AI134" s="205" t="s">
        <v>571</v>
      </c>
      <c r="AJ134" s="206"/>
      <c r="AK134" s="206"/>
      <c r="AL134" s="206"/>
      <c r="AM134" s="205" t="s">
        <v>577</v>
      </c>
      <c r="AN134" s="206"/>
      <c r="AO134" s="206"/>
      <c r="AP134" s="206"/>
      <c r="AQ134" s="205" t="s">
        <v>571</v>
      </c>
      <c r="AR134" s="206"/>
      <c r="AS134" s="206"/>
      <c r="AT134" s="206"/>
      <c r="AU134" s="205" t="s">
        <v>571</v>
      </c>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571</v>
      </c>
      <c r="AC135" s="212"/>
      <c r="AD135" s="212"/>
      <c r="AE135" s="205" t="s">
        <v>571</v>
      </c>
      <c r="AF135" s="206"/>
      <c r="AG135" s="206"/>
      <c r="AH135" s="206"/>
      <c r="AI135" s="205" t="s">
        <v>571</v>
      </c>
      <c r="AJ135" s="206"/>
      <c r="AK135" s="206"/>
      <c r="AL135" s="206"/>
      <c r="AM135" s="205" t="s">
        <v>571</v>
      </c>
      <c r="AN135" s="206"/>
      <c r="AO135" s="206"/>
      <c r="AP135" s="206"/>
      <c r="AQ135" s="205" t="s">
        <v>571</v>
      </c>
      <c r="AR135" s="206"/>
      <c r="AS135" s="206"/>
      <c r="AT135" s="206"/>
      <c r="AU135" s="205" t="s">
        <v>571</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588</v>
      </c>
      <c r="H154" s="104"/>
      <c r="I154" s="104"/>
      <c r="J154" s="104"/>
      <c r="K154" s="104"/>
      <c r="L154" s="104"/>
      <c r="M154" s="104"/>
      <c r="N154" s="104"/>
      <c r="O154" s="104"/>
      <c r="P154" s="105"/>
      <c r="Q154" s="124" t="s">
        <v>589</v>
      </c>
      <c r="R154" s="104"/>
      <c r="S154" s="104"/>
      <c r="T154" s="104"/>
      <c r="U154" s="104"/>
      <c r="V154" s="104"/>
      <c r="W154" s="104"/>
      <c r="X154" s="104"/>
      <c r="Y154" s="104"/>
      <c r="Z154" s="104"/>
      <c r="AA154" s="291"/>
      <c r="AB154" s="140" t="s">
        <v>571</v>
      </c>
      <c r="AC154" s="141"/>
      <c r="AD154" s="141"/>
      <c r="AE154" s="146" t="s">
        <v>571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427</v>
      </c>
      <c r="D430" s="931"/>
      <c r="E430" s="173" t="s">
        <v>405</v>
      </c>
      <c r="F430" s="898"/>
      <c r="G430" s="899" t="s">
        <v>255</v>
      </c>
      <c r="H430" s="122"/>
      <c r="I430" s="122"/>
      <c r="J430" s="900" t="s">
        <v>570</v>
      </c>
      <c r="K430" s="901"/>
      <c r="L430" s="901"/>
      <c r="M430" s="901"/>
      <c r="N430" s="901"/>
      <c r="O430" s="901"/>
      <c r="P430" s="901"/>
      <c r="Q430" s="901"/>
      <c r="R430" s="901"/>
      <c r="S430" s="901"/>
      <c r="T430" s="902"/>
      <c r="U430" s="588" t="s">
        <v>640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640</v>
      </c>
      <c r="AF432" s="199"/>
      <c r="AG432" s="132" t="s">
        <v>236</v>
      </c>
      <c r="AH432" s="133"/>
      <c r="AI432" s="155"/>
      <c r="AJ432" s="155"/>
      <c r="AK432" s="155"/>
      <c r="AL432" s="153"/>
      <c r="AM432" s="155"/>
      <c r="AN432" s="155"/>
      <c r="AO432" s="155"/>
      <c r="AP432" s="153"/>
      <c r="AQ432" s="590" t="s">
        <v>640</v>
      </c>
      <c r="AR432" s="199"/>
      <c r="AS432" s="132" t="s">
        <v>236</v>
      </c>
      <c r="AT432" s="133"/>
      <c r="AU432" s="199" t="s">
        <v>640</v>
      </c>
      <c r="AV432" s="199"/>
      <c r="AW432" s="132" t="s">
        <v>181</v>
      </c>
      <c r="AX432" s="194"/>
    </row>
    <row r="433" spans="1:50" ht="23.25" customHeight="1" x14ac:dyDescent="0.2">
      <c r="A433" s="188"/>
      <c r="B433" s="185"/>
      <c r="C433" s="179"/>
      <c r="D433" s="185"/>
      <c r="E433" s="342"/>
      <c r="F433" s="343"/>
      <c r="G433" s="103" t="s">
        <v>571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571</v>
      </c>
      <c r="AC433" s="212"/>
      <c r="AD433" s="212"/>
      <c r="AE433" s="340" t="s">
        <v>572</v>
      </c>
      <c r="AF433" s="206"/>
      <c r="AG433" s="206"/>
      <c r="AH433" s="206"/>
      <c r="AI433" s="340" t="s">
        <v>572</v>
      </c>
      <c r="AJ433" s="206"/>
      <c r="AK433" s="206"/>
      <c r="AL433" s="206"/>
      <c r="AM433" s="340" t="s">
        <v>572</v>
      </c>
      <c r="AN433" s="206"/>
      <c r="AO433" s="206"/>
      <c r="AP433" s="341"/>
      <c r="AQ433" s="340" t="s">
        <v>571</v>
      </c>
      <c r="AR433" s="206"/>
      <c r="AS433" s="206"/>
      <c r="AT433" s="341"/>
      <c r="AU433" s="206" t="s">
        <v>571</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571</v>
      </c>
      <c r="AC434" s="204"/>
      <c r="AD434" s="204"/>
      <c r="AE434" s="340" t="s">
        <v>571</v>
      </c>
      <c r="AF434" s="206"/>
      <c r="AG434" s="206"/>
      <c r="AH434" s="341"/>
      <c r="AI434" s="340" t="s">
        <v>571</v>
      </c>
      <c r="AJ434" s="206"/>
      <c r="AK434" s="206"/>
      <c r="AL434" s="206"/>
      <c r="AM434" s="340" t="s">
        <v>572</v>
      </c>
      <c r="AN434" s="206"/>
      <c r="AO434" s="206"/>
      <c r="AP434" s="341"/>
      <c r="AQ434" s="340" t="s">
        <v>571</v>
      </c>
      <c r="AR434" s="206"/>
      <c r="AS434" s="206"/>
      <c r="AT434" s="341"/>
      <c r="AU434" s="206" t="s">
        <v>571</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571</v>
      </c>
      <c r="AF435" s="206"/>
      <c r="AG435" s="206"/>
      <c r="AH435" s="341"/>
      <c r="AI435" s="340" t="s">
        <v>571</v>
      </c>
      <c r="AJ435" s="206"/>
      <c r="AK435" s="206"/>
      <c r="AL435" s="206"/>
      <c r="AM435" s="340" t="s">
        <v>571</v>
      </c>
      <c r="AN435" s="206"/>
      <c r="AO435" s="206"/>
      <c r="AP435" s="341"/>
      <c r="AQ435" s="340" t="s">
        <v>571</v>
      </c>
      <c r="AR435" s="206"/>
      <c r="AS435" s="206"/>
      <c r="AT435" s="341"/>
      <c r="AU435" s="206" t="s">
        <v>571</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640</v>
      </c>
      <c r="AF457" s="199"/>
      <c r="AG457" s="132" t="s">
        <v>236</v>
      </c>
      <c r="AH457" s="133"/>
      <c r="AI457" s="155"/>
      <c r="AJ457" s="155"/>
      <c r="AK457" s="155"/>
      <c r="AL457" s="153"/>
      <c r="AM457" s="155"/>
      <c r="AN457" s="155"/>
      <c r="AO457" s="155"/>
      <c r="AP457" s="153"/>
      <c r="AQ457" s="590" t="s">
        <v>640</v>
      </c>
      <c r="AR457" s="199"/>
      <c r="AS457" s="132" t="s">
        <v>236</v>
      </c>
      <c r="AT457" s="133"/>
      <c r="AU457" s="199" t="s">
        <v>640</v>
      </c>
      <c r="AV457" s="199"/>
      <c r="AW457" s="132" t="s">
        <v>181</v>
      </c>
      <c r="AX457" s="194"/>
    </row>
    <row r="458" spans="1:50" ht="23.25" customHeight="1" x14ac:dyDescent="0.2">
      <c r="A458" s="188"/>
      <c r="B458" s="185"/>
      <c r="C458" s="179"/>
      <c r="D458" s="185"/>
      <c r="E458" s="342"/>
      <c r="F458" s="343"/>
      <c r="G458" s="103" t="s">
        <v>571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571</v>
      </c>
      <c r="AC458" s="212"/>
      <c r="AD458" s="212"/>
      <c r="AE458" s="340" t="s">
        <v>571</v>
      </c>
      <c r="AF458" s="206"/>
      <c r="AG458" s="206"/>
      <c r="AH458" s="206"/>
      <c r="AI458" s="340" t="s">
        <v>571</v>
      </c>
      <c r="AJ458" s="206"/>
      <c r="AK458" s="206"/>
      <c r="AL458" s="206"/>
      <c r="AM458" s="340" t="s">
        <v>572</v>
      </c>
      <c r="AN458" s="206"/>
      <c r="AO458" s="206"/>
      <c r="AP458" s="341"/>
      <c r="AQ458" s="340" t="s">
        <v>571</v>
      </c>
      <c r="AR458" s="206"/>
      <c r="AS458" s="206"/>
      <c r="AT458" s="341"/>
      <c r="AU458" s="206" t="s">
        <v>571</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571</v>
      </c>
      <c r="AC459" s="204"/>
      <c r="AD459" s="204"/>
      <c r="AE459" s="340" t="s">
        <v>571</v>
      </c>
      <c r="AF459" s="206"/>
      <c r="AG459" s="206"/>
      <c r="AH459" s="341"/>
      <c r="AI459" s="340" t="s">
        <v>572</v>
      </c>
      <c r="AJ459" s="206"/>
      <c r="AK459" s="206"/>
      <c r="AL459" s="206"/>
      <c r="AM459" s="340" t="s">
        <v>571</v>
      </c>
      <c r="AN459" s="206"/>
      <c r="AO459" s="206"/>
      <c r="AP459" s="341"/>
      <c r="AQ459" s="340" t="s">
        <v>572</v>
      </c>
      <c r="AR459" s="206"/>
      <c r="AS459" s="206"/>
      <c r="AT459" s="341"/>
      <c r="AU459" s="206" t="s">
        <v>571</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571</v>
      </c>
      <c r="AF460" s="206"/>
      <c r="AG460" s="206"/>
      <c r="AH460" s="341"/>
      <c r="AI460" s="340" t="s">
        <v>571</v>
      </c>
      <c r="AJ460" s="206"/>
      <c r="AK460" s="206"/>
      <c r="AL460" s="206"/>
      <c r="AM460" s="340" t="s">
        <v>591</v>
      </c>
      <c r="AN460" s="206"/>
      <c r="AO460" s="206"/>
      <c r="AP460" s="341"/>
      <c r="AQ460" s="340" t="s">
        <v>571</v>
      </c>
      <c r="AR460" s="206"/>
      <c r="AS460" s="206"/>
      <c r="AT460" s="341"/>
      <c r="AU460" s="206" t="s">
        <v>571</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571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409</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410</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409</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410</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156"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565</v>
      </c>
      <c r="AE702" s="346"/>
      <c r="AF702" s="346"/>
      <c r="AG702" s="385" t="s">
        <v>592</v>
      </c>
      <c r="AH702" s="386"/>
      <c r="AI702" s="386"/>
      <c r="AJ702" s="386"/>
      <c r="AK702" s="386"/>
      <c r="AL702" s="386"/>
      <c r="AM702" s="386"/>
      <c r="AN702" s="386"/>
      <c r="AO702" s="386"/>
      <c r="AP702" s="386"/>
      <c r="AQ702" s="386"/>
      <c r="AR702" s="386"/>
      <c r="AS702" s="386"/>
      <c r="AT702" s="386"/>
      <c r="AU702" s="386"/>
      <c r="AV702" s="386"/>
      <c r="AW702" s="386"/>
      <c r="AX702" s="387"/>
    </row>
    <row r="703" spans="1:50" ht="111"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565</v>
      </c>
      <c r="AE703" s="327"/>
      <c r="AF703" s="327"/>
      <c r="AG703" s="100" t="s">
        <v>593</v>
      </c>
      <c r="AH703" s="101"/>
      <c r="AI703" s="101"/>
      <c r="AJ703" s="101"/>
      <c r="AK703" s="101"/>
      <c r="AL703" s="101"/>
      <c r="AM703" s="101"/>
      <c r="AN703" s="101"/>
      <c r="AO703" s="101"/>
      <c r="AP703" s="101"/>
      <c r="AQ703" s="101"/>
      <c r="AR703" s="101"/>
      <c r="AS703" s="101"/>
      <c r="AT703" s="101"/>
      <c r="AU703" s="101"/>
      <c r="AV703" s="101"/>
      <c r="AW703" s="101"/>
      <c r="AX703" s="102"/>
    </row>
    <row r="704" spans="1:50" ht="171"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565</v>
      </c>
      <c r="AE704" s="783"/>
      <c r="AF704" s="783"/>
      <c r="AG704" s="166" t="s">
        <v>594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565</v>
      </c>
      <c r="AE705" s="715"/>
      <c r="AF705" s="715"/>
      <c r="AG705" s="124" t="s">
        <v>595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386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596</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72.650000000000006" customHeight="1" x14ac:dyDescent="0.2">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596</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53.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565</v>
      </c>
      <c r="AE708" s="605"/>
      <c r="AF708" s="605"/>
      <c r="AG708" s="742" t="s">
        <v>597</v>
      </c>
      <c r="AH708" s="743"/>
      <c r="AI708" s="743"/>
      <c r="AJ708" s="743"/>
      <c r="AK708" s="743"/>
      <c r="AL708" s="743"/>
      <c r="AM708" s="743"/>
      <c r="AN708" s="743"/>
      <c r="AO708" s="743"/>
      <c r="AP708" s="743"/>
      <c r="AQ708" s="743"/>
      <c r="AR708" s="743"/>
      <c r="AS708" s="743"/>
      <c r="AT708" s="743"/>
      <c r="AU708" s="743"/>
      <c r="AV708" s="743"/>
      <c r="AW708" s="743"/>
      <c r="AX708" s="744"/>
    </row>
    <row r="709" spans="1:50" ht="54.6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565</v>
      </c>
      <c r="AE709" s="327"/>
      <c r="AF709" s="327"/>
      <c r="AG709" s="100" t="s">
        <v>598</v>
      </c>
      <c r="AH709" s="101"/>
      <c r="AI709" s="101"/>
      <c r="AJ709" s="101"/>
      <c r="AK709" s="101"/>
      <c r="AL709" s="101"/>
      <c r="AM709" s="101"/>
      <c r="AN709" s="101"/>
      <c r="AO709" s="101"/>
      <c r="AP709" s="101"/>
      <c r="AQ709" s="101"/>
      <c r="AR709" s="101"/>
      <c r="AS709" s="101"/>
      <c r="AT709" s="101"/>
      <c r="AU709" s="101"/>
      <c r="AV709" s="101"/>
      <c r="AW709" s="101"/>
      <c r="AX709" s="102"/>
    </row>
    <row r="710" spans="1:50" ht="39"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565</v>
      </c>
      <c r="AE710" s="327"/>
      <c r="AF710" s="327"/>
      <c r="AG710" s="100" t="s">
        <v>599</v>
      </c>
      <c r="AH710" s="101"/>
      <c r="AI710" s="101"/>
      <c r="AJ710" s="101"/>
      <c r="AK710" s="101"/>
      <c r="AL710" s="101"/>
      <c r="AM710" s="101"/>
      <c r="AN710" s="101"/>
      <c r="AO710" s="101"/>
      <c r="AP710" s="101"/>
      <c r="AQ710" s="101"/>
      <c r="AR710" s="101"/>
      <c r="AS710" s="101"/>
      <c r="AT710" s="101"/>
      <c r="AU710" s="101"/>
      <c r="AV710" s="101"/>
      <c r="AW710" s="101"/>
      <c r="AX710" s="102"/>
    </row>
    <row r="711" spans="1:50" ht="52"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565</v>
      </c>
      <c r="AE711" s="327"/>
      <c r="AF711" s="327"/>
      <c r="AG711" s="100" t="s">
        <v>600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602</v>
      </c>
      <c r="AE712" s="783"/>
      <c r="AF712" s="783"/>
      <c r="AG712" s="810" t="s">
        <v>570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602</v>
      </c>
      <c r="AE713" s="327"/>
      <c r="AF713" s="663"/>
      <c r="AG713" s="100" t="s">
        <v>570</v>
      </c>
      <c r="AH713" s="101"/>
      <c r="AI713" s="101"/>
      <c r="AJ713" s="101"/>
      <c r="AK713" s="101"/>
      <c r="AL713" s="101"/>
      <c r="AM713" s="101"/>
      <c r="AN713" s="101"/>
      <c r="AO713" s="101"/>
      <c r="AP713" s="101"/>
      <c r="AQ713" s="101"/>
      <c r="AR713" s="101"/>
      <c r="AS713" s="101"/>
      <c r="AT713" s="101"/>
      <c r="AU713" s="101"/>
      <c r="AV713" s="101"/>
      <c r="AW713" s="101"/>
      <c r="AX713" s="102"/>
    </row>
    <row r="714" spans="1:50" ht="48" customHeight="1" x14ac:dyDescent="0.2">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565</v>
      </c>
      <c r="AE714" s="808"/>
      <c r="AF714" s="809"/>
      <c r="AG714" s="736" t="s">
        <v>601</v>
      </c>
      <c r="AH714" s="737"/>
      <c r="AI714" s="737"/>
      <c r="AJ714" s="737"/>
      <c r="AK714" s="737"/>
      <c r="AL714" s="737"/>
      <c r="AM714" s="737"/>
      <c r="AN714" s="737"/>
      <c r="AO714" s="737"/>
      <c r="AP714" s="737"/>
      <c r="AQ714" s="737"/>
      <c r="AR714" s="737"/>
      <c r="AS714" s="737"/>
      <c r="AT714" s="737"/>
      <c r="AU714" s="737"/>
      <c r="AV714" s="737"/>
      <c r="AW714" s="737"/>
      <c r="AX714" s="738"/>
    </row>
    <row r="715" spans="1:50" ht="49" customHeight="1" x14ac:dyDescent="0.2">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565</v>
      </c>
      <c r="AE715" s="605"/>
      <c r="AF715" s="656"/>
      <c r="AG715" s="742" t="s">
        <v>632</v>
      </c>
      <c r="AH715" s="743"/>
      <c r="AI715" s="743"/>
      <c r="AJ715" s="743"/>
      <c r="AK715" s="743"/>
      <c r="AL715" s="743"/>
      <c r="AM715" s="743"/>
      <c r="AN715" s="743"/>
      <c r="AO715" s="743"/>
      <c r="AP715" s="743"/>
      <c r="AQ715" s="743"/>
      <c r="AR715" s="743"/>
      <c r="AS715" s="743"/>
      <c r="AT715" s="743"/>
      <c r="AU715" s="743"/>
      <c r="AV715" s="743"/>
      <c r="AW715" s="743"/>
      <c r="AX715" s="744"/>
    </row>
    <row r="716" spans="1:50" ht="74.150000000000006"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565</v>
      </c>
      <c r="AE716" s="627"/>
      <c r="AF716" s="627"/>
      <c r="AG716" s="100" t="s">
        <v>603</v>
      </c>
      <c r="AH716" s="101"/>
      <c r="AI716" s="101"/>
      <c r="AJ716" s="101"/>
      <c r="AK716" s="101"/>
      <c r="AL716" s="101"/>
      <c r="AM716" s="101"/>
      <c r="AN716" s="101"/>
      <c r="AO716" s="101"/>
      <c r="AP716" s="101"/>
      <c r="AQ716" s="101"/>
      <c r="AR716" s="101"/>
      <c r="AS716" s="101"/>
      <c r="AT716" s="101"/>
      <c r="AU716" s="101"/>
      <c r="AV716" s="101"/>
      <c r="AW716" s="101"/>
      <c r="AX716" s="102"/>
    </row>
    <row r="717" spans="1:50" ht="74.150000000000006"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565</v>
      </c>
      <c r="AE717" s="327"/>
      <c r="AF717" s="327"/>
      <c r="AG717" s="100" t="s">
        <v>633</v>
      </c>
      <c r="AH717" s="101"/>
      <c r="AI717" s="101"/>
      <c r="AJ717" s="101"/>
      <c r="AK717" s="101"/>
      <c r="AL717" s="101"/>
      <c r="AM717" s="101"/>
      <c r="AN717" s="101"/>
      <c r="AO717" s="101"/>
      <c r="AP717" s="101"/>
      <c r="AQ717" s="101"/>
      <c r="AR717" s="101"/>
      <c r="AS717" s="101"/>
      <c r="AT717" s="101"/>
      <c r="AU717" s="101"/>
      <c r="AV717" s="101"/>
      <c r="AW717" s="101"/>
      <c r="AX717" s="102"/>
    </row>
    <row r="718" spans="1:50" ht="54.65"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565</v>
      </c>
      <c r="AE718" s="327"/>
      <c r="AF718" s="327"/>
      <c r="AG718" s="126" t="s">
        <v>634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602</v>
      </c>
      <c r="AE719" s="605"/>
      <c r="AF719" s="605"/>
      <c r="AG719" s="124" t="s">
        <v>571</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0" t="s">
        <v>48</v>
      </c>
      <c r="B726" s="802"/>
      <c r="C726" s="815" t="s">
        <v>53</v>
      </c>
      <c r="D726" s="837"/>
      <c r="E726" s="837"/>
      <c r="F726" s="838"/>
      <c r="G726" s="577" t="s">
        <v>605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3"/>
      <c r="B727" s="804"/>
      <c r="C727" s="748" t="s">
        <v>57</v>
      </c>
      <c r="D727" s="749"/>
      <c r="E727" s="749"/>
      <c r="F727" s="750"/>
      <c r="G727" s="575" t="s">
        <v>604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5">
      <c r="A729" s="634" t="s">
        <v>640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58" customHeight="1" thickBot="1" x14ac:dyDescent="0.25">
      <c r="A731" s="799"/>
      <c r="B731" s="800"/>
      <c r="C731" s="800"/>
      <c r="D731" s="800"/>
      <c r="E731" s="801"/>
      <c r="F731" s="729" t="s">
        <v>640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2.5" customHeight="1" thickBot="1" x14ac:dyDescent="0.25">
      <c r="A733" s="673"/>
      <c r="B733" s="674"/>
      <c r="C733" s="674"/>
      <c r="D733" s="674"/>
      <c r="E733" s="675"/>
      <c r="F733" s="637" t="s">
        <v>640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80.15" customHeight="1" thickBot="1" x14ac:dyDescent="0.25">
      <c r="A735" s="790" t="s">
        <v>606</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408</v>
      </c>
      <c r="B737" s="209"/>
      <c r="C737" s="209"/>
      <c r="D737" s="210"/>
      <c r="E737" s="989" t="s">
        <v>607</v>
      </c>
      <c r="F737" s="989"/>
      <c r="G737" s="989"/>
      <c r="H737" s="989"/>
      <c r="I737" s="989"/>
      <c r="J737" s="989"/>
      <c r="K737" s="989"/>
      <c r="L737" s="989"/>
      <c r="M737" s="989"/>
      <c r="N737" s="365" t="s">
        <v>403</v>
      </c>
      <c r="O737" s="365"/>
      <c r="P737" s="365"/>
      <c r="Q737" s="365"/>
      <c r="R737" s="989" t="s">
        <v>608</v>
      </c>
      <c r="S737" s="989"/>
      <c r="T737" s="989"/>
      <c r="U737" s="989"/>
      <c r="V737" s="989"/>
      <c r="W737" s="989"/>
      <c r="X737" s="989"/>
      <c r="Y737" s="989"/>
      <c r="Z737" s="989"/>
      <c r="AA737" s="365" t="s">
        <v>402</v>
      </c>
      <c r="AB737" s="365"/>
      <c r="AC737" s="365"/>
      <c r="AD737" s="365"/>
      <c r="AE737" s="989" t="s">
        <v>609</v>
      </c>
      <c r="AF737" s="989"/>
      <c r="AG737" s="989"/>
      <c r="AH737" s="989"/>
      <c r="AI737" s="989"/>
      <c r="AJ737" s="989"/>
      <c r="AK737" s="989"/>
      <c r="AL737" s="989"/>
      <c r="AM737" s="989"/>
      <c r="AN737" s="365" t="s">
        <v>401</v>
      </c>
      <c r="AO737" s="365"/>
      <c r="AP737" s="365"/>
      <c r="AQ737" s="365"/>
      <c r="AR737" s="995" t="s">
        <v>610</v>
      </c>
      <c r="AS737" s="996"/>
      <c r="AT737" s="996"/>
      <c r="AU737" s="996"/>
      <c r="AV737" s="996"/>
      <c r="AW737" s="996"/>
      <c r="AX737" s="997"/>
      <c r="AY737" s="88"/>
      <c r="AZ737" s="88"/>
    </row>
    <row r="738" spans="1:52" ht="24.75" customHeight="1" x14ac:dyDescent="0.2">
      <c r="A738" s="988" t="s">
        <v>400</v>
      </c>
      <c r="B738" s="209"/>
      <c r="C738" s="209"/>
      <c r="D738" s="210"/>
      <c r="E738" s="989" t="s">
        <v>611</v>
      </c>
      <c r="F738" s="989"/>
      <c r="G738" s="989"/>
      <c r="H738" s="989"/>
      <c r="I738" s="989"/>
      <c r="J738" s="989"/>
      <c r="K738" s="989"/>
      <c r="L738" s="989"/>
      <c r="M738" s="989"/>
      <c r="N738" s="365" t="s">
        <v>399</v>
      </c>
      <c r="O738" s="365"/>
      <c r="P738" s="365"/>
      <c r="Q738" s="365"/>
      <c r="R738" s="989" t="s">
        <v>612</v>
      </c>
      <c r="S738" s="989"/>
      <c r="T738" s="989"/>
      <c r="U738" s="989"/>
      <c r="V738" s="989"/>
      <c r="W738" s="989"/>
      <c r="X738" s="989"/>
      <c r="Y738" s="989"/>
      <c r="Z738" s="989"/>
      <c r="AA738" s="365" t="s">
        <v>398</v>
      </c>
      <c r="AB738" s="365"/>
      <c r="AC738" s="365"/>
      <c r="AD738" s="365"/>
      <c r="AE738" s="989" t="s">
        <v>613</v>
      </c>
      <c r="AF738" s="989"/>
      <c r="AG738" s="989"/>
      <c r="AH738" s="989"/>
      <c r="AI738" s="989"/>
      <c r="AJ738" s="989"/>
      <c r="AK738" s="989"/>
      <c r="AL738" s="989"/>
      <c r="AM738" s="989"/>
      <c r="AN738" s="365" t="s">
        <v>397</v>
      </c>
      <c r="AO738" s="365"/>
      <c r="AP738" s="365"/>
      <c r="AQ738" s="365"/>
      <c r="AR738" s="995" t="s">
        <v>614</v>
      </c>
      <c r="AS738" s="996"/>
      <c r="AT738" s="996"/>
      <c r="AU738" s="996"/>
      <c r="AV738" s="996"/>
      <c r="AW738" s="996"/>
      <c r="AX738" s="997"/>
    </row>
    <row r="739" spans="1:52" ht="24.75" customHeight="1" x14ac:dyDescent="0.2">
      <c r="A739" s="988" t="s">
        <v>396</v>
      </c>
      <c r="B739" s="209"/>
      <c r="C739" s="209"/>
      <c r="D739" s="210"/>
      <c r="E739" s="989" t="s">
        <v>615</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420</v>
      </c>
      <c r="B740" s="971"/>
      <c r="C740" s="971"/>
      <c r="D740" s="972"/>
      <c r="E740" s="973" t="s">
        <v>562</v>
      </c>
      <c r="F740" s="974"/>
      <c r="G740" s="974"/>
      <c r="H740" s="92" t="str">
        <f>IF(E740="", "", "(")</f>
        <v>(</v>
      </c>
      <c r="I740" s="974"/>
      <c r="J740" s="974"/>
      <c r="K740" s="92" t="str">
        <f>IF(OR(I740="　", I740=""), "", "-")</f>
        <v/>
      </c>
      <c r="L740" s="975">
        <v>324</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x14ac:dyDescent="0.2">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391</v>
      </c>
      <c r="B780" s="629"/>
      <c r="C780" s="629"/>
      <c r="D780" s="629"/>
      <c r="E780" s="629"/>
      <c r="F780" s="630"/>
      <c r="G780" s="595" t="s">
        <v>616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617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31"/>
      <c r="B782" s="632"/>
      <c r="C782" s="632"/>
      <c r="D782" s="632"/>
      <c r="E782" s="632"/>
      <c r="F782" s="633"/>
      <c r="G782" s="670" t="s">
        <v>620</v>
      </c>
      <c r="H782" s="671"/>
      <c r="I782" s="671"/>
      <c r="J782" s="671"/>
      <c r="K782" s="672"/>
      <c r="L782" s="664" t="s">
        <v>621</v>
      </c>
      <c r="M782" s="665"/>
      <c r="N782" s="665"/>
      <c r="O782" s="665"/>
      <c r="P782" s="665"/>
      <c r="Q782" s="665"/>
      <c r="R782" s="665"/>
      <c r="S782" s="665"/>
      <c r="T782" s="665"/>
      <c r="U782" s="665"/>
      <c r="V782" s="665"/>
      <c r="W782" s="665"/>
      <c r="X782" s="666"/>
      <c r="Y782" s="388">
        <v>348</v>
      </c>
      <c r="Z782" s="389"/>
      <c r="AA782" s="389"/>
      <c r="AB782" s="805"/>
      <c r="AC782" s="670" t="s">
        <v>618</v>
      </c>
      <c r="AD782" s="671"/>
      <c r="AE782" s="671"/>
      <c r="AF782" s="671"/>
      <c r="AG782" s="672"/>
      <c r="AH782" s="664" t="s">
        <v>619</v>
      </c>
      <c r="AI782" s="665"/>
      <c r="AJ782" s="665"/>
      <c r="AK782" s="665"/>
      <c r="AL782" s="665"/>
      <c r="AM782" s="665"/>
      <c r="AN782" s="665"/>
      <c r="AO782" s="665"/>
      <c r="AP782" s="665"/>
      <c r="AQ782" s="665"/>
      <c r="AR782" s="665"/>
      <c r="AS782" s="665"/>
      <c r="AT782" s="666"/>
      <c r="AU782" s="388">
        <v>10</v>
      </c>
      <c r="AV782" s="389"/>
      <c r="AW782" s="389"/>
      <c r="AX782" s="390"/>
    </row>
    <row r="783" spans="1:50" ht="24.75" customHeight="1" x14ac:dyDescent="0.2">
      <c r="A783" s="631"/>
      <c r="B783" s="632"/>
      <c r="C783" s="632"/>
      <c r="D783" s="632"/>
      <c r="E783" s="632"/>
      <c r="F783" s="633"/>
      <c r="G783" s="606" t="s">
        <v>622</v>
      </c>
      <c r="H783" s="607"/>
      <c r="I783" s="607"/>
      <c r="J783" s="607"/>
      <c r="K783" s="608"/>
      <c r="L783" s="598" t="s">
        <v>623</v>
      </c>
      <c r="M783" s="599"/>
      <c r="N783" s="599"/>
      <c r="O783" s="599"/>
      <c r="P783" s="599"/>
      <c r="Q783" s="599"/>
      <c r="R783" s="599"/>
      <c r="S783" s="599"/>
      <c r="T783" s="599"/>
      <c r="U783" s="599"/>
      <c r="V783" s="599"/>
      <c r="W783" s="599"/>
      <c r="X783" s="600"/>
      <c r="Y783" s="601">
        <v>10</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2">
      <c r="A784" s="631"/>
      <c r="B784" s="632"/>
      <c r="C784" s="632"/>
      <c r="D784" s="632"/>
      <c r="E784" s="632"/>
      <c r="F784" s="633"/>
      <c r="G784" s="606" t="s">
        <v>624</v>
      </c>
      <c r="H784" s="607"/>
      <c r="I784" s="607"/>
      <c r="J784" s="607"/>
      <c r="K784" s="608"/>
      <c r="L784" s="598" t="s">
        <v>625</v>
      </c>
      <c r="M784" s="599"/>
      <c r="N784" s="599"/>
      <c r="O784" s="599"/>
      <c r="P784" s="599"/>
      <c r="Q784" s="599"/>
      <c r="R784" s="599"/>
      <c r="S784" s="599"/>
      <c r="T784" s="599"/>
      <c r="U784" s="599"/>
      <c r="V784" s="599"/>
      <c r="W784" s="599"/>
      <c r="X784" s="600"/>
      <c r="Y784" s="601">
        <v>9</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367</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10</v>
      </c>
      <c r="AV792" s="832"/>
      <c r="AW792" s="832"/>
      <c r="AX792" s="834"/>
    </row>
    <row r="793" spans="1:50" ht="24.75" hidden="1" customHeight="1" x14ac:dyDescent="0.2">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2">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99" customHeight="1" x14ac:dyDescent="0.2">
      <c r="A838" s="376">
        <v>1</v>
      </c>
      <c r="B838" s="376">
        <v>1</v>
      </c>
      <c r="C838" s="361" t="s">
        <v>626</v>
      </c>
      <c r="D838" s="347"/>
      <c r="E838" s="347"/>
      <c r="F838" s="347"/>
      <c r="G838" s="347"/>
      <c r="H838" s="347"/>
      <c r="I838" s="347"/>
      <c r="J838" s="348">
        <v>4010405009573</v>
      </c>
      <c r="K838" s="349"/>
      <c r="L838" s="349"/>
      <c r="M838" s="349"/>
      <c r="N838" s="349"/>
      <c r="O838" s="349"/>
      <c r="P838" s="362" t="s">
        <v>627</v>
      </c>
      <c r="Q838" s="350"/>
      <c r="R838" s="350"/>
      <c r="S838" s="350"/>
      <c r="T838" s="350"/>
      <c r="U838" s="350"/>
      <c r="V838" s="350"/>
      <c r="W838" s="350"/>
      <c r="X838" s="350"/>
      <c r="Y838" s="351">
        <v>367</v>
      </c>
      <c r="Z838" s="352"/>
      <c r="AA838" s="352"/>
      <c r="AB838" s="353"/>
      <c r="AC838" s="363" t="s">
        <v>384</v>
      </c>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2">
      <c r="A871" s="376">
        <v>1</v>
      </c>
      <c r="B871" s="376">
        <v>1</v>
      </c>
      <c r="C871" s="361" t="s">
        <v>628</v>
      </c>
      <c r="D871" s="347"/>
      <c r="E871" s="347"/>
      <c r="F871" s="347"/>
      <c r="G871" s="347"/>
      <c r="H871" s="347"/>
      <c r="I871" s="347"/>
      <c r="J871" s="348" t="s">
        <v>629</v>
      </c>
      <c r="K871" s="349"/>
      <c r="L871" s="349"/>
      <c r="M871" s="349"/>
      <c r="N871" s="349"/>
      <c r="O871" s="349"/>
      <c r="P871" s="362" t="s">
        <v>630</v>
      </c>
      <c r="Q871" s="350"/>
      <c r="R871" s="350"/>
      <c r="S871" s="350"/>
      <c r="T871" s="350"/>
      <c r="U871" s="350"/>
      <c r="V871" s="350"/>
      <c r="W871" s="350"/>
      <c r="X871" s="350"/>
      <c r="Y871" s="351">
        <v>10</v>
      </c>
      <c r="Z871" s="352"/>
      <c r="AA871" s="352"/>
      <c r="AB871" s="353"/>
      <c r="AC871" s="363" t="s">
        <v>382</v>
      </c>
      <c r="AD871" s="371"/>
      <c r="AE871" s="371"/>
      <c r="AF871" s="371"/>
      <c r="AG871" s="371"/>
      <c r="AH871" s="372">
        <v>1</v>
      </c>
      <c r="AI871" s="373"/>
      <c r="AJ871" s="373"/>
      <c r="AK871" s="373"/>
      <c r="AL871" s="357" t="s">
        <v>629</v>
      </c>
      <c r="AM871" s="358"/>
      <c r="AN871" s="358"/>
      <c r="AO871" s="359"/>
      <c r="AP871" s="360" t="s">
        <v>629</v>
      </c>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3">
    <cfRule type="expression" dxfId="2799" priority="13883">
      <formula>IF(RIGHT(TEXT(Y783,"0.#"),1)=".",FALSE,TRUE)</formula>
    </cfRule>
    <cfRule type="expression" dxfId="2798" priority="13884">
      <formula>IF(RIGHT(TEXT(Y783,"0.#"),1)=".",TRUE,FALSE)</formula>
    </cfRule>
  </conditionalFormatting>
  <conditionalFormatting sqref="Y792">
    <cfRule type="expression" dxfId="2797" priority="13879">
      <formula>IF(RIGHT(TEXT(Y792,"0.#"),1)=".",FALSE,TRUE)</formula>
    </cfRule>
    <cfRule type="expression" dxfId="2796" priority="13880">
      <formula>IF(RIGHT(TEXT(Y792,"0.#"),1)=".",TRUE,FALSE)</formula>
    </cfRule>
  </conditionalFormatting>
  <conditionalFormatting sqref="Y823:Y830 Y821 Y810:Y817 Y808 Y797:Y804 Y795">
    <cfRule type="expression" dxfId="2795" priority="13661">
      <formula>IF(RIGHT(TEXT(Y795,"0.#"),1)=".",FALSE,TRUE)</formula>
    </cfRule>
    <cfRule type="expression" dxfId="2794" priority="13662">
      <formula>IF(RIGHT(TEXT(Y795,"0.#"),1)=".",TRUE,FALSE)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4:Y791 Y782">
    <cfRule type="expression" dxfId="2787" priority="13685">
      <formula>IF(RIGHT(TEXT(Y782,"0.#"),1)=".",FALSE,TRUE)</formula>
    </cfRule>
    <cfRule type="expression" dxfId="2786" priority="13686">
      <formula>IF(RIGHT(TEXT(Y782,"0.#"),1)=".",TRUE,FALSE)</formula>
    </cfRule>
  </conditionalFormatting>
  <conditionalFormatting sqref="AU783">
    <cfRule type="expression" dxfId="2785" priority="13683">
      <formula>IF(RIGHT(TEXT(AU783,"0.#"),1)=".",FALSE,TRUE)</formula>
    </cfRule>
    <cfRule type="expression" dxfId="2784" priority="13684">
      <formula>IF(RIGHT(TEXT(AU783,"0.#"),1)=".",TRUE,FALSE)</formula>
    </cfRule>
  </conditionalFormatting>
  <conditionalFormatting sqref="AU792">
    <cfRule type="expression" dxfId="2783" priority="13681">
      <formula>IF(RIGHT(TEXT(AU792,"0.#"),1)=".",FALSE,TRUE)</formula>
    </cfRule>
    <cfRule type="expression" dxfId="2782" priority="13682">
      <formula>IF(RIGHT(TEXT(AU792,"0.#"),1)=".",TRUE,FALSE)</formula>
    </cfRule>
  </conditionalFormatting>
  <conditionalFormatting sqref="AU784:AU791 AU782">
    <cfRule type="expression" dxfId="2781" priority="13679">
      <formula>IF(RIGHT(TEXT(AU782,"0.#"),1)=".",FALSE,TRUE)</formula>
    </cfRule>
    <cfRule type="expression" dxfId="2780" priority="13680">
      <formula>IF(RIGHT(TEXT(AU782,"0.#"),1)=".",TRUE,FALSE)</formula>
    </cfRule>
  </conditionalFormatting>
  <conditionalFormatting sqref="Y822 Y809 Y796">
    <cfRule type="expression" dxfId="2779" priority="13665">
      <formula>IF(RIGHT(TEXT(Y796,"0.#"),1)=".",FALSE,TRUE)</formula>
    </cfRule>
    <cfRule type="expression" dxfId="2778" priority="13666">
      <formula>IF(RIGHT(TEXT(Y796,"0.#"),1)=".",TRUE,FALSE)</formula>
    </cfRule>
  </conditionalFormatting>
  <conditionalFormatting sqref="Y831 Y818 Y805">
    <cfRule type="expression" dxfId="2777" priority="13663">
      <formula>IF(RIGHT(TEXT(Y805,"0.#"),1)=".",FALSE,TRUE)</formula>
    </cfRule>
    <cfRule type="expression" dxfId="2776" priority="13664">
      <formula>IF(RIGHT(TEXT(Y805,"0.#"),1)=".",TRUE,FALSE)</formula>
    </cfRule>
  </conditionalFormatting>
  <conditionalFormatting sqref="AU822 AU809 AU796">
    <cfRule type="expression" dxfId="2775" priority="13659">
      <formula>IF(RIGHT(TEXT(AU796,"0.#"),1)=".",FALSE,TRUE)</formula>
    </cfRule>
    <cfRule type="expression" dxfId="2774" priority="13660">
      <formula>IF(RIGHT(TEXT(AU796,"0.#"),1)=".",TRUE,FALSE)</formula>
    </cfRule>
  </conditionalFormatting>
  <conditionalFormatting sqref="AU831 AU818 AU805">
    <cfRule type="expression" dxfId="2773" priority="13657">
      <formula>IF(RIGHT(TEXT(AU805,"0.#"),1)=".",FALSE,TRUE)</formula>
    </cfRule>
    <cfRule type="expression" dxfId="2772" priority="13658">
      <formula>IF(RIGHT(TEXT(AU805,"0.#"),1)=".",TRUE,FALSE)</formula>
    </cfRule>
  </conditionalFormatting>
  <conditionalFormatting sqref="AU823:AU830 AU821 AU810:AU817 AU808 AU797:AU804 AU795">
    <cfRule type="expression" dxfId="2771" priority="13655">
      <formula>IF(RIGHT(TEXT(AU795,"0.#"),1)=".",FALSE,TRUE)</formula>
    </cfRule>
    <cfRule type="expression" dxfId="2770" priority="13656">
      <formula>IF(RIGHT(TEXT(AU795,"0.#"),1)=".",TRUE,FALSE)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0:AO867">
    <cfRule type="expression" dxfId="2505" priority="6633">
      <formula>IF(AND(AL840&gt;=0, RIGHT(TEXT(AL840,"0.#"),1)&lt;&gt;"."),TRUE,FALSE)</formula>
    </cfRule>
    <cfRule type="expression" dxfId="2504" priority="6634">
      <formula>IF(AND(AL840&gt;=0, RIGHT(TEXT(AL840,"0.#"),1)="."),TRUE,FALSE)</formula>
    </cfRule>
    <cfRule type="expression" dxfId="2503" priority="6635">
      <formula>IF(AND(AL840&lt;0, RIGHT(TEXT(AL840,"0.#"),1)&lt;&gt;"."),TRUE,FALSE)</formula>
    </cfRule>
    <cfRule type="expression" dxfId="2502" priority="6636">
      <formula>IF(AND(AL840&lt;0, RIGHT(TEXT(AL840,"0.#"),1)="."),TRUE,FALSE)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0:Y867">
    <cfRule type="expression" dxfId="2431" priority="2961">
      <formula>IF(RIGHT(TEXT(Y840,"0.#"),1)=".",FALSE,TRUE)</formula>
    </cfRule>
    <cfRule type="expression" dxfId="2430" priority="2962">
      <formula>IF(RIGHT(TEXT(Y840,"0.#"),1)=".",TRUE,FALSE)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3:AO1132">
    <cfRule type="expression" dxfId="2401" priority="2867">
      <formula>IF(AND(AL1103&gt;=0, RIGHT(TEXT(AL1103,"0.#"),1)&lt;&gt;"."),TRUE,FALSE)</formula>
    </cfRule>
    <cfRule type="expression" dxfId="2400" priority="2868">
      <formula>IF(AND(AL1103&gt;=0, RIGHT(TEXT(AL1103,"0.#"),1)="."),TRUE,FALSE)</formula>
    </cfRule>
    <cfRule type="expression" dxfId="2399" priority="2869">
      <formula>IF(AND(AL1103&lt;0, RIGHT(TEXT(AL1103,"0.#"),1)&lt;&gt;"."),TRUE,FALSE)</formula>
    </cfRule>
    <cfRule type="expression" dxfId="2398" priority="2870">
      <formula>IF(AND(AL1103&lt;0, RIGHT(TEXT(AL1103,"0.#"),1)="."),TRUE,FALSE)</formula>
    </cfRule>
  </conditionalFormatting>
  <conditionalFormatting sqref="Y1103:Y1132">
    <cfRule type="expression" dxfId="2397" priority="2865">
      <formula>IF(RIGHT(TEXT(Y1103,"0.#"),1)=".",FALSE,TRUE)</formula>
    </cfRule>
    <cfRule type="expression" dxfId="2396" priority="2866">
      <formula>IF(RIGHT(TEXT(Y1103,"0.#"),1)=".",TRUE,FALSE)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8:AO839">
    <cfRule type="expression" dxfId="2387" priority="2819">
      <formula>IF(AND(AL838&gt;=0, RIGHT(TEXT(AL838,"0.#"),1)&lt;&gt;"."),TRUE,FALSE)</formula>
    </cfRule>
    <cfRule type="expression" dxfId="2386" priority="2820">
      <formula>IF(AND(AL838&gt;=0, RIGHT(TEXT(AL838,"0.#"),1)="."),TRUE,FALSE)</formula>
    </cfRule>
    <cfRule type="expression" dxfId="2385" priority="2821">
      <formula>IF(AND(AL838&lt;0, RIGHT(TEXT(AL838,"0.#"),1)&lt;&gt;"."),TRUE,FALSE)</formula>
    </cfRule>
    <cfRule type="expression" dxfId="2384" priority="2822">
      <formula>IF(AND(AL838&lt;0, RIGHT(TEXT(AL838,"0.#"),1)="."),TRUE,FALSE)</formula>
    </cfRule>
  </conditionalFormatting>
  <conditionalFormatting sqref="Y839">
    <cfRule type="expression" dxfId="2383" priority="2817">
      <formula>IF(RIGHT(TEXT(Y839,"0.#"),1)=".",FALSE,TRUE)</formula>
    </cfRule>
    <cfRule type="expression" dxfId="2382" priority="2818">
      <formula>IF(RIGHT(TEXT(Y839,"0.#"),1)=".",TRUE,FALSE)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3:Y900">
    <cfRule type="expression" dxfId="2065" priority="2077">
      <formula>IF(RIGHT(TEXT(Y873,"0.#"),1)=".",FALSE,TRUE)</formula>
    </cfRule>
    <cfRule type="expression" dxfId="2064" priority="2078">
      <formula>IF(RIGHT(TEXT(Y873,"0.#"),1)=".",TRUE,FALSE)</formula>
    </cfRule>
  </conditionalFormatting>
  <conditionalFormatting sqref="Y872">
    <cfRule type="expression" dxfId="2063" priority="2071">
      <formula>IF(RIGHT(TEXT(Y872,"0.#"),1)=".",FALSE,TRUE)</formula>
    </cfRule>
    <cfRule type="expression" dxfId="2062" priority="2072">
      <formula>IF(RIGHT(TEXT(Y872,"0.#"),1)=".",TRUE,FALSE)</formula>
    </cfRule>
  </conditionalFormatting>
  <conditionalFormatting sqref="Y906:Y933">
    <cfRule type="expression" dxfId="2061" priority="2065">
      <formula>IF(RIGHT(TEXT(Y906,"0.#"),1)=".",FALSE,TRUE)</formula>
    </cfRule>
    <cfRule type="expression" dxfId="2060" priority="2066">
      <formula>IF(RIGHT(TEXT(Y906,"0.#"),1)=".",TRUE,FALSE)</formula>
    </cfRule>
  </conditionalFormatting>
  <conditionalFormatting sqref="Y904:Y905">
    <cfRule type="expression" dxfId="2059" priority="2059">
      <formula>IF(RIGHT(TEXT(Y904,"0.#"),1)=".",FALSE,TRUE)</formula>
    </cfRule>
    <cfRule type="expression" dxfId="2058" priority="2060">
      <formula>IF(RIGHT(TEXT(Y904,"0.#"),1)=".",TRUE,FALSE)</formula>
    </cfRule>
  </conditionalFormatting>
  <conditionalFormatting sqref="Y939:Y966">
    <cfRule type="expression" dxfId="2057" priority="2053">
      <formula>IF(RIGHT(TEXT(Y939,"0.#"),1)=".",FALSE,TRUE)</formula>
    </cfRule>
    <cfRule type="expression" dxfId="2056" priority="2054">
      <formula>IF(RIGHT(TEXT(Y939,"0.#"),1)=".",TRUE,FALSE)</formula>
    </cfRule>
  </conditionalFormatting>
  <conditionalFormatting sqref="Y937:Y938">
    <cfRule type="expression" dxfId="2055" priority="2047">
      <formula>IF(RIGHT(TEXT(Y937,"0.#"),1)=".",FALSE,TRUE)</formula>
    </cfRule>
    <cfRule type="expression" dxfId="2054" priority="2048">
      <formula>IF(RIGHT(TEXT(Y937,"0.#"),1)=".",TRUE,FALSE)</formula>
    </cfRule>
  </conditionalFormatting>
  <conditionalFormatting sqref="Y972:Y999">
    <cfRule type="expression" dxfId="2053" priority="2041">
      <formula>IF(RIGHT(TEXT(Y972,"0.#"),1)=".",FALSE,TRUE)</formula>
    </cfRule>
    <cfRule type="expression" dxfId="2052" priority="2042">
      <formula>IF(RIGHT(TEXT(Y972,"0.#"),1)=".",TRUE,FALSE)</formula>
    </cfRule>
  </conditionalFormatting>
  <conditionalFormatting sqref="Y970:Y971">
    <cfRule type="expression" dxfId="2051" priority="2035">
      <formula>IF(RIGHT(TEXT(Y970,"0.#"),1)=".",FALSE,TRUE)</formula>
    </cfRule>
    <cfRule type="expression" dxfId="2050" priority="2036">
      <formula>IF(RIGHT(TEXT(Y970,"0.#"),1)=".",TRUE,FALSE)</formula>
    </cfRule>
  </conditionalFormatting>
  <conditionalFormatting sqref="Y1005:Y1032">
    <cfRule type="expression" dxfId="2049" priority="2029">
      <formula>IF(RIGHT(TEXT(Y1005,"0.#"),1)=".",FALSE,TRUE)</formula>
    </cfRule>
    <cfRule type="expression" dxfId="2048" priority="2030">
      <formula>IF(RIGHT(TEXT(Y1005,"0.#"),1)=".",TRUE,FALSE)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3:AO900">
    <cfRule type="expression" dxfId="1967" priority="2079">
      <formula>IF(AND(AL873&gt;=0, RIGHT(TEXT(AL873,"0.#"),1)&lt;&gt;"."),TRUE,FALSE)</formula>
    </cfRule>
    <cfRule type="expression" dxfId="1966" priority="2080">
      <formula>IF(AND(AL873&gt;=0, RIGHT(TEXT(AL873,"0.#"),1)="."),TRUE,FALSE)</formula>
    </cfRule>
    <cfRule type="expression" dxfId="1965" priority="2081">
      <formula>IF(AND(AL873&lt;0, RIGHT(TEXT(AL873,"0.#"),1)&lt;&gt;"."),TRUE,FALSE)</formula>
    </cfRule>
    <cfRule type="expression" dxfId="1964" priority="2082">
      <formula>IF(AND(AL873&lt;0, RIGHT(TEXT(AL873,"0.#"),1)="."),TRUE,FALSE)</formula>
    </cfRule>
  </conditionalFormatting>
  <conditionalFormatting sqref="AL872:AO872">
    <cfRule type="expression" dxfId="1963" priority="2073">
      <formula>IF(AND(AL872&gt;=0, RIGHT(TEXT(AL872,"0.#"),1)&lt;&gt;"."),TRUE,FALSE)</formula>
    </cfRule>
    <cfRule type="expression" dxfId="1962" priority="2074">
      <formula>IF(AND(AL872&gt;=0, RIGHT(TEXT(AL872,"0.#"),1)="."),TRUE,FALSE)</formula>
    </cfRule>
    <cfRule type="expression" dxfId="1961" priority="2075">
      <formula>IF(AND(AL872&lt;0, RIGHT(TEXT(AL872,"0.#"),1)&lt;&gt;"."),TRUE,FALSE)</formula>
    </cfRule>
    <cfRule type="expression" dxfId="1960" priority="2076">
      <formula>IF(AND(AL872&lt;0, RIGHT(TEXT(AL872,"0.#"),1)="."),TRUE,FALSE)</formula>
    </cfRule>
  </conditionalFormatting>
  <conditionalFormatting sqref="AL906:AO933">
    <cfRule type="expression" dxfId="1959" priority="2067">
      <formula>IF(AND(AL906&gt;=0, RIGHT(TEXT(AL906,"0.#"),1)&lt;&gt;"."),TRUE,FALSE)</formula>
    </cfRule>
    <cfRule type="expression" dxfId="1958" priority="2068">
      <formula>IF(AND(AL906&gt;=0, RIGHT(TEXT(AL906,"0.#"),1)="."),TRUE,FALSE)</formula>
    </cfRule>
    <cfRule type="expression" dxfId="1957" priority="2069">
      <formula>IF(AND(AL906&lt;0, RIGHT(TEXT(AL906,"0.#"),1)&lt;&gt;"."),TRUE,FALSE)</formula>
    </cfRule>
    <cfRule type="expression" dxfId="1956" priority="2070">
      <formula>IF(AND(AL906&lt;0, RIGHT(TEXT(AL906,"0.#"),1)="."),TRUE,FALSE)</formula>
    </cfRule>
  </conditionalFormatting>
  <conditionalFormatting sqref="AL904:AO905">
    <cfRule type="expression" dxfId="1955" priority="2061">
      <formula>IF(AND(AL904&gt;=0, RIGHT(TEXT(AL904,"0.#"),1)&lt;&gt;"."),TRUE,FALSE)</formula>
    </cfRule>
    <cfRule type="expression" dxfId="1954" priority="2062">
      <formula>IF(AND(AL904&gt;=0, RIGHT(TEXT(AL904,"0.#"),1)="."),TRUE,FALSE)</formula>
    </cfRule>
    <cfRule type="expression" dxfId="1953" priority="2063">
      <formula>IF(AND(AL904&lt;0, RIGHT(TEXT(AL904,"0.#"),1)&lt;&gt;"."),TRUE,FALSE)</formula>
    </cfRule>
    <cfRule type="expression" dxfId="1952" priority="2064">
      <formula>IF(AND(AL904&lt;0, RIGHT(TEXT(AL904,"0.#"),1)="."),TRUE,FALSE)</formula>
    </cfRule>
  </conditionalFormatting>
  <conditionalFormatting sqref="AL939:AO966">
    <cfRule type="expression" dxfId="1951" priority="2055">
      <formula>IF(AND(AL939&gt;=0, RIGHT(TEXT(AL939,"0.#"),1)&lt;&gt;"."),TRUE,FALSE)</formula>
    </cfRule>
    <cfRule type="expression" dxfId="1950" priority="2056">
      <formula>IF(AND(AL939&gt;=0, RIGHT(TEXT(AL939,"0.#"),1)="."),TRUE,FALSE)</formula>
    </cfRule>
    <cfRule type="expression" dxfId="1949" priority="2057">
      <formula>IF(AND(AL939&lt;0, RIGHT(TEXT(AL939,"0.#"),1)&lt;&gt;"."),TRUE,FALSE)</formula>
    </cfRule>
    <cfRule type="expression" dxfId="1948" priority="2058">
      <formula>IF(AND(AL939&lt;0, RIGHT(TEXT(AL939,"0.#"),1)="."),TRUE,FALSE)</formula>
    </cfRule>
  </conditionalFormatting>
  <conditionalFormatting sqref="AL937:AO938">
    <cfRule type="expression" dxfId="1947" priority="2049">
      <formula>IF(AND(AL937&gt;=0, RIGHT(TEXT(AL937,"0.#"),1)&lt;&gt;"."),TRUE,FALSE)</formula>
    </cfRule>
    <cfRule type="expression" dxfId="1946" priority="2050">
      <formula>IF(AND(AL937&gt;=0, RIGHT(TEXT(AL937,"0.#"),1)="."),TRUE,FALSE)</formula>
    </cfRule>
    <cfRule type="expression" dxfId="1945" priority="2051">
      <formula>IF(AND(AL937&lt;0, RIGHT(TEXT(AL937,"0.#"),1)&lt;&gt;"."),TRUE,FALSE)</formula>
    </cfRule>
    <cfRule type="expression" dxfId="1944" priority="2052">
      <formula>IF(AND(AL937&lt;0, RIGHT(TEXT(AL937,"0.#"),1)="."),TRUE,FALSE)</formula>
    </cfRule>
  </conditionalFormatting>
  <conditionalFormatting sqref="AL972:AO999">
    <cfRule type="expression" dxfId="1943" priority="2043">
      <formula>IF(AND(AL972&gt;=0, RIGHT(TEXT(AL972,"0.#"),1)&lt;&gt;"."),TRUE,FALSE)</formula>
    </cfRule>
    <cfRule type="expression" dxfId="1942" priority="2044">
      <formula>IF(AND(AL972&gt;=0, RIGHT(TEXT(AL972,"0.#"),1)="."),TRUE,FALSE)</formula>
    </cfRule>
    <cfRule type="expression" dxfId="1941" priority="2045">
      <formula>IF(AND(AL972&lt;0, RIGHT(TEXT(AL972,"0.#"),1)&lt;&gt;"."),TRUE,FALSE)</formula>
    </cfRule>
    <cfRule type="expression" dxfId="1940" priority="2046">
      <formula>IF(AND(AL972&lt;0, RIGHT(TEXT(AL972,"0.#"),1)="."),TRUE,FALSE)</formula>
    </cfRule>
  </conditionalFormatting>
  <conditionalFormatting sqref="AL970:AO971">
    <cfRule type="expression" dxfId="1939" priority="2037">
      <formula>IF(AND(AL970&gt;=0, RIGHT(TEXT(AL970,"0.#"),1)&lt;&gt;"."),TRUE,FALSE)</formula>
    </cfRule>
    <cfRule type="expression" dxfId="1938" priority="2038">
      <formula>IF(AND(AL970&gt;=0, RIGHT(TEXT(AL970,"0.#"),1)="."),TRUE,FALSE)</formula>
    </cfRule>
    <cfRule type="expression" dxfId="1937" priority="2039">
      <formula>IF(AND(AL970&lt;0, RIGHT(TEXT(AL970,"0.#"),1)&lt;&gt;"."),TRUE,FALSE)</formula>
    </cfRule>
    <cfRule type="expression" dxfId="1936" priority="2040">
      <formula>IF(AND(AL970&lt;0, RIGHT(TEXT(AL970,"0.#"),1)="."),TRUE,FALSE)</formula>
    </cfRule>
  </conditionalFormatting>
  <conditionalFormatting sqref="AL1005:AO1032">
    <cfRule type="expression" dxfId="1935" priority="2031">
      <formula>IF(AND(AL1005&gt;=0, RIGHT(TEXT(AL1005,"0.#"),1)&lt;&gt;"."),TRUE,FALSE)</formula>
    </cfRule>
    <cfRule type="expression" dxfId="1934" priority="2032">
      <formula>IF(AND(AL1005&gt;=0, RIGHT(TEXT(AL1005,"0.#"),1)="."),TRUE,FALSE)</formula>
    </cfRule>
    <cfRule type="expression" dxfId="1933" priority="2033">
      <formula>IF(AND(AL1005&lt;0, RIGHT(TEXT(AL1005,"0.#"),1)&lt;&gt;"."),TRUE,FALSE)</formula>
    </cfRule>
    <cfRule type="expression" dxfId="1932" priority="2034">
      <formula>IF(AND(AL1005&lt;0, RIGHT(TEXT(AL1005,"0.#"),1)="."),TRUE,FALSE)</formula>
    </cfRule>
  </conditionalFormatting>
  <conditionalFormatting sqref="AL1003:AO1004">
    <cfRule type="expression" dxfId="1931" priority="2025">
      <formula>IF(AND(AL1003&gt;=0, RIGHT(TEXT(AL1003,"0.#"),1)&lt;&gt;"."),TRUE,FALSE)</formula>
    </cfRule>
    <cfRule type="expression" dxfId="1930" priority="2026">
      <formula>IF(AND(AL1003&gt;=0, RIGHT(TEXT(AL1003,"0.#"),1)="."),TRUE,FALSE)</formula>
    </cfRule>
    <cfRule type="expression" dxfId="1929" priority="2027">
      <formula>IF(AND(AL1003&lt;0, RIGHT(TEXT(AL1003,"0.#"),1)&lt;&gt;"."),TRUE,FALSE)</formula>
    </cfRule>
    <cfRule type="expression" dxfId="1928" priority="2028">
      <formula>IF(AND(AL1003&lt;0, RIGHT(TEXT(AL1003,"0.#"),1)="."),TRUE,FALSE)</formula>
    </cfRule>
  </conditionalFormatting>
  <conditionalFormatting sqref="Y1003:Y1004">
    <cfRule type="expression" dxfId="1927" priority="2023">
      <formula>IF(RIGHT(TEXT(Y1003,"0.#"),1)=".",FALSE,TRUE)</formula>
    </cfRule>
    <cfRule type="expression" dxfId="1926" priority="2024">
      <formula>IF(RIGHT(TEXT(Y1003,"0.#"),1)=".",TRUE,FALSE)</formula>
    </cfRule>
  </conditionalFormatting>
  <conditionalFormatting sqref="AL1038:AO1065">
    <cfRule type="expression" dxfId="1925" priority="2019">
      <formula>IF(AND(AL1038&gt;=0, RIGHT(TEXT(AL1038,"0.#"),1)&lt;&gt;"."),TRUE,FALSE)</formula>
    </cfRule>
    <cfRule type="expression" dxfId="1924" priority="2020">
      <formula>IF(AND(AL1038&gt;=0, RIGHT(TEXT(AL1038,"0.#"),1)="."),TRUE,FALSE)</formula>
    </cfRule>
    <cfRule type="expression" dxfId="1923" priority="2021">
      <formula>IF(AND(AL1038&lt;0, RIGHT(TEXT(AL1038,"0.#"),1)&lt;&gt;"."),TRUE,FALSE)</formula>
    </cfRule>
    <cfRule type="expression" dxfId="1922" priority="2022">
      <formula>IF(AND(AL1038&lt;0, RIGHT(TEXT(AL1038,"0.#"),1)="."),TRUE,FALSE)</formula>
    </cfRule>
  </conditionalFormatting>
  <conditionalFormatting sqref="Y1038:Y1065">
    <cfRule type="expression" dxfId="1921" priority="2017">
      <formula>IF(RIGHT(TEXT(Y1038,"0.#"),1)=".",FALSE,TRUE)</formula>
    </cfRule>
    <cfRule type="expression" dxfId="1920" priority="2018">
      <formula>IF(RIGHT(TEXT(Y1038,"0.#"),1)=".",TRUE,FALSE)</formula>
    </cfRule>
  </conditionalFormatting>
  <conditionalFormatting sqref="AL1036:AO1037">
    <cfRule type="expression" dxfId="1919" priority="2013">
      <formula>IF(AND(AL1036&gt;=0, RIGHT(TEXT(AL1036,"0.#"),1)&lt;&gt;"."),TRUE,FALSE)</formula>
    </cfRule>
    <cfRule type="expression" dxfId="1918" priority="2014">
      <formula>IF(AND(AL1036&gt;=0, RIGHT(TEXT(AL1036,"0.#"),1)="."),TRUE,FALSE)</formula>
    </cfRule>
    <cfRule type="expression" dxfId="1917" priority="2015">
      <formula>IF(AND(AL1036&lt;0, RIGHT(TEXT(AL1036,"0.#"),1)&lt;&gt;"."),TRUE,FALSE)</formula>
    </cfRule>
    <cfRule type="expression" dxfId="1916" priority="2016">
      <formula>IF(AND(AL1036&lt;0, RIGHT(TEXT(AL1036,"0.#"),1)="."),TRUE,FALSE)</formula>
    </cfRule>
  </conditionalFormatting>
  <conditionalFormatting sqref="Y1036:Y1037">
    <cfRule type="expression" dxfId="1915" priority="2011">
      <formula>IF(RIGHT(TEXT(Y1036,"0.#"),1)=".",FALSE,TRUE)</formula>
    </cfRule>
    <cfRule type="expression" dxfId="1914" priority="2012">
      <formula>IF(RIGHT(TEXT(Y1036,"0.#"),1)=".",TRUE,FALSE)</formula>
    </cfRule>
  </conditionalFormatting>
  <conditionalFormatting sqref="AL1071:AO1098">
    <cfRule type="expression" dxfId="1913" priority="2007">
      <formula>IF(AND(AL1071&gt;=0, RIGHT(TEXT(AL1071,"0.#"),1)&lt;&gt;"."),TRUE,FALSE)</formula>
    </cfRule>
    <cfRule type="expression" dxfId="1912" priority="2008">
      <formula>IF(AND(AL1071&gt;=0, RIGHT(TEXT(AL1071,"0.#"),1)="."),TRUE,FALSE)</formula>
    </cfRule>
    <cfRule type="expression" dxfId="1911" priority="2009">
      <formula>IF(AND(AL1071&lt;0, RIGHT(TEXT(AL1071,"0.#"),1)&lt;&gt;"."),TRUE,FALSE)</formula>
    </cfRule>
    <cfRule type="expression" dxfId="1910" priority="2010">
      <formula>IF(AND(AL1071&lt;0, RIGHT(TEXT(AL1071,"0.#"),1)="."),TRUE,FALSE)</formula>
    </cfRule>
  </conditionalFormatting>
  <conditionalFormatting sqref="Y1071:Y1098">
    <cfRule type="expression" dxfId="1909" priority="2005">
      <formula>IF(RIGHT(TEXT(Y1071,"0.#"),1)=".",FALSE,TRUE)</formula>
    </cfRule>
    <cfRule type="expression" dxfId="1908" priority="2006">
      <formula>IF(RIGHT(TEXT(Y1071,"0.#"),1)=".",TRUE,FALSE)</formula>
    </cfRule>
  </conditionalFormatting>
  <conditionalFormatting sqref="AL1069:AO1070">
    <cfRule type="expression" dxfId="1907" priority="2001">
      <formula>IF(AND(AL1069&gt;=0, RIGHT(TEXT(AL1069,"0.#"),1)&lt;&gt;"."),TRUE,FALSE)</formula>
    </cfRule>
    <cfRule type="expression" dxfId="1906" priority="2002">
      <formula>IF(AND(AL1069&gt;=0, RIGHT(TEXT(AL1069,"0.#"),1)="."),TRUE,FALSE)</formula>
    </cfRule>
    <cfRule type="expression" dxfId="1905" priority="2003">
      <formula>IF(AND(AL1069&lt;0, RIGHT(TEXT(AL1069,"0.#"),1)&lt;&gt;"."),TRUE,FALSE)</formula>
    </cfRule>
    <cfRule type="expression" dxfId="1904" priority="2004">
      <formula>IF(AND(AL1069&lt;0, RIGHT(TEXT(AL1069,"0.#"),1)="."),TRUE,FALSE)</formula>
    </cfRule>
  </conditionalFormatting>
  <conditionalFormatting sqref="Y1069:Y1070">
    <cfRule type="expression" dxfId="1903" priority="1999">
      <formula>IF(RIGHT(TEXT(Y1069,"0.#"),1)=".",FALSE,TRUE)</formula>
    </cfRule>
    <cfRule type="expression" dxfId="1902" priority="2000">
      <formula>IF(RIGHT(TEXT(Y1069,"0.#"),1)=".",TRUE,FALSE)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Y871">
    <cfRule type="expression" dxfId="705" priority="1">
      <formula>IF(RIGHT(TEXT(Y871,"0.#"),1)=".",FALSE,TRUE)</formula>
    </cfRule>
    <cfRule type="expression" dxfId="704" priority="2">
      <formula>IF(RIGHT(TEXT(Y871,"0.#"),1)=".",TRUE,FALSE)</formula>
    </cfRule>
  </conditionalFormatting>
  <conditionalFormatting sqref="AL871:AO871">
    <cfRule type="expression" dxfId="703" priority="3">
      <formula>IF(AND(AL871&gt;=0, RIGHT(TEXT(AL871,"0.#"),1)&lt;&gt;"."),TRUE,FALSE)</formula>
    </cfRule>
    <cfRule type="expression" dxfId="702" priority="4">
      <formula>IF(AND(AL871&gt;=0, RIGHT(TEXT(AL871,"0.#"),1)="."),TRUE,FALSE)</formula>
    </cfRule>
    <cfRule type="expression" dxfId="701" priority="5">
      <formula>IF(AND(AL871&lt;0, RIGHT(TEXT(AL871,"0.#"),1)&lt;&gt;"."),TRUE,FALSE)</formula>
    </cfRule>
    <cfRule type="expression" dxfId="700" priority="6">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483" max="49" man="1"/>
    <brk id="718" max="49" man="1"/>
    <brk id="740" max="49" man="1"/>
  </rowBreaks>
  <colBreaks count="1" manualBreakCount="1">
    <brk id="6" max="87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19" sqref="L19"/>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565</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565</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エネルギー対策</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t="s">
        <v>565</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エネルギー対策特別会計電源開発促進勘定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エネルギー対策特別会計電源開発促進勘定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エネルギー対策特別会計電源開発促進勘定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エネルギー対策特別会計電源開発促進勘定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エネルギー対策特別会計電源開発促進勘定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エネルギー対策特別会計電源開発促進勘定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エネルギー対策特別会計電源開発促進勘定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エネルギー対策特別会計電源開発促進勘定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エネルギー対策特別会計電源開発促進勘定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エネルギー対策特別会計電源開発促進勘定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エネルギー対策特別会計電源開発促進勘定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
      </c>
      <c r="F24" s="18" t="s">
        <v>416</v>
      </c>
      <c r="G24" s="17"/>
      <c r="H24" s="13" t="str">
        <f t="shared" si="1"/>
        <v/>
      </c>
      <c r="I24" s="13" t="str">
        <f t="shared" si="5"/>
        <v>エネルギー対策特別会計電源開発促進勘定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エネルギー対策特別会計電源開発促進勘定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エネルギー対策特別会計電源開発促進勘定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エネルギー対策特別会計電源開発促進勘定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エネルギー対策特別会計電源開発促進勘定</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エネルギー対策特別会計電源開発促進勘定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エネルギー対策特別会計電源開発促進勘定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エネルギー対策特別会計電源開発促進勘定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エネルギー対策特別会計電源開発促進勘定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エネルギー対策特別会計電源開発促進勘定</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エネルギー対策特別会計電源開発促進勘定</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エネルギー対策特別会計電源開発促進勘定</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エネルギー対策特別会計電源開発促進勘定</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エネルギー対策特別会計電源開発促進勘定</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630520-00B1-4865-A2FF-6A5DE1348787}">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customXml/itemProps2.xml><?xml version="1.0" encoding="utf-8"?>
<ds:datastoreItem xmlns:ds="http://schemas.openxmlformats.org/officeDocument/2006/customXml" ds:itemID="{68D50C43-B809-4EA7-858D-38FF7FEAF082}">
  <ds:schemaRefs>
    <ds:schemaRef ds:uri="http://schemas.microsoft.com/sharepoint/v3/contenttype/forms"/>
  </ds:schemaRefs>
</ds:datastoreItem>
</file>

<file path=customXml/itemProps3.xml><?xml version="1.0" encoding="utf-8"?>
<ds:datastoreItem xmlns:ds="http://schemas.openxmlformats.org/officeDocument/2006/customXml" ds:itemID="{F77B2BFC-56D4-426F-8DF5-F4F8B02529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2020-06-05T14:12:21Z</cp:lastPrinted>
  <dcterms:created xsi:type="dcterms:W3CDTF">2012-03-13T00:50:25Z</dcterms:created>
  <dcterms:modified xsi:type="dcterms:W3CDTF">2020-07-28T05:24:22Z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