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41" i="3" l="1"/>
  <c r="AE41" i="3"/>
  <c r="AI41" i="3"/>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<sst xmlns="http://schemas.openxmlformats.org/spreadsheetml/2006/main" count="2837" uniqueCount="629">
  <si>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</si>
  <si>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</si>
  <si>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</si>
  <si>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</si>
  <si>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</si>
  <si>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</si>
  <si>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</si>
  <si>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</si>
  <si>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</si>
  <si>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</si>
  <si>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</si>
  <si>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</si>
  <si>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</si>
  <si>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</si>
  <si>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</si>
  <si>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</si>
  <si>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</si>
  <si>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</si>
  <si>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</si>
  <si>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</si>
  <si>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</si>
  <si>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</si>
  <si>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</si>
  <si>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</si>
  <si>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</si>
  <si>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</si>
  <si>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</si>
  <si>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</si>
  <si>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</si>
  <si>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</si>
  <si>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</si>
  <si>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</si>
  <si>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</si>
  <si>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</si>
  <si>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</si>
  <si>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</si>
  <si>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</si>
  <si>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</si>
  <si>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</si>
  <si>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</si>
  <si>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</si>
  <si>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</si>
  <si>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</si>
  <si>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</si>
  <si>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</si>
  <si>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</si>
  <si>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</si>
  <si>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</si>
  <si>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</si>
  <si>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</si>
  <si>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</si>
  <si>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</si>
  <si>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</si>
  <si>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</si>
  <si>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</si>
  <si>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</si>
  <si>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</si>
  <si>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</si>
  <si>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</si>
  <si>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</si>
  <si>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</si>
  <si>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</si>
  <si>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</si>
  <si>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</si>
  <si>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</si>
  <si>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</si>
  <si>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</si>
  <si>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</si>
  <si>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</si>
  <si>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</si>
  <si>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</si>
  <si>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</si>
  <si>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</si>
  <si>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</si>
  <si>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</si>
  <si>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</si>
  <si>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</si>
  <si>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</si>
  <si>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</si>
  <si>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</si>
  <si>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</si>
  <si>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</si>
  <si>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</si>
  <si>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</si>
  <si>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</si>
  <si>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</si>
  <si>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</si>
  <si>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</si>
  <si>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</si>
  <si>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</si>
  <si>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</si>
  <si>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</si>
  <si>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</si>
  <si>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</si>
  <si>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</si>
  <si>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</si>
  <si>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</si>
  <si>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</si>
  <si>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</si>
  <si>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</si>
  <si>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</si>
  <si>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</si>
  <si>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</si>
  <si>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</si>
  <si>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</si>
  <si>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</si>
  <si>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</si>
  <si>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</si>
  <si>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</si>
  <si>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</si>
  <si>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</si>
  <si>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</si>
  <si>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</si>
  <si>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</si>
  <si>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</si>
  <si>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</si>
  <si>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</si>
  <si>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</si>
  <si>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</si>
  <si>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</si>
  <si>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</si>
  <si>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</si>
  <si>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</si>
  <si>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</si>
  <si>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</si>
  <si>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</si>
  <si>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</si>
  <si>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</si>
  <si>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</si>
  <si>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</si>
  <si>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</si>
  <si>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</si>
  <si>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</si>
  <si>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</si>
  <si>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</si>
  <si>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</si>
  <si>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</si>
  <si>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</si>
  <si>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</si>
  <si>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</si>
  <si>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</si>
  <si>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</si>
  <si>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</si>
  <si>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</si>
  <si>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</si>
  <si>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</si>
  <si>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</si>
  <si>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</si>
  <si>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</si>
  <si>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</si>
  <si>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</si>
  <si>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</si>
  <si>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</si>
  <si>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</si>
  <si>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</si>
  <si>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</si>
  <si>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</si>
  <si>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</si>
  <si>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</si>
  <si>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</si>
  <si>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</si>
  <si>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</si>
  <si>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</si>
  <si>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</si>
  <si>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</si>
  <si>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</si>
  <si>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</si>
  <si>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</si>
  <si>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</si>
  <si>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</si>
  <si>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</si>
  <si>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</si>
  <si>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</si>
  <si>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</si>
  <si>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</si>
  <si>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</si>
  <si>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</si>
  <si>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</si>
  <si>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</si>
  <si>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</si>
  <si>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</si>
  <si>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</si>
  <si>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</si>
  <si>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</si>
  <si>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</si>
  <si>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</si>
  <si>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</si>
  <si>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</si>
  <si>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</si>
  <si>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</si>
  <si>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</si>
  <si>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</si>
  <si>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</si>
  <si>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</si>
  <si>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</si>
  <si>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</si>
  <si>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</si>
  <si>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</si>
  <si>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</si>
  <si>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</si>
  <si>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</si>
  <si>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</si>
  <si>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</si>
  <si>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</si>
  <si>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</si>
  <si>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</si>
  <si>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</si>
  <si>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</si>
  <si>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</si>
  <si>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</si>
  <si>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</si>
  <si>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</si>
  <si>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</si>
  <si>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</si>
  <si>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</si>
  <si>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</si>
  <si>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</si>
  <si>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</si>
  <si>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</si>
  <si>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</si>
  <si>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</si>
  <si>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</si>
  <si>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</si>
  <si>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</si>
  <si>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</si>
  <si>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</si>
  <si>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</si>
  <si>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</si>
  <si>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</si>
  <si>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</si>
  <si>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</si>
  <si>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</si>
  <si>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</si>
  <si>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</si>
  <si>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</si>
  <si>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</si>
  <si>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</si>
  <si>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</si>
  <si>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</si>
  <si>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</si>
  <si>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</si>
  <si>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</si>
  <si>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</si>
  <si>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</si>
  <si>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</si>
  <si>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</si>
  <si>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</si>
  <si>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</si>
  <si>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</si>
  <si>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</si>
  <si>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</si>
  <si>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</si>
  <si>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</si>
  <si>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</si>
  <si>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</si>
  <si>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</si>
  <si>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</si>
  <si>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</si>
  <si>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</si>
  <si>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</si>
  <si>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</si>
  <si>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</si>
  <si>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</si>
  <si>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</si>
  <si>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</si>
  <si>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</si>
  <si>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</si>
  <si>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</si>
  <si>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</si>
  <si>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</si>
  <si>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</si>
  <si>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</si>
  <si>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</si>
  <si>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</si>
  <si>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</si>
  <si>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</si>
  <si>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</si>
  <si>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</si>
  <si>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</si>
  <si>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</si>
  <si>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</si>
  <si>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</si>
  <si>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</si>
  <si>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</si>
  <si>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</si>
  <si>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</si>
  <si>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</si>
  <si>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</si>
  <si>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</si>
  <si>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</si>
  <si>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</si>
  <si>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</si>
  <si>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</si>
  <si>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</si>
  <si>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</si>
  <si>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</si>
  <si>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</si>
  <si>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</si>
  <si>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</si>
  <si>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</si>
  <si>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</si>
  <si>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</si>
  <si>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</si>
  <si>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</si>
  <si>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</si>
  <si>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</si>
  <si>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</si>
  <si>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</si>
  <si>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</si>
  <si>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</si>
  <si>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</si>
  <si>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</si>
  <si>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</si>
  <si>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</si>
  <si>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</si>
  <si>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</si>
  <si>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</si>
  <si>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</si>
  <si>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</si>
  <si>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</si>
  <si>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</si>
  <si>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</si>
  <si>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</si>
  <si>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</si>
  <si>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</si>
  <si>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</si>
  <si>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</si>
  <si>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</si>
  <si>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</si>
  <si>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</si>
  <si>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</si>
  <si>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</si>
  <si>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</si>
  <si>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</si>
  <si>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</si>
  <si>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</si>
  <si>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</si>
  <si>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</si>
  <si>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</si>
  <si>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</si>
  <si>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</si>
  <si>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</si>
  <si>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</si>
  <si>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</si>
  <si>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</si>
  <si>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</si>
  <si>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</si>
  <si>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</si>
  <si>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</si>
  <si>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</si>
  <si>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</si>
  <si>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</si>
  <si>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</si>
  <si>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</si>
  <si>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</si>
  <si>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</si>
  <si>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</si>
  <si>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</si>
  <si>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</si>
  <si>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</si>
  <si>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</si>
  <si>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</si>
  <si>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</si>
  <si>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</si>
  <si>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</si>
  <si>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</si>
  <si>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</si>
  <si>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</si>
  <si>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</si>
  <si>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</si>
  <si>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</si>
  <si>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</si>
  <si>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</si>
  <si>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</si>
  <si>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</si>
  <si>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</si>
  <si>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</si>
  <si>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</si>
  <si>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</si>
  <si>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</si>
  <si>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</si>
  <si>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</si>
  <si>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</si>
  <si>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</si>
  <si>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</si>
  <si>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</si>
  <si>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</si>
  <si>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</si>
  <si>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</si>
  <si>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</si>
  <si>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</si>
  <si>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</si>
  <si>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</si>
  <si>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</si>
  <si>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</si>
  <si>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</si>
  <si>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</si>
  <si>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</si>
  <si>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</si>
  <si>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</si>
  <si>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</si>
  <si>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</si>
  <si>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</si>
  <si>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</si>
  <si>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</si>
  <si>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</si>
  <si>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</si>
  <si>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</si>
  <si>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</si>
  <si>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</si>
  <si>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</si>
  <si>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</si>
  <si>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</si>
  <si>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</si>
  <si>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</si>
  <si>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</si>
  <si>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</si>
  <si>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</si>
  <si>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</si>
  <si>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</si>
  <si>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</si>
  <si>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</si>
  <si>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</si>
  <si>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</si>
  <si>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</si>
  <si>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</si>
  <si>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</si>
  <si>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</si>
  <si>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</si>
  <si>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</si>
  <si>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</si>
  <si>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</si>
  <si>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</si>
  <si>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</si>
  <si>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</si>
  <si>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</si>
  <si>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</si>
  <si>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</si>
  <si>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</si>
  <si>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</si>
  <si>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</si>
  <si>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</si>
  <si>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</si>
  <si>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</si>
  <si>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</si>
  <si>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</si>
  <si>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</si>
  <si>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</si>
  <si>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</si>
  <si>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</si>
  <si>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</si>
  <si>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</si>
  <si>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</si>
  <si>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</si>
  <si>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</si>
  <si>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</si>
  <si>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</si>
  <si>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</si>
  <si>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</si>
  <si>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</si>
  <si>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</si>
  <si>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</si>
  <si>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</si>
  <si>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</si>
  <si>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</si>
  <si>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</si>
  <si>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</si>
  <si>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</si>
  <si>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</si>
  <si>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</si>
  <si>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</si>
  <si>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</si>
  <si>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</si>
  <si>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</si>
  <si>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</si>
  <si>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</si>
  <si>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</si>
  <si>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</si>
  <si>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</si>
  <si>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</si>
  <si>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</si>
  <si>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</si>
  <si>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</si>
  <si>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</si>
  <si>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</si>
  <si>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</si>
  <si>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</si>
  <si>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</si>
  <si>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</si>
  <si>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</si>
  <si>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</si>
  <si>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</si>
  <si>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</si>
  <si>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</si>
  <si>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</si>
  <si>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</si>
  <si>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</si>
  <si>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</si>
  <si>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</si>
  <si>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</si>
  <si>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</si>
  <si>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</si>
  <si>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</si>
  <si>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</si>
  <si>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</si>
  <si>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</si>
  <si>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</si>
  <si>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</si>
  <si>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</si>
  <si>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</si>
  <si>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</si>
  <si>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</si>
  <si>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</si>
  <si>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</si>
  <si>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</si>
  <si>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</si>
  <si>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</si>
  <si>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</si>
  <si>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</si>
  <si>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</si>
  <si>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</si>
  <si>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</si>
  <si>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</si>
  <si>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</si>
  <si>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</si>
  <si>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</si>
  <si>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</si>
  <si>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</si>
  <si>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</si>
  <si>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</si>
  <si>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</si>
  <si>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</si>
  <si>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</si>
  <si>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</si>
  <si>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</si>
  <si>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</si>
  <si>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</si>
  <si>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</si>
  <si>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</si>
  <si>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</si>
  <si>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</si>
  <si>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</si>
  <si>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</si>
  <si>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</si>
  <si>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</si>
  <si>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</si>
  <si>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</si>
  <si>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</si>
  <si>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</si>
  <si>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</si>
  <si>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</si>
  <si>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</si>
  <si>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</si>
  <si>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</si>
  <si>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</si>
  <si>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</si>
  <si>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</si>
  <si>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</si>
  <si>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</si>
  <si>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</si>
  <si>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</si>
  <si>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</si>
  <si>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</si>
  <si>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</si>
  <si>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分類・Ｆターム一元付与実施費（事務費）</t>
    <phoneticPr fontId="5"/>
  </si>
  <si>
    <t>特許庁</t>
    <phoneticPr fontId="5"/>
  </si>
  <si>
    <t>・工業所有権に関する手続等の特例に関する法律第36条第1項
・国際特許分類に関するストラスブール協定第4条（3）</t>
    <phoneticPr fontId="5"/>
  </si>
  <si>
    <t>特許審査等における先行技術文献調査を行うためには、特許出願等に対して分類及び多観点ターム（Fターム）等の検索キーを付与する必要があるが、特許審査官の人員数に制限がある中、分類及び多観点ターム付与業務（※１）を登録調査機関（※２）に発注することによって、特許審査の効率化・迅速化を促進する。
（※１）特許文献には技術概念に応じた検索インデックスを付与し、審査官は検索インデックスを用いて膨大な数の文献を調査している。検索インデックスのうち、分類は国際的に利用されるものであり、多観点タームは日本独自のものである。
（※２）先行技術調査等の業務は、公正な調査業務や秘密保持の担保のため「工業所有権に関する手続等の特例に関する法律」（以下、特例法）により定められる要件を満たして、登録調査機関として登録を受けた者のみが実施可能なものである。</t>
    <phoneticPr fontId="5"/>
  </si>
  <si>
    <t>登録調査機関において、出願後直ちに分類と多観点タームの同時付与（一元付与）を行い、先行技術文献調査に必要なデータの作成を行う。</t>
    <phoneticPr fontId="5"/>
  </si>
  <si>
    <t>-</t>
    <phoneticPr fontId="5"/>
  </si>
  <si>
    <t>-</t>
    <phoneticPr fontId="5"/>
  </si>
  <si>
    <t>-</t>
    <phoneticPr fontId="5"/>
  </si>
  <si>
    <t>審査審判庁費</t>
    <phoneticPr fontId="5"/>
  </si>
  <si>
    <t>標準審査期間
（権利化までの期間）</t>
    <phoneticPr fontId="5"/>
  </si>
  <si>
    <t>月</t>
    <rPh sb="0" eb="1">
      <t>ゲツ</t>
    </rPh>
    <phoneticPr fontId="5"/>
  </si>
  <si>
    <t>-</t>
    <phoneticPr fontId="5"/>
  </si>
  <si>
    <t>-</t>
    <phoneticPr fontId="5"/>
  </si>
  <si>
    <t>一次審査通知までの期間</t>
    <phoneticPr fontId="5"/>
  </si>
  <si>
    <t>月</t>
    <rPh sb="0" eb="1">
      <t>ツキ</t>
    </rPh>
    <phoneticPr fontId="5"/>
  </si>
  <si>
    <t>-</t>
    <phoneticPr fontId="5"/>
  </si>
  <si>
    <t>分類付与件数</t>
    <phoneticPr fontId="5"/>
  </si>
  <si>
    <t>多観点ターム付与件数</t>
    <phoneticPr fontId="5"/>
  </si>
  <si>
    <t>件</t>
    <rPh sb="0" eb="1">
      <t>ケン</t>
    </rPh>
    <phoneticPr fontId="5"/>
  </si>
  <si>
    <t>円</t>
    <rPh sb="0" eb="1">
      <t>エン</t>
    </rPh>
    <phoneticPr fontId="5"/>
  </si>
  <si>
    <t>百万円/件</t>
    <rPh sb="0" eb="1">
      <t>ヒャク</t>
    </rPh>
    <rPh sb="1" eb="3">
      <t>マンエン</t>
    </rPh>
    <rPh sb="4" eb="5">
      <t>ケン</t>
    </rPh>
    <phoneticPr fontId="5"/>
  </si>
  <si>
    <t>3,430/588,098</t>
  </si>
  <si>
    <t>3,469/587,419</t>
  </si>
  <si>
    <t>○</t>
  </si>
  <si>
    <t>無</t>
  </si>
  <si>
    <t>有</t>
  </si>
  <si>
    <t>適時かつ適切に特許審査を行い権利設定するとの要請に答えるために、分類・多観点タームの整備が必要である。</t>
    <rPh sb="0" eb="2">
      <t>テキジ</t>
    </rPh>
    <rPh sb="4" eb="6">
      <t>テキセツ</t>
    </rPh>
    <rPh sb="7" eb="9">
      <t>トッキョ</t>
    </rPh>
    <rPh sb="9" eb="11">
      <t>シンサ</t>
    </rPh>
    <rPh sb="12" eb="13">
      <t>オコナ</t>
    </rPh>
    <rPh sb="14" eb="16">
      <t>ケンリ</t>
    </rPh>
    <rPh sb="16" eb="18">
      <t>セッテイ</t>
    </rPh>
    <rPh sb="22" eb="24">
      <t>ヨウセイ</t>
    </rPh>
    <rPh sb="25" eb="26">
      <t>コタ</t>
    </rPh>
    <rPh sb="32" eb="34">
      <t>ブンルイ</t>
    </rPh>
    <rPh sb="35" eb="38">
      <t>タカンテン</t>
    </rPh>
    <rPh sb="42" eb="44">
      <t>セイビ</t>
    </rPh>
    <rPh sb="45" eb="47">
      <t>ヒツヨウ</t>
    </rPh>
    <phoneticPr fontId="3"/>
  </si>
  <si>
    <t>特許権設定に関する特許審査のための分類・多観点ターム付与は特許庁においてのみ実施し得る事業である。</t>
    <rPh sb="0" eb="3">
      <t>トッキョケン</t>
    </rPh>
    <rPh sb="3" eb="5">
      <t>セッテイ</t>
    </rPh>
    <rPh sb="6" eb="7">
      <t>カン</t>
    </rPh>
    <rPh sb="9" eb="11">
      <t>トッキョ</t>
    </rPh>
    <rPh sb="11" eb="13">
      <t>シンサ</t>
    </rPh>
    <rPh sb="17" eb="19">
      <t>ブンルイ</t>
    </rPh>
    <rPh sb="20" eb="23">
      <t>タカンテン</t>
    </rPh>
    <rPh sb="41" eb="42">
      <t>エ</t>
    </rPh>
    <rPh sb="43" eb="45">
      <t>ジギョウ</t>
    </rPh>
    <phoneticPr fontId="5"/>
  </si>
  <si>
    <t>特許審査の効率化・迅速化を促進するために、分類・多観点タームの整備は必要不可欠である。</t>
  </si>
  <si>
    <t>未公開情報を扱う本業務を行う者は、特例法第36条の規定に基づき、「工業所有権に関する手続等の特例に関する法律施行規則」第56条に規定されている区分40（分類及び要約書の記載の適合性についての調査）の登録調査機関として登録されていなければならないところ、現在、当該区分に登録されている登録調査機関は（一財）工業所有権協力センターのみである。</t>
  </si>
  <si>
    <t>‐</t>
  </si>
  <si>
    <t>業務内容及び他の検索キー付与業務の水準からみて妥当である。</t>
    <phoneticPr fontId="5"/>
  </si>
  <si>
    <t>使途の精査を行い、事業に真に必要なものに限定されていることを確認している。</t>
  </si>
  <si>
    <t>特許庁と発注先との定期的な打合せを行い、品質を維持向上しつつ、効率的な検索キー付与を行っている。</t>
    <phoneticPr fontId="5"/>
  </si>
  <si>
    <t>特許審査官の人員数に制限がある中、民間の能力を活用して、特許審査官の分類及び多観点タームの付与業務に関する業務量を軽減することで、特許審査の効率化・迅速化を促進している。</t>
  </si>
  <si>
    <t>当初見込みと同規模の活動を行った。</t>
    <rPh sb="0" eb="2">
      <t>トウショ</t>
    </rPh>
    <rPh sb="2" eb="4">
      <t>ミコ</t>
    </rPh>
    <rPh sb="6" eb="9">
      <t>ドウキボ</t>
    </rPh>
    <rPh sb="10" eb="12">
      <t>カツドウ</t>
    </rPh>
    <rPh sb="13" eb="14">
      <t>オコナ</t>
    </rPh>
    <phoneticPr fontId="5"/>
  </si>
  <si>
    <t>特許審査官は、本事業で整備された分類及び多観点タームを利用して、特許文献の先行技術文献調査を行っている。</t>
  </si>
  <si>
    <t xml:space="preserve">・付与された検索キーに対して特許審査官がチェックをすることで質の評価をしており、品質の維持向上をはたしている。
・システム化対応など業務内容を精査することで、単価の減額につとめている。
</t>
  </si>
  <si>
    <t>・特許庁と発注先との定期的な打合せなどを通じて、付与される検索キーの品質や品質管理体制のさらなる向上に取り組む。
・業務内容の精査を引き続き行い、合理化・効率化に努める。</t>
  </si>
  <si>
    <t>0776</t>
  </si>
  <si>
    <t>0599</t>
  </si>
  <si>
    <t>0690</t>
  </si>
  <si>
    <t>0564</t>
  </si>
  <si>
    <t>0678</t>
  </si>
  <si>
    <t>0529</t>
  </si>
  <si>
    <t>0202</t>
  </si>
  <si>
    <t>0468</t>
  </si>
  <si>
    <t>0433</t>
    <phoneticPr fontId="5"/>
  </si>
  <si>
    <t>請負費</t>
    <phoneticPr fontId="5"/>
  </si>
  <si>
    <t>人件費、事業費、借室料等</t>
    <phoneticPr fontId="5"/>
  </si>
  <si>
    <t>（一財）工業所有権協力センター</t>
    <phoneticPr fontId="5"/>
  </si>
  <si>
    <t>登録調査機関が分類と多観点タームの同時付与（一元付与）を行う業務</t>
    <phoneticPr fontId="5"/>
  </si>
  <si>
    <t>執行額／多観点ターム付与件数　　　　　　　　</t>
    <phoneticPr fontId="5"/>
  </si>
  <si>
    <t>3,605/586,972</t>
    <phoneticPr fontId="5"/>
  </si>
  <si>
    <t>標準審査期間及び一次審査通知までの期間ともに令和元年度の目標を達成した。</t>
    <rPh sb="22" eb="24">
      <t>レイワ</t>
    </rPh>
    <rPh sb="24" eb="26">
      <t>ガンネン</t>
    </rPh>
    <phoneticPr fontId="5"/>
  </si>
  <si>
    <t>4,067/518,300</t>
    <phoneticPr fontId="5"/>
  </si>
  <si>
    <t>・行政改革の重要方針（平成17年12月24日閣議決定）
・知的財産推進計画2020（2020年5月27日　知的財産戦略本部決定）</t>
    <phoneticPr fontId="5"/>
  </si>
  <si>
    <t>令和5年度までに特許の権利化までの期間を14月以内とする。</t>
    <rPh sb="0" eb="2">
      <t>レイワ</t>
    </rPh>
    <phoneticPr fontId="5"/>
  </si>
  <si>
    <t>令和5年度までに一次審査通知までの期間を10月以内とする。</t>
    <rPh sb="0" eb="2">
      <t>レイワ</t>
    </rPh>
    <phoneticPr fontId="5"/>
  </si>
  <si>
    <t>　本業務を行う者は、「工業所有権に関する手続等の特例に関する法律」第36条の規定に基づき、「工業所有権に関する手続等の特例に関する法律施行規則」第56条に規定されている区分40（分類及び要約書の記載の適合性についての調査）の登録調査機関として登録されていなければならないところ、当該区分に登録されている登録調査機関は（一財）工業所有権協力センターに限られる。</t>
    <phoneticPr fontId="5"/>
  </si>
  <si>
    <t>-</t>
    <phoneticPr fontId="5"/>
  </si>
  <si>
    <t>-</t>
    <phoneticPr fontId="5"/>
  </si>
  <si>
    <t>審査第一部　調整課　審査推進室</t>
    <phoneticPr fontId="5"/>
  </si>
  <si>
    <t>室長　仁科雅弘</t>
    <rPh sb="3" eb="5">
      <t>ニシナ</t>
    </rPh>
    <rPh sb="5" eb="7">
      <t>マサヒロ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</si>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</sst>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47625</xdr:colOff>
      <xdr:row>744</xdr:row>
      <xdr:rowOff>152400</xdr:rowOff>
    </xdr:from>
    <xdr:to>
      <xdr:col>37</xdr:col>
      <xdr:colOff>64155</xdr:colOff>
      <xdr:row>746</xdr:row>
      <xdr:rowOff>4304</xdr:rowOff>
    </xdr:to>
    <xdr:sp macro="" textlink="">
      <xdr:nvSpPr>
        <xdr:cNvPr id="5" name="Rectangle 1"/>
        <xdr:cNvSpPr>
          <a:spLocks noChangeArrowheads="1"/>
        </xdr:cNvSpPr>
      </xdr:nvSpPr>
      <xdr:spPr bwMode="auto">
        <a:xfrm>
          <a:off x="4648200" y="46758225"/>
          <a:ext cx="2816880" cy="5567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en-US" altLang="ja-JP" sz="1000" b="0" i="0" u="none" strike="noStrike">
              <a:effectLst/>
              <a:latin typeface="+mn-lt"/>
              <a:ea typeface="+mn-ea"/>
              <a:cs typeface="+mn-cs"/>
            </a:rPr>
            <a:t>3,605</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23</xdr:col>
      <xdr:colOff>66675</xdr:colOff>
      <xdr:row>746</xdr:row>
      <xdr:rowOff>70979</xdr:rowOff>
    </xdr:from>
    <xdr:to>
      <xdr:col>37</xdr:col>
      <xdr:colOff>64155</xdr:colOff>
      <xdr:row>747</xdr:row>
      <xdr:rowOff>1462</xdr:rowOff>
    </xdr:to>
    <xdr:sp macro="" textlink="">
      <xdr:nvSpPr>
        <xdr:cNvPr id="6" name="AutoShape 2"/>
        <xdr:cNvSpPr>
          <a:spLocks noChangeArrowheads="1"/>
        </xdr:cNvSpPr>
      </xdr:nvSpPr>
      <xdr:spPr bwMode="auto">
        <a:xfrm>
          <a:off x="4667250" y="47381654"/>
          <a:ext cx="2797830" cy="282908"/>
        </a:xfrm>
        <a:prstGeom prst="bracketPair">
          <a:avLst>
            <a:gd name="adj" fmla="val 16667"/>
          </a:avLst>
        </a:prstGeom>
        <a:noFill/>
        <a:ln w="9525">
          <a:solidFill>
            <a:srgbClr val="4A7EBB"/>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事業の管理、発注計画策定、検収</a:t>
          </a:r>
          <a:endParaRPr lang="ja-JP" altLang="en-US"/>
        </a:p>
      </xdr:txBody>
    </xdr:sp>
    <xdr:clientData/>
  </xdr:twoCellAnchor>
  <xdr:twoCellAnchor>
    <xdr:from>
      <xdr:col>30</xdr:col>
      <xdr:colOff>66255</xdr:colOff>
      <xdr:row>747</xdr:row>
      <xdr:rowOff>20512</xdr:rowOff>
    </xdr:from>
    <xdr:to>
      <xdr:col>30</xdr:col>
      <xdr:colOff>66255</xdr:colOff>
      <xdr:row>749</xdr:row>
      <xdr:rowOff>173632</xdr:rowOff>
    </xdr:to>
    <xdr:sp macro="" textlink="">
      <xdr:nvSpPr>
        <xdr:cNvPr id="7" name="Line 3"/>
        <xdr:cNvSpPr>
          <a:spLocks noChangeShapeType="1"/>
        </xdr:cNvSpPr>
      </xdr:nvSpPr>
      <xdr:spPr bwMode="auto">
        <a:xfrm>
          <a:off x="6067005" y="47683612"/>
          <a:ext cx="0" cy="8579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47625</xdr:colOff>
      <xdr:row>750</xdr:row>
      <xdr:rowOff>208892</xdr:rowOff>
    </xdr:from>
    <xdr:to>
      <xdr:col>37</xdr:col>
      <xdr:colOff>68917</xdr:colOff>
      <xdr:row>752</xdr:row>
      <xdr:rowOff>101555</xdr:rowOff>
    </xdr:to>
    <xdr:sp macro="" textlink="">
      <xdr:nvSpPr>
        <xdr:cNvPr id="8" name="Rectangle 4"/>
        <xdr:cNvSpPr>
          <a:spLocks noChangeArrowheads="1"/>
        </xdr:cNvSpPr>
      </xdr:nvSpPr>
      <xdr:spPr bwMode="auto">
        <a:xfrm>
          <a:off x="4648200" y="48929267"/>
          <a:ext cx="2821642" cy="5975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Ａ．（一財）工業所有権協力センター</a:t>
          </a:r>
        </a:p>
        <a:p>
          <a:pPr algn="ctr" rtl="0">
            <a:lnSpc>
              <a:spcPts val="1300"/>
            </a:lnSpc>
            <a:defRPr sz="1000"/>
          </a:pPr>
          <a:r>
            <a:rPr lang="en-US" altLang="ja-JP" sz="1000">
              <a:effectLst/>
              <a:latin typeface="+mn-lt"/>
              <a:ea typeface="+mn-ea"/>
              <a:cs typeface="+mn-cs"/>
            </a:rPr>
            <a:t>3,605</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23</xdr:col>
      <xdr:colOff>76200</xdr:colOff>
      <xdr:row>749</xdr:row>
      <xdr:rowOff>278688</xdr:rowOff>
    </xdr:from>
    <xdr:to>
      <xdr:col>37</xdr:col>
      <xdr:colOff>92730</xdr:colOff>
      <xdr:row>750</xdr:row>
      <xdr:rowOff>247271</xdr:rowOff>
    </xdr:to>
    <xdr:sp macro="" textlink="">
      <xdr:nvSpPr>
        <xdr:cNvPr id="9" name="Text Box 5"/>
        <xdr:cNvSpPr txBox="1">
          <a:spLocks noChangeArrowheads="1"/>
        </xdr:cNvSpPr>
      </xdr:nvSpPr>
      <xdr:spPr bwMode="auto">
        <a:xfrm>
          <a:off x="4676775" y="48646638"/>
          <a:ext cx="2816880" cy="3210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請負【随意契約（その他）】</a:t>
          </a:r>
          <a:endParaRPr lang="ja-JP" altLang="en-US"/>
        </a:p>
      </xdr:txBody>
    </xdr:sp>
    <xdr:clientData/>
  </xdr:twoCellAnchor>
  <xdr:twoCellAnchor>
    <xdr:from>
      <xdr:col>23</xdr:col>
      <xdr:colOff>76200</xdr:colOff>
      <xdr:row>752</xdr:row>
      <xdr:rowOff>165108</xdr:rowOff>
    </xdr:from>
    <xdr:to>
      <xdr:col>37</xdr:col>
      <xdr:colOff>52229</xdr:colOff>
      <xdr:row>753</xdr:row>
      <xdr:rowOff>41563</xdr:rowOff>
    </xdr:to>
    <xdr:sp macro="" textlink="">
      <xdr:nvSpPr>
        <xdr:cNvPr id="10" name="AutoShape 6"/>
        <xdr:cNvSpPr>
          <a:spLocks noChangeArrowheads="1"/>
        </xdr:cNvSpPr>
      </xdr:nvSpPr>
      <xdr:spPr bwMode="auto">
        <a:xfrm>
          <a:off x="4676775" y="49590333"/>
          <a:ext cx="2776379" cy="228880"/>
        </a:xfrm>
        <a:prstGeom prst="bracketPair">
          <a:avLst>
            <a:gd name="adj" fmla="val 16667"/>
          </a:avLst>
        </a:prstGeom>
        <a:noFill/>
        <a:ln w="9525">
          <a:solidFill>
            <a:srgbClr val="4A7EBB"/>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分類付与、納品</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402</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513</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626</v>
      </c>
      <c r="AF5" s="721"/>
      <c r="AG5" s="721"/>
      <c r="AH5" s="721"/>
      <c r="AI5" s="721"/>
      <c r="AJ5" s="721"/>
      <c r="AK5" s="721"/>
      <c r="AL5" s="721"/>
      <c r="AM5" s="721"/>
      <c r="AN5" s="721"/>
      <c r="AO5" s="721"/>
      <c r="AP5" s="722"/>
      <c r="AQ5" s="723" t="s">
        <v>627</v>
      </c>
      <c r="AR5" s="724"/>
      <c r="AS5" s="724"/>
      <c r="AT5" s="724"/>
      <c r="AU5" s="724"/>
      <c r="AV5" s="724"/>
      <c r="AW5" s="724"/>
      <c r="AX5" s="725"/>
    </row>
    <row r="6" spans="1:50" ht="39" customHeight="1" x14ac:dyDescent="0.2">
      <c r="A6" s="728" t="s">
        <v>4</v>
      </c>
      <c r="B6" s="729"/>
      <c r="C6" s="729"/>
      <c r="D6" s="729"/>
      <c r="E6" s="729"/>
      <c r="F6" s="729"/>
      <c r="G6" s="881" t="str">
        <f>入力規則等!F39</f>
        <v>特許特別会計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620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科学技術・イノベーション、知的財産</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93.75" customHeight="1" x14ac:dyDescent="0.2">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3280</v>
      </c>
      <c r="Q13" s="117"/>
      <c r="R13" s="117"/>
      <c r="S13" s="117"/>
      <c r="T13" s="117"/>
      <c r="U13" s="117"/>
      <c r="V13" s="118"/>
      <c r="W13" s="116">
        <v>3393</v>
      </c>
      <c r="X13" s="117"/>
      <c r="Y13" s="117"/>
      <c r="Z13" s="117"/>
      <c r="AA13" s="117"/>
      <c r="AB13" s="117"/>
      <c r="AC13" s="118"/>
      <c r="AD13" s="116">
        <v>3463</v>
      </c>
      <c r="AE13" s="117"/>
      <c r="AF13" s="117"/>
      <c r="AG13" s="117"/>
      <c r="AH13" s="117"/>
      <c r="AI13" s="117"/>
      <c r="AJ13" s="118"/>
      <c r="AK13" s="116">
        <v>3550</v>
      </c>
      <c r="AL13" s="117"/>
      <c r="AM13" s="117"/>
      <c r="AN13" s="117"/>
      <c r="AO13" s="117"/>
      <c r="AP13" s="117"/>
      <c r="AQ13" s="118"/>
      <c r="AR13" s="113" t="s">
        <v>625</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571</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3280</v>
      </c>
      <c r="Q18" s="123"/>
      <c r="R18" s="123"/>
      <c r="S18" s="123"/>
      <c r="T18" s="123"/>
      <c r="U18" s="123"/>
      <c r="V18" s="124"/>
      <c r="W18" s="122">
        <f>SUM(W13:AC17)</f>
        <v>3393</v>
      </c>
      <c r="X18" s="123"/>
      <c r="Y18" s="123"/>
      <c r="Z18" s="123"/>
      <c r="AA18" s="123"/>
      <c r="AB18" s="123"/>
      <c r="AC18" s="124"/>
      <c r="AD18" s="122">
        <f>SUM(AD13:AJ17)</f>
        <v>3463</v>
      </c>
      <c r="AE18" s="123"/>
      <c r="AF18" s="123"/>
      <c r="AG18" s="123"/>
      <c r="AH18" s="123"/>
      <c r="AI18" s="123"/>
      <c r="AJ18" s="124"/>
      <c r="AK18" s="122">
        <f>SUM(AK13:AQ17)</f>
        <v>3550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3430</v>
      </c>
      <c r="Q19" s="117"/>
      <c r="R19" s="117"/>
      <c r="S19" s="117"/>
      <c r="T19" s="117"/>
      <c r="U19" s="117"/>
      <c r="V19" s="118"/>
      <c r="W19" s="116">
        <v>3469</v>
      </c>
      <c r="X19" s="117"/>
      <c r="Y19" s="117"/>
      <c r="Z19" s="117"/>
      <c r="AA19" s="117"/>
      <c r="AB19" s="117"/>
      <c r="AC19" s="118"/>
      <c r="AD19" s="116">
        <v>3605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1.0457317073170731</v>
      </c>
      <c r="Q20" s="540"/>
      <c r="R20" s="540"/>
      <c r="S20" s="540"/>
      <c r="T20" s="540"/>
      <c r="U20" s="540"/>
      <c r="V20" s="540"/>
      <c r="W20" s="540">
        <f t="shared" ref="W20" si="0">IF(W18=0, "-", SUM(W19)/W18)</f>
        <v>1.0223990568818155</v>
      </c>
      <c r="X20" s="540"/>
      <c r="Y20" s="540"/>
      <c r="Z20" s="540"/>
      <c r="AA20" s="540"/>
      <c r="AB20" s="540"/>
      <c r="AC20" s="540"/>
      <c r="AD20" s="540">
        <f t="shared" ref="AD20" si="1">IF(AD18=0, "-", SUM(AD19)/AD18)</f>
        <v>1.0410049090384059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1.0457317073170731</v>
      </c>
      <c r="Q21" s="540"/>
      <c r="R21" s="540"/>
      <c r="S21" s="540"/>
      <c r="T21" s="540"/>
      <c r="U21" s="540"/>
      <c r="V21" s="540"/>
      <c r="W21" s="540">
        <f t="shared" ref="W21" si="2">IF(W19=0, "-", SUM(W19)/SUM(W13,W14))</f>
        <v>1.0223990568818155</v>
      </c>
      <c r="X21" s="540"/>
      <c r="Y21" s="540"/>
      <c r="Z21" s="540"/>
      <c r="AA21" s="540"/>
      <c r="AB21" s="540"/>
      <c r="AC21" s="540"/>
      <c r="AD21" s="540">
        <f t="shared" ref="AD21" si="3">IF(AD19=0, "-", SUM(AD19)/SUM(AD13,AD14))</f>
        <v>1.0410049090384059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572</v>
      </c>
      <c r="H23" s="191"/>
      <c r="I23" s="191"/>
      <c r="J23" s="191"/>
      <c r="K23" s="191"/>
      <c r="L23" s="191"/>
      <c r="M23" s="191"/>
      <c r="N23" s="191"/>
      <c r="O23" s="192"/>
      <c r="P23" s="113">
        <v>3550</v>
      </c>
      <c r="Q23" s="114"/>
      <c r="R23" s="114"/>
      <c r="S23" s="114"/>
      <c r="T23" s="114"/>
      <c r="U23" s="114"/>
      <c r="V23" s="115"/>
      <c r="W23" s="113" t="s">
        <v>625</v>
      </c>
      <c r="X23" s="114"/>
      <c r="Y23" s="114"/>
      <c r="Z23" s="114"/>
      <c r="AA23" s="114"/>
      <c r="AB23" s="114"/>
      <c r="AC23" s="115"/>
      <c r="AD23" s="207" t="s">
        <v>625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219">
        <f>AK13</f>
        <v>3550</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5</v>
      </c>
      <c r="AV31" s="275"/>
      <c r="AW31" s="383" t="s">
        <v>181</v>
      </c>
      <c r="AX31" s="384"/>
    </row>
    <row r="32" spans="1:50" ht="23.25" customHeight="1" x14ac:dyDescent="0.2">
      <c r="A32" s="516"/>
      <c r="B32" s="514"/>
      <c r="C32" s="514"/>
      <c r="D32" s="514"/>
      <c r="E32" s="514"/>
      <c r="F32" s="515"/>
      <c r="G32" s="541" t="s">
        <v>621</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574</v>
      </c>
      <c r="AC32" s="552"/>
      <c r="AD32" s="552"/>
      <c r="AE32" s="368">
        <v>14.1</v>
      </c>
      <c r="AF32" s="369"/>
      <c r="AG32" s="369"/>
      <c r="AH32" s="370"/>
      <c r="AI32" s="368">
        <v>14.1</v>
      </c>
      <c r="AJ32" s="369"/>
      <c r="AK32" s="369"/>
      <c r="AL32" s="369"/>
      <c r="AM32" s="368">
        <v>14.3</v>
      </c>
      <c r="AN32" s="369"/>
      <c r="AO32" s="369"/>
      <c r="AP32" s="369"/>
      <c r="AQ32" s="119" t="s">
        <v>624</v>
      </c>
      <c r="AR32" s="120"/>
      <c r="AS32" s="120"/>
      <c r="AT32" s="121"/>
      <c r="AU32" s="369" t="s">
        <v>575</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574</v>
      </c>
      <c r="AC33" s="523"/>
      <c r="AD33" s="523"/>
      <c r="AE33" s="368">
        <v>16</v>
      </c>
      <c r="AF33" s="369"/>
      <c r="AG33" s="369"/>
      <c r="AH33" s="369"/>
      <c r="AI33" s="368">
        <v>16</v>
      </c>
      <c r="AJ33" s="369"/>
      <c r="AK33" s="369"/>
      <c r="AL33" s="369"/>
      <c r="AM33" s="368">
        <v>16</v>
      </c>
      <c r="AN33" s="369"/>
      <c r="AO33" s="369"/>
      <c r="AP33" s="369"/>
      <c r="AQ33" s="119" t="s">
        <v>624</v>
      </c>
      <c r="AR33" s="120"/>
      <c r="AS33" s="120"/>
      <c r="AT33" s="121"/>
      <c r="AU33" s="369">
        <v>14</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f>ROUND(AE33*100/AE32,1)</f>
        <v>113.5</v>
      </c>
      <c r="AF34" s="369"/>
      <c r="AG34" s="369"/>
      <c r="AH34" s="369"/>
      <c r="AI34" s="368">
        <f>ROUND(AI33*100/AI32,1)</f>
        <v>113.5</v>
      </c>
      <c r="AJ34" s="369"/>
      <c r="AK34" s="369"/>
      <c r="AL34" s="369"/>
      <c r="AM34" s="368">
        <f>ROUND(AM33*100/AM32,1)</f>
        <v>111.9</v>
      </c>
      <c r="AN34" s="369"/>
      <c r="AO34" s="369"/>
      <c r="AP34" s="369"/>
      <c r="AQ34" s="119" t="s">
        <v>624</v>
      </c>
      <c r="AR34" s="120"/>
      <c r="AS34" s="120"/>
      <c r="AT34" s="121"/>
      <c r="AU34" s="369" t="s">
        <v>569</v>
      </c>
      <c r="AV34" s="369"/>
      <c r="AW34" s="369"/>
      <c r="AX34" s="371"/>
    </row>
    <row r="35" spans="1:50" ht="23.25" customHeight="1" x14ac:dyDescent="0.2">
      <c r="A35" s="901" t="s">
        <v>386</v>
      </c>
      <c r="B35" s="902"/>
      <c r="C35" s="902"/>
      <c r="D35" s="902"/>
      <c r="E35" s="902"/>
      <c r="F35" s="903"/>
      <c r="G35" s="907" t="s">
        <v>576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v>5</v>
      </c>
      <c r="AV38" s="275"/>
      <c r="AW38" s="383" t="s">
        <v>181</v>
      </c>
      <c r="AX38" s="384"/>
    </row>
    <row r="39" spans="1:50" ht="23.25" customHeight="1" x14ac:dyDescent="0.2">
      <c r="A39" s="516"/>
      <c r="B39" s="514"/>
      <c r="C39" s="514"/>
      <c r="D39" s="514"/>
      <c r="E39" s="514"/>
      <c r="F39" s="515"/>
      <c r="G39" s="541" t="s">
        <v>622</v>
      </c>
      <c r="H39" s="542"/>
      <c r="I39" s="542"/>
      <c r="J39" s="542"/>
      <c r="K39" s="542"/>
      <c r="L39" s="542"/>
      <c r="M39" s="542"/>
      <c r="N39" s="542"/>
      <c r="O39" s="543"/>
      <c r="P39" s="165" t="s">
        <v>577</v>
      </c>
      <c r="Q39" s="165"/>
      <c r="R39" s="165"/>
      <c r="S39" s="165"/>
      <c r="T39" s="165"/>
      <c r="U39" s="165"/>
      <c r="V39" s="165"/>
      <c r="W39" s="165"/>
      <c r="X39" s="236"/>
      <c r="Y39" s="342" t="s">
        <v>12</v>
      </c>
      <c r="Z39" s="550"/>
      <c r="AA39" s="551"/>
      <c r="AB39" s="552" t="s">
        <v>578</v>
      </c>
      <c r="AC39" s="552"/>
      <c r="AD39" s="552"/>
      <c r="AE39" s="368">
        <v>9.3000000000000007</v>
      </c>
      <c r="AF39" s="369"/>
      <c r="AG39" s="369"/>
      <c r="AH39" s="369"/>
      <c r="AI39" s="368">
        <v>9.3000000000000007</v>
      </c>
      <c r="AJ39" s="369"/>
      <c r="AK39" s="369"/>
      <c r="AL39" s="369"/>
      <c r="AM39" s="368">
        <v>9.5</v>
      </c>
      <c r="AN39" s="369"/>
      <c r="AO39" s="369"/>
      <c r="AP39" s="369"/>
      <c r="AQ39" s="119" t="s">
        <v>624</v>
      </c>
      <c r="AR39" s="120"/>
      <c r="AS39" s="120"/>
      <c r="AT39" s="121"/>
      <c r="AU39" s="369" t="s">
        <v>579</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578</v>
      </c>
      <c r="AC40" s="523"/>
      <c r="AD40" s="523"/>
      <c r="AE40" s="368">
        <v>11</v>
      </c>
      <c r="AF40" s="369"/>
      <c r="AG40" s="369"/>
      <c r="AH40" s="369"/>
      <c r="AI40" s="368">
        <v>11</v>
      </c>
      <c r="AJ40" s="369"/>
      <c r="AK40" s="369"/>
      <c r="AL40" s="369"/>
      <c r="AM40" s="368">
        <v>11</v>
      </c>
      <c r="AN40" s="369"/>
      <c r="AO40" s="369"/>
      <c r="AP40" s="369"/>
      <c r="AQ40" s="119" t="s">
        <v>624</v>
      </c>
      <c r="AR40" s="120"/>
      <c r="AS40" s="120"/>
      <c r="AT40" s="121"/>
      <c r="AU40" s="369">
        <v>10</v>
      </c>
      <c r="AV40" s="369"/>
      <c r="AW40" s="369"/>
      <c r="AX40" s="371"/>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f>ROUND(AE40*100/AE39,1)</f>
        <v>118.3</v>
      </c>
      <c r="AF41" s="369"/>
      <c r="AG41" s="369"/>
      <c r="AH41" s="369"/>
      <c r="AI41" s="368">
        <f>ROUND(AI40*100/AI39,1)</f>
        <v>118.3</v>
      </c>
      <c r="AJ41" s="369"/>
      <c r="AK41" s="369"/>
      <c r="AL41" s="369"/>
      <c r="AM41" s="368">
        <f>ROUND(AM40*100/AM39,1)</f>
        <v>115.8</v>
      </c>
      <c r="AN41" s="369"/>
      <c r="AO41" s="369"/>
      <c r="AP41" s="369"/>
      <c r="AQ41" s="119" t="s">
        <v>624</v>
      </c>
      <c r="AR41" s="120"/>
      <c r="AS41" s="120"/>
      <c r="AT41" s="121"/>
      <c r="AU41" s="369" t="s">
        <v>569</v>
      </c>
      <c r="AV41" s="369"/>
      <c r="AW41" s="369"/>
      <c r="AX41" s="371"/>
    </row>
    <row r="42" spans="1:50" ht="23.25" customHeight="1" x14ac:dyDescent="0.2">
      <c r="A42" s="901" t="s">
        <v>386</v>
      </c>
      <c r="B42" s="902"/>
      <c r="C42" s="902"/>
      <c r="D42" s="902"/>
      <c r="E42" s="902"/>
      <c r="F42" s="903"/>
      <c r="G42" s="907" t="s">
        <v>569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7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582</v>
      </c>
      <c r="AC101" s="552"/>
      <c r="AD101" s="552"/>
      <c r="AE101" s="368">
        <v>314000</v>
      </c>
      <c r="AF101" s="369"/>
      <c r="AG101" s="369"/>
      <c r="AH101" s="370"/>
      <c r="AI101" s="368">
        <v>314000</v>
      </c>
      <c r="AJ101" s="369"/>
      <c r="AK101" s="369"/>
      <c r="AL101" s="370"/>
      <c r="AM101" s="368">
        <v>313089</v>
      </c>
      <c r="AN101" s="369"/>
      <c r="AO101" s="369"/>
      <c r="AP101" s="370"/>
      <c r="AQ101" s="368" t="s">
        <v>569</v>
      </c>
      <c r="AR101" s="369"/>
      <c r="AS101" s="369"/>
      <c r="AT101" s="370"/>
      <c r="AU101" s="368" t="s">
        <v>571</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582</v>
      </c>
      <c r="AC102" s="552"/>
      <c r="AD102" s="552"/>
      <c r="AE102" s="362">
        <v>294000</v>
      </c>
      <c r="AF102" s="362"/>
      <c r="AG102" s="362"/>
      <c r="AH102" s="362"/>
      <c r="AI102" s="362">
        <v>305000</v>
      </c>
      <c r="AJ102" s="362"/>
      <c r="AK102" s="362"/>
      <c r="AL102" s="362"/>
      <c r="AM102" s="362">
        <v>313000</v>
      </c>
      <c r="AN102" s="362"/>
      <c r="AO102" s="362"/>
      <c r="AP102" s="362"/>
      <c r="AQ102" s="818">
        <v>312000</v>
      </c>
      <c r="AR102" s="819"/>
      <c r="AS102" s="819"/>
      <c r="AT102" s="820"/>
      <c r="AU102" s="818" t="s">
        <v>579</v>
      </c>
      <c r="AV102" s="819"/>
      <c r="AW102" s="819"/>
      <c r="AX102" s="820"/>
    </row>
    <row r="103" spans="1:60" ht="27.75"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2">
      <c r="A104" s="492"/>
      <c r="B104" s="493"/>
      <c r="C104" s="493"/>
      <c r="D104" s="493"/>
      <c r="E104" s="493"/>
      <c r="F104" s="494"/>
      <c r="G104" s="165" t="s">
        <v>581</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582</v>
      </c>
      <c r="AC104" s="473"/>
      <c r="AD104" s="474"/>
      <c r="AE104" s="368">
        <v>588098</v>
      </c>
      <c r="AF104" s="369"/>
      <c r="AG104" s="369"/>
      <c r="AH104" s="370"/>
      <c r="AI104" s="368">
        <v>587419</v>
      </c>
      <c r="AJ104" s="369"/>
      <c r="AK104" s="369"/>
      <c r="AL104" s="370"/>
      <c r="AM104" s="368">
        <v>586972</v>
      </c>
      <c r="AN104" s="369"/>
      <c r="AO104" s="369"/>
      <c r="AP104" s="370"/>
      <c r="AQ104" s="368" t="s">
        <v>569</v>
      </c>
      <c r="AR104" s="369"/>
      <c r="AS104" s="369"/>
      <c r="AT104" s="370"/>
      <c r="AU104" s="368" t="s">
        <v>569</v>
      </c>
      <c r="AV104" s="369"/>
      <c r="AW104" s="369"/>
      <c r="AX104" s="370"/>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582</v>
      </c>
      <c r="AC105" s="411"/>
      <c r="AD105" s="412"/>
      <c r="AE105" s="362">
        <v>559350</v>
      </c>
      <c r="AF105" s="362"/>
      <c r="AG105" s="362"/>
      <c r="AH105" s="362"/>
      <c r="AI105" s="362">
        <v>578000</v>
      </c>
      <c r="AJ105" s="362"/>
      <c r="AK105" s="362"/>
      <c r="AL105" s="362"/>
      <c r="AM105" s="362">
        <v>593100</v>
      </c>
      <c r="AN105" s="362"/>
      <c r="AO105" s="362"/>
      <c r="AP105" s="362"/>
      <c r="AQ105" s="368">
        <v>581300</v>
      </c>
      <c r="AR105" s="369"/>
      <c r="AS105" s="369"/>
      <c r="AT105" s="370"/>
      <c r="AU105" s="818" t="s">
        <v>569</v>
      </c>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616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472" t="s">
        <v>583</v>
      </c>
      <c r="AC116" s="473"/>
      <c r="AD116" s="474"/>
      <c r="AE116" s="362">
        <v>5832</v>
      </c>
      <c r="AF116" s="362"/>
      <c r="AG116" s="362"/>
      <c r="AH116" s="362"/>
      <c r="AI116" s="362">
        <v>5905</v>
      </c>
      <c r="AJ116" s="362"/>
      <c r="AK116" s="362"/>
      <c r="AL116" s="362"/>
      <c r="AM116" s="362">
        <v>6142</v>
      </c>
      <c r="AN116" s="362"/>
      <c r="AO116" s="362"/>
      <c r="AP116" s="362"/>
      <c r="AQ116" s="368">
        <v>6996</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410" t="s">
        <v>584</v>
      </c>
      <c r="AC117" s="411"/>
      <c r="AD117" s="412"/>
      <c r="AE117" s="362" t="s">
        <v>585</v>
      </c>
      <c r="AF117" s="362"/>
      <c r="AG117" s="362"/>
      <c r="AH117" s="362"/>
      <c r="AI117" s="362" t="s">
        <v>586</v>
      </c>
      <c r="AJ117" s="362"/>
      <c r="AK117" s="362"/>
      <c r="AL117" s="362"/>
      <c r="AM117" s="310" t="s">
        <v>617</v>
      </c>
      <c r="AN117" s="310"/>
      <c r="AO117" s="310"/>
      <c r="AP117" s="310"/>
      <c r="AQ117" s="310" t="s">
        <v>619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998" t="s">
        <v>413</v>
      </c>
      <c r="B130" s="996"/>
      <c r="C130" s="995" t="s">
        <v>239</v>
      </c>
      <c r="D130" s="99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99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587</v>
      </c>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587</v>
      </c>
      <c r="AE703" s="159"/>
      <c r="AF703" s="159"/>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587</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587</v>
      </c>
      <c r="AE705" s="737"/>
      <c r="AF705" s="737"/>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5.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594</v>
      </c>
      <c r="AE708" s="672"/>
      <c r="AF708" s="672"/>
      <c r="AG708" s="527" t="s">
        <v>625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587</v>
      </c>
      <c r="AE709" s="159"/>
      <c r="AF709" s="159"/>
      <c r="AG709" s="668" t="s">
        <v>595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594</v>
      </c>
      <c r="AE710" s="159"/>
      <c r="AF710" s="159"/>
      <c r="AG710" s="668" t="s">
        <v>625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587</v>
      </c>
      <c r="AE711" s="159"/>
      <c r="AF711" s="159"/>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t="s">
        <v>625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8" t="s">
        <v>625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587</v>
      </c>
      <c r="AE714" s="593"/>
      <c r="AF714" s="594"/>
      <c r="AG714" s="693" t="s">
        <v>597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587</v>
      </c>
      <c r="AE715" s="672"/>
      <c r="AF715" s="781"/>
      <c r="AG715" s="527" t="s">
        <v>618</v>
      </c>
      <c r="AH715" s="528"/>
      <c r="AI715" s="528"/>
      <c r="AJ715" s="528"/>
      <c r="AK715" s="528"/>
      <c r="AL715" s="528"/>
      <c r="AM715" s="528"/>
      <c r="AN715" s="528"/>
      <c r="AO715" s="528"/>
      <c r="AP715" s="528"/>
      <c r="AQ715" s="528"/>
      <c r="AR715" s="528"/>
      <c r="AS715" s="528"/>
      <c r="AT715" s="528"/>
      <c r="AU715" s="528"/>
      <c r="AV715" s="528"/>
      <c r="AW715" s="528"/>
      <c r="AX715" s="529"/>
    </row>
    <row r="716" spans="1:50" ht="60.7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587</v>
      </c>
      <c r="AE716" s="763"/>
      <c r="AF716" s="763"/>
      <c r="AG716" s="668" t="s">
        <v>598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587</v>
      </c>
      <c r="AE717" s="159"/>
      <c r="AF717" s="159"/>
      <c r="AG717" s="668" t="s">
        <v>599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587</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601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602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628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628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628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628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603</v>
      </c>
      <c r="F737" s="103"/>
      <c r="G737" s="103"/>
      <c r="H737" s="103"/>
      <c r="I737" s="103"/>
      <c r="J737" s="103"/>
      <c r="K737" s="103"/>
      <c r="L737" s="103"/>
      <c r="M737" s="103"/>
      <c r="N737" s="109" t="s">
        <v>404</v>
      </c>
      <c r="O737" s="109"/>
      <c r="P737" s="109"/>
      <c r="Q737" s="109"/>
      <c r="R737" s="103" t="s">
        <v>605</v>
      </c>
      <c r="S737" s="103"/>
      <c r="T737" s="103"/>
      <c r="U737" s="103"/>
      <c r="V737" s="103"/>
      <c r="W737" s="103"/>
      <c r="X737" s="103"/>
      <c r="Y737" s="103"/>
      <c r="Z737" s="103"/>
      <c r="AA737" s="109" t="s">
        <v>403</v>
      </c>
      <c r="AB737" s="109"/>
      <c r="AC737" s="109"/>
      <c r="AD737" s="109"/>
      <c r="AE737" s="103" t="s">
        <v>607</v>
      </c>
      <c r="AF737" s="103"/>
      <c r="AG737" s="103"/>
      <c r="AH737" s="103"/>
      <c r="AI737" s="103"/>
      <c r="AJ737" s="103"/>
      <c r="AK737" s="103"/>
      <c r="AL737" s="103"/>
      <c r="AM737" s="103"/>
      <c r="AN737" s="109" t="s">
        <v>402</v>
      </c>
      <c r="AO737" s="109"/>
      <c r="AP737" s="109"/>
      <c r="AQ737" s="109"/>
      <c r="AR737" s="110" t="s">
        <v>609</v>
      </c>
      <c r="AS737" s="111"/>
      <c r="AT737" s="111"/>
      <c r="AU737" s="111"/>
      <c r="AV737" s="111"/>
      <c r="AW737" s="111"/>
      <c r="AX737" s="112"/>
      <c r="AY737" s="88"/>
      <c r="AZ737" s="88"/>
    </row>
    <row r="738" spans="1:52" ht="24.75" customHeight="1" x14ac:dyDescent="0.2">
      <c r="A738" s="100" t="s">
        <v>401</v>
      </c>
      <c r="B738" s="101"/>
      <c r="C738" s="101"/>
      <c r="D738" s="102"/>
      <c r="E738" s="103" t="s">
        <v>604</v>
      </c>
      <c r="F738" s="103"/>
      <c r="G738" s="103"/>
      <c r="H738" s="103"/>
      <c r="I738" s="103"/>
      <c r="J738" s="103"/>
      <c r="K738" s="103"/>
      <c r="L738" s="103"/>
      <c r="M738" s="103"/>
      <c r="N738" s="109" t="s">
        <v>400</v>
      </c>
      <c r="O738" s="109"/>
      <c r="P738" s="109"/>
      <c r="Q738" s="109"/>
      <c r="R738" s="103" t="s">
        <v>606</v>
      </c>
      <c r="S738" s="103"/>
      <c r="T738" s="103"/>
      <c r="U738" s="103"/>
      <c r="V738" s="103"/>
      <c r="W738" s="103"/>
      <c r="X738" s="103"/>
      <c r="Y738" s="103"/>
      <c r="Z738" s="103"/>
      <c r="AA738" s="109" t="s">
        <v>399</v>
      </c>
      <c r="AB738" s="109"/>
      <c r="AC738" s="109"/>
      <c r="AD738" s="109"/>
      <c r="AE738" s="103" t="s">
        <v>608</v>
      </c>
      <c r="AF738" s="103"/>
      <c r="AG738" s="103"/>
      <c r="AH738" s="103"/>
      <c r="AI738" s="103"/>
      <c r="AJ738" s="103"/>
      <c r="AK738" s="103"/>
      <c r="AL738" s="103"/>
      <c r="AM738" s="103"/>
      <c r="AN738" s="109" t="s">
        <v>398</v>
      </c>
      <c r="AO738" s="109"/>
      <c r="AP738" s="109"/>
      <c r="AQ738" s="109"/>
      <c r="AR738" s="110" t="s">
        <v>610</v>
      </c>
      <c r="AS738" s="111"/>
      <c r="AT738" s="111"/>
      <c r="AU738" s="111"/>
      <c r="AV738" s="111"/>
      <c r="AW738" s="111"/>
      <c r="AX738" s="112"/>
    </row>
    <row r="739" spans="1:52" ht="24.75" customHeight="1" x14ac:dyDescent="0.2">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419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612</v>
      </c>
      <c r="H782" s="454"/>
      <c r="I782" s="454"/>
      <c r="J782" s="454"/>
      <c r="K782" s="455"/>
      <c r="L782" s="456" t="s">
        <v>613</v>
      </c>
      <c r="M782" s="457"/>
      <c r="N782" s="457"/>
      <c r="O782" s="457"/>
      <c r="P782" s="457"/>
      <c r="Q782" s="457"/>
      <c r="R782" s="457"/>
      <c r="S782" s="457"/>
      <c r="T782" s="457"/>
      <c r="U782" s="457"/>
      <c r="V782" s="457"/>
      <c r="W782" s="457"/>
      <c r="X782" s="458"/>
      <c r="Y782" s="459">
        <v>3605</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3605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188.25" customHeight="1" x14ac:dyDescent="0.2">
      <c r="A838" s="408">
        <v>1</v>
      </c>
      <c r="B838" s="408">
        <v>1</v>
      </c>
      <c r="C838" s="428" t="s">
        <v>614</v>
      </c>
      <c r="D838" s="422"/>
      <c r="E838" s="422"/>
      <c r="F838" s="422"/>
      <c r="G838" s="422"/>
      <c r="H838" s="422"/>
      <c r="I838" s="422"/>
      <c r="J838" s="423">
        <v>3010605002115</v>
      </c>
      <c r="K838" s="424"/>
      <c r="L838" s="424"/>
      <c r="M838" s="424"/>
      <c r="N838" s="424"/>
      <c r="O838" s="424"/>
      <c r="P838" s="429" t="s">
        <v>615</v>
      </c>
      <c r="Q838" s="321"/>
      <c r="R838" s="321"/>
      <c r="S838" s="321"/>
      <c r="T838" s="321"/>
      <c r="U838" s="321"/>
      <c r="V838" s="321"/>
      <c r="W838" s="321"/>
      <c r="X838" s="321"/>
      <c r="Y838" s="322">
        <v>3605</v>
      </c>
      <c r="Z838" s="323"/>
      <c r="AA838" s="323"/>
      <c r="AB838" s="324"/>
      <c r="AC838" s="332" t="s">
        <v>385</v>
      </c>
      <c r="AD838" s="427"/>
      <c r="AE838" s="427"/>
      <c r="AF838" s="427"/>
      <c r="AG838" s="427"/>
      <c r="AH838" s="425" t="s">
        <v>569</v>
      </c>
      <c r="AI838" s="426"/>
      <c r="AJ838" s="426"/>
      <c r="AK838" s="426"/>
      <c r="AL838" s="329" t="s">
        <v>579</v>
      </c>
      <c r="AM838" s="330"/>
      <c r="AN838" s="330"/>
      <c r="AO838" s="331"/>
      <c r="AP838" s="325" t="s">
        <v>623</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43.5"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Q116">
    <cfRule type="expression" dxfId="2599" priority="13173">
      <formula>IF(RIGHT(TEXT(AQ116,"0.#"),1)=".",FALSE,TRUE)</formula>
    </cfRule>
    <cfRule type="expression" dxfId="2598" priority="13174">
      <formula>IF(RIGHT(TEXT(AQ116,"0.#"),1)=".",TRUE,FALSE)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M117">
    <cfRule type="expression" dxfId="2595" priority="13167">
      <formula>IF(RIGHT(TEXT(AM117,"0.#"),1)=".",FALSE,TRUE)</formula>
    </cfRule>
    <cfRule type="expression" dxfId="2594" priority="13168">
      <formula>IF(RIGHT(TEXT(AM117,"0.#"),1)=".",TRUE,FALSE)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I41">
    <cfRule type="expression" dxfId="717" priority="17">
      <formula>IF(RIGHT(TEXT(AI41,"0.#"),1)=".",FALSE,TRUE)</formula>
    </cfRule>
    <cfRule type="expression" dxfId="716" priority="18">
      <formula>IF(RIGHT(TEXT(AI41,"0.#"),1)=".",TRUE,FALSE)</formula>
    </cfRule>
  </conditionalFormatting>
  <conditionalFormatting sqref="AE41">
    <cfRule type="expression" dxfId="715" priority="15">
      <formula>IF(RIGHT(TEXT(AE41,"0.#"),1)=".",FALSE,TRUE)</formula>
    </cfRule>
    <cfRule type="expression" dxfId="714" priority="16">
      <formula>IF(RIGHT(TEXT(AE41,"0.#"),1)=".",TRUE,FALSE)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99" max="49" man="1"/>
    <brk id="129" max="49" man="1"/>
    <brk id="699" max="49" man="1"/>
    <brk id="735" max="49" man="1"/>
    <brk id="838"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60" zoomScaleNormal="16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587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
      </c>
      <c r="K11" s="14" t="s">
        <v>111</v>
      </c>
      <c r="L11" s="15" t="s">
        <v>587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587</v>
      </c>
      <c r="C20" s="13" t="str">
        <f t="shared" si="9"/>
        <v>知的財産</v>
      </c>
      <c r="D20" s="13" t="str">
        <f t="shared" si="8"/>
        <v>科学技術・イノベーション、知的財産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587</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D06599-DEDB-44A2-AC35-ED31704DFDCD}">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86A735AF-E373-4FAE-A247-2C2C275DB14F}">
  <ds:schemaRefs>
    <ds:schemaRef ds:uri="http://schemas.microsoft.com/sharepoint/v3/contenttype/forms"/>
  </ds:schemaRefs>
</ds:datastoreItem>
</file>

<file path=customXml/itemProps3.xml><?xml version="1.0" encoding="utf-8"?>
<ds:datastoreItem xmlns:ds="http://schemas.openxmlformats.org/officeDocument/2006/customXml" ds:itemID="{4C1AB68A-BEEE-40D0-AF01-69A868DE4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2020-07-16T00:47:38Z</cp:lastPrinted>
  <dcterms:created xsi:type="dcterms:W3CDTF">2012-03-13T00:50:25Z</dcterms:created>
  <dcterms:modified xsi:type="dcterms:W3CDTF">2020-07-22T12:52:50Z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