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27_\一般会計\セット\レビューシート\令和元年度\401-\"/>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<sst xmlns="http://schemas.openxmlformats.org/spreadsheetml/2006/main" count="2920" uniqueCount="627">
  <si>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</si>
  <si>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</si>
  <si>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</si>
  <si>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</si>
  <si>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</si>
  <si>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</si>
  <si>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</si>
  <si>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</si>
  <si>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</si>
  <si>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</si>
  <si>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</si>
  <si>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</si>
  <si>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</si>
  <si>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</si>
  <si>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</si>
  <si>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</si>
  <si>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</si>
  <si>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</si>
  <si>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</si>
  <si>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</si>
  <si>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</si>
  <si>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</si>
  <si>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</si>
  <si>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</si>
  <si>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</si>
  <si>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</si>
  <si>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</si>
  <si>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</si>
  <si>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</si>
  <si>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</si>
  <si>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</si>
  <si>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</si>
  <si>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</si>
  <si>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</si>
  <si>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</si>
  <si>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</si>
  <si>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</si>
  <si>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</si>
  <si>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</si>
  <si>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</si>
  <si>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</si>
  <si>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</si>
  <si>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</si>
  <si>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</si>
  <si>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</si>
  <si>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</si>
  <si>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</si>
  <si>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</si>
  <si>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</si>
  <si>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</si>
  <si>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</si>
  <si>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</si>
  <si>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</si>
  <si>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</si>
  <si>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</si>
  <si>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</si>
  <si>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</si>
  <si>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</si>
  <si>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</si>
  <si>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</si>
  <si>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</si>
  <si>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</si>
  <si>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</si>
  <si>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</si>
  <si>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</si>
  <si>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</si>
  <si>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</si>
  <si>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</si>
  <si>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</si>
  <si>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</si>
  <si>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</si>
  <si>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</si>
  <si>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</si>
  <si>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</si>
  <si>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</si>
  <si>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</si>
  <si>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</si>
  <si>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</si>
  <si>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</si>
  <si>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</si>
  <si>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</si>
  <si>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</si>
  <si>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</si>
  <si>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</si>
  <si>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</si>
  <si>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</si>
  <si>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</si>
  <si>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</si>
  <si>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</si>
  <si>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</si>
  <si>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</si>
  <si>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</si>
  <si>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</si>
  <si>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</si>
  <si>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</si>
  <si>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</si>
  <si>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</si>
  <si>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</si>
  <si>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</si>
  <si>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</si>
  <si>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</si>
  <si>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</si>
  <si>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</si>
  <si>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</si>
  <si>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</si>
  <si>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</si>
  <si>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</si>
  <si>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</si>
  <si>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</si>
  <si>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</si>
  <si>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</si>
  <si>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</si>
  <si>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</si>
  <si>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</si>
  <si>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</si>
  <si>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</si>
  <si>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</si>
  <si>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</si>
  <si>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</si>
  <si>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</si>
  <si>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</si>
  <si>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</si>
  <si>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</si>
  <si>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</si>
  <si>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</si>
  <si>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</si>
  <si>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</si>
  <si>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</si>
  <si>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</si>
  <si>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</si>
  <si>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</si>
  <si>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</si>
  <si>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</si>
  <si>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</si>
  <si>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</si>
  <si>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</si>
  <si>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</si>
  <si>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</si>
  <si>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</si>
  <si>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</si>
  <si>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</si>
  <si>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</si>
  <si>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</si>
  <si>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</si>
  <si>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</si>
  <si>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</si>
  <si>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</si>
  <si>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</si>
  <si>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</si>
  <si>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</si>
  <si>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</si>
  <si>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</si>
  <si>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</si>
  <si>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</si>
  <si>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</si>
  <si>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</si>
  <si>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</si>
  <si>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</si>
  <si>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</si>
  <si>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</si>
  <si>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</si>
  <si>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</si>
  <si>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</si>
  <si>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</si>
  <si>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</si>
  <si>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</si>
  <si>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</si>
  <si>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</si>
  <si>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</si>
  <si>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</si>
  <si>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</si>
  <si>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</si>
  <si>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</si>
  <si>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</si>
  <si>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</si>
  <si>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</si>
  <si>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</si>
  <si>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</si>
  <si>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</si>
  <si>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</si>
  <si>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</si>
  <si>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</si>
  <si>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</si>
  <si>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</si>
  <si>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</si>
  <si>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</si>
  <si>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</si>
  <si>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</si>
  <si>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</si>
  <si>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</si>
  <si>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</si>
  <si>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</si>
  <si>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</si>
  <si>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</si>
  <si>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</si>
  <si>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</si>
  <si>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</si>
  <si>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</si>
  <si>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</si>
  <si>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</si>
  <si>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</si>
  <si>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</si>
  <si>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</si>
  <si>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</si>
  <si>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</si>
  <si>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</si>
  <si>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</si>
  <si>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</si>
  <si>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</si>
  <si>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</si>
  <si>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</si>
  <si>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</si>
  <si>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</si>
  <si>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</si>
  <si>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</si>
  <si>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</si>
  <si>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</si>
  <si>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</si>
  <si>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</si>
  <si>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</si>
  <si>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</si>
  <si>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</si>
  <si>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</si>
  <si>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</si>
  <si>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</si>
  <si>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</si>
  <si>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</si>
  <si>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</si>
  <si>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</si>
  <si>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</si>
  <si>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</si>
  <si>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</si>
  <si>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</si>
  <si>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</si>
  <si>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</si>
  <si>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</si>
  <si>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</si>
  <si>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</si>
  <si>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</si>
  <si>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</si>
  <si>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</si>
  <si>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</si>
  <si>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</si>
  <si>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</si>
  <si>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</si>
  <si>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</si>
  <si>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</si>
  <si>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</si>
  <si>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</si>
  <si>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</si>
  <si>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</si>
  <si>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</si>
  <si>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</si>
  <si>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</si>
  <si>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</si>
  <si>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</si>
  <si>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</si>
  <si>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</si>
  <si>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</si>
  <si>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</si>
  <si>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</si>
  <si>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</si>
  <si>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</si>
  <si>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</si>
  <si>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</si>
  <si>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</si>
  <si>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</si>
  <si>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</si>
  <si>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</si>
  <si>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</si>
  <si>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</si>
  <si>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</si>
  <si>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</si>
  <si>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</si>
  <si>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</si>
  <si>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</si>
  <si>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</si>
  <si>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</si>
  <si>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</si>
  <si>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</si>
  <si>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</si>
  <si>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</si>
  <si>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</si>
  <si>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</si>
  <si>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</si>
  <si>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</si>
  <si>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</si>
  <si>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</si>
  <si>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</si>
  <si>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</si>
  <si>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</si>
  <si>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</si>
  <si>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</si>
  <si>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</si>
  <si>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</si>
  <si>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</si>
  <si>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</si>
  <si>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</si>
  <si>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</si>
  <si>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</si>
  <si>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</si>
  <si>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</si>
  <si>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</si>
  <si>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</si>
  <si>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</si>
  <si>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</si>
  <si>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</si>
  <si>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</si>
  <si>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</si>
  <si>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</si>
  <si>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</si>
  <si>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</si>
  <si>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</si>
  <si>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</si>
  <si>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</si>
  <si>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</si>
  <si>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</si>
  <si>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</si>
  <si>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</si>
  <si>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</si>
  <si>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</si>
  <si>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</si>
  <si>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</si>
  <si>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</si>
  <si>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</si>
  <si>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</si>
  <si>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</si>
  <si>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</si>
  <si>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</si>
  <si>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</si>
  <si>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</si>
  <si>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</si>
  <si>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</si>
  <si>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</si>
  <si>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</si>
  <si>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</si>
  <si>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</si>
  <si>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</si>
  <si>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</si>
  <si>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</si>
  <si>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</si>
  <si>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</si>
  <si>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</si>
  <si>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</si>
  <si>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</si>
  <si>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</si>
  <si>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</si>
  <si>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</si>
  <si>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</si>
  <si>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</si>
  <si>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</si>
  <si>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</si>
  <si>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</si>
  <si>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</si>
  <si>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</si>
  <si>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</si>
  <si>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</si>
  <si>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</si>
  <si>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</si>
  <si>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</si>
  <si>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</si>
  <si>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</si>
  <si>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</si>
  <si>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</si>
  <si>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</si>
  <si>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</si>
  <si>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</si>
  <si>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</si>
  <si>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</si>
  <si>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</si>
  <si>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</si>
  <si>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</si>
  <si>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</si>
  <si>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</si>
  <si>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</si>
  <si>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</si>
  <si>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</si>
  <si>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</si>
  <si>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</si>
  <si>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</si>
  <si>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</si>
  <si>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</si>
  <si>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</si>
  <si>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</si>
  <si>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</si>
  <si>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</si>
  <si>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</si>
  <si>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</si>
  <si>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</si>
  <si>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</si>
  <si>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</si>
  <si>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</si>
  <si>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</si>
  <si>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</si>
  <si>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</si>
  <si>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</si>
  <si>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</si>
  <si>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</si>
  <si>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</si>
  <si>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</si>
  <si>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</si>
  <si>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</si>
  <si>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</si>
  <si>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</si>
  <si>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</si>
  <si>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</si>
  <si>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</si>
  <si>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</si>
  <si>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</si>
  <si>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</si>
  <si>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</si>
  <si>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</si>
  <si>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</si>
  <si>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</si>
  <si>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</si>
  <si>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</si>
  <si>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</si>
  <si>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</si>
  <si>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</si>
  <si>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</si>
  <si>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</si>
  <si>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</si>
  <si>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</si>
  <si>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</si>
  <si>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</si>
  <si>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</si>
  <si>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</si>
  <si>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</si>
  <si>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</si>
  <si>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</si>
  <si>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</si>
  <si>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</si>
  <si>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</si>
  <si>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</si>
  <si>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</si>
  <si>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</si>
  <si>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</si>
  <si>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</si>
  <si>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</si>
  <si>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</si>
  <si>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</si>
  <si>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</si>
  <si>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</si>
  <si>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</si>
  <si>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</si>
  <si>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</si>
  <si>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</si>
  <si>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</si>
  <si>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</si>
  <si>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</si>
  <si>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</si>
  <si>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</si>
  <si>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</si>
  <si>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</si>
  <si>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</si>
  <si>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</si>
  <si>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</si>
  <si>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</si>
  <si>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</si>
  <si>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</si>
  <si>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</si>
  <si>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</si>
  <si>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</si>
  <si>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</si>
  <si>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</si>
  <si>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</si>
  <si>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</si>
  <si>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</si>
  <si>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</si>
  <si>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</si>
  <si>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</si>
  <si>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</si>
  <si>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</si>
  <si>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</si>
  <si>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</si>
  <si>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</si>
  <si>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</si>
  <si>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</si>
  <si>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</si>
  <si>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</si>
  <si>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</si>
  <si>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</si>
  <si>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</si>
  <si>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</si>
  <si>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</si>
  <si>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</si>
  <si>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</si>
  <si>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</si>
  <si>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</si>
  <si>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</si>
  <si>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</si>
  <si>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</si>
  <si>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</si>
  <si>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</si>
  <si>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</si>
  <si>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</si>
  <si>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</si>
  <si>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</si>
  <si>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</si>
  <si>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</si>
  <si>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</si>
  <si>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</si>
  <si>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</si>
  <si>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</si>
  <si>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</si>
  <si>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</si>
  <si>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</si>
  <si>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</si>
  <si>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</si>
  <si>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</si>
  <si>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</si>
  <si>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</si>
  <si>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</si>
  <si>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</si>
  <si>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</si>
  <si>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</si>
  <si>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</si>
  <si>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</si>
  <si>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</si>
  <si>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</si>
  <si>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</si>
  <si>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</si>
  <si>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</si>
  <si>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</si>
  <si>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</si>
  <si>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</si>
  <si>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</si>
  <si>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</si>
  <si>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</si>
  <si>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</si>
  <si>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</si>
  <si>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</si>
  <si>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</si>
  <si>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</si>
  <si>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</si>
  <si>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</si>
  <si>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</si>
  <si>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</si>
  <si>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</si>
  <si>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</si>
  <si>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</si>
  <si>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</si>
  <si>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</si>
  <si>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</si>
  <si>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</si>
  <si>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</si>
  <si>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</si>
  <si>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</si>
  <si>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</si>
  <si>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</si>
  <si>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</si>
  <si>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</si>
  <si>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</si>
  <si>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</si>
  <si>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</si>
  <si>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</si>
  <si>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</si>
  <si>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</si>
  <si>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</si>
  <si>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</si>
  <si>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</si>
  <si>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</si>
  <si>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t>
  </si>
  <si>
    <t>-</t>
    <phoneticPr fontId="5"/>
  </si>
  <si>
    <t>特許庁</t>
    <rPh sb="0" eb="3">
      <t>トッキョチョウ</t>
    </rPh>
    <phoneticPr fontId="5"/>
  </si>
  <si>
    <t>総務部　総務課</t>
    <rPh sb="0" eb="3">
      <t>ソウムブ</t>
    </rPh>
    <rPh sb="4" eb="7">
      <t>ソウムカ</t>
    </rPh>
    <phoneticPr fontId="5"/>
  </si>
  <si>
    <t>工業所有権研究等委託費（特許行政高度化調査事業）</t>
    <rPh sb="0" eb="2">
      <t>コウギョウ</t>
    </rPh>
    <rPh sb="2" eb="5">
      <t>ショユウケン</t>
    </rPh>
    <rPh sb="5" eb="7">
      <t>ケンキュウ</t>
    </rPh>
    <rPh sb="7" eb="8">
      <t>トウ</t>
    </rPh>
    <rPh sb="8" eb="11">
      <t>イタクヒ</t>
    </rPh>
    <rPh sb="12" eb="14">
      <t>トッキョ</t>
    </rPh>
    <rPh sb="14" eb="16">
      <t>ギョウセイ</t>
    </rPh>
    <rPh sb="16" eb="19">
      <t>コウドカ</t>
    </rPh>
    <rPh sb="19" eb="21">
      <t>チョウサ</t>
    </rPh>
    <rPh sb="21" eb="23">
      <t>ジギョウ</t>
    </rPh>
    <phoneticPr fontId="5"/>
  </si>
  <si>
    <t>○</t>
  </si>
  <si>
    <t>特許行政事務の質的・量的な変化に適切に対応するため、最新の技術を導入することによる特許行政事務の高度化・効率化の可能性を調査することを目的とする。</t>
    <phoneticPr fontId="5"/>
  </si>
  <si>
    <t>特許行政事務のどのような業務に人工知能（ＡＩ）技術が活用可能かの調査及び実証を行う。
具体的には、特許・実用新案・意匠・商標の出願における受付、方式審査（書類のエラーチェック等）、分類付与（文献検索のための検索インデックス付与）、実体審査（発明の把握、先行技術調査等）等の業務の中から、ＡＩ技術の活用可能性が見込まれる個別の業務プロセスを抽出し、将来的な技術の進捗も踏まえたＡＩ技術の活用可能性を検討する。さらに、ＡＩ技術の活用が見込まれる業務について、より詳細な調査・実証を行うことで、将来的なAI技術の活用可能性・費用対効果等を検証する。</t>
    <phoneticPr fontId="5"/>
  </si>
  <si>
    <t>個別の特許行政事務について、将来の技術の導入可否の判断が可能となること</t>
    <phoneticPr fontId="5"/>
  </si>
  <si>
    <t>技術の導入可否の判断が可能となる個別特許行政事務の数</t>
    <phoneticPr fontId="5"/>
  </si>
  <si>
    <t>個</t>
    <rPh sb="0" eb="1">
      <t>コ</t>
    </rPh>
    <phoneticPr fontId="5"/>
  </si>
  <si>
    <t>出願受付、方式審査、分類付与、実体審査等の調査を行う個別特許行政事務のプロセス数</t>
    <rPh sb="0" eb="2">
      <t>シュツガン</t>
    </rPh>
    <rPh sb="2" eb="4">
      <t>ウケツケ</t>
    </rPh>
    <rPh sb="5" eb="7">
      <t>ホウシキ</t>
    </rPh>
    <rPh sb="7" eb="9">
      <t>シンサ</t>
    </rPh>
    <rPh sb="10" eb="12">
      <t>ブンルイ</t>
    </rPh>
    <rPh sb="12" eb="14">
      <t>フヨ</t>
    </rPh>
    <rPh sb="15" eb="17">
      <t>ジッタイ</t>
    </rPh>
    <rPh sb="17" eb="19">
      <t>シンサ</t>
    </rPh>
    <rPh sb="19" eb="20">
      <t>トウ</t>
    </rPh>
    <rPh sb="21" eb="23">
      <t>チョウサ</t>
    </rPh>
    <rPh sb="24" eb="25">
      <t>オコナ</t>
    </rPh>
    <rPh sb="26" eb="28">
      <t>コベツ</t>
    </rPh>
    <rPh sb="28" eb="30">
      <t>トッキョ</t>
    </rPh>
    <rPh sb="30" eb="32">
      <t>ギョウセイ</t>
    </rPh>
    <rPh sb="32" eb="34">
      <t>ジム</t>
    </rPh>
    <rPh sb="39" eb="40">
      <t>スウ</t>
    </rPh>
    <phoneticPr fontId="5"/>
  </si>
  <si>
    <t>執行額／調査件数　　　　　　　　　　　</t>
    <rPh sb="0" eb="3">
      <t>シッコウガク</t>
    </rPh>
    <rPh sb="4" eb="6">
      <t>チョウサ</t>
    </rPh>
    <rPh sb="6" eb="8">
      <t>ケンスウ</t>
    </rPh>
    <phoneticPr fontId="5"/>
  </si>
  <si>
    <t>百万円</t>
    <rPh sb="0" eb="2">
      <t>ヒャクマン</t>
    </rPh>
    <rPh sb="2" eb="3">
      <t>エン</t>
    </rPh>
    <phoneticPr fontId="5"/>
  </si>
  <si>
    <t>255/6</t>
    <phoneticPr fontId="5"/>
  </si>
  <si>
    <t>239/5</t>
    <phoneticPr fontId="5"/>
  </si>
  <si>
    <t>新28-0049</t>
    <rPh sb="0" eb="1">
      <t>シン</t>
    </rPh>
    <phoneticPr fontId="5"/>
  </si>
  <si>
    <t>新29-0477</t>
    <rPh sb="0" eb="1">
      <t>シン</t>
    </rPh>
    <phoneticPr fontId="5"/>
  </si>
  <si>
    <t>新30-0442</t>
    <rPh sb="0" eb="1">
      <t>シン</t>
    </rPh>
    <phoneticPr fontId="5"/>
  </si>
  <si>
    <t>109/3</t>
    <phoneticPr fontId="5"/>
  </si>
  <si>
    <t>有</t>
  </si>
  <si>
    <t>‐</t>
  </si>
  <si>
    <t>特許行政事務の高度化・効率化は、特許権等の迅速かつ適切な付与に寄与し、もって、経済及び産業の発展に資するものであり、国民のニーズを反映したものである。</t>
    <phoneticPr fontId="5"/>
  </si>
  <si>
    <t>特許行政事務は、国の組織である特許庁の業務であり、当該事務の高度化・効率化を個別の地方自治体や民間等が実施することは不適当。</t>
    <phoneticPr fontId="5"/>
  </si>
  <si>
    <t>知的財産を取り巻く環境変化に適切に対応していくために、新たな技術の活用可能性を検討することは必要不可欠。将来の円滑な特許行政事務サービスの提供を行う上で優先度が高い事業である。</t>
    <phoneticPr fontId="5"/>
  </si>
  <si>
    <t>事業の開始に当たり、複数の事業者の見積もりを依頼し、調査等にかかる工数や人件費等を算定しており、コストの水準は概ね妥当なものと考えている。</t>
    <phoneticPr fontId="5"/>
  </si>
  <si>
    <t>人工知能の活用可能性の調査に必要となる人件費や機器等の費用のみを対象とすると共に、実績について、確定検査を行い支出実績を確認している。</t>
    <phoneticPr fontId="5"/>
  </si>
  <si>
    <t>AI技術の活用が見込まれる業務のうち、実現可能性、費用対効果が見込まれるもの業務に絞って、実証事業を実施した。</t>
    <phoneticPr fontId="5"/>
  </si>
  <si>
    <t>特許行政事務の実現に向けた新規技術を活用する方法自体は、本事業に限定されず、複数存在すると考えられる。一方、より効果的・低コストであることが明らかな方法は想定されず、技術の進展が顕著なＡＩ技術に着目することは、妥当であると考えられる。</t>
    <phoneticPr fontId="5"/>
  </si>
  <si>
    <t>令和元年度は、当初見込み件数3件に比べ、実施件数は3件であり、妥当なものである。</t>
    <rPh sb="0" eb="2">
      <t>レイワ</t>
    </rPh>
    <rPh sb="2" eb="4">
      <t>ガンネン</t>
    </rPh>
    <phoneticPr fontId="5"/>
  </si>
  <si>
    <t>-</t>
    <phoneticPr fontId="5"/>
  </si>
  <si>
    <t>本事業は、特許行政事務の高度化・効率化を通じて、ユーザー向けのサービス向上を目的とするものであり、特許庁が主体となって推進する必要がある。
ＡＩ技術の技術開発は、非常に速いスピードで進んでいることから、調査・実証内容の妥当性・適切性について、第三者の専門家の意見も踏まえていくことが妥当であると考えられる。</t>
    <phoneticPr fontId="5"/>
  </si>
  <si>
    <t>A.　日本電気株式会社</t>
    <rPh sb="3" eb="5">
      <t>ニホン</t>
    </rPh>
    <rPh sb="5" eb="7">
      <t>デンキ</t>
    </rPh>
    <rPh sb="7" eb="11">
      <t>カブシキガイシャ</t>
    </rPh>
    <phoneticPr fontId="5"/>
  </si>
  <si>
    <t>B.　株式会社日立製作所</t>
    <rPh sb="3" eb="7">
      <t>カブシキガイシャ</t>
    </rPh>
    <rPh sb="7" eb="9">
      <t>ヒタチ</t>
    </rPh>
    <rPh sb="9" eb="12">
      <t>セイサクジョ</t>
    </rPh>
    <phoneticPr fontId="5"/>
  </si>
  <si>
    <t>C.　東芝デジタルソリューションズ株式会社</t>
    <rPh sb="17" eb="21">
      <t>カブシキガイシャ</t>
    </rPh>
    <phoneticPr fontId="5"/>
  </si>
  <si>
    <t>人件費</t>
    <rPh sb="0" eb="3">
      <t>ジンケンヒ</t>
    </rPh>
    <phoneticPr fontId="5"/>
  </si>
  <si>
    <t>事業費</t>
    <rPh sb="0" eb="3">
      <t>ジギョウヒ</t>
    </rPh>
    <phoneticPr fontId="5"/>
  </si>
  <si>
    <t>一般管理費</t>
    <rPh sb="0" eb="2">
      <t>イッパン</t>
    </rPh>
    <rPh sb="2" eb="5">
      <t>カンリヒ</t>
    </rPh>
    <phoneticPr fontId="5"/>
  </si>
  <si>
    <t>調査業務を行う者への人件費</t>
    <rPh sb="0" eb="2">
      <t>チョウサ</t>
    </rPh>
    <rPh sb="2" eb="4">
      <t>ギョウム</t>
    </rPh>
    <rPh sb="5" eb="6">
      <t>オコナ</t>
    </rPh>
    <rPh sb="7" eb="8">
      <t>シャ</t>
    </rPh>
    <rPh sb="10" eb="13">
      <t>ジンケンヒ</t>
    </rPh>
    <phoneticPr fontId="5"/>
  </si>
  <si>
    <t>実証環境費用（レンタル機器、ソフトウェア等）</t>
    <rPh sb="0" eb="2">
      <t>ジッショウ</t>
    </rPh>
    <rPh sb="2" eb="4">
      <t>カンキョウ</t>
    </rPh>
    <rPh sb="4" eb="6">
      <t>ヒヨウ</t>
    </rPh>
    <rPh sb="11" eb="13">
      <t>キキ</t>
    </rPh>
    <rPh sb="20" eb="21">
      <t>トウ</t>
    </rPh>
    <phoneticPr fontId="5"/>
  </si>
  <si>
    <t>日本電気株式会社</t>
    <rPh sb="0" eb="2">
      <t>ニホン</t>
    </rPh>
    <rPh sb="2" eb="4">
      <t>デンキ</t>
    </rPh>
    <rPh sb="4" eb="8">
      <t>カブシキガイシャ</t>
    </rPh>
    <phoneticPr fontId="5"/>
  </si>
  <si>
    <t>応対記録作成への音声認識技術の適用に関する実証</t>
    <phoneticPr fontId="5"/>
  </si>
  <si>
    <t>人件費</t>
    <phoneticPr fontId="5"/>
  </si>
  <si>
    <t>事業費</t>
    <phoneticPr fontId="5"/>
  </si>
  <si>
    <t>一般管理費</t>
    <phoneticPr fontId="5"/>
  </si>
  <si>
    <t>調査業務を行う者への人件費</t>
    <phoneticPr fontId="5"/>
  </si>
  <si>
    <t>実証環境費用等</t>
    <rPh sb="0" eb="2">
      <t>ジッショウ</t>
    </rPh>
    <rPh sb="2" eb="4">
      <t>カンキョウ</t>
    </rPh>
    <rPh sb="4" eb="6">
      <t>ヒヨウ</t>
    </rPh>
    <rPh sb="6" eb="7">
      <t>ナド</t>
    </rPh>
    <phoneticPr fontId="5"/>
  </si>
  <si>
    <t>株式会社日立製作所</t>
    <rPh sb="0" eb="2">
      <t>カブシキ</t>
    </rPh>
    <rPh sb="2" eb="4">
      <t>カイシャ</t>
    </rPh>
    <rPh sb="4" eb="6">
      <t>ヒタチ</t>
    </rPh>
    <rPh sb="6" eb="9">
      <t>セイサクジョ</t>
    </rPh>
    <phoneticPr fontId="5"/>
  </si>
  <si>
    <t>特許文献のランキング及び要約生成への機械学習技術の適用に関する実証的研究事業</t>
    <rPh sb="0" eb="2">
      <t>トッキョ</t>
    </rPh>
    <rPh sb="2" eb="4">
      <t>ブンケン</t>
    </rPh>
    <rPh sb="10" eb="11">
      <t>オヨ</t>
    </rPh>
    <rPh sb="12" eb="14">
      <t>ヨウヤク</t>
    </rPh>
    <rPh sb="14" eb="16">
      <t>セイセイ</t>
    </rPh>
    <rPh sb="18" eb="20">
      <t>キカイ</t>
    </rPh>
    <rPh sb="20" eb="22">
      <t>ガクシュウ</t>
    </rPh>
    <rPh sb="22" eb="24">
      <t>ギジュツ</t>
    </rPh>
    <rPh sb="25" eb="27">
      <t>テキヨウ</t>
    </rPh>
    <rPh sb="28" eb="29">
      <t>カン</t>
    </rPh>
    <rPh sb="31" eb="34">
      <t>ジッショウテキ</t>
    </rPh>
    <rPh sb="34" eb="36">
      <t>ケンキュウ</t>
    </rPh>
    <rPh sb="36" eb="38">
      <t>ジギョウ</t>
    </rPh>
    <phoneticPr fontId="5"/>
  </si>
  <si>
    <t>-</t>
    <phoneticPr fontId="5"/>
  </si>
  <si>
    <t>-</t>
    <phoneticPr fontId="5"/>
  </si>
  <si>
    <t>令和元年度の調査結果のうち、一部については結果を踏まえ試行導入が進められていることから、成果物は十分に活用されていると考えられる。</t>
    <rPh sb="0" eb="2">
      <t>レイワ</t>
    </rPh>
    <rPh sb="2" eb="5">
      <t>ガンネンド</t>
    </rPh>
    <rPh sb="6" eb="8">
      <t>チョウサ</t>
    </rPh>
    <rPh sb="8" eb="10">
      <t>ケッカ</t>
    </rPh>
    <rPh sb="14" eb="16">
      <t>イチブ</t>
    </rPh>
    <rPh sb="21" eb="23">
      <t>ケッカ</t>
    </rPh>
    <rPh sb="24" eb="25">
      <t>フ</t>
    </rPh>
    <rPh sb="27" eb="29">
      <t>シコウ</t>
    </rPh>
    <rPh sb="29" eb="31">
      <t>ドウニュウ</t>
    </rPh>
    <rPh sb="32" eb="33">
      <t>スス</t>
    </rPh>
    <rPh sb="44" eb="47">
      <t>セイカブツ</t>
    </rPh>
    <rPh sb="48" eb="50">
      <t>ジュウブン</t>
    </rPh>
    <rPh sb="51" eb="53">
      <t>カツヨウ</t>
    </rPh>
    <rPh sb="59" eb="60">
      <t>カンガ</t>
    </rPh>
    <phoneticPr fontId="5"/>
  </si>
  <si>
    <t>令和元年度の実証事業の結果、一部については試行導入が可能と判断される結果が得られ、現在開発フェーズに移行している。</t>
    <rPh sb="0" eb="2">
      <t>レイワ</t>
    </rPh>
    <rPh sb="2" eb="3">
      <t>ガン</t>
    </rPh>
    <rPh sb="37" eb="38">
      <t>エ</t>
    </rPh>
    <rPh sb="41" eb="43">
      <t>ゲンザイ</t>
    </rPh>
    <rPh sb="43" eb="45">
      <t>カイハツ</t>
    </rPh>
    <rPh sb="50" eb="52">
      <t>イコウ</t>
    </rPh>
    <phoneticPr fontId="5"/>
  </si>
  <si>
    <t>人件費</t>
    <rPh sb="0" eb="3">
      <t>ジンケンヒ</t>
    </rPh>
    <phoneticPr fontId="5"/>
  </si>
  <si>
    <t>事業費</t>
    <rPh sb="0" eb="3">
      <t>ジギョウヒ</t>
    </rPh>
    <phoneticPr fontId="5"/>
  </si>
  <si>
    <t>一般管理費</t>
    <rPh sb="0" eb="2">
      <t>イッパン</t>
    </rPh>
    <rPh sb="2" eb="5">
      <t>カンリヒ</t>
    </rPh>
    <phoneticPr fontId="5"/>
  </si>
  <si>
    <t>実証環境費用（計算機使用料、旅費、外注費、印刷費）</t>
    <rPh sb="0" eb="2">
      <t>ジッショウ</t>
    </rPh>
    <rPh sb="2" eb="4">
      <t>カンキョウ</t>
    </rPh>
    <rPh sb="4" eb="6">
      <t>ヒヨウ</t>
    </rPh>
    <rPh sb="7" eb="10">
      <t>ケイサンキ</t>
    </rPh>
    <rPh sb="10" eb="13">
      <t>シヨウリョウ</t>
    </rPh>
    <rPh sb="14" eb="16">
      <t>リョヒ</t>
    </rPh>
    <rPh sb="17" eb="20">
      <t>ガイチュウヒ</t>
    </rPh>
    <rPh sb="21" eb="24">
      <t>インサツヒ</t>
    </rPh>
    <phoneticPr fontId="5"/>
  </si>
  <si>
    <t>東芝デジタルソリューションズ株式会社</t>
    <phoneticPr fontId="5"/>
  </si>
  <si>
    <t>画像意匠調査への人工知能技術の適用に関する実証的研究</t>
    <phoneticPr fontId="5"/>
  </si>
  <si>
    <t>-</t>
    <phoneticPr fontId="5"/>
  </si>
  <si>
    <t>一部の一般競争入札（総合評価）について、低入札になったことから、全体として、不用率が40%となった。</t>
    <rPh sb="0" eb="2">
      <t>イチブ</t>
    </rPh>
    <phoneticPr fontId="5"/>
  </si>
  <si>
    <t>令和元年度に実施した3つの実証事業のうち、3事業で総合評価落札方式を実施。結果として1事業で一者応札、1事業は随意契約となった。しかしながら、１事業あたりの費用は、当初見込みを下回っており、競争性は確保されていると考える。</t>
    <rPh sb="0" eb="2">
      <t>レイワ</t>
    </rPh>
    <rPh sb="2" eb="3">
      <t>ガン</t>
    </rPh>
    <rPh sb="52" eb="54">
      <t>ジギョウ</t>
    </rPh>
    <rPh sb="55" eb="57">
      <t>ズイイ</t>
    </rPh>
    <rPh sb="57" eb="59">
      <t>ケイヤク</t>
    </rPh>
    <phoneticPr fontId="5"/>
  </si>
  <si>
    <t>-</t>
    <phoneticPr fontId="5"/>
  </si>
  <si>
    <t>課長　小見山　康二</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</si>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</sst>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144462</xdr:colOff>
      <xdr:row>744</xdr:row>
      <xdr:rowOff>226219</xdr:rowOff>
    </xdr:from>
    <xdr:to>
      <xdr:col>36</xdr:col>
      <xdr:colOff>16404</xdr:colOff>
      <xdr:row>747</xdr:row>
      <xdr:rowOff>82025</xdr:rowOff>
    </xdr:to>
    <xdr:sp macro="" textlink="">
      <xdr:nvSpPr>
        <xdr:cNvPr id="2" name="正方形/長方形 1"/>
        <xdr:cNvSpPr/>
      </xdr:nvSpPr>
      <xdr:spPr>
        <a:xfrm>
          <a:off x="4192587" y="34230469"/>
          <a:ext cx="3110442" cy="7130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特許庁</a:t>
          </a:r>
          <a:endParaRPr kumimoji="1" lang="en-US" altLang="ja-JP" sz="1600">
            <a:solidFill>
              <a:sysClr val="windowText" lastClr="000000"/>
            </a:solidFill>
          </a:endParaRPr>
        </a:p>
        <a:p>
          <a:pPr algn="ctr"/>
          <a:r>
            <a:rPr kumimoji="1" lang="ja-JP" altLang="en-US" sz="1600">
              <a:solidFill>
                <a:sysClr val="windowText" lastClr="000000"/>
              </a:solidFill>
            </a:rPr>
            <a:t>１０９百万円</a:t>
          </a:r>
        </a:p>
      </xdr:txBody>
    </xdr:sp>
    <xdr:clientData/>
  </xdr:twoCellAnchor>
  <xdr:twoCellAnchor>
    <xdr:from>
      <xdr:col>16</xdr:col>
      <xdr:colOff>109012</xdr:colOff>
      <xdr:row>750</xdr:row>
      <xdr:rowOff>125947</xdr:rowOff>
    </xdr:from>
    <xdr:to>
      <xdr:col>16</xdr:col>
      <xdr:colOff>114305</xdr:colOff>
      <xdr:row>752</xdr:row>
      <xdr:rowOff>111924</xdr:rowOff>
    </xdr:to>
    <xdr:cxnSp macro="">
      <xdr:nvCxnSpPr>
        <xdr:cNvPr id="3" name="直線矢印コネクタ 2"/>
        <xdr:cNvCxnSpPr/>
      </xdr:nvCxnSpPr>
      <xdr:spPr>
        <a:xfrm flipH="1">
          <a:off x="3326345" y="44173780"/>
          <a:ext cx="5293" cy="6844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198438</xdr:colOff>
      <xdr:row>753</xdr:row>
      <xdr:rowOff>175159</xdr:rowOff>
    </xdr:from>
    <xdr:to>
      <xdr:col>25</xdr:col>
      <xdr:colOff>71438</xdr:colOff>
      <xdr:row>756</xdr:row>
      <xdr:rowOff>28580</xdr:rowOff>
    </xdr:to>
    <xdr:sp macro="" textlink="">
      <xdr:nvSpPr>
        <xdr:cNvPr id="4" name="正方形/長方形 3"/>
        <xdr:cNvSpPr/>
      </xdr:nvSpPr>
      <xdr:spPr>
        <a:xfrm>
          <a:off x="2008188" y="45270742"/>
          <a:ext cx="3090333" cy="9011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Ａ．日本電気株式会社</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２１百万円</a:t>
          </a:r>
        </a:p>
      </xdr:txBody>
    </xdr:sp>
    <xdr:clientData/>
  </xdr:twoCellAnchor>
  <xdr:oneCellAnchor>
    <xdr:from>
      <xdr:col>10</xdr:col>
      <xdr:colOff>147911</xdr:colOff>
      <xdr:row>752</xdr:row>
      <xdr:rowOff>178597</xdr:rowOff>
    </xdr:from>
    <xdr:ext cx="2698175" cy="325730"/>
    <xdr:sp macro="" textlink="">
      <xdr:nvSpPr>
        <xdr:cNvPr id="5" name="テキスト ボックス 4"/>
        <xdr:cNvSpPr txBox="1"/>
      </xdr:nvSpPr>
      <xdr:spPr>
        <a:xfrm>
          <a:off x="2158744" y="46872264"/>
          <a:ext cx="26981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委託</a:t>
          </a:r>
          <a:r>
            <a:rPr kumimoji="1" lang="en-US" altLang="ja-JP" sz="1400"/>
            <a:t>【</a:t>
          </a:r>
          <a:r>
            <a:rPr kumimoji="1" lang="ja-JP" altLang="en-US" sz="1400"/>
            <a:t>一般競争入札（総合評価）</a:t>
          </a:r>
          <a:r>
            <a:rPr kumimoji="1" lang="en-US" altLang="ja-JP" sz="1400"/>
            <a:t>】</a:t>
          </a:r>
          <a:endParaRPr kumimoji="1" lang="ja-JP" altLang="en-US" sz="1400"/>
        </a:p>
      </xdr:txBody>
    </xdr:sp>
    <xdr:clientData/>
  </xdr:oneCellAnchor>
  <xdr:twoCellAnchor>
    <xdr:from>
      <xdr:col>9</xdr:col>
      <xdr:colOff>190504</xdr:colOff>
      <xdr:row>756</xdr:row>
      <xdr:rowOff>110325</xdr:rowOff>
    </xdr:from>
    <xdr:to>
      <xdr:col>25</xdr:col>
      <xdr:colOff>43661</xdr:colOff>
      <xdr:row>758</xdr:row>
      <xdr:rowOff>84667</xdr:rowOff>
    </xdr:to>
    <xdr:sp macro="" textlink="">
      <xdr:nvSpPr>
        <xdr:cNvPr id="6" name="大かっこ 5"/>
        <xdr:cNvSpPr/>
      </xdr:nvSpPr>
      <xdr:spPr>
        <a:xfrm>
          <a:off x="2000254" y="45301158"/>
          <a:ext cx="3070490" cy="5458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令和元年度応対記録作成への音声認識技術の適用に関する実証的研究事業</a:t>
          </a:r>
          <a:endParaRPr lang="ja-JP" altLang="ja-JP" sz="1200">
            <a:solidFill>
              <a:sysClr val="windowText" lastClr="000000"/>
            </a:solidFill>
            <a:effectLst/>
          </a:endParaRPr>
        </a:p>
      </xdr:txBody>
    </xdr:sp>
    <xdr:clientData/>
  </xdr:twoCellAnchor>
  <xdr:twoCellAnchor>
    <xdr:from>
      <xdr:col>31</xdr:col>
      <xdr:colOff>115888</xdr:colOff>
      <xdr:row>753</xdr:row>
      <xdr:rowOff>144468</xdr:rowOff>
    </xdr:from>
    <xdr:to>
      <xdr:col>47</xdr:col>
      <xdr:colOff>40221</xdr:colOff>
      <xdr:row>756</xdr:row>
      <xdr:rowOff>17997</xdr:rowOff>
    </xdr:to>
    <xdr:sp macro="" textlink="">
      <xdr:nvSpPr>
        <xdr:cNvPr id="7" name="正方形/長方形 6"/>
        <xdr:cNvSpPr/>
      </xdr:nvSpPr>
      <xdr:spPr>
        <a:xfrm>
          <a:off x="6349471" y="45240051"/>
          <a:ext cx="3141667" cy="9212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Ｂ．株式会社日立製作所</a:t>
          </a:r>
        </a:p>
        <a:p>
          <a:pPr algn="ctr"/>
          <a:r>
            <a:rPr kumimoji="1" lang="ja-JP" altLang="en-US" sz="1600">
              <a:solidFill>
                <a:sysClr val="windowText" lastClr="000000"/>
              </a:solidFill>
              <a:latin typeface="+mn-ea"/>
              <a:ea typeface="+mn-ea"/>
            </a:rPr>
            <a:t>４４百万円</a:t>
          </a:r>
        </a:p>
      </xdr:txBody>
    </xdr:sp>
    <xdr:clientData/>
  </xdr:twoCellAnchor>
  <xdr:twoCellAnchor>
    <xdr:from>
      <xdr:col>39</xdr:col>
      <xdr:colOff>79378</xdr:colOff>
      <xdr:row>750</xdr:row>
      <xdr:rowOff>143938</xdr:rowOff>
    </xdr:from>
    <xdr:to>
      <xdr:col>39</xdr:col>
      <xdr:colOff>83613</xdr:colOff>
      <xdr:row>752</xdr:row>
      <xdr:rowOff>126740</xdr:rowOff>
    </xdr:to>
    <xdr:cxnSp macro="">
      <xdr:nvCxnSpPr>
        <xdr:cNvPr id="8" name="直線矢印コネクタ 7"/>
        <xdr:cNvCxnSpPr/>
      </xdr:nvCxnSpPr>
      <xdr:spPr>
        <a:xfrm flipH="1">
          <a:off x="7921628" y="44191771"/>
          <a:ext cx="4235" cy="68130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27384</xdr:colOff>
      <xdr:row>752</xdr:row>
      <xdr:rowOff>161664</xdr:rowOff>
    </xdr:from>
    <xdr:ext cx="2698175" cy="325730"/>
    <xdr:sp macro="" textlink="">
      <xdr:nvSpPr>
        <xdr:cNvPr id="9" name="テキスト ボックス 8"/>
        <xdr:cNvSpPr txBox="1"/>
      </xdr:nvSpPr>
      <xdr:spPr>
        <a:xfrm>
          <a:off x="6663134" y="46855331"/>
          <a:ext cx="26981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委託</a:t>
          </a:r>
          <a:r>
            <a:rPr kumimoji="1" lang="en-US" altLang="ja-JP" sz="1400"/>
            <a:t>【</a:t>
          </a:r>
          <a:r>
            <a:rPr kumimoji="1" lang="ja-JP" altLang="en-US" sz="1400"/>
            <a:t>一般競争入札（総合評価）</a:t>
          </a:r>
          <a:r>
            <a:rPr kumimoji="1" lang="en-US" altLang="ja-JP" sz="1400"/>
            <a:t>】</a:t>
          </a:r>
        </a:p>
      </xdr:txBody>
    </xdr:sp>
    <xdr:clientData/>
  </xdr:oneCellAnchor>
  <xdr:twoCellAnchor>
    <xdr:from>
      <xdr:col>16</xdr:col>
      <xdr:colOff>124888</xdr:colOff>
      <xdr:row>750</xdr:row>
      <xdr:rowOff>125946</xdr:rowOff>
    </xdr:from>
    <xdr:to>
      <xdr:col>39</xdr:col>
      <xdr:colOff>89962</xdr:colOff>
      <xdr:row>750</xdr:row>
      <xdr:rowOff>139705</xdr:rowOff>
    </xdr:to>
    <xdr:cxnSp macro="">
      <xdr:nvCxnSpPr>
        <xdr:cNvPr id="10" name="直線コネクタ 9"/>
        <xdr:cNvCxnSpPr/>
      </xdr:nvCxnSpPr>
      <xdr:spPr>
        <a:xfrm>
          <a:off x="3342221" y="44173779"/>
          <a:ext cx="4589991" cy="13759"/>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74085</xdr:colOff>
      <xdr:row>747</xdr:row>
      <xdr:rowOff>82025</xdr:rowOff>
    </xdr:from>
    <xdr:to>
      <xdr:col>28</xdr:col>
      <xdr:colOff>80433</xdr:colOff>
      <xdr:row>759</xdr:row>
      <xdr:rowOff>116417</xdr:rowOff>
    </xdr:to>
    <xdr:cxnSp macro="">
      <xdr:nvCxnSpPr>
        <xdr:cNvPr id="11" name="直線コネクタ 10"/>
        <xdr:cNvCxnSpPr>
          <a:stCxn id="2" idx="2"/>
        </xdr:cNvCxnSpPr>
      </xdr:nvCxnSpPr>
      <xdr:spPr>
        <a:xfrm flipH="1">
          <a:off x="5741460" y="34943525"/>
          <a:ext cx="6348" cy="3463392"/>
        </a:xfrm>
        <a:prstGeom prst="line">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139704</xdr:colOff>
      <xdr:row>756</xdr:row>
      <xdr:rowOff>125139</xdr:rowOff>
    </xdr:from>
    <xdr:to>
      <xdr:col>46</xdr:col>
      <xdr:colOff>193944</xdr:colOff>
      <xdr:row>758</xdr:row>
      <xdr:rowOff>84667</xdr:rowOff>
    </xdr:to>
    <xdr:sp macro="" textlink="">
      <xdr:nvSpPr>
        <xdr:cNvPr id="12" name="大かっこ 11"/>
        <xdr:cNvSpPr/>
      </xdr:nvSpPr>
      <xdr:spPr>
        <a:xfrm>
          <a:off x="6373287" y="45315972"/>
          <a:ext cx="3070490" cy="5310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特許文献のランキング及び要約生成への機械学習技術の適用に関する実証的研究事業</a:t>
          </a:r>
          <a:endParaRPr lang="ja-JP" altLang="ja-JP" sz="1200">
            <a:solidFill>
              <a:sysClr val="windowText" lastClr="000000"/>
            </a:solidFill>
            <a:effectLst/>
          </a:endParaRPr>
        </a:p>
      </xdr:txBody>
    </xdr:sp>
    <xdr:clientData/>
  </xdr:twoCellAnchor>
  <xdr:oneCellAnchor>
    <xdr:from>
      <xdr:col>23</xdr:col>
      <xdr:colOff>147015</xdr:colOff>
      <xdr:row>759</xdr:row>
      <xdr:rowOff>267017</xdr:rowOff>
    </xdr:from>
    <xdr:ext cx="2131481" cy="325730"/>
    <xdr:sp macro="" textlink="">
      <xdr:nvSpPr>
        <xdr:cNvPr id="14" name="テキスト ボックス 13"/>
        <xdr:cNvSpPr txBox="1"/>
      </xdr:nvSpPr>
      <xdr:spPr>
        <a:xfrm>
          <a:off x="4771932" y="48960934"/>
          <a:ext cx="21314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委託</a:t>
          </a:r>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twoCellAnchor>
    <xdr:from>
      <xdr:col>18</xdr:col>
      <xdr:colOff>105834</xdr:colOff>
      <xdr:row>761</xdr:row>
      <xdr:rowOff>23921</xdr:rowOff>
    </xdr:from>
    <xdr:to>
      <xdr:col>38</xdr:col>
      <xdr:colOff>74083</xdr:colOff>
      <xdr:row>764</xdr:row>
      <xdr:rowOff>19284</xdr:rowOff>
    </xdr:to>
    <xdr:sp macro="" textlink="">
      <xdr:nvSpPr>
        <xdr:cNvPr id="21" name="正方形/長方形 20"/>
        <xdr:cNvSpPr/>
      </xdr:nvSpPr>
      <xdr:spPr>
        <a:xfrm>
          <a:off x="3725334" y="49882004"/>
          <a:ext cx="3989916" cy="8526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latin typeface="+mj-ea"/>
              <a:ea typeface="+mj-ea"/>
            </a:rPr>
            <a:t>C</a:t>
          </a:r>
          <a:r>
            <a:rPr kumimoji="1" lang="ja-JP" altLang="en-US" sz="1600">
              <a:solidFill>
                <a:sysClr val="windowText" lastClr="000000"/>
              </a:solidFill>
              <a:latin typeface="+mj-ea"/>
              <a:ea typeface="+mj-ea"/>
            </a:rPr>
            <a:t>．東芝デジタルソリューションズ（株）</a:t>
          </a:r>
          <a:endParaRPr kumimoji="1" lang="en-US" altLang="ja-JP" sz="1600">
            <a:solidFill>
              <a:sysClr val="windowText" lastClr="000000"/>
            </a:solidFill>
            <a:latin typeface="+mj-ea"/>
            <a:ea typeface="+mj-ea"/>
          </a:endParaRPr>
        </a:p>
        <a:p>
          <a:pPr algn="ctr"/>
          <a:r>
            <a:rPr kumimoji="1" lang="ja-JP" altLang="en-US" sz="1600">
              <a:solidFill>
                <a:sysClr val="windowText" lastClr="000000"/>
              </a:solidFill>
              <a:latin typeface="+mj-ea"/>
              <a:ea typeface="+mj-ea"/>
            </a:rPr>
            <a:t>４４百万円</a:t>
          </a:r>
        </a:p>
      </xdr:txBody>
    </xdr:sp>
    <xdr:clientData/>
  </xdr:twoCellAnchor>
  <xdr:twoCellAnchor>
    <xdr:from>
      <xdr:col>21</xdr:col>
      <xdr:colOff>81092</xdr:colOff>
      <xdr:row>764</xdr:row>
      <xdr:rowOff>83903</xdr:rowOff>
    </xdr:from>
    <xdr:to>
      <xdr:col>36</xdr:col>
      <xdr:colOff>135332</xdr:colOff>
      <xdr:row>766</xdr:row>
      <xdr:rowOff>154048</xdr:rowOff>
    </xdr:to>
    <xdr:sp macro="" textlink="">
      <xdr:nvSpPr>
        <xdr:cNvPr id="23" name="大かっこ 22"/>
        <xdr:cNvSpPr/>
      </xdr:nvSpPr>
      <xdr:spPr>
        <a:xfrm>
          <a:off x="4303842" y="47560736"/>
          <a:ext cx="3070490" cy="6416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令和元年度画像意匠調査への人工知能技術の適用に関する実証的研究事業</a:t>
          </a:r>
          <a:endParaRPr lang="ja-JP" altLang="ja-JP" sz="12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R14" sqref="AR14:AX1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409</v>
      </c>
      <c r="AT2" s="218"/>
      <c r="AU2" s="218"/>
      <c r="AV2" s="51" t="str">
        <f>IF(AW2="", "", "-")</f>
        <v/>
      </c>
      <c r="AW2" s="401"/>
      <c r="AX2" s="401"/>
    </row>
    <row r="3" spans="1:50" ht="21" customHeight="1" thickBot="1" x14ac:dyDescent="0.25">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527</v>
      </c>
      <c r="H5" s="560"/>
      <c r="I5" s="560"/>
      <c r="J5" s="560"/>
      <c r="K5" s="560"/>
      <c r="L5" s="560"/>
      <c r="M5" s="561" t="s">
        <v>66</v>
      </c>
      <c r="N5" s="562"/>
      <c r="O5" s="562"/>
      <c r="P5" s="562"/>
      <c r="Q5" s="562"/>
      <c r="R5" s="563"/>
      <c r="S5" s="564" t="s">
        <v>533</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625</v>
      </c>
      <c r="AR5" s="724"/>
      <c r="AS5" s="724"/>
      <c r="AT5" s="724"/>
      <c r="AU5" s="724"/>
      <c r="AV5" s="724"/>
      <c r="AW5" s="724"/>
      <c r="AX5" s="725"/>
    </row>
    <row r="6" spans="1:50" ht="39" customHeight="1" x14ac:dyDescent="0.2">
      <c r="A6" s="728" t="s">
        <v>4</v>
      </c>
      <c r="B6" s="729"/>
      <c r="C6" s="729"/>
      <c r="D6" s="729"/>
      <c r="E6" s="729"/>
      <c r="F6" s="729"/>
      <c r="G6" s="881" t="str">
        <f>入力規則等!F39</f>
        <v>特許特別会計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0" t="s">
        <v>259</v>
      </c>
      <c r="B8" s="831"/>
      <c r="C8" s="831"/>
      <c r="D8" s="831"/>
      <c r="E8" s="831"/>
      <c r="F8" s="832"/>
      <c r="G8" s="225" t="str">
        <f>入力規則等!A27</f>
        <v>知的財産</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2">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2">
      <c r="A13" s="146"/>
      <c r="B13" s="147"/>
      <c r="C13" s="147"/>
      <c r="D13" s="147"/>
      <c r="E13" s="147"/>
      <c r="F13" s="148"/>
      <c r="G13" s="746" t="s">
        <v>6</v>
      </c>
      <c r="H13" s="747"/>
      <c r="I13" s="639" t="s">
        <v>7</v>
      </c>
      <c r="J13" s="640"/>
      <c r="K13" s="640"/>
      <c r="L13" s="640"/>
      <c r="M13" s="640"/>
      <c r="N13" s="640"/>
      <c r="O13" s="641"/>
      <c r="P13" s="116">
        <v>300</v>
      </c>
      <c r="Q13" s="117"/>
      <c r="R13" s="117"/>
      <c r="S13" s="117"/>
      <c r="T13" s="117"/>
      <c r="U13" s="117"/>
      <c r="V13" s="118"/>
      <c r="W13" s="116">
        <v>320</v>
      </c>
      <c r="X13" s="117"/>
      <c r="Y13" s="117"/>
      <c r="Z13" s="117"/>
      <c r="AA13" s="117"/>
      <c r="AB13" s="117"/>
      <c r="AC13" s="118"/>
      <c r="AD13" s="116">
        <v>183</v>
      </c>
      <c r="AE13" s="117"/>
      <c r="AF13" s="117"/>
      <c r="AG13" s="117"/>
      <c r="AH13" s="117"/>
      <c r="AI13" s="117"/>
      <c r="AJ13" s="118"/>
      <c r="AK13" s="116">
        <v>147</v>
      </c>
      <c r="AL13" s="117"/>
      <c r="AM13" s="117"/>
      <c r="AN13" s="117"/>
      <c r="AO13" s="117"/>
      <c r="AP13" s="117"/>
      <c r="AQ13" s="118"/>
      <c r="AR13" s="113" t="s">
        <v>626</v>
      </c>
      <c r="AS13" s="114"/>
      <c r="AT13" s="114"/>
      <c r="AU13" s="114"/>
      <c r="AV13" s="114"/>
      <c r="AW13" s="114"/>
      <c r="AX13" s="398"/>
    </row>
    <row r="14" spans="1:50" ht="21" customHeight="1" x14ac:dyDescent="0.2">
      <c r="A14" s="146"/>
      <c r="B14" s="147"/>
      <c r="C14" s="147"/>
      <c r="D14" s="147"/>
      <c r="E14" s="147"/>
      <c r="F14" s="148"/>
      <c r="G14" s="748"/>
      <c r="H14" s="749"/>
      <c r="I14" s="576" t="s">
        <v>8</v>
      </c>
      <c r="J14" s="630"/>
      <c r="K14" s="630"/>
      <c r="L14" s="630"/>
      <c r="M14" s="630"/>
      <c r="N14" s="630"/>
      <c r="O14" s="631"/>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66"/>
      <c r="AS14" s="666"/>
      <c r="AT14" s="666"/>
      <c r="AU14" s="666"/>
      <c r="AV14" s="666"/>
      <c r="AW14" s="666"/>
      <c r="AX14" s="667"/>
    </row>
    <row r="15" spans="1:50" ht="21" customHeight="1" x14ac:dyDescent="0.2">
      <c r="A15" s="146"/>
      <c r="B15" s="147"/>
      <c r="C15" s="147"/>
      <c r="D15" s="147"/>
      <c r="E15" s="147"/>
      <c r="F15" s="148"/>
      <c r="G15" s="748"/>
      <c r="H15" s="749"/>
      <c r="I15" s="576" t="s">
        <v>51</v>
      </c>
      <c r="J15" s="577"/>
      <c r="K15" s="577"/>
      <c r="L15" s="577"/>
      <c r="M15" s="577"/>
      <c r="N15" s="577"/>
      <c r="O15" s="578"/>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624</v>
      </c>
      <c r="AS15" s="117"/>
      <c r="AT15" s="117"/>
      <c r="AU15" s="117"/>
      <c r="AV15" s="117"/>
      <c r="AW15" s="117"/>
      <c r="AX15" s="629"/>
    </row>
    <row r="16" spans="1:50" ht="21" customHeight="1" x14ac:dyDescent="0.2">
      <c r="A16" s="146"/>
      <c r="B16" s="147"/>
      <c r="C16" s="147"/>
      <c r="D16" s="147"/>
      <c r="E16" s="147"/>
      <c r="F16" s="148"/>
      <c r="G16" s="748"/>
      <c r="H16" s="749"/>
      <c r="I16" s="576" t="s">
        <v>52</v>
      </c>
      <c r="J16" s="577"/>
      <c r="K16" s="577"/>
      <c r="L16" s="577"/>
      <c r="M16" s="577"/>
      <c r="N16" s="577"/>
      <c r="O16" s="578"/>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563</v>
      </c>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8"/>
      <c r="H17" s="749"/>
      <c r="I17" s="576" t="s">
        <v>50</v>
      </c>
      <c r="J17" s="630"/>
      <c r="K17" s="630"/>
      <c r="L17" s="630"/>
      <c r="M17" s="630"/>
      <c r="N17" s="630"/>
      <c r="O17" s="631"/>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563</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0"/>
      <c r="H18" s="751"/>
      <c r="I18" s="738" t="s">
        <v>20</v>
      </c>
      <c r="J18" s="739"/>
      <c r="K18" s="739"/>
      <c r="L18" s="739"/>
      <c r="M18" s="739"/>
      <c r="N18" s="739"/>
      <c r="O18" s="740"/>
      <c r="P18" s="122">
        <f>SUM(P13:V17)</f>
        <v>300</v>
      </c>
      <c r="Q18" s="123"/>
      <c r="R18" s="123"/>
      <c r="S18" s="123"/>
      <c r="T18" s="123"/>
      <c r="U18" s="123"/>
      <c r="V18" s="124"/>
      <c r="W18" s="122">
        <f>SUM(W13:AC17)</f>
        <v>320</v>
      </c>
      <c r="X18" s="123"/>
      <c r="Y18" s="123"/>
      <c r="Z18" s="123"/>
      <c r="AA18" s="123"/>
      <c r="AB18" s="123"/>
      <c r="AC18" s="124"/>
      <c r="AD18" s="122">
        <f>SUM(AD13:AJ17)</f>
        <v>183</v>
      </c>
      <c r="AE18" s="123"/>
      <c r="AF18" s="123"/>
      <c r="AG18" s="123"/>
      <c r="AH18" s="123"/>
      <c r="AI18" s="123"/>
      <c r="AJ18" s="124"/>
      <c r="AK18" s="122">
        <f>SUM(AK13:AQ17)</f>
        <v>147</v>
      </c>
      <c r="AL18" s="123"/>
      <c r="AM18" s="123"/>
      <c r="AN18" s="123"/>
      <c r="AO18" s="123"/>
      <c r="AP18" s="123"/>
      <c r="AQ18" s="124"/>
      <c r="AR18" s="122">
        <f>SUM(AR13:AX17)</f>
        <v>0</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v>256</v>
      </c>
      <c r="Q19" s="117"/>
      <c r="R19" s="117"/>
      <c r="S19" s="117"/>
      <c r="T19" s="117"/>
      <c r="U19" s="117"/>
      <c r="V19" s="118"/>
      <c r="W19" s="116">
        <v>239</v>
      </c>
      <c r="X19" s="117"/>
      <c r="Y19" s="117"/>
      <c r="Z19" s="117"/>
      <c r="AA19" s="117"/>
      <c r="AB19" s="117"/>
      <c r="AC19" s="118"/>
      <c r="AD19" s="116">
        <v>109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f>IF(P18=0, "-", SUM(P19)/P18)</f>
        <v>0.85333333333333339</v>
      </c>
      <c r="Q20" s="540"/>
      <c r="R20" s="540"/>
      <c r="S20" s="540"/>
      <c r="T20" s="540"/>
      <c r="U20" s="540"/>
      <c r="V20" s="540"/>
      <c r="W20" s="540">
        <f t="shared" ref="W20" si="0">IF(W18=0, "-", SUM(W19)/W18)</f>
        <v>0.74687499999999996</v>
      </c>
      <c r="X20" s="540"/>
      <c r="Y20" s="540"/>
      <c r="Z20" s="540"/>
      <c r="AA20" s="540"/>
      <c r="AB20" s="540"/>
      <c r="AC20" s="540"/>
      <c r="AD20" s="540">
        <f t="shared" ref="AD20" si="1">IF(AD18=0, "-", SUM(AD19)/AD18)</f>
        <v>0.59562841530054644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0" t="s">
        <v>357</v>
      </c>
      <c r="H21" s="931"/>
      <c r="I21" s="931"/>
      <c r="J21" s="931"/>
      <c r="K21" s="931"/>
      <c r="L21" s="931"/>
      <c r="M21" s="931"/>
      <c r="N21" s="931"/>
      <c r="O21" s="931"/>
      <c r="P21" s="540">
        <f>IF(P19=0, "-", SUM(P19)/SUM(P13,P14))</f>
        <v>0.85333333333333339</v>
      </c>
      <c r="Q21" s="540"/>
      <c r="R21" s="540"/>
      <c r="S21" s="540"/>
      <c r="T21" s="540"/>
      <c r="U21" s="540"/>
      <c r="V21" s="540"/>
      <c r="W21" s="540">
        <f t="shared" ref="W21" si="2">IF(W19=0, "-", SUM(W19)/SUM(W13,W14))</f>
        <v>0.74687499999999996</v>
      </c>
      <c r="X21" s="540"/>
      <c r="Y21" s="540"/>
      <c r="Z21" s="540"/>
      <c r="AA21" s="540"/>
      <c r="AB21" s="540"/>
      <c r="AC21" s="540"/>
      <c r="AD21" s="540">
        <f t="shared" ref="AD21" si="3">IF(AD19=0, "-", SUM(AD19)/SUM(AD13,AD14))</f>
        <v>0.59562841530054644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5.15" hidden="1" customHeight="1" x14ac:dyDescent="0.2">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412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0"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0"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0"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0"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55" customHeight="1" x14ac:dyDescent="0.2">
      <c r="A28" s="199"/>
      <c r="B28" s="200"/>
      <c r="C28" s="200"/>
      <c r="D28" s="200"/>
      <c r="E28" s="200"/>
      <c r="F28" s="201"/>
      <c r="G28" s="229" t="s">
        <v>340</v>
      </c>
      <c r="H28" s="230"/>
      <c r="I28" s="230"/>
      <c r="J28" s="230"/>
      <c r="K28" s="230"/>
      <c r="L28" s="230"/>
      <c r="M28" s="230"/>
      <c r="N28" s="230"/>
      <c r="O28" s="231"/>
      <c r="P28" s="122">
        <f>P29-SUM(P23:P27)</f>
        <v>147</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55" customHeight="1" thickBot="1" x14ac:dyDescent="0.25">
      <c r="A29" s="202"/>
      <c r="B29" s="203"/>
      <c r="C29" s="203"/>
      <c r="D29" s="203"/>
      <c r="E29" s="203"/>
      <c r="F29" s="204"/>
      <c r="G29" s="232" t="s">
        <v>337</v>
      </c>
      <c r="H29" s="233"/>
      <c r="I29" s="233"/>
      <c r="J29" s="233"/>
      <c r="K29" s="233"/>
      <c r="L29" s="233"/>
      <c r="M29" s="233"/>
      <c r="N29" s="233"/>
      <c r="O29" s="234"/>
      <c r="P29" s="219">
        <f>AK13</f>
        <v>147</v>
      </c>
      <c r="Q29" s="220"/>
      <c r="R29" s="220"/>
      <c r="S29" s="220"/>
      <c r="T29" s="220"/>
      <c r="U29" s="220"/>
      <c r="V29" s="221"/>
      <c r="W29" s="219" t="str">
        <f>AR13</f>
        <v>-</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352</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592</v>
      </c>
      <c r="AR31" s="140"/>
      <c r="AS31" s="141" t="s">
        <v>236</v>
      </c>
      <c r="AT31" s="176"/>
      <c r="AU31" s="275" t="s">
        <v>592</v>
      </c>
      <c r="AV31" s="275"/>
      <c r="AW31" s="383" t="s">
        <v>181</v>
      </c>
      <c r="AX31" s="384"/>
    </row>
    <row r="32" spans="1:50" ht="23.25" customHeight="1" x14ac:dyDescent="0.2">
      <c r="A32" s="516"/>
      <c r="B32" s="514"/>
      <c r="C32" s="514"/>
      <c r="D32" s="514"/>
      <c r="E32" s="514"/>
      <c r="F32" s="515"/>
      <c r="G32" s="541" t="s">
        <v>570</v>
      </c>
      <c r="H32" s="542"/>
      <c r="I32" s="542"/>
      <c r="J32" s="542"/>
      <c r="K32" s="542"/>
      <c r="L32" s="542"/>
      <c r="M32" s="542"/>
      <c r="N32" s="542"/>
      <c r="O32" s="543"/>
      <c r="P32" s="165" t="s">
        <v>571</v>
      </c>
      <c r="Q32" s="165"/>
      <c r="R32" s="165"/>
      <c r="S32" s="165"/>
      <c r="T32" s="165"/>
      <c r="U32" s="165"/>
      <c r="V32" s="165"/>
      <c r="W32" s="165"/>
      <c r="X32" s="236"/>
      <c r="Y32" s="342" t="s">
        <v>12</v>
      </c>
      <c r="Z32" s="550"/>
      <c r="AA32" s="551"/>
      <c r="AB32" s="552" t="s">
        <v>572</v>
      </c>
      <c r="AC32" s="552"/>
      <c r="AD32" s="552"/>
      <c r="AE32" s="368">
        <v>20</v>
      </c>
      <c r="AF32" s="369"/>
      <c r="AG32" s="369"/>
      <c r="AH32" s="369"/>
      <c r="AI32" s="368">
        <v>20</v>
      </c>
      <c r="AJ32" s="369"/>
      <c r="AK32" s="369"/>
      <c r="AL32" s="369"/>
      <c r="AM32" s="368">
        <v>20</v>
      </c>
      <c r="AN32" s="369"/>
      <c r="AO32" s="369"/>
      <c r="AP32" s="369"/>
      <c r="AQ32" s="119" t="s">
        <v>592</v>
      </c>
      <c r="AR32" s="120"/>
      <c r="AS32" s="120"/>
      <c r="AT32" s="121"/>
      <c r="AU32" s="369" t="s">
        <v>592</v>
      </c>
      <c r="AV32" s="369"/>
      <c r="AW32" s="369"/>
      <c r="AX32" s="371"/>
    </row>
    <row r="33" spans="1:50"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v>14</v>
      </c>
      <c r="AF33" s="369"/>
      <c r="AG33" s="369"/>
      <c r="AH33" s="369"/>
      <c r="AI33" s="368">
        <v>14</v>
      </c>
      <c r="AJ33" s="369"/>
      <c r="AK33" s="369"/>
      <c r="AL33" s="369"/>
      <c r="AM33" s="368">
        <v>14</v>
      </c>
      <c r="AN33" s="369"/>
      <c r="AO33" s="369"/>
      <c r="AP33" s="369"/>
      <c r="AQ33" s="119" t="s">
        <v>592</v>
      </c>
      <c r="AR33" s="120"/>
      <c r="AS33" s="120"/>
      <c r="AT33" s="121"/>
      <c r="AU33" s="369" t="s">
        <v>592</v>
      </c>
      <c r="AV33" s="369"/>
      <c r="AW33" s="369"/>
      <c r="AX33" s="371"/>
    </row>
    <row r="34" spans="1:50" ht="23.25" customHeigh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142.9</v>
      </c>
      <c r="AF34" s="369"/>
      <c r="AG34" s="369"/>
      <c r="AH34" s="369"/>
      <c r="AI34" s="368">
        <v>142.9</v>
      </c>
      <c r="AJ34" s="369"/>
      <c r="AK34" s="369"/>
      <c r="AL34" s="369"/>
      <c r="AM34" s="368">
        <v>142.9</v>
      </c>
      <c r="AN34" s="369"/>
      <c r="AO34" s="369"/>
      <c r="AP34" s="369"/>
      <c r="AQ34" s="119" t="s">
        <v>592</v>
      </c>
      <c r="AR34" s="120"/>
      <c r="AS34" s="120"/>
      <c r="AT34" s="121"/>
      <c r="AU34" s="369" t="s">
        <v>592</v>
      </c>
      <c r="AV34" s="369"/>
      <c r="AW34" s="369"/>
      <c r="AX34" s="371"/>
    </row>
    <row r="35" spans="1:50" ht="23.25" customHeight="1" x14ac:dyDescent="0.2">
      <c r="A35" s="901" t="s">
        <v>384</v>
      </c>
      <c r="B35" s="902"/>
      <c r="C35" s="902"/>
      <c r="D35" s="902"/>
      <c r="E35" s="902"/>
      <c r="F35" s="903"/>
      <c r="G35" s="907" t="s">
        <v>624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5" t="s">
        <v>352</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2">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5" t="s">
        <v>352</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3" t="s">
        <v>352</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3" t="s">
        <v>352</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0" t="s">
        <v>134</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351</v>
      </c>
      <c r="AX66" s="982"/>
    </row>
    <row r="67" spans="1:50" ht="23.25" hidden="1" customHeight="1" x14ac:dyDescent="0.2">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374</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374</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375</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2">
      <c r="A70" s="855" t="s">
        <v>358</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373</v>
      </c>
      <c r="X70" s="948"/>
      <c r="Y70" s="953" t="s">
        <v>12</v>
      </c>
      <c r="Z70" s="953"/>
      <c r="AA70" s="954"/>
      <c r="AB70" s="955" t="s">
        <v>374</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374</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375</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2">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5" t="s">
        <v>387</v>
      </c>
      <c r="B78" s="916"/>
      <c r="C78" s="916"/>
      <c r="D78" s="916"/>
      <c r="E78" s="913" t="s">
        <v>331</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2">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idden="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0" customHeight="1" x14ac:dyDescent="0.2">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2" t="s">
        <v>436</v>
      </c>
      <c r="AR100" s="933"/>
      <c r="AS100" s="933"/>
      <c r="AT100" s="934"/>
      <c r="AU100" s="932" t="s">
        <v>437</v>
      </c>
      <c r="AV100" s="933"/>
      <c r="AW100" s="933"/>
      <c r="AX100" s="935"/>
    </row>
    <row r="101" spans="1:60" ht="23.25" customHeight="1" x14ac:dyDescent="0.2">
      <c r="A101" s="492"/>
      <c r="B101" s="493"/>
      <c r="C101" s="493"/>
      <c r="D101" s="493"/>
      <c r="E101" s="493"/>
      <c r="F101" s="494"/>
      <c r="G101" s="165" t="s">
        <v>573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572</v>
      </c>
      <c r="AC101" s="552"/>
      <c r="AD101" s="552"/>
      <c r="AE101" s="368">
        <v>6</v>
      </c>
      <c r="AF101" s="369"/>
      <c r="AG101" s="369"/>
      <c r="AH101" s="370"/>
      <c r="AI101" s="368">
        <v>5</v>
      </c>
      <c r="AJ101" s="369"/>
      <c r="AK101" s="369"/>
      <c r="AL101" s="370"/>
      <c r="AM101" s="368">
        <v>3</v>
      </c>
      <c r="AN101" s="369"/>
      <c r="AO101" s="369"/>
      <c r="AP101" s="370"/>
      <c r="AQ101" s="368">
        <v>0</v>
      </c>
      <c r="AR101" s="369"/>
      <c r="AS101" s="369"/>
      <c r="AT101" s="370"/>
      <c r="AU101" s="368">
        <v>0</v>
      </c>
      <c r="AV101" s="369"/>
      <c r="AW101" s="369"/>
      <c r="AX101" s="370"/>
    </row>
    <row r="102" spans="1:60" ht="23.25" customHeigh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572</v>
      </c>
      <c r="AC102" s="552"/>
      <c r="AD102" s="552"/>
      <c r="AE102" s="362">
        <v>6</v>
      </c>
      <c r="AF102" s="362"/>
      <c r="AG102" s="362"/>
      <c r="AH102" s="362"/>
      <c r="AI102" s="362">
        <v>6</v>
      </c>
      <c r="AJ102" s="362"/>
      <c r="AK102" s="362"/>
      <c r="AL102" s="362"/>
      <c r="AM102" s="362">
        <v>3</v>
      </c>
      <c r="AN102" s="362"/>
      <c r="AO102" s="362"/>
      <c r="AP102" s="362"/>
      <c r="AQ102" s="818">
        <v>0</v>
      </c>
      <c r="AR102" s="819"/>
      <c r="AS102" s="819"/>
      <c r="AT102" s="820"/>
      <c r="AU102" s="818">
        <v>0</v>
      </c>
      <c r="AV102" s="819"/>
      <c r="AW102" s="819"/>
      <c r="AX102" s="820"/>
    </row>
    <row r="103" spans="1:60" ht="31.5" hidden="1" customHeight="1" x14ac:dyDescent="0.2">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2">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2">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2">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2">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2">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hidden="1" customHeight="1" x14ac:dyDescent="0.2">
      <c r="A116" s="296"/>
      <c r="B116" s="297"/>
      <c r="C116" s="297"/>
      <c r="D116" s="297"/>
      <c r="E116" s="297"/>
      <c r="F116" s="298"/>
      <c r="G116" s="355"/>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361</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2">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2">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2">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customHeight="1" x14ac:dyDescent="0.2">
      <c r="A128" s="296"/>
      <c r="B128" s="297"/>
      <c r="C128" s="297"/>
      <c r="D128" s="297"/>
      <c r="E128" s="297"/>
      <c r="F128" s="298"/>
      <c r="G128" s="355" t="s">
        <v>574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575</v>
      </c>
      <c r="AC128" s="305"/>
      <c r="AD128" s="306"/>
      <c r="AE128" s="362">
        <v>42.5</v>
      </c>
      <c r="AF128" s="362"/>
      <c r="AG128" s="362"/>
      <c r="AH128" s="362"/>
      <c r="AI128" s="362">
        <v>47.8</v>
      </c>
      <c r="AJ128" s="362"/>
      <c r="AK128" s="362"/>
      <c r="AL128" s="362"/>
      <c r="AM128" s="362">
        <v>36.299999999999997</v>
      </c>
      <c r="AN128" s="362"/>
      <c r="AO128" s="362"/>
      <c r="AP128" s="362"/>
      <c r="AQ128" s="362" t="s">
        <v>592</v>
      </c>
      <c r="AR128" s="362"/>
      <c r="AS128" s="362"/>
      <c r="AT128" s="362"/>
      <c r="AU128" s="362"/>
      <c r="AV128" s="362"/>
      <c r="AW128" s="362"/>
      <c r="AX128" s="363"/>
    </row>
    <row r="129" spans="1:50" ht="46.5"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t="s">
        <v>576</v>
      </c>
      <c r="AF129" s="310"/>
      <c r="AG129" s="310"/>
      <c r="AH129" s="310"/>
      <c r="AI129" s="310" t="s">
        <v>577</v>
      </c>
      <c r="AJ129" s="310"/>
      <c r="AK129" s="310"/>
      <c r="AL129" s="310"/>
      <c r="AM129" s="310" t="s">
        <v>581</v>
      </c>
      <c r="AN129" s="310"/>
      <c r="AO129" s="310"/>
      <c r="AP129" s="310"/>
      <c r="AQ129" s="310" t="s">
        <v>592</v>
      </c>
      <c r="AR129" s="310"/>
      <c r="AS129" s="310"/>
      <c r="AT129" s="310"/>
      <c r="AU129" s="310"/>
      <c r="AV129" s="310"/>
      <c r="AW129" s="310"/>
      <c r="AX129" s="311"/>
    </row>
    <row r="130" spans="1:50" ht="45" hidden="1" customHeight="1" x14ac:dyDescent="0.2">
      <c r="A130" s="997" t="s">
        <v>411</v>
      </c>
      <c r="B130" s="995"/>
      <c r="C130" s="994" t="s">
        <v>239</v>
      </c>
      <c r="D130" s="995"/>
      <c r="E130" s="312" t="s">
        <v>268</v>
      </c>
      <c r="F130" s="313"/>
      <c r="G130" s="314" t="s">
        <v>563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2">
      <c r="A131" s="998"/>
      <c r="B131" s="256"/>
      <c r="C131" s="255"/>
      <c r="D131" s="256"/>
      <c r="E131" s="242" t="s">
        <v>267</v>
      </c>
      <c r="F131" s="243"/>
      <c r="G131" s="240" t="s">
        <v>563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2">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hidden="1" customHeight="1" x14ac:dyDescent="0.2">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563</v>
      </c>
      <c r="AR133" s="275"/>
      <c r="AS133" s="141" t="s">
        <v>236</v>
      </c>
      <c r="AT133" s="176"/>
      <c r="AU133" s="140" t="s">
        <v>563</v>
      </c>
      <c r="AV133" s="140"/>
      <c r="AW133" s="141" t="s">
        <v>181</v>
      </c>
      <c r="AX133" s="142"/>
    </row>
    <row r="134" spans="1:50" ht="39.75" hidden="1" customHeight="1" x14ac:dyDescent="0.2">
      <c r="A134" s="998"/>
      <c r="B134" s="256"/>
      <c r="C134" s="255"/>
      <c r="D134" s="256"/>
      <c r="E134" s="255"/>
      <c r="F134" s="318"/>
      <c r="G134" s="235" t="s">
        <v>563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563</v>
      </c>
      <c r="AC134" s="228"/>
      <c r="AD134" s="228"/>
      <c r="AE134" s="270" t="s">
        <v>563</v>
      </c>
      <c r="AF134" s="120"/>
      <c r="AG134" s="120"/>
      <c r="AH134" s="120"/>
      <c r="AI134" s="270" t="s">
        <v>563</v>
      </c>
      <c r="AJ134" s="120"/>
      <c r="AK134" s="120"/>
      <c r="AL134" s="120"/>
      <c r="AM134" s="270" t="s">
        <v>563</v>
      </c>
      <c r="AN134" s="120"/>
      <c r="AO134" s="120"/>
      <c r="AP134" s="120"/>
      <c r="AQ134" s="270" t="s">
        <v>563</v>
      </c>
      <c r="AR134" s="120"/>
      <c r="AS134" s="120"/>
      <c r="AT134" s="120"/>
      <c r="AU134" s="270" t="s">
        <v>563</v>
      </c>
      <c r="AV134" s="120"/>
      <c r="AW134" s="120"/>
      <c r="AX134" s="222"/>
    </row>
    <row r="135" spans="1:50" ht="39.75" hidden="1" customHeight="1" x14ac:dyDescent="0.2">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563</v>
      </c>
      <c r="AC135" s="137"/>
      <c r="AD135" s="137"/>
      <c r="AE135" s="270" t="s">
        <v>563</v>
      </c>
      <c r="AF135" s="120"/>
      <c r="AG135" s="120"/>
      <c r="AH135" s="120"/>
      <c r="AI135" s="270" t="s">
        <v>563</v>
      </c>
      <c r="AJ135" s="120"/>
      <c r="AK135" s="120"/>
      <c r="AL135" s="120"/>
      <c r="AM135" s="270" t="s">
        <v>563</v>
      </c>
      <c r="AN135" s="120"/>
      <c r="AO135" s="120"/>
      <c r="AP135" s="120"/>
      <c r="AQ135" s="270" t="s">
        <v>563</v>
      </c>
      <c r="AR135" s="120"/>
      <c r="AS135" s="120"/>
      <c r="AT135" s="120"/>
      <c r="AU135" s="270" t="s">
        <v>563</v>
      </c>
      <c r="AV135" s="120"/>
      <c r="AW135" s="120"/>
      <c r="AX135" s="222"/>
    </row>
    <row r="136" spans="1:50" ht="18.75" hidden="1" customHeight="1" x14ac:dyDescent="0.2">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2">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2">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2">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2">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2">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2">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2">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2">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2">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2">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2">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2">
      <c r="A152" s="998"/>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2">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998"/>
      <c r="B154" s="256"/>
      <c r="C154" s="255"/>
      <c r="D154" s="256"/>
      <c r="E154" s="255"/>
      <c r="F154" s="318"/>
      <c r="G154" s="235" t="s">
        <v>563</v>
      </c>
      <c r="H154" s="165"/>
      <c r="I154" s="165"/>
      <c r="J154" s="165"/>
      <c r="K154" s="165"/>
      <c r="L154" s="165"/>
      <c r="M154" s="165"/>
      <c r="N154" s="165"/>
      <c r="O154" s="165"/>
      <c r="P154" s="236"/>
      <c r="Q154" s="164" t="s">
        <v>563</v>
      </c>
      <c r="R154" s="165"/>
      <c r="S154" s="165"/>
      <c r="T154" s="165"/>
      <c r="U154" s="165"/>
      <c r="V154" s="165"/>
      <c r="W154" s="165"/>
      <c r="X154" s="165"/>
      <c r="Y154" s="165"/>
      <c r="Z154" s="165"/>
      <c r="AA154" s="927"/>
      <c r="AB154" s="259" t="s">
        <v>563</v>
      </c>
      <c r="AC154" s="260"/>
      <c r="AD154" s="260"/>
      <c r="AE154" s="265" t="s">
        <v>563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563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2">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998"/>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998"/>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998"/>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998"/>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idden="1" x14ac:dyDescent="0.2">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thickBot="1" x14ac:dyDescent="0.25">
      <c r="A188" s="998"/>
      <c r="B188" s="256"/>
      <c r="C188" s="255"/>
      <c r="D188" s="256"/>
      <c r="E188" s="164" t="s">
        <v>563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2">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2">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2">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2">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2">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2">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2">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2">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2">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2">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2">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2">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2">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2">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2">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2">
      <c r="A212" s="998"/>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998"/>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998"/>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998"/>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998"/>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2">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2">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2">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2">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2">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2">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2">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2">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2">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2">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2">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2">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2">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2">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2">
      <c r="A272" s="998"/>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998"/>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998"/>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998"/>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998"/>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2">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2">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2">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2">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2">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2">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2">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2">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2">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2">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2">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2">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2">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2">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2">
      <c r="A332" s="998"/>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998"/>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998"/>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998"/>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998"/>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2">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2">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2">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2">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2">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2">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2">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2">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2">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2">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2">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2">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2">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2">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2">
      <c r="A392" s="998"/>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998"/>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998"/>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998"/>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998"/>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hidden="1" customHeight="1" x14ac:dyDescent="0.2">
      <c r="A430" s="998"/>
      <c r="B430" s="256"/>
      <c r="C430" s="253" t="s">
        <v>426</v>
      </c>
      <c r="D430" s="254"/>
      <c r="E430" s="242" t="s">
        <v>404</v>
      </c>
      <c r="F430" s="452"/>
      <c r="G430" s="244" t="s">
        <v>255</v>
      </c>
      <c r="H430" s="162"/>
      <c r="I430" s="162"/>
      <c r="J430" s="245" t="s">
        <v>562</v>
      </c>
      <c r="K430" s="246"/>
      <c r="L430" s="246"/>
      <c r="M430" s="246"/>
      <c r="N430" s="246"/>
      <c r="O430" s="246"/>
      <c r="P430" s="246"/>
      <c r="Q430" s="246"/>
      <c r="R430" s="246"/>
      <c r="S430" s="246"/>
      <c r="T430" s="247"/>
      <c r="U430" s="248" t="s">
        <v>563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2">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563</v>
      </c>
      <c r="AR432" s="140"/>
      <c r="AS432" s="141" t="s">
        <v>236</v>
      </c>
      <c r="AT432" s="176"/>
      <c r="AU432" s="140" t="s">
        <v>563</v>
      </c>
      <c r="AV432" s="140"/>
      <c r="AW432" s="141" t="s">
        <v>181</v>
      </c>
      <c r="AX432" s="142"/>
    </row>
    <row r="433" spans="1:50" ht="23.25" hidden="1" customHeight="1" x14ac:dyDescent="0.2">
      <c r="A433" s="998"/>
      <c r="B433" s="256"/>
      <c r="C433" s="255"/>
      <c r="D433" s="256"/>
      <c r="E433" s="170"/>
      <c r="F433" s="171"/>
      <c r="G433" s="235" t="s">
        <v>563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563</v>
      </c>
      <c r="AC433" s="137"/>
      <c r="AD433" s="137"/>
      <c r="AE433" s="119" t="s">
        <v>563</v>
      </c>
      <c r="AF433" s="120"/>
      <c r="AG433" s="120"/>
      <c r="AH433" s="120"/>
      <c r="AI433" s="119" t="s">
        <v>563</v>
      </c>
      <c r="AJ433" s="120"/>
      <c r="AK433" s="120"/>
      <c r="AL433" s="120"/>
      <c r="AM433" s="119" t="s">
        <v>563</v>
      </c>
      <c r="AN433" s="120"/>
      <c r="AO433" s="120"/>
      <c r="AP433" s="121"/>
      <c r="AQ433" s="119" t="s">
        <v>563</v>
      </c>
      <c r="AR433" s="120"/>
      <c r="AS433" s="120"/>
      <c r="AT433" s="121"/>
      <c r="AU433" s="120" t="s">
        <v>563</v>
      </c>
      <c r="AV433" s="120"/>
      <c r="AW433" s="120"/>
      <c r="AX433" s="222"/>
    </row>
    <row r="434" spans="1:50" ht="23.25" hidden="1" customHeight="1" x14ac:dyDescent="0.2">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563</v>
      </c>
      <c r="AC434" s="228"/>
      <c r="AD434" s="228"/>
      <c r="AE434" s="119" t="s">
        <v>563</v>
      </c>
      <c r="AF434" s="120"/>
      <c r="AG434" s="120"/>
      <c r="AH434" s="121"/>
      <c r="AI434" s="119" t="s">
        <v>563</v>
      </c>
      <c r="AJ434" s="120"/>
      <c r="AK434" s="120"/>
      <c r="AL434" s="120"/>
      <c r="AM434" s="119" t="s">
        <v>563</v>
      </c>
      <c r="AN434" s="120"/>
      <c r="AO434" s="120"/>
      <c r="AP434" s="121"/>
      <c r="AQ434" s="119" t="s">
        <v>563</v>
      </c>
      <c r="AR434" s="120"/>
      <c r="AS434" s="120"/>
      <c r="AT434" s="121"/>
      <c r="AU434" s="120" t="s">
        <v>563</v>
      </c>
      <c r="AV434" s="120"/>
      <c r="AW434" s="120"/>
      <c r="AX434" s="222"/>
    </row>
    <row r="435" spans="1:50" ht="23.25" hidden="1" customHeight="1" x14ac:dyDescent="0.2">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563</v>
      </c>
      <c r="AF435" s="120"/>
      <c r="AG435" s="120"/>
      <c r="AH435" s="121"/>
      <c r="AI435" s="119" t="s">
        <v>563</v>
      </c>
      <c r="AJ435" s="120"/>
      <c r="AK435" s="120"/>
      <c r="AL435" s="120"/>
      <c r="AM435" s="119" t="s">
        <v>563</v>
      </c>
      <c r="AN435" s="120"/>
      <c r="AO435" s="120"/>
      <c r="AP435" s="121"/>
      <c r="AQ435" s="119" t="s">
        <v>563</v>
      </c>
      <c r="AR435" s="120"/>
      <c r="AS435" s="120"/>
      <c r="AT435" s="121"/>
      <c r="AU435" s="120" t="s">
        <v>563</v>
      </c>
      <c r="AV435" s="120"/>
      <c r="AW435" s="120"/>
      <c r="AX435" s="222"/>
    </row>
    <row r="436" spans="1:50" ht="18.75" hidden="1" customHeight="1" x14ac:dyDescent="0.2">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2">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2">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2">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2">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2">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2">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2">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2">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2">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2">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2">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2">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2">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2">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2">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hidden="1" customHeight="1" x14ac:dyDescent="0.2">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2">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236</v>
      </c>
      <c r="AH457" s="176"/>
      <c r="AI457" s="186"/>
      <c r="AJ457" s="186"/>
      <c r="AK457" s="186"/>
      <c r="AL457" s="181"/>
      <c r="AM457" s="186"/>
      <c r="AN457" s="186"/>
      <c r="AO457" s="186"/>
      <c r="AP457" s="181"/>
      <c r="AQ457" s="215" t="s">
        <v>563</v>
      </c>
      <c r="AR457" s="140"/>
      <c r="AS457" s="141" t="s">
        <v>236</v>
      </c>
      <c r="AT457" s="176"/>
      <c r="AU457" s="140" t="s">
        <v>563</v>
      </c>
      <c r="AV457" s="140"/>
      <c r="AW457" s="141" t="s">
        <v>181</v>
      </c>
      <c r="AX457" s="142"/>
    </row>
    <row r="458" spans="1:50" ht="23.25" hidden="1" customHeight="1" x14ac:dyDescent="0.2">
      <c r="A458" s="998"/>
      <c r="B458" s="256"/>
      <c r="C458" s="255"/>
      <c r="D458" s="256"/>
      <c r="E458" s="170"/>
      <c r="F458" s="171"/>
      <c r="G458" s="235" t="s">
        <v>563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563</v>
      </c>
      <c r="AC458" s="137"/>
      <c r="AD458" s="137"/>
      <c r="AE458" s="119" t="s">
        <v>563</v>
      </c>
      <c r="AF458" s="120"/>
      <c r="AG458" s="120"/>
      <c r="AH458" s="120"/>
      <c r="AI458" s="119" t="s">
        <v>563</v>
      </c>
      <c r="AJ458" s="120"/>
      <c r="AK458" s="120"/>
      <c r="AL458" s="120"/>
      <c r="AM458" s="119" t="s">
        <v>563</v>
      </c>
      <c r="AN458" s="120"/>
      <c r="AO458" s="120"/>
      <c r="AP458" s="121"/>
      <c r="AQ458" s="119" t="s">
        <v>563</v>
      </c>
      <c r="AR458" s="120"/>
      <c r="AS458" s="120"/>
      <c r="AT458" s="121"/>
      <c r="AU458" s="120" t="s">
        <v>563</v>
      </c>
      <c r="AV458" s="120"/>
      <c r="AW458" s="120"/>
      <c r="AX458" s="222"/>
    </row>
    <row r="459" spans="1:50" ht="23.25" hidden="1" customHeight="1" x14ac:dyDescent="0.2">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563</v>
      </c>
      <c r="AC459" s="228"/>
      <c r="AD459" s="228"/>
      <c r="AE459" s="119" t="s">
        <v>563</v>
      </c>
      <c r="AF459" s="120"/>
      <c r="AG459" s="120"/>
      <c r="AH459" s="121"/>
      <c r="AI459" s="119" t="s">
        <v>563</v>
      </c>
      <c r="AJ459" s="120"/>
      <c r="AK459" s="120"/>
      <c r="AL459" s="120"/>
      <c r="AM459" s="119" t="s">
        <v>563</v>
      </c>
      <c r="AN459" s="120"/>
      <c r="AO459" s="120"/>
      <c r="AP459" s="121"/>
      <c r="AQ459" s="119" t="s">
        <v>563</v>
      </c>
      <c r="AR459" s="120"/>
      <c r="AS459" s="120"/>
      <c r="AT459" s="121"/>
      <c r="AU459" s="120" t="s">
        <v>563</v>
      </c>
      <c r="AV459" s="120"/>
      <c r="AW459" s="120"/>
      <c r="AX459" s="222"/>
    </row>
    <row r="460" spans="1:50" ht="23.25" hidden="1" customHeight="1" x14ac:dyDescent="0.2">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563</v>
      </c>
      <c r="AF460" s="120"/>
      <c r="AG460" s="120"/>
      <c r="AH460" s="121"/>
      <c r="AI460" s="119" t="s">
        <v>563</v>
      </c>
      <c r="AJ460" s="120"/>
      <c r="AK460" s="120"/>
      <c r="AL460" s="120"/>
      <c r="AM460" s="119" t="s">
        <v>563</v>
      </c>
      <c r="AN460" s="120"/>
      <c r="AO460" s="120"/>
      <c r="AP460" s="121"/>
      <c r="AQ460" s="119" t="s">
        <v>563</v>
      </c>
      <c r="AR460" s="120"/>
      <c r="AS460" s="120"/>
      <c r="AT460" s="121"/>
      <c r="AU460" s="120" t="s">
        <v>563</v>
      </c>
      <c r="AV460" s="120"/>
      <c r="AW460" s="120"/>
      <c r="AX460" s="222"/>
    </row>
    <row r="461" spans="1:50" ht="18.75" hidden="1" customHeight="1" x14ac:dyDescent="0.2">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2">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2">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2">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2">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2">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2">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2">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2">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2">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2">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2">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2">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2">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2">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2">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9" hidden="1" customHeight="1" x14ac:dyDescent="0.2">
      <c r="A481" s="998"/>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998"/>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5">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998"/>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2">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2">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2">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2">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2">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2">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2">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2">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2">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2">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2">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2">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2">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2">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2">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2">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2">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2">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2">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2">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2">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2">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2">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2">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2">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2">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2">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2">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2">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2">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2">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2">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2">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2">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2">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2">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2">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2">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2">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9" hidden="1" customHeight="1" x14ac:dyDescent="0.2">
      <c r="A535" s="998"/>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998"/>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2">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2">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2">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2">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2">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2">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2">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2">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2">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2">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2">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2">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2">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2">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2">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2">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2">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2">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2">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2">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2">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2">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2">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2">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2">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2">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2">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2">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2">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2">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2">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2">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2">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2">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2">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2">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2">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2">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2">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9" hidden="1" customHeight="1" x14ac:dyDescent="0.2">
      <c r="A589" s="998"/>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998"/>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2">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2">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2">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2">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2">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2">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2">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2">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2">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2">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2">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2">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2">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2">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2">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2">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2">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2">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2">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2">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2">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2">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2">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2">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2">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2">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2">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2">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2">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2">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2">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2">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2">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2">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2">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2">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2">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2">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2">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9" hidden="1" customHeight="1" x14ac:dyDescent="0.2">
      <c r="A643" s="998"/>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998"/>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2">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2">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2">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2">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2">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2">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2">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2">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2">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2">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2">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2">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2">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2">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2">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2">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2">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2">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2">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2">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2">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2">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2">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2">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2">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2">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2">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2">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2">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2">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2">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2">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2">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2">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2">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2">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2">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2">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2">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9" hidden="1" customHeight="1" x14ac:dyDescent="0.2">
      <c r="A697" s="998"/>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584</v>
      </c>
      <c r="AH702" s="890"/>
      <c r="AI702" s="890"/>
      <c r="AJ702" s="890"/>
      <c r="AK702" s="890"/>
      <c r="AL702" s="890"/>
      <c r="AM702" s="890"/>
      <c r="AN702" s="890"/>
      <c r="AO702" s="890"/>
      <c r="AP702" s="890"/>
      <c r="AQ702" s="890"/>
      <c r="AR702" s="890"/>
      <c r="AS702" s="890"/>
      <c r="AT702" s="890"/>
      <c r="AU702" s="890"/>
      <c r="AV702" s="890"/>
      <c r="AW702" s="890"/>
      <c r="AX702" s="891"/>
    </row>
    <row r="703" spans="1:50" ht="52.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585</v>
      </c>
      <c r="AH703" s="669"/>
      <c r="AI703" s="669"/>
      <c r="AJ703" s="669"/>
      <c r="AK703" s="669"/>
      <c r="AL703" s="669"/>
      <c r="AM703" s="669"/>
      <c r="AN703" s="669"/>
      <c r="AO703" s="669"/>
      <c r="AP703" s="669"/>
      <c r="AQ703" s="669"/>
      <c r="AR703" s="669"/>
      <c r="AS703" s="669"/>
      <c r="AT703" s="669"/>
      <c r="AU703" s="669"/>
      <c r="AV703" s="669"/>
      <c r="AW703" s="669"/>
      <c r="AX703" s="670"/>
    </row>
    <row r="704" spans="1:50" ht="52.5"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586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623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583</v>
      </c>
      <c r="AE708" s="672"/>
      <c r="AF708" s="672"/>
      <c r="AG708" s="527" t="s">
        <v>624</v>
      </c>
      <c r="AH708" s="528"/>
      <c r="AI708" s="528"/>
      <c r="AJ708" s="528"/>
      <c r="AK708" s="528"/>
      <c r="AL708" s="528"/>
      <c r="AM708" s="528"/>
      <c r="AN708" s="528"/>
      <c r="AO708" s="528"/>
      <c r="AP708" s="528"/>
      <c r="AQ708" s="528"/>
      <c r="AR708" s="528"/>
      <c r="AS708" s="528"/>
      <c r="AT708" s="528"/>
      <c r="AU708" s="528"/>
      <c r="AV708" s="528"/>
      <c r="AW708" s="528"/>
      <c r="AX708" s="529"/>
    </row>
    <row r="709" spans="1:50" ht="51.7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587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583</v>
      </c>
      <c r="AE710" s="159"/>
      <c r="AF710" s="159"/>
      <c r="AG710" s="668" t="s">
        <v>624</v>
      </c>
      <c r="AH710" s="669"/>
      <c r="AI710" s="669"/>
      <c r="AJ710" s="669"/>
      <c r="AK710" s="669"/>
      <c r="AL710" s="669"/>
      <c r="AM710" s="669"/>
      <c r="AN710" s="669"/>
      <c r="AO710" s="669"/>
      <c r="AP710" s="669"/>
      <c r="AQ710" s="669"/>
      <c r="AR710" s="669"/>
      <c r="AS710" s="669"/>
      <c r="AT710" s="669"/>
      <c r="AU710" s="669"/>
      <c r="AV710" s="669"/>
      <c r="AW710" s="669"/>
      <c r="AX710" s="670"/>
    </row>
    <row r="711" spans="1:50" ht="51.7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588</v>
      </c>
      <c r="AH711" s="669"/>
      <c r="AI711" s="669"/>
      <c r="AJ711" s="669"/>
      <c r="AK711" s="669"/>
      <c r="AL711" s="669"/>
      <c r="AM711" s="669"/>
      <c r="AN711" s="669"/>
      <c r="AO711" s="669"/>
      <c r="AP711" s="669"/>
      <c r="AQ711" s="669"/>
      <c r="AR711" s="669"/>
      <c r="AS711" s="669"/>
      <c r="AT711" s="669"/>
      <c r="AU711" s="669"/>
      <c r="AV711" s="669"/>
      <c r="AW711" s="669"/>
      <c r="AX711" s="670"/>
    </row>
    <row r="712" spans="1:50" ht="51.75" customHeight="1" x14ac:dyDescent="0.2">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622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8" t="s">
        <v>624</v>
      </c>
      <c r="AH713" s="669"/>
      <c r="AI713" s="669"/>
      <c r="AJ713" s="669"/>
      <c r="AK713" s="669"/>
      <c r="AL713" s="669"/>
      <c r="AM713" s="669"/>
      <c r="AN713" s="669"/>
      <c r="AO713" s="669"/>
      <c r="AP713" s="669"/>
      <c r="AQ713" s="669"/>
      <c r="AR713" s="669"/>
      <c r="AS713" s="669"/>
      <c r="AT713" s="669"/>
      <c r="AU713" s="669"/>
      <c r="AV713" s="669"/>
      <c r="AW713" s="669"/>
      <c r="AX713" s="670"/>
    </row>
    <row r="714" spans="1:50" ht="40.5" customHeight="1" x14ac:dyDescent="0.2">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589</v>
      </c>
      <c r="AH714" s="694"/>
      <c r="AI714" s="694"/>
      <c r="AJ714" s="694"/>
      <c r="AK714" s="694"/>
      <c r="AL714" s="694"/>
      <c r="AM714" s="694"/>
      <c r="AN714" s="694"/>
      <c r="AO714" s="694"/>
      <c r="AP714" s="694"/>
      <c r="AQ714" s="694"/>
      <c r="AR714" s="694"/>
      <c r="AS714" s="694"/>
      <c r="AT714" s="694"/>
      <c r="AU714" s="694"/>
      <c r="AV714" s="694"/>
      <c r="AW714" s="694"/>
      <c r="AX714" s="695"/>
    </row>
    <row r="715" spans="1:50" ht="41.25" customHeight="1" x14ac:dyDescent="0.2">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7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583</v>
      </c>
      <c r="AE716" s="763"/>
      <c r="AF716" s="763"/>
      <c r="AG716" s="668" t="s">
        <v>590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591</v>
      </c>
      <c r="AH717" s="669"/>
      <c r="AI717" s="669"/>
      <c r="AJ717" s="669"/>
      <c r="AK717" s="669"/>
      <c r="AL717" s="669"/>
      <c r="AM717" s="669"/>
      <c r="AN717" s="669"/>
      <c r="AO717" s="669"/>
      <c r="AP717" s="669"/>
      <c r="AQ717" s="669"/>
      <c r="AR717" s="669"/>
      <c r="AS717" s="669"/>
      <c r="AT717" s="669"/>
      <c r="AU717" s="669"/>
      <c r="AV717" s="669"/>
      <c r="AW717" s="669"/>
      <c r="AX717" s="670"/>
    </row>
    <row r="718" spans="1:50" ht="60"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567</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583</v>
      </c>
      <c r="AE719" s="672"/>
      <c r="AF719" s="672"/>
      <c r="AG719" s="164" t="s">
        <v>592</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54"/>
      <c r="B720" s="655"/>
      <c r="C720" s="939" t="s">
        <v>342</v>
      </c>
      <c r="D720" s="937"/>
      <c r="E720" s="937"/>
      <c r="F720" s="940"/>
      <c r="G720" s="936" t="s">
        <v>343</v>
      </c>
      <c r="H720" s="937"/>
      <c r="I720" s="937"/>
      <c r="J720" s="937"/>
      <c r="K720" s="937"/>
      <c r="L720" s="937"/>
      <c r="M720" s="937"/>
      <c r="N720" s="936" t="s">
        <v>346</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2">
      <c r="A721" s="654"/>
      <c r="B721" s="655"/>
      <c r="C721" s="921"/>
      <c r="D721" s="922"/>
      <c r="E721" s="922"/>
      <c r="F721" s="923"/>
      <c r="G721" s="941"/>
      <c r="H721" s="942"/>
      <c r="I721" s="82" t="str">
        <f>IF(OR(G721="　", G721=""), "", "-")</f>
        <v/>
      </c>
      <c r="J721" s="920"/>
      <c r="K721" s="920"/>
      <c r="L721" s="82" t="str">
        <f>IF(M721="","","-")</f>
        <v/>
      </c>
      <c r="M721" s="83"/>
      <c r="N721" s="917" t="s">
        <v>592</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2">
      <c r="A722" s="654"/>
      <c r="B722" s="655"/>
      <c r="C722" s="921"/>
      <c r="D722" s="922"/>
      <c r="E722" s="922"/>
      <c r="F722" s="923"/>
      <c r="G722" s="941"/>
      <c r="H722" s="942"/>
      <c r="I722" s="82" t="str">
        <f t="shared" ref="I722:I725" si="4">IF(OR(G722="　", G722=""), "", "-")</f>
        <v/>
      </c>
      <c r="J722" s="920"/>
      <c r="K722" s="920"/>
      <c r="L722" s="82" t="str">
        <f t="shared" ref="L722:L725" si="5">IF(M722="","","-")</f>
        <v/>
      </c>
      <c r="M722" s="83"/>
      <c r="N722" s="917" t="s">
        <v>592</v>
      </c>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2">
      <c r="A723" s="654"/>
      <c r="B723" s="655"/>
      <c r="C723" s="921"/>
      <c r="D723" s="922"/>
      <c r="E723" s="922"/>
      <c r="F723" s="923"/>
      <c r="G723" s="941"/>
      <c r="H723" s="942"/>
      <c r="I723" s="82" t="str">
        <f t="shared" si="4"/>
        <v/>
      </c>
      <c r="J723" s="920"/>
      <c r="K723" s="920"/>
      <c r="L723" s="82" t="str">
        <f t="shared" si="5"/>
        <v/>
      </c>
      <c r="M723" s="83"/>
      <c r="N723" s="917" t="s">
        <v>592</v>
      </c>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2">
      <c r="A724" s="654"/>
      <c r="B724" s="655"/>
      <c r="C724" s="921"/>
      <c r="D724" s="922"/>
      <c r="E724" s="922"/>
      <c r="F724" s="923"/>
      <c r="G724" s="941"/>
      <c r="H724" s="942"/>
      <c r="I724" s="82" t="str">
        <f t="shared" si="4"/>
        <v/>
      </c>
      <c r="J724" s="920"/>
      <c r="K724" s="920"/>
      <c r="L724" s="82" t="str">
        <f t="shared" si="5"/>
        <v/>
      </c>
      <c r="M724" s="83"/>
      <c r="N724" s="917" t="s">
        <v>592</v>
      </c>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2">
      <c r="A725" s="656"/>
      <c r="B725" s="657"/>
      <c r="C725" s="924"/>
      <c r="D725" s="925"/>
      <c r="E725" s="925"/>
      <c r="F725" s="926"/>
      <c r="G725" s="963"/>
      <c r="H725" s="964"/>
      <c r="I725" s="84" t="str">
        <f t="shared" si="4"/>
        <v/>
      </c>
      <c r="J725" s="965"/>
      <c r="K725" s="965"/>
      <c r="L725" s="84" t="str">
        <f t="shared" si="5"/>
        <v/>
      </c>
      <c r="M725" s="85"/>
      <c r="N725" s="956" t="s">
        <v>592</v>
      </c>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22" t="s">
        <v>48</v>
      </c>
      <c r="B726" s="623"/>
      <c r="C726" s="447" t="s">
        <v>53</v>
      </c>
      <c r="D726" s="582"/>
      <c r="E726" s="582"/>
      <c r="F726" s="583"/>
      <c r="G726" s="801" t="s">
        <v>593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 customHeight="1" thickBot="1" x14ac:dyDescent="0.25">
      <c r="A727" s="624"/>
      <c r="B727" s="625"/>
      <c r="C727" s="699" t="s">
        <v>57</v>
      </c>
      <c r="D727" s="700"/>
      <c r="E727" s="700"/>
      <c r="F727" s="701"/>
      <c r="G727" s="799" t="s">
        <v>592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5">
      <c r="A729" s="769" t="s">
        <v>624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5" customHeight="1" thickBot="1" x14ac:dyDescent="0.25">
      <c r="A731" s="619"/>
      <c r="B731" s="620"/>
      <c r="C731" s="620"/>
      <c r="D731" s="620"/>
      <c r="E731" s="621"/>
      <c r="F731" s="684" t="s">
        <v>624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5">
      <c r="A733" s="753"/>
      <c r="B733" s="754"/>
      <c r="C733" s="754"/>
      <c r="D733" s="754"/>
      <c r="E733" s="755"/>
      <c r="F733" s="770" t="s">
        <v>624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2" t="s">
        <v>624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00" t="s">
        <v>407</v>
      </c>
      <c r="B737" s="101"/>
      <c r="C737" s="101"/>
      <c r="D737" s="102"/>
      <c r="E737" s="103" t="s">
        <v>624</v>
      </c>
      <c r="F737" s="103"/>
      <c r="G737" s="103"/>
      <c r="H737" s="103"/>
      <c r="I737" s="103"/>
      <c r="J737" s="103"/>
      <c r="K737" s="103"/>
      <c r="L737" s="103"/>
      <c r="M737" s="103"/>
      <c r="N737" s="109" t="s">
        <v>402</v>
      </c>
      <c r="O737" s="109"/>
      <c r="P737" s="109"/>
      <c r="Q737" s="109"/>
      <c r="R737" s="103" t="s">
        <v>624</v>
      </c>
      <c r="S737" s="103"/>
      <c r="T737" s="103"/>
      <c r="U737" s="103"/>
      <c r="V737" s="103"/>
      <c r="W737" s="103"/>
      <c r="X737" s="103"/>
      <c r="Y737" s="103"/>
      <c r="Z737" s="103"/>
      <c r="AA737" s="109" t="s">
        <v>401</v>
      </c>
      <c r="AB737" s="109"/>
      <c r="AC737" s="109"/>
      <c r="AD737" s="109"/>
      <c r="AE737" s="103" t="s">
        <v>624</v>
      </c>
      <c r="AF737" s="103"/>
      <c r="AG737" s="103"/>
      <c r="AH737" s="103"/>
      <c r="AI737" s="103"/>
      <c r="AJ737" s="103"/>
      <c r="AK737" s="103"/>
      <c r="AL737" s="103"/>
      <c r="AM737" s="103"/>
      <c r="AN737" s="109" t="s">
        <v>400</v>
      </c>
      <c r="AO737" s="109"/>
      <c r="AP737" s="109"/>
      <c r="AQ737" s="109"/>
      <c r="AR737" s="110" t="s">
        <v>624</v>
      </c>
      <c r="AS737" s="111"/>
      <c r="AT737" s="111"/>
      <c r="AU737" s="111"/>
      <c r="AV737" s="111"/>
      <c r="AW737" s="111"/>
      <c r="AX737" s="112"/>
      <c r="AY737" s="88"/>
      <c r="AZ737" s="88"/>
    </row>
    <row r="738" spans="1:52" ht="24.75" customHeight="1" x14ac:dyDescent="0.2">
      <c r="A738" s="100" t="s">
        <v>399</v>
      </c>
      <c r="B738" s="101"/>
      <c r="C738" s="101"/>
      <c r="D738" s="102"/>
      <c r="E738" s="103" t="s">
        <v>624</v>
      </c>
      <c r="F738" s="103"/>
      <c r="G738" s="103"/>
      <c r="H738" s="103"/>
      <c r="I738" s="103"/>
      <c r="J738" s="103"/>
      <c r="K738" s="103"/>
      <c r="L738" s="103"/>
      <c r="M738" s="103"/>
      <c r="N738" s="109" t="s">
        <v>398</v>
      </c>
      <c r="O738" s="109"/>
      <c r="P738" s="109"/>
      <c r="Q738" s="109"/>
      <c r="R738" s="103" t="s">
        <v>624</v>
      </c>
      <c r="S738" s="103"/>
      <c r="T738" s="103"/>
      <c r="U738" s="103"/>
      <c r="V738" s="103"/>
      <c r="W738" s="103"/>
      <c r="X738" s="103"/>
      <c r="Y738" s="103"/>
      <c r="Z738" s="103"/>
      <c r="AA738" s="109" t="s">
        <v>397</v>
      </c>
      <c r="AB738" s="109"/>
      <c r="AC738" s="109"/>
      <c r="AD738" s="109"/>
      <c r="AE738" s="103" t="s">
        <v>578</v>
      </c>
      <c r="AF738" s="103"/>
      <c r="AG738" s="103"/>
      <c r="AH738" s="103"/>
      <c r="AI738" s="103"/>
      <c r="AJ738" s="103"/>
      <c r="AK738" s="103"/>
      <c r="AL738" s="103"/>
      <c r="AM738" s="103"/>
      <c r="AN738" s="109" t="s">
        <v>396</v>
      </c>
      <c r="AO738" s="109"/>
      <c r="AP738" s="109"/>
      <c r="AQ738" s="109"/>
      <c r="AR738" s="110" t="s">
        <v>579</v>
      </c>
      <c r="AS738" s="111"/>
      <c r="AT738" s="111"/>
      <c r="AU738" s="111"/>
      <c r="AV738" s="111"/>
      <c r="AW738" s="111"/>
      <c r="AX738" s="112"/>
    </row>
    <row r="739" spans="1:52" ht="24.75" customHeight="1" x14ac:dyDescent="0.2">
      <c r="A739" s="100" t="s">
        <v>395</v>
      </c>
      <c r="B739" s="101"/>
      <c r="C739" s="101"/>
      <c r="D739" s="102"/>
      <c r="E739" s="103" t="s">
        <v>580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419</v>
      </c>
      <c r="B740" s="131"/>
      <c r="C740" s="131"/>
      <c r="D740" s="132"/>
      <c r="E740" s="133" t="s">
        <v>561</v>
      </c>
      <c r="F740" s="125"/>
      <c r="G740" s="125"/>
      <c r="H740" s="92" t="str">
        <f>IF(E740="", "", "(")</f>
        <v>(</v>
      </c>
      <c r="I740" s="125" t="s">
        <v>392</v>
      </c>
      <c r="J740" s="125"/>
      <c r="K740" s="92" t="str">
        <f>IF(OR(I740="　", I740=""), "", "-")</f>
        <v>-</v>
      </c>
      <c r="L740" s="126">
        <v>428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2.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2.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2.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2.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2.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2.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2.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2.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2.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2.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2.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2.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2.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2.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2.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2.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2.5"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2.5"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2.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2.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2.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2.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2.5" customHeight="1" thickBot="1" x14ac:dyDescent="0.2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2.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2.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2.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2.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2.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2.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4" t="s">
        <v>390</v>
      </c>
      <c r="B780" s="765"/>
      <c r="C780" s="765"/>
      <c r="D780" s="765"/>
      <c r="E780" s="765"/>
      <c r="F780" s="766"/>
      <c r="G780" s="443" t="s">
        <v>594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595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2">
      <c r="A782" s="557"/>
      <c r="B782" s="767"/>
      <c r="C782" s="767"/>
      <c r="D782" s="767"/>
      <c r="E782" s="767"/>
      <c r="F782" s="768"/>
      <c r="G782" s="453" t="s">
        <v>597</v>
      </c>
      <c r="H782" s="454"/>
      <c r="I782" s="454"/>
      <c r="J782" s="454"/>
      <c r="K782" s="455"/>
      <c r="L782" s="456" t="s">
        <v>600</v>
      </c>
      <c r="M782" s="457"/>
      <c r="N782" s="457"/>
      <c r="O782" s="457"/>
      <c r="P782" s="457"/>
      <c r="Q782" s="457"/>
      <c r="R782" s="457"/>
      <c r="S782" s="457"/>
      <c r="T782" s="457"/>
      <c r="U782" s="457"/>
      <c r="V782" s="457"/>
      <c r="W782" s="457"/>
      <c r="X782" s="458"/>
      <c r="Y782" s="459">
        <v>16</v>
      </c>
      <c r="Z782" s="460"/>
      <c r="AA782" s="460"/>
      <c r="AB782" s="558"/>
      <c r="AC782" s="453" t="s">
        <v>604</v>
      </c>
      <c r="AD782" s="454"/>
      <c r="AE782" s="454"/>
      <c r="AF782" s="454"/>
      <c r="AG782" s="455"/>
      <c r="AH782" s="456" t="s">
        <v>607</v>
      </c>
      <c r="AI782" s="457"/>
      <c r="AJ782" s="457"/>
      <c r="AK782" s="457"/>
      <c r="AL782" s="457"/>
      <c r="AM782" s="457"/>
      <c r="AN782" s="457"/>
      <c r="AO782" s="457"/>
      <c r="AP782" s="457"/>
      <c r="AQ782" s="457"/>
      <c r="AR782" s="457"/>
      <c r="AS782" s="457"/>
      <c r="AT782" s="458"/>
      <c r="AU782" s="459">
        <v>21</v>
      </c>
      <c r="AV782" s="460"/>
      <c r="AW782" s="460"/>
      <c r="AX782" s="461"/>
    </row>
    <row r="783" spans="1:50" ht="24.75" customHeight="1" x14ac:dyDescent="0.2">
      <c r="A783" s="557"/>
      <c r="B783" s="767"/>
      <c r="C783" s="767"/>
      <c r="D783" s="767"/>
      <c r="E783" s="767"/>
      <c r="F783" s="768"/>
      <c r="G783" s="352" t="s">
        <v>598</v>
      </c>
      <c r="H783" s="353"/>
      <c r="I783" s="353"/>
      <c r="J783" s="353"/>
      <c r="K783" s="354"/>
      <c r="L783" s="405" t="s">
        <v>601</v>
      </c>
      <c r="M783" s="406"/>
      <c r="N783" s="406"/>
      <c r="O783" s="406"/>
      <c r="P783" s="406"/>
      <c r="Q783" s="406"/>
      <c r="R783" s="406"/>
      <c r="S783" s="406"/>
      <c r="T783" s="406"/>
      <c r="U783" s="406"/>
      <c r="V783" s="406"/>
      <c r="W783" s="406"/>
      <c r="X783" s="407"/>
      <c r="Y783" s="402">
        <v>3</v>
      </c>
      <c r="Z783" s="403"/>
      <c r="AA783" s="403"/>
      <c r="AB783" s="409"/>
      <c r="AC783" s="352" t="s">
        <v>605</v>
      </c>
      <c r="AD783" s="353"/>
      <c r="AE783" s="353"/>
      <c r="AF783" s="353"/>
      <c r="AG783" s="354"/>
      <c r="AH783" s="405" t="s">
        <v>608</v>
      </c>
      <c r="AI783" s="406"/>
      <c r="AJ783" s="406"/>
      <c r="AK783" s="406"/>
      <c r="AL783" s="406"/>
      <c r="AM783" s="406"/>
      <c r="AN783" s="406"/>
      <c r="AO783" s="406"/>
      <c r="AP783" s="406"/>
      <c r="AQ783" s="406"/>
      <c r="AR783" s="406"/>
      <c r="AS783" s="406"/>
      <c r="AT783" s="407"/>
      <c r="AU783" s="402">
        <v>19</v>
      </c>
      <c r="AV783" s="403"/>
      <c r="AW783" s="403"/>
      <c r="AX783" s="404"/>
    </row>
    <row r="784" spans="1:50" ht="24.75" customHeight="1" x14ac:dyDescent="0.2">
      <c r="A784" s="557"/>
      <c r="B784" s="767"/>
      <c r="C784" s="767"/>
      <c r="D784" s="767"/>
      <c r="E784" s="767"/>
      <c r="F784" s="768"/>
      <c r="G784" s="352" t="s">
        <v>599</v>
      </c>
      <c r="H784" s="353"/>
      <c r="I784" s="353"/>
      <c r="J784" s="353"/>
      <c r="K784" s="354"/>
      <c r="L784" s="405" t="s">
        <v>599</v>
      </c>
      <c r="M784" s="406"/>
      <c r="N784" s="406"/>
      <c r="O784" s="406"/>
      <c r="P784" s="406"/>
      <c r="Q784" s="406"/>
      <c r="R784" s="406"/>
      <c r="S784" s="406"/>
      <c r="T784" s="406"/>
      <c r="U784" s="406"/>
      <c r="V784" s="406"/>
      <c r="W784" s="406"/>
      <c r="X784" s="407"/>
      <c r="Y784" s="402">
        <v>2</v>
      </c>
      <c r="Z784" s="403"/>
      <c r="AA784" s="403"/>
      <c r="AB784" s="409"/>
      <c r="AC784" s="352" t="s">
        <v>606</v>
      </c>
      <c r="AD784" s="353"/>
      <c r="AE784" s="353"/>
      <c r="AF784" s="353"/>
      <c r="AG784" s="354"/>
      <c r="AH784" s="405" t="s">
        <v>606</v>
      </c>
      <c r="AI784" s="406"/>
      <c r="AJ784" s="406"/>
      <c r="AK784" s="406"/>
      <c r="AL784" s="406"/>
      <c r="AM784" s="406"/>
      <c r="AN784" s="406"/>
      <c r="AO784" s="406"/>
      <c r="AP784" s="406"/>
      <c r="AQ784" s="406"/>
      <c r="AR784" s="406"/>
      <c r="AS784" s="406"/>
      <c r="AT784" s="407"/>
      <c r="AU784" s="402">
        <v>4</v>
      </c>
      <c r="AV784" s="403"/>
      <c r="AW784" s="403"/>
      <c r="AX784" s="404"/>
    </row>
    <row r="785" spans="1:50" ht="24.75" hidden="1" customHeight="1" x14ac:dyDescent="0.2">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2">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2">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44</v>
      </c>
      <c r="AV792" s="419"/>
      <c r="AW792" s="419"/>
      <c r="AX792" s="421"/>
    </row>
    <row r="793" spans="1:50" ht="24.75" customHeight="1" x14ac:dyDescent="0.2">
      <c r="A793" s="557"/>
      <c r="B793" s="767"/>
      <c r="C793" s="767"/>
      <c r="D793" s="767"/>
      <c r="E793" s="767"/>
      <c r="F793" s="768"/>
      <c r="G793" s="443" t="s">
        <v>596</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2">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2">
      <c r="A795" s="557"/>
      <c r="B795" s="767"/>
      <c r="C795" s="767"/>
      <c r="D795" s="767"/>
      <c r="E795" s="767"/>
      <c r="F795" s="768"/>
      <c r="G795" s="453" t="s">
        <v>615</v>
      </c>
      <c r="H795" s="454"/>
      <c r="I795" s="454"/>
      <c r="J795" s="454"/>
      <c r="K795" s="455"/>
      <c r="L795" s="456" t="s">
        <v>600</v>
      </c>
      <c r="M795" s="457"/>
      <c r="N795" s="457"/>
      <c r="O795" s="457"/>
      <c r="P795" s="457"/>
      <c r="Q795" s="457"/>
      <c r="R795" s="457"/>
      <c r="S795" s="457"/>
      <c r="T795" s="457"/>
      <c r="U795" s="457"/>
      <c r="V795" s="457"/>
      <c r="W795" s="457"/>
      <c r="X795" s="458"/>
      <c r="Y795" s="459">
        <v>22</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2">
      <c r="A796" s="557"/>
      <c r="B796" s="767"/>
      <c r="C796" s="767"/>
      <c r="D796" s="767"/>
      <c r="E796" s="767"/>
      <c r="F796" s="768"/>
      <c r="G796" s="352" t="s">
        <v>616</v>
      </c>
      <c r="H796" s="353"/>
      <c r="I796" s="353"/>
      <c r="J796" s="353"/>
      <c r="K796" s="354"/>
      <c r="L796" s="405" t="s">
        <v>618</v>
      </c>
      <c r="M796" s="406"/>
      <c r="N796" s="406"/>
      <c r="O796" s="406"/>
      <c r="P796" s="406"/>
      <c r="Q796" s="406"/>
      <c r="R796" s="406"/>
      <c r="S796" s="406"/>
      <c r="T796" s="406"/>
      <c r="U796" s="406"/>
      <c r="V796" s="406"/>
      <c r="W796" s="406"/>
      <c r="X796" s="407"/>
      <c r="Y796" s="402">
        <v>18</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2">
      <c r="A797" s="557"/>
      <c r="B797" s="767"/>
      <c r="C797" s="767"/>
      <c r="D797" s="767"/>
      <c r="E797" s="767"/>
      <c r="F797" s="768"/>
      <c r="G797" s="352" t="s">
        <v>617</v>
      </c>
      <c r="H797" s="353"/>
      <c r="I797" s="353"/>
      <c r="J797" s="353"/>
      <c r="K797" s="354"/>
      <c r="L797" s="405" t="s">
        <v>617</v>
      </c>
      <c r="M797" s="406"/>
      <c r="N797" s="406"/>
      <c r="O797" s="406"/>
      <c r="P797" s="406"/>
      <c r="Q797" s="406"/>
      <c r="R797" s="406"/>
      <c r="S797" s="406"/>
      <c r="T797" s="406"/>
      <c r="U797" s="406"/>
      <c r="V797" s="406"/>
      <c r="W797" s="406"/>
      <c r="X797" s="407"/>
      <c r="Y797" s="402">
        <v>4</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44</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2">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347</v>
      </c>
      <c r="AM832" s="960"/>
      <c r="AN832" s="960"/>
      <c r="AO832" s="81" t="s">
        <v>345</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44.25" customHeight="1" x14ac:dyDescent="0.2">
      <c r="A838" s="408">
        <v>1</v>
      </c>
      <c r="B838" s="408">
        <v>1</v>
      </c>
      <c r="C838" s="428" t="s">
        <v>602</v>
      </c>
      <c r="D838" s="422"/>
      <c r="E838" s="422"/>
      <c r="F838" s="422"/>
      <c r="G838" s="422"/>
      <c r="H838" s="422"/>
      <c r="I838" s="422"/>
      <c r="J838" s="423">
        <v>7010401022916</v>
      </c>
      <c r="K838" s="424"/>
      <c r="L838" s="424"/>
      <c r="M838" s="424"/>
      <c r="N838" s="424"/>
      <c r="O838" s="424"/>
      <c r="P838" s="429" t="s">
        <v>603</v>
      </c>
      <c r="Q838" s="321"/>
      <c r="R838" s="321"/>
      <c r="S838" s="321"/>
      <c r="T838" s="321"/>
      <c r="U838" s="321"/>
      <c r="V838" s="321"/>
      <c r="W838" s="321"/>
      <c r="X838" s="321"/>
      <c r="Y838" s="322">
        <v>21</v>
      </c>
      <c r="Z838" s="323"/>
      <c r="AA838" s="323"/>
      <c r="AB838" s="324"/>
      <c r="AC838" s="332" t="s">
        <v>377</v>
      </c>
      <c r="AD838" s="427"/>
      <c r="AE838" s="427"/>
      <c r="AF838" s="427"/>
      <c r="AG838" s="427"/>
      <c r="AH838" s="425">
        <v>1</v>
      </c>
      <c r="AI838" s="426"/>
      <c r="AJ838" s="426"/>
      <c r="AK838" s="426"/>
      <c r="AL838" s="329" t="s">
        <v>592</v>
      </c>
      <c r="AM838" s="330"/>
      <c r="AN838" s="330"/>
      <c r="AO838" s="331"/>
      <c r="AP838" s="325" t="s">
        <v>592</v>
      </c>
      <c r="AQ838" s="325"/>
      <c r="AR838" s="325"/>
      <c r="AS838" s="325"/>
      <c r="AT838" s="325"/>
      <c r="AU838" s="325"/>
      <c r="AV838" s="325"/>
      <c r="AW838" s="325"/>
      <c r="AX838" s="325"/>
    </row>
    <row r="839" spans="1:50" ht="1.5"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1.5"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1.5"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1.5"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1.5"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1.5"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1.5"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1.5"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1.5"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1.5"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1.5"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1.5"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1.5"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1.5"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1.5"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1.5"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1.5"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1.5"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1.5"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1.5"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1.5"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1.5"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1.5"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1.5"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1.5"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1.5"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1.5"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1.5"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5"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63" customHeight="1" x14ac:dyDescent="0.2">
      <c r="A871" s="408">
        <v>1</v>
      </c>
      <c r="B871" s="408">
        <v>1</v>
      </c>
      <c r="C871" s="428" t="s">
        <v>609</v>
      </c>
      <c r="D871" s="422"/>
      <c r="E871" s="422"/>
      <c r="F871" s="422"/>
      <c r="G871" s="422"/>
      <c r="H871" s="422"/>
      <c r="I871" s="422"/>
      <c r="J871" s="423">
        <v>7010001008844</v>
      </c>
      <c r="K871" s="424"/>
      <c r="L871" s="424"/>
      <c r="M871" s="424"/>
      <c r="N871" s="424"/>
      <c r="O871" s="424"/>
      <c r="P871" s="429" t="s">
        <v>610</v>
      </c>
      <c r="Q871" s="321"/>
      <c r="R871" s="321"/>
      <c r="S871" s="321"/>
      <c r="T871" s="321"/>
      <c r="U871" s="321"/>
      <c r="V871" s="321"/>
      <c r="W871" s="321"/>
      <c r="X871" s="321"/>
      <c r="Y871" s="322">
        <v>44</v>
      </c>
      <c r="Z871" s="323"/>
      <c r="AA871" s="323"/>
      <c r="AB871" s="324"/>
      <c r="AC871" s="332" t="s">
        <v>377</v>
      </c>
      <c r="AD871" s="427"/>
      <c r="AE871" s="427"/>
      <c r="AF871" s="427"/>
      <c r="AG871" s="427"/>
      <c r="AH871" s="425">
        <v>3</v>
      </c>
      <c r="AI871" s="426"/>
      <c r="AJ871" s="426"/>
      <c r="AK871" s="426"/>
      <c r="AL871" s="329" t="s">
        <v>612</v>
      </c>
      <c r="AM871" s="330"/>
      <c r="AN871" s="330"/>
      <c r="AO871" s="331"/>
      <c r="AP871" s="325" t="s">
        <v>611</v>
      </c>
      <c r="AQ871" s="325"/>
      <c r="AR871" s="325"/>
      <c r="AS871" s="325"/>
      <c r="AT871" s="325"/>
      <c r="AU871" s="325"/>
      <c r="AV871" s="325"/>
      <c r="AW871" s="325"/>
      <c r="AX871" s="325"/>
    </row>
    <row r="872" spans="1:50" ht="30" hidden="1" customHeight="1" x14ac:dyDescent="0.2">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2">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51" customHeight="1" x14ac:dyDescent="0.2">
      <c r="A904" s="408">
        <v>1</v>
      </c>
      <c r="B904" s="408">
        <v>1</v>
      </c>
      <c r="C904" s="428" t="s">
        <v>619</v>
      </c>
      <c r="D904" s="422"/>
      <c r="E904" s="422"/>
      <c r="F904" s="422"/>
      <c r="G904" s="422"/>
      <c r="H904" s="422"/>
      <c r="I904" s="422"/>
      <c r="J904" s="423">
        <v>7010401052137</v>
      </c>
      <c r="K904" s="424"/>
      <c r="L904" s="424"/>
      <c r="M904" s="424"/>
      <c r="N904" s="424"/>
      <c r="O904" s="424"/>
      <c r="P904" s="429" t="s">
        <v>620</v>
      </c>
      <c r="Q904" s="321"/>
      <c r="R904" s="321"/>
      <c r="S904" s="321"/>
      <c r="T904" s="321"/>
      <c r="U904" s="321"/>
      <c r="V904" s="321"/>
      <c r="W904" s="321"/>
      <c r="X904" s="321"/>
      <c r="Y904" s="322">
        <v>44</v>
      </c>
      <c r="Z904" s="323"/>
      <c r="AA904" s="323"/>
      <c r="AB904" s="324"/>
      <c r="AC904" s="332" t="s">
        <v>383</v>
      </c>
      <c r="AD904" s="427"/>
      <c r="AE904" s="427"/>
      <c r="AF904" s="427"/>
      <c r="AG904" s="427"/>
      <c r="AH904" s="425">
        <v>1</v>
      </c>
      <c r="AI904" s="426"/>
      <c r="AJ904" s="426"/>
      <c r="AK904" s="426"/>
      <c r="AL904" s="329" t="s">
        <v>621</v>
      </c>
      <c r="AM904" s="330"/>
      <c r="AN904" s="330"/>
      <c r="AO904" s="331"/>
      <c r="AP904" s="325" t="s">
        <v>621</v>
      </c>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2">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347</v>
      </c>
      <c r="AM1099" s="962"/>
      <c r="AN1099" s="962"/>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333</v>
      </c>
      <c r="AQ1102" s="431"/>
      <c r="AR1102" s="431"/>
      <c r="AS1102" s="431"/>
      <c r="AT1102" s="431"/>
      <c r="AU1102" s="431"/>
      <c r="AV1102" s="431"/>
      <c r="AW1102" s="431"/>
      <c r="AX1102" s="431"/>
    </row>
    <row r="1103" spans="1:50" ht="30" hidden="1" customHeight="1" x14ac:dyDescent="0.2">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29" max="49" man="1"/>
    <brk id="699" max="49" man="1"/>
    <brk id="727" max="49" man="1"/>
    <brk id="735" max="49" man="1"/>
    <brk id="779" max="49" man="1"/>
    <brk id="832" max="49" man="1"/>
    <brk id="904"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2">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2">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2">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2">
      <c r="A11" s="14" t="s">
        <v>93</v>
      </c>
      <c r="B11" s="15"/>
      <c r="C11" s="13" t="str">
        <f t="shared" si="0"/>
        <v/>
      </c>
      <c r="D11" s="13" t="str">
        <f t="shared" si="8"/>
        <v/>
      </c>
      <c r="F11" s="18" t="s">
        <v>118</v>
      </c>
      <c r="G11" s="17"/>
      <c r="H11" s="13" t="str">
        <f t="shared" si="1"/>
        <v/>
      </c>
      <c r="I11" s="13" t="str">
        <f t="shared" si="5"/>
        <v/>
      </c>
      <c r="K11" s="14" t="s">
        <v>111</v>
      </c>
      <c r="L11" s="15" t="s">
        <v>567</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2">
      <c r="A20" s="14" t="s">
        <v>314</v>
      </c>
      <c r="B20" s="15" t="s">
        <v>567</v>
      </c>
      <c r="C20" s="13" t="str">
        <f t="shared" si="9"/>
        <v>知的財産</v>
      </c>
      <c r="D20" s="13" t="str">
        <f t="shared" si="8"/>
        <v>知的財産</v>
      </c>
      <c r="F20" s="18" t="s">
        <v>313</v>
      </c>
      <c r="G20" s="17"/>
      <c r="H20" s="13" t="str">
        <f t="shared" si="1"/>
        <v/>
      </c>
      <c r="I20" s="13" t="str">
        <f t="shared" si="5"/>
        <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2">
      <c r="A21" s="14" t="s">
        <v>315</v>
      </c>
      <c r="B21" s="15"/>
      <c r="C21" s="13" t="str">
        <f t="shared" si="9"/>
        <v/>
      </c>
      <c r="D21" s="13" t="str">
        <f t="shared" si="8"/>
        <v>知的財産</v>
      </c>
      <c r="F21" s="18" t="s">
        <v>127</v>
      </c>
      <c r="G21" s="17"/>
      <c r="H21" s="13" t="str">
        <f t="shared" si="1"/>
        <v/>
      </c>
      <c r="I21" s="13" t="str">
        <f t="shared" si="5"/>
        <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知的財産</v>
      </c>
      <c r="F22" s="18" t="s">
        <v>128</v>
      </c>
      <c r="G22" s="17"/>
      <c r="H22" s="13" t="str">
        <f t="shared" si="1"/>
        <v/>
      </c>
      <c r="I22" s="13" t="str">
        <f t="shared" si="5"/>
        <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知的財産</v>
      </c>
      <c r="F23" s="18" t="s">
        <v>129</v>
      </c>
      <c r="G23" s="17"/>
      <c r="H23" s="13" t="str">
        <f t="shared" si="1"/>
        <v/>
      </c>
      <c r="I23" s="13" t="str">
        <f t="shared" si="5"/>
        <v/>
      </c>
      <c r="K23" s="13"/>
      <c r="L23" s="13"/>
      <c r="O23" s="13"/>
      <c r="P23" s="13"/>
      <c r="Q23" s="19"/>
      <c r="T23" s="13"/>
      <c r="Y23" s="32" t="s">
        <v>458</v>
      </c>
      <c r="Z23" s="30"/>
      <c r="AA23" s="32" t="s">
        <v>552</v>
      </c>
      <c r="AB23" s="31"/>
      <c r="AC23" s="31"/>
      <c r="AD23" s="31"/>
      <c r="AE23" s="31"/>
      <c r="AF23" s="30"/>
      <c r="AK23" s="53" t="str">
        <f t="shared" si="7"/>
        <v>V</v>
      </c>
    </row>
    <row r="24" spans="1:37" ht="13.5" customHeight="1" x14ac:dyDescent="0.2">
      <c r="A24" s="97" t="s">
        <v>410</v>
      </c>
      <c r="B24" s="15"/>
      <c r="C24" s="13" t="str">
        <f t="shared" si="9"/>
        <v/>
      </c>
      <c r="D24" s="13" t="str">
        <f>IF(C24="",D23,IF(D23&lt;&gt;"",CONCATENATE(D23,"、",C24),C24))</f>
        <v>知的財産</v>
      </c>
      <c r="F24" s="18" t="s">
        <v>415</v>
      </c>
      <c r="G24" s="17"/>
      <c r="H24" s="13" t="str">
        <f t="shared" si="1"/>
        <v/>
      </c>
      <c r="I24" s="13" t="str">
        <f t="shared" si="5"/>
        <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
      </c>
      <c r="K25" s="13"/>
      <c r="L25" s="13"/>
      <c r="O25" s="13"/>
      <c r="P25" s="13"/>
      <c r="Q25" s="19"/>
      <c r="T25" s="13"/>
      <c r="Y25" s="32" t="s">
        <v>460</v>
      </c>
      <c r="Z25" s="30"/>
      <c r="AA25" s="32" t="s">
        <v>554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
      </c>
      <c r="K26" s="13"/>
      <c r="L26" s="13"/>
      <c r="O26" s="13"/>
      <c r="P26" s="13"/>
      <c r="Q26" s="19"/>
      <c r="T26" s="13"/>
      <c r="Y26" s="32" t="s">
        <v>461</v>
      </c>
      <c r="Z26" s="30"/>
      <c r="AA26" s="32" t="s">
        <v>555</v>
      </c>
      <c r="AB26" s="31"/>
      <c r="AC26" s="31"/>
      <c r="AD26" s="31"/>
      <c r="AE26" s="31"/>
      <c r="AF26" s="30"/>
      <c r="AK26" s="53" t="str">
        <f t="shared" si="7"/>
        <v>Y</v>
      </c>
    </row>
    <row r="27" spans="1:37" ht="13.5" customHeight="1" x14ac:dyDescent="0.2">
      <c r="A27" s="13" t="str">
        <f>IF(D24="", "-", D24)</f>
        <v>知的財産</v>
      </c>
      <c r="B27" s="13"/>
      <c r="F27" s="18" t="s">
        <v>132</v>
      </c>
      <c r="G27" s="17"/>
      <c r="H27" s="13" t="str">
        <f t="shared" si="1"/>
        <v/>
      </c>
      <c r="I27" s="13" t="str">
        <f t="shared" si="5"/>
        <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2">
      <c r="B28" s="13"/>
      <c r="F28" s="18" t="s">
        <v>133</v>
      </c>
      <c r="G28" s="17"/>
      <c r="H28" s="13" t="str">
        <f t="shared" si="1"/>
        <v/>
      </c>
      <c r="I28" s="13" t="str">
        <f t="shared" si="5"/>
        <v/>
      </c>
      <c r="K28" s="13"/>
      <c r="L28" s="13"/>
      <c r="O28" s="13"/>
      <c r="P28" s="13"/>
      <c r="Q28" s="19"/>
      <c r="T28" s="13"/>
      <c r="Y28" s="32" t="s">
        <v>463</v>
      </c>
      <c r="Z28" s="30"/>
      <c r="AA28" s="32" t="s">
        <v>557</v>
      </c>
      <c r="AB28" s="31"/>
      <c r="AC28" s="31"/>
      <c r="AD28" s="31"/>
      <c r="AE28" s="31"/>
      <c r="AF28" s="30"/>
      <c r="AK28" s="53" t="s">
        <v>264</v>
      </c>
    </row>
    <row r="29" spans="1:37" ht="13.5" customHeight="1" x14ac:dyDescent="0.2">
      <c r="A29" s="13"/>
      <c r="B29" s="13"/>
      <c r="F29" s="18" t="s">
        <v>305</v>
      </c>
      <c r="G29" s="17"/>
      <c r="H29" s="13" t="str">
        <f t="shared" si="1"/>
        <v/>
      </c>
      <c r="I29" s="13" t="str">
        <f t="shared" si="5"/>
        <v/>
      </c>
      <c r="K29" s="13"/>
      <c r="L29" s="13"/>
      <c r="O29" s="13"/>
      <c r="P29" s="13"/>
      <c r="Q29" s="19"/>
      <c r="T29" s="13"/>
      <c r="Y29" s="32" t="s">
        <v>464</v>
      </c>
      <c r="Z29" s="30"/>
      <c r="AA29" s="32" t="s">
        <v>558</v>
      </c>
      <c r="AB29" s="31"/>
      <c r="AC29" s="31"/>
      <c r="AD29" s="31"/>
      <c r="AE29" s="31"/>
      <c r="AF29" s="30"/>
      <c r="AK29" s="53" t="str">
        <f t="shared" si="7"/>
        <v>b</v>
      </c>
    </row>
    <row r="30" spans="1:37" ht="13.5" customHeight="1" x14ac:dyDescent="0.2">
      <c r="A30" s="13"/>
      <c r="B30" s="13"/>
      <c r="F30" s="18" t="s">
        <v>306</v>
      </c>
      <c r="G30" s="17"/>
      <c r="H30" s="13" t="str">
        <f t="shared" si="1"/>
        <v/>
      </c>
      <c r="I30" s="13" t="str">
        <f t="shared" si="5"/>
        <v/>
      </c>
      <c r="K30" s="13"/>
      <c r="L30" s="13"/>
      <c r="O30" s="13"/>
      <c r="P30" s="13"/>
      <c r="Q30" s="19"/>
      <c r="T30" s="13"/>
      <c r="Y30" s="32" t="s">
        <v>465</v>
      </c>
      <c r="Z30" s="30"/>
      <c r="AA30" s="32" t="s">
        <v>559</v>
      </c>
      <c r="AB30" s="31"/>
      <c r="AC30" s="31"/>
      <c r="AD30" s="31"/>
      <c r="AE30" s="31"/>
      <c r="AF30" s="30"/>
      <c r="AK30" s="53" t="str">
        <f t="shared" si="7"/>
        <v>c</v>
      </c>
    </row>
    <row r="31" spans="1:37" ht="13.5" customHeight="1" x14ac:dyDescent="0.2">
      <c r="A31" s="13"/>
      <c r="B31" s="13"/>
      <c r="F31" s="18" t="s">
        <v>307</v>
      </c>
      <c r="G31" s="17" t="s">
        <v>567</v>
      </c>
      <c r="H31" s="13" t="str">
        <f t="shared" si="1"/>
        <v>特許特別会計</v>
      </c>
      <c r="I31" s="13" t="str">
        <f t="shared" si="5"/>
        <v>特許特別会計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2">
      <c r="A32" s="13"/>
      <c r="B32" s="13"/>
      <c r="F32" s="18" t="s">
        <v>308</v>
      </c>
      <c r="G32" s="17"/>
      <c r="H32" s="13" t="str">
        <f t="shared" si="1"/>
        <v/>
      </c>
      <c r="I32" s="13" t="str">
        <f t="shared" si="5"/>
        <v>特許特別会計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特許特別会計</v>
      </c>
      <c r="K33" s="13"/>
      <c r="L33" s="13"/>
      <c r="O33" s="13"/>
      <c r="P33" s="13"/>
      <c r="Q33" s="19"/>
      <c r="T33" s="13"/>
      <c r="Y33" s="32" t="s">
        <v>468</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特許特別会計</v>
      </c>
      <c r="K34" s="13"/>
      <c r="L34" s="13"/>
      <c r="O34" s="13"/>
      <c r="P34" s="13"/>
      <c r="Q34" s="19"/>
      <c r="T34" s="13"/>
      <c r="Y34" s="32" t="s">
        <v>469</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特許特別会計</v>
      </c>
      <c r="K35" s="13"/>
      <c r="L35" s="13"/>
      <c r="O35" s="13"/>
      <c r="P35" s="13"/>
      <c r="Q35" s="19"/>
      <c r="T35" s="13"/>
      <c r="Y35" s="32" t="s">
        <v>470</v>
      </c>
      <c r="Z35" s="30"/>
      <c r="AC35" s="31"/>
      <c r="AF35" s="30"/>
      <c r="AK35" s="53" t="str">
        <f t="shared" si="7"/>
        <v>h</v>
      </c>
    </row>
    <row r="36" spans="1:37" ht="13.5" customHeight="1" x14ac:dyDescent="0.2">
      <c r="A36" s="13"/>
      <c r="B36" s="13"/>
      <c r="F36" s="18" t="s">
        <v>312</v>
      </c>
      <c r="G36" s="17"/>
      <c r="H36" s="13" t="str">
        <f t="shared" si="1"/>
        <v/>
      </c>
      <c r="I36" s="13" t="str">
        <f t="shared" si="5"/>
        <v>特許特別会計</v>
      </c>
      <c r="K36" s="13"/>
      <c r="L36" s="13"/>
      <c r="O36" s="13"/>
      <c r="P36" s="13"/>
      <c r="Q36" s="19"/>
      <c r="T36" s="13"/>
      <c r="Y36" s="32" t="s">
        <v>471</v>
      </c>
      <c r="Z36" s="30"/>
      <c r="AF36" s="30"/>
      <c r="AK36" s="53" t="str">
        <f t="shared" si="7"/>
        <v>i</v>
      </c>
    </row>
    <row r="37" spans="1:37" ht="13.5" customHeight="1" x14ac:dyDescent="0.2">
      <c r="A37" s="13"/>
      <c r="B37" s="13"/>
      <c r="F37" s="13"/>
      <c r="G37" s="19"/>
      <c r="H37" s="13" t="str">
        <f t="shared" si="1"/>
        <v/>
      </c>
      <c r="I37" s="13" t="str">
        <f t="shared" si="5"/>
        <v>特許特別会計</v>
      </c>
      <c r="K37" s="13"/>
      <c r="L37" s="13"/>
      <c r="O37" s="13"/>
      <c r="P37" s="13"/>
      <c r="Q37" s="19"/>
      <c r="T37" s="13"/>
      <c r="Y37" s="32" t="s">
        <v>472</v>
      </c>
      <c r="Z37" s="30"/>
      <c r="AF37" s="30"/>
      <c r="AK37" s="53" t="str">
        <f t="shared" si="7"/>
        <v>j</v>
      </c>
    </row>
    <row r="38" spans="1:37" x14ac:dyDescent="0.2">
      <c r="A38" s="13"/>
      <c r="B38" s="13"/>
      <c r="F38" s="13"/>
      <c r="G38" s="19"/>
      <c r="K38" s="13"/>
      <c r="L38" s="13"/>
      <c r="O38" s="13"/>
      <c r="P38" s="13"/>
      <c r="Q38" s="19"/>
      <c r="T38" s="13"/>
      <c r="Y38" s="32" t="s">
        <v>473</v>
      </c>
      <c r="Z38" s="30"/>
      <c r="AF38" s="30"/>
      <c r="AK38" s="53" t="str">
        <f t="shared" si="7"/>
        <v>k</v>
      </c>
    </row>
    <row r="39" spans="1:37" x14ac:dyDescent="0.2">
      <c r="A39" s="13"/>
      <c r="B39" s="13"/>
      <c r="F39" s="13" t="str">
        <f>I37</f>
        <v>特許特別会計</v>
      </c>
      <c r="G39" s="19"/>
      <c r="K39" s="13"/>
      <c r="L39" s="13"/>
      <c r="O39" s="13"/>
      <c r="P39" s="13"/>
      <c r="Q39" s="19"/>
      <c r="T39" s="13"/>
      <c r="Y39" s="32" t="s">
        <v>474</v>
      </c>
      <c r="Z39" s="30"/>
      <c r="AF39" s="30"/>
      <c r="AK39" s="53" t="str">
        <f t="shared" si="7"/>
        <v>l</v>
      </c>
    </row>
    <row r="40" spans="1:37" x14ac:dyDescent="0.2">
      <c r="A40" s="13"/>
      <c r="B40" s="13"/>
      <c r="F40" s="13"/>
      <c r="G40" s="19"/>
      <c r="K40" s="13"/>
      <c r="L40" s="13"/>
      <c r="O40" s="13"/>
      <c r="P40" s="13"/>
      <c r="Q40" s="19"/>
      <c r="T40" s="13"/>
      <c r="Y40" s="32" t="s">
        <v>475</v>
      </c>
      <c r="Z40" s="30"/>
      <c r="AF40" s="30"/>
      <c r="AK40" s="53" t="str">
        <f t="shared" si="7"/>
        <v>m</v>
      </c>
    </row>
    <row r="41" spans="1:37" x14ac:dyDescent="0.2">
      <c r="A41" s="13"/>
      <c r="B41" s="13"/>
      <c r="F41" s="13"/>
      <c r="G41" s="19"/>
      <c r="K41" s="13"/>
      <c r="L41" s="13"/>
      <c r="O41" s="13"/>
      <c r="P41" s="13"/>
      <c r="Q41" s="19"/>
      <c r="T41" s="13"/>
      <c r="Y41" s="32" t="s">
        <v>476</v>
      </c>
      <c r="Z41" s="30"/>
      <c r="AF41" s="30"/>
      <c r="AK41" s="53" t="str">
        <f t="shared" si="7"/>
        <v>n</v>
      </c>
    </row>
    <row r="42" spans="1:37" x14ac:dyDescent="0.2">
      <c r="A42" s="13"/>
      <c r="B42" s="13"/>
      <c r="F42" s="13"/>
      <c r="G42" s="19"/>
      <c r="K42" s="13"/>
      <c r="L42" s="13"/>
      <c r="O42" s="13"/>
      <c r="P42" s="13"/>
      <c r="Q42" s="19"/>
      <c r="T42" s="13"/>
      <c r="Y42" s="32" t="s">
        <v>477</v>
      </c>
      <c r="Z42" s="30"/>
      <c r="AF42" s="30"/>
      <c r="AK42" s="53" t="str">
        <f t="shared" si="7"/>
        <v>o</v>
      </c>
    </row>
    <row r="43" spans="1:37" x14ac:dyDescent="0.2">
      <c r="A43" s="13"/>
      <c r="B43" s="13"/>
      <c r="F43" s="13"/>
      <c r="G43" s="19"/>
      <c r="K43" s="13"/>
      <c r="L43" s="13"/>
      <c r="O43" s="13"/>
      <c r="P43" s="13"/>
      <c r="Q43" s="19"/>
      <c r="T43" s="13"/>
      <c r="Y43" s="32" t="s">
        <v>478</v>
      </c>
      <c r="Z43" s="30"/>
      <c r="AF43" s="30"/>
      <c r="AK43" s="53" t="str">
        <f t="shared" si="7"/>
        <v>p</v>
      </c>
    </row>
    <row r="44" spans="1:37" x14ac:dyDescent="0.2">
      <c r="A44" s="13"/>
      <c r="B44" s="13"/>
      <c r="F44" s="13"/>
      <c r="G44" s="19"/>
      <c r="K44" s="13"/>
      <c r="L44" s="13"/>
      <c r="O44" s="13"/>
      <c r="P44" s="13"/>
      <c r="Q44" s="19"/>
      <c r="T44" s="13"/>
      <c r="Y44" s="32" t="s">
        <v>479</v>
      </c>
      <c r="Z44" s="30"/>
      <c r="AF44" s="30"/>
      <c r="AK44" s="53" t="str">
        <f t="shared" si="7"/>
        <v>q</v>
      </c>
    </row>
    <row r="45" spans="1:37" x14ac:dyDescent="0.2">
      <c r="A45" s="13"/>
      <c r="B45" s="13"/>
      <c r="F45" s="13"/>
      <c r="G45" s="19"/>
      <c r="K45" s="13"/>
      <c r="L45" s="13"/>
      <c r="O45" s="13"/>
      <c r="P45" s="13"/>
      <c r="Q45" s="19"/>
      <c r="T45" s="13"/>
      <c r="Y45" s="32" t="s">
        <v>480</v>
      </c>
      <c r="Z45" s="30"/>
      <c r="AF45" s="30"/>
      <c r="AK45" s="53" t="str">
        <f t="shared" si="7"/>
        <v>r</v>
      </c>
    </row>
    <row r="46" spans="1:37" x14ac:dyDescent="0.2">
      <c r="A46" s="13"/>
      <c r="B46" s="13"/>
      <c r="F46" s="13"/>
      <c r="G46" s="19"/>
      <c r="K46" s="13"/>
      <c r="L46" s="13"/>
      <c r="O46" s="13"/>
      <c r="P46" s="13"/>
      <c r="Q46" s="19"/>
      <c r="T46" s="13"/>
      <c r="Y46" s="32" t="s">
        <v>481</v>
      </c>
      <c r="Z46" s="30"/>
      <c r="AF46" s="30"/>
      <c r="AK46" s="53" t="str">
        <f t="shared" si="7"/>
        <v>s</v>
      </c>
    </row>
    <row r="47" spans="1:37" x14ac:dyDescent="0.2">
      <c r="A47" s="13"/>
      <c r="B47" s="13"/>
      <c r="F47" s="13"/>
      <c r="G47" s="19"/>
      <c r="K47" s="13"/>
      <c r="L47" s="13"/>
      <c r="O47" s="13"/>
      <c r="P47" s="13"/>
      <c r="Q47" s="19"/>
      <c r="T47" s="13"/>
      <c r="Y47" s="32" t="s">
        <v>482</v>
      </c>
      <c r="Z47" s="30"/>
      <c r="AF47" s="30"/>
      <c r="AK47" s="53" t="str">
        <f t="shared" si="7"/>
        <v>t</v>
      </c>
    </row>
    <row r="48" spans="1:37" x14ac:dyDescent="0.2">
      <c r="A48" s="13"/>
      <c r="B48" s="13"/>
      <c r="F48" s="13"/>
      <c r="G48" s="19"/>
      <c r="K48" s="13"/>
      <c r="L48" s="13"/>
      <c r="O48" s="13"/>
      <c r="P48" s="13"/>
      <c r="Q48" s="19"/>
      <c r="T48" s="13"/>
      <c r="Y48" s="32" t="s">
        <v>483</v>
      </c>
      <c r="Z48" s="30"/>
      <c r="AF48" s="30"/>
      <c r="AK48" s="53" t="str">
        <f t="shared" si="7"/>
        <v>u</v>
      </c>
    </row>
    <row r="49" spans="1:37" x14ac:dyDescent="0.2">
      <c r="A49" s="13"/>
      <c r="B49" s="13"/>
      <c r="F49" s="13"/>
      <c r="G49" s="19"/>
      <c r="K49" s="13"/>
      <c r="L49" s="13"/>
      <c r="O49" s="13"/>
      <c r="P49" s="13"/>
      <c r="Q49" s="19"/>
      <c r="T49" s="13"/>
      <c r="Y49" s="32" t="s">
        <v>484</v>
      </c>
      <c r="Z49" s="30"/>
      <c r="AF49" s="30"/>
      <c r="AK49" s="53" t="str">
        <f t="shared" si="7"/>
        <v>v</v>
      </c>
    </row>
    <row r="50" spans="1:37" x14ac:dyDescent="0.2">
      <c r="A50" s="13"/>
      <c r="B50" s="13"/>
      <c r="F50" s="13"/>
      <c r="G50" s="19"/>
      <c r="K50" s="13"/>
      <c r="L50" s="13"/>
      <c r="O50" s="13"/>
      <c r="P50" s="13"/>
      <c r="Q50" s="19"/>
      <c r="T50" s="13"/>
      <c r="Y50" s="32" t="s">
        <v>485</v>
      </c>
      <c r="Z50" s="30"/>
      <c r="AF50" s="30"/>
    </row>
    <row r="51" spans="1:37" x14ac:dyDescent="0.2">
      <c r="A51" s="13"/>
      <c r="B51" s="13"/>
      <c r="F51" s="13"/>
      <c r="G51" s="19"/>
      <c r="K51" s="13"/>
      <c r="L51" s="13"/>
      <c r="O51" s="13"/>
      <c r="P51" s="13"/>
      <c r="Q51" s="19"/>
      <c r="T51" s="13"/>
      <c r="Y51" s="32" t="s">
        <v>486</v>
      </c>
      <c r="Z51" s="30"/>
      <c r="AF51" s="30"/>
    </row>
    <row r="52" spans="1:37" x14ac:dyDescent="0.2">
      <c r="A52" s="13"/>
      <c r="B52" s="13"/>
      <c r="F52" s="13"/>
      <c r="G52" s="19"/>
      <c r="K52" s="13"/>
      <c r="L52" s="13"/>
      <c r="O52" s="13"/>
      <c r="P52" s="13"/>
      <c r="Q52" s="19"/>
      <c r="T52" s="13"/>
      <c r="Y52" s="32" t="s">
        <v>487</v>
      </c>
      <c r="Z52" s="30"/>
      <c r="AF52" s="30"/>
    </row>
    <row r="53" spans="1:37" x14ac:dyDescent="0.2">
      <c r="A53" s="13"/>
      <c r="B53" s="13"/>
      <c r="F53" s="13"/>
      <c r="G53" s="19"/>
      <c r="K53" s="13"/>
      <c r="L53" s="13"/>
      <c r="O53" s="13"/>
      <c r="P53" s="13"/>
      <c r="Q53" s="19"/>
      <c r="T53" s="13"/>
      <c r="Y53" s="32" t="s">
        <v>488</v>
      </c>
      <c r="Z53" s="30"/>
      <c r="AF53" s="30"/>
    </row>
    <row r="54" spans="1:37" x14ac:dyDescent="0.2">
      <c r="A54" s="13"/>
      <c r="B54" s="13"/>
      <c r="F54" s="13"/>
      <c r="G54" s="19"/>
      <c r="K54" s="13"/>
      <c r="L54" s="13"/>
      <c r="O54" s="13"/>
      <c r="P54" s="20"/>
      <c r="Q54" s="19"/>
      <c r="T54" s="13"/>
      <c r="Y54" s="32" t="s">
        <v>489</v>
      </c>
      <c r="Z54" s="30"/>
      <c r="AF54" s="30"/>
    </row>
    <row r="55" spans="1:37" x14ac:dyDescent="0.2">
      <c r="A55" s="13"/>
      <c r="B55" s="13"/>
      <c r="F55" s="13"/>
      <c r="G55" s="19"/>
      <c r="K55" s="13"/>
      <c r="L55" s="13"/>
      <c r="O55" s="13"/>
      <c r="P55" s="13"/>
      <c r="Q55" s="19"/>
      <c r="T55" s="13"/>
      <c r="Y55" s="32" t="s">
        <v>490</v>
      </c>
      <c r="Z55" s="30"/>
      <c r="AF55" s="30"/>
    </row>
    <row r="56" spans="1:37" x14ac:dyDescent="0.2">
      <c r="A56" s="13"/>
      <c r="B56" s="13"/>
      <c r="F56" s="13"/>
      <c r="G56" s="19"/>
      <c r="K56" s="13"/>
      <c r="L56" s="13"/>
      <c r="O56" s="13"/>
      <c r="P56" s="13"/>
      <c r="Q56" s="19"/>
      <c r="T56" s="13"/>
      <c r="Y56" s="32" t="s">
        <v>491</v>
      </c>
      <c r="Z56" s="30"/>
      <c r="AF56" s="30"/>
    </row>
    <row r="57" spans="1:37" x14ac:dyDescent="0.2">
      <c r="A57" s="13"/>
      <c r="B57" s="13"/>
      <c r="F57" s="13"/>
      <c r="G57" s="19"/>
      <c r="K57" s="13"/>
      <c r="L57" s="13"/>
      <c r="O57" s="13"/>
      <c r="P57" s="13"/>
      <c r="Q57" s="19"/>
      <c r="T57" s="13"/>
      <c r="Y57" s="32" t="s">
        <v>492</v>
      </c>
      <c r="Z57" s="30"/>
      <c r="AF57" s="30"/>
    </row>
    <row r="58" spans="1:37" x14ac:dyDescent="0.2">
      <c r="A58" s="13"/>
      <c r="B58" s="13"/>
      <c r="F58" s="13"/>
      <c r="G58" s="19"/>
      <c r="K58" s="13"/>
      <c r="L58" s="13"/>
      <c r="O58" s="13"/>
      <c r="P58" s="13"/>
      <c r="Q58" s="19"/>
      <c r="T58" s="13"/>
      <c r="Y58" s="32" t="s">
        <v>493</v>
      </c>
      <c r="Z58" s="30"/>
      <c r="AF58" s="30"/>
    </row>
    <row r="59" spans="1:37" x14ac:dyDescent="0.2">
      <c r="A59" s="13"/>
      <c r="B59" s="13"/>
      <c r="F59" s="13"/>
      <c r="G59" s="19"/>
      <c r="K59" s="13"/>
      <c r="L59" s="13"/>
      <c r="O59" s="13"/>
      <c r="P59" s="13"/>
      <c r="Q59" s="19"/>
      <c r="T59" s="13"/>
      <c r="Y59" s="32" t="s">
        <v>494</v>
      </c>
      <c r="Z59" s="30"/>
      <c r="AF59" s="30"/>
    </row>
    <row r="60" spans="1:37" x14ac:dyDescent="0.2">
      <c r="A60" s="13"/>
      <c r="B60" s="13"/>
      <c r="F60" s="13"/>
      <c r="G60" s="19"/>
      <c r="K60" s="13"/>
      <c r="L60" s="13"/>
      <c r="O60" s="13"/>
      <c r="P60" s="13"/>
      <c r="Q60" s="19"/>
      <c r="T60" s="13"/>
      <c r="Y60" s="32" t="s">
        <v>495</v>
      </c>
      <c r="Z60" s="30"/>
      <c r="AF60" s="30"/>
    </row>
    <row r="61" spans="1:37" x14ac:dyDescent="0.2">
      <c r="A61" s="13"/>
      <c r="B61" s="13"/>
      <c r="F61" s="13"/>
      <c r="G61" s="19"/>
      <c r="K61" s="13"/>
      <c r="L61" s="13"/>
      <c r="O61" s="13"/>
      <c r="P61" s="13"/>
      <c r="Q61" s="19"/>
      <c r="T61" s="13"/>
      <c r="Y61" s="32" t="s">
        <v>496</v>
      </c>
      <c r="Z61" s="30"/>
      <c r="AF61" s="30"/>
    </row>
    <row r="62" spans="1:37" x14ac:dyDescent="0.2">
      <c r="A62" s="13"/>
      <c r="B62" s="13"/>
      <c r="F62" s="13"/>
      <c r="G62" s="19"/>
      <c r="K62" s="13"/>
      <c r="L62" s="13"/>
      <c r="O62" s="13"/>
      <c r="P62" s="13"/>
      <c r="Q62" s="19"/>
      <c r="T62" s="13"/>
      <c r="Y62" s="32" t="s">
        <v>497</v>
      </c>
      <c r="Z62" s="30"/>
      <c r="AF62" s="30"/>
    </row>
    <row r="63" spans="1:37" x14ac:dyDescent="0.2">
      <c r="A63" s="13"/>
      <c r="B63" s="13"/>
      <c r="F63" s="13"/>
      <c r="G63" s="19"/>
      <c r="K63" s="13"/>
      <c r="L63" s="13"/>
      <c r="O63" s="13"/>
      <c r="P63" s="13"/>
      <c r="Q63" s="19"/>
      <c r="T63" s="13"/>
      <c r="Y63" s="32" t="s">
        <v>498</v>
      </c>
      <c r="Z63" s="30"/>
      <c r="AF63" s="30"/>
    </row>
    <row r="64" spans="1:37" x14ac:dyDescent="0.2">
      <c r="A64" s="13"/>
      <c r="B64" s="13"/>
      <c r="F64" s="13"/>
      <c r="G64" s="19"/>
      <c r="K64" s="13"/>
      <c r="L64" s="13"/>
      <c r="O64" s="13"/>
      <c r="P64" s="13"/>
      <c r="Q64" s="19"/>
      <c r="T64" s="13"/>
      <c r="Y64" s="32" t="s">
        <v>499</v>
      </c>
      <c r="Z64" s="30"/>
      <c r="AF64" s="30"/>
    </row>
    <row r="65" spans="1:32" x14ac:dyDescent="0.2">
      <c r="A65" s="13"/>
      <c r="B65" s="13"/>
      <c r="F65" s="13"/>
      <c r="G65" s="19"/>
      <c r="K65" s="13"/>
      <c r="L65" s="13"/>
      <c r="O65" s="13"/>
      <c r="P65" s="13"/>
      <c r="Q65" s="19"/>
      <c r="T65" s="13"/>
      <c r="Y65" s="32" t="s">
        <v>500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501</v>
      </c>
      <c r="Z67" s="30"/>
      <c r="AF67" s="30"/>
    </row>
    <row r="68" spans="1:32" x14ac:dyDescent="0.2">
      <c r="A68" s="13"/>
      <c r="B68" s="13"/>
      <c r="F68" s="13"/>
      <c r="G68" s="19"/>
      <c r="K68" s="13"/>
      <c r="L68" s="13"/>
      <c r="O68" s="13"/>
      <c r="P68" s="13"/>
      <c r="Q68" s="19"/>
      <c r="T68" s="13"/>
      <c r="Y68" s="32" t="s">
        <v>502</v>
      </c>
      <c r="Z68" s="30"/>
      <c r="AF68" s="30"/>
    </row>
    <row r="69" spans="1:32" x14ac:dyDescent="0.2">
      <c r="A69" s="13"/>
      <c r="B69" s="13"/>
      <c r="F69" s="13"/>
      <c r="G69" s="19"/>
      <c r="K69" s="13"/>
      <c r="L69" s="13"/>
      <c r="O69" s="13"/>
      <c r="P69" s="13"/>
      <c r="Q69" s="19"/>
      <c r="T69" s="13"/>
      <c r="Y69" s="32" t="s">
        <v>503</v>
      </c>
      <c r="Z69" s="30"/>
      <c r="AF69" s="30"/>
    </row>
    <row r="70" spans="1:32" x14ac:dyDescent="0.2">
      <c r="A70" s="13"/>
      <c r="B70" s="13"/>
      <c r="Y70" s="32" t="s">
        <v>504</v>
      </c>
    </row>
    <row r="71" spans="1:32" x14ac:dyDescent="0.2">
      <c r="Y71" s="32" t="s">
        <v>505</v>
      </c>
    </row>
    <row r="72" spans="1:32" x14ac:dyDescent="0.2">
      <c r="Y72" s="32" t="s">
        <v>506</v>
      </c>
    </row>
    <row r="73" spans="1:32" x14ac:dyDescent="0.2">
      <c r="Y73" s="32" t="s">
        <v>507</v>
      </c>
    </row>
    <row r="74" spans="1:32" x14ac:dyDescent="0.2">
      <c r="Y74" s="32" t="s">
        <v>508</v>
      </c>
    </row>
    <row r="75" spans="1:32" x14ac:dyDescent="0.2">
      <c r="Y75" s="32" t="s">
        <v>509</v>
      </c>
    </row>
    <row r="76" spans="1:32" x14ac:dyDescent="0.2">
      <c r="Y76" s="32" t="s">
        <v>510</v>
      </c>
    </row>
    <row r="77" spans="1:32" x14ac:dyDescent="0.2">
      <c r="Y77" s="32" t="s">
        <v>511</v>
      </c>
    </row>
    <row r="78" spans="1:32" x14ac:dyDescent="0.2">
      <c r="Y78" s="32" t="s">
        <v>512</v>
      </c>
    </row>
    <row r="79" spans="1:32" x14ac:dyDescent="0.2">
      <c r="Y79" s="32" t="s">
        <v>513</v>
      </c>
    </row>
    <row r="80" spans="1:32" x14ac:dyDescent="0.2">
      <c r="Y80" s="32" t="s">
        <v>514</v>
      </c>
    </row>
    <row r="81" spans="25:25" x14ac:dyDescent="0.2">
      <c r="Y81" s="32" t="s">
        <v>515</v>
      </c>
    </row>
    <row r="82" spans="25:25" x14ac:dyDescent="0.2">
      <c r="Y82" s="32" t="s">
        <v>516</v>
      </c>
    </row>
    <row r="83" spans="25:25" x14ac:dyDescent="0.2">
      <c r="Y83" s="32" t="s">
        <v>517</v>
      </c>
    </row>
    <row r="84" spans="25:25" x14ac:dyDescent="0.2">
      <c r="Y84" s="32" t="s">
        <v>518</v>
      </c>
    </row>
    <row r="85" spans="25:25" x14ac:dyDescent="0.2">
      <c r="Y85" s="32" t="s">
        <v>519</v>
      </c>
    </row>
    <row r="86" spans="25:25" x14ac:dyDescent="0.2">
      <c r="Y86" s="32" t="s">
        <v>520</v>
      </c>
    </row>
    <row r="87" spans="25:25" x14ac:dyDescent="0.2">
      <c r="Y87" s="32" t="s">
        <v>521</v>
      </c>
    </row>
    <row r="88" spans="25:25" x14ac:dyDescent="0.2">
      <c r="Y88" s="32" t="s">
        <v>522</v>
      </c>
    </row>
    <row r="89" spans="25:25" x14ac:dyDescent="0.2">
      <c r="Y89" s="32" t="s">
        <v>523</v>
      </c>
    </row>
    <row r="90" spans="25:25" x14ac:dyDescent="0.2">
      <c r="Y90" s="32" t="s">
        <v>524</v>
      </c>
    </row>
    <row r="91" spans="25:25" x14ac:dyDescent="0.2">
      <c r="Y91" s="32" t="s">
        <v>525</v>
      </c>
    </row>
    <row r="92" spans="25:25" x14ac:dyDescent="0.2">
      <c r="Y92" s="32" t="s">
        <v>526</v>
      </c>
    </row>
    <row r="93" spans="25:25" x14ac:dyDescent="0.2">
      <c r="Y93" s="32" t="s">
        <v>527</v>
      </c>
    </row>
    <row r="94" spans="25:25" x14ac:dyDescent="0.2">
      <c r="Y94" s="32" t="s">
        <v>528</v>
      </c>
    </row>
    <row r="95" spans="25:25" x14ac:dyDescent="0.2">
      <c r="Y95" s="32" t="s">
        <v>529</v>
      </c>
    </row>
    <row r="96" spans="25:25" x14ac:dyDescent="0.2">
      <c r="Y96" s="32" t="s">
        <v>421</v>
      </c>
    </row>
    <row r="97" spans="25:25" x14ac:dyDescent="0.2">
      <c r="Y97" s="32" t="s">
        <v>530</v>
      </c>
    </row>
    <row r="98" spans="25:25" x14ac:dyDescent="0.2">
      <c r="Y98" s="32" t="s">
        <v>531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6" t="s">
        <v>28</v>
      </c>
      <c r="B2" s="1037"/>
      <c r="C2" s="1037"/>
      <c r="D2" s="1037"/>
      <c r="E2" s="1037"/>
      <c r="F2" s="1038"/>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5"/>
    <row r="55" spans="1:50" ht="30" customHeight="1" x14ac:dyDescent="0.2">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5"/>
    <row r="108" spans="1:50" ht="30" customHeight="1" x14ac:dyDescent="0.2">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5"/>
    <row r="161" spans="1:50" ht="30" customHeight="1" x14ac:dyDescent="0.2">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5"/>
    <row r="214" spans="1:50" ht="30" customHeight="1" x14ac:dyDescent="0.2">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4" sqref="C4:I4"/>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2651FE-C0A8-4D08-8BB2-F4F74D8F337B}">
  <ds:schemaRefs>
    <ds:schemaRef ds:uri="http://schemas.microsoft.com/sharepoint/v3/contenttype/forms"/>
  </ds:schemaRefs>
</ds:datastoreItem>
</file>

<file path=customXml/itemProps2.xml><?xml version="1.0" encoding="utf-8"?>
<ds:datastoreItem xmlns:ds="http://schemas.openxmlformats.org/officeDocument/2006/customXml" ds:itemID="{33ECD45F-A94D-4DF7-B314-5DE2B411381D}">
  <ds:schemaRef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BA1376E-82DB-4D6C-B33A-D646C0617999"/>
    <ds:schemaRef ds:uri="http://www.w3.org/XML/1998/namespace"/>
    <ds:schemaRef ds:uri="http://purl.org/dc/dcmitype/"/>
  </ds:schemaRefs>
</ds:datastoreItem>
</file>

<file path=customXml/itemProps3.xml><?xml version="1.0" encoding="utf-8"?>
<ds:datastoreItem xmlns:ds="http://schemas.openxmlformats.org/officeDocument/2006/customXml" ds:itemID="{E12ED88C-803B-4E16-AE0C-7D7C8F46C7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2020-07-17T05:09:53Z</cp:lastPrinted>
  <dcterms:created xsi:type="dcterms:W3CDTF">2012-03-13T00:50:25Z</dcterms:created>
  <dcterms:modified xsi:type="dcterms:W3CDTF">2020-07-22T13:10:28Z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