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490" windowHeight="7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4" i="3" l="1"/>
  <c r="Y783" i="3"/>
  <c r="Y782" i="3"/>
  <c r="AU784" i="3"/>
  <c r="AU783" i="3"/>
  <c r="AU78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<sst xmlns="http://schemas.openxmlformats.org/spreadsheetml/2006/main" count="2961" uniqueCount="617">
  <si>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</si>
  <si>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</si>
  <si>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</si>
  <si>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</si>
  <si>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</si>
  <si>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</si>
  <si>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</si>
  <si>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</si>
  <si>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</si>
  <si>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</si>
  <si>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</si>
  <si>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</si>
  <si>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</si>
  <si>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</si>
  <si>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</si>
  <si>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</si>
  <si>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</si>
  <si>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</si>
  <si>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</si>
  <si>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</si>
  <si>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</si>
  <si>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</si>
  <si>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</si>
  <si>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</si>
  <si>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</si>
  <si>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</si>
  <si>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</si>
  <si>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</si>
  <si>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</si>
  <si>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</si>
  <si>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</si>
  <si>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</si>
  <si>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</si>
  <si>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</si>
  <si>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</si>
  <si>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</si>
  <si>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</si>
  <si>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</si>
  <si>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</si>
  <si>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</si>
  <si>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</si>
  <si>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</si>
  <si>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</si>
  <si>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</si>
  <si>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</si>
  <si>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</si>
  <si>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</si>
  <si>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</si>
  <si>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</si>
  <si>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</si>
  <si>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</si>
  <si>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</si>
  <si>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</si>
  <si>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</si>
  <si>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</si>
  <si>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</si>
  <si>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</si>
  <si>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</si>
  <si>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</si>
  <si>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</si>
  <si>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</si>
  <si>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</si>
  <si>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</si>
  <si>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</si>
  <si>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</si>
  <si>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</si>
  <si>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</si>
  <si>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</si>
  <si>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</si>
  <si>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</si>
  <si>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</si>
  <si>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</si>
  <si>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</si>
  <si>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</si>
  <si>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</si>
  <si>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</si>
  <si>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</si>
  <si>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</si>
  <si>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</si>
  <si>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</si>
  <si>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</si>
  <si>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</si>
  <si>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</si>
  <si>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</si>
  <si>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</si>
  <si>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</si>
  <si>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</si>
  <si>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</si>
  <si>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</si>
  <si>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</si>
  <si>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</si>
  <si>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</si>
  <si>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</si>
  <si>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</si>
  <si>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</si>
  <si>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</si>
  <si>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</si>
  <si>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</si>
  <si>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</si>
  <si>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</si>
  <si>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</si>
  <si>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</si>
  <si>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</si>
  <si>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</si>
  <si>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</si>
  <si>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</si>
  <si>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</si>
  <si>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</si>
  <si>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</si>
  <si>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</si>
  <si>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</si>
  <si>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</si>
  <si>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</si>
  <si>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</si>
  <si>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</si>
  <si>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</si>
  <si>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</si>
  <si>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</si>
  <si>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</si>
  <si>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</si>
  <si>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</si>
  <si>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</si>
  <si>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</si>
  <si>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</si>
  <si>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</si>
  <si>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</si>
  <si>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</si>
  <si>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</si>
  <si>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</si>
  <si>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</si>
  <si>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</si>
  <si>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</si>
  <si>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</si>
  <si>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</si>
  <si>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</si>
  <si>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</si>
  <si>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</si>
  <si>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</si>
  <si>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</si>
  <si>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</si>
  <si>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</si>
  <si>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</si>
  <si>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</si>
  <si>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</si>
  <si>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</si>
  <si>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</si>
  <si>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</si>
  <si>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</si>
  <si>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</si>
  <si>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</si>
  <si>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</si>
  <si>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</si>
  <si>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</si>
  <si>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</si>
  <si>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</si>
  <si>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</si>
  <si>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</si>
  <si>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</si>
  <si>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</si>
  <si>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</si>
  <si>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</si>
  <si>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</si>
  <si>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</si>
  <si>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</si>
  <si>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</si>
  <si>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</si>
  <si>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</si>
  <si>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</si>
  <si>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</si>
  <si>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</si>
  <si>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</si>
  <si>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</si>
  <si>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</si>
  <si>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</si>
  <si>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</si>
  <si>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</si>
  <si>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</si>
  <si>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</si>
  <si>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</si>
  <si>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</si>
  <si>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</si>
  <si>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</si>
  <si>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</si>
  <si>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</si>
  <si>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</si>
  <si>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</si>
  <si>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</si>
  <si>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</si>
  <si>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</si>
  <si>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</si>
  <si>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</si>
  <si>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</si>
  <si>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</si>
  <si>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</si>
  <si>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</si>
  <si>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</si>
  <si>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</si>
  <si>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</si>
  <si>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</si>
  <si>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</si>
  <si>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</si>
  <si>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</si>
  <si>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</si>
  <si>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</si>
  <si>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</si>
  <si>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</si>
  <si>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</si>
  <si>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</si>
  <si>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</si>
  <si>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</si>
  <si>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</si>
  <si>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</si>
  <si>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</si>
  <si>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</si>
  <si>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</si>
  <si>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</si>
  <si>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</si>
  <si>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</si>
  <si>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</si>
  <si>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</si>
  <si>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</si>
  <si>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</si>
  <si>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</si>
  <si>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</si>
  <si>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</si>
  <si>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</si>
  <si>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</si>
  <si>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</si>
  <si>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</si>
  <si>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</si>
  <si>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</si>
  <si>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</si>
  <si>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</si>
  <si>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</si>
  <si>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</si>
  <si>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</si>
  <si>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</si>
  <si>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</si>
  <si>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</si>
  <si>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</si>
  <si>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</si>
  <si>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</si>
  <si>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</si>
  <si>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</si>
  <si>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</si>
  <si>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</si>
  <si>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</si>
  <si>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</si>
  <si>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</si>
  <si>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</si>
  <si>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</si>
  <si>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</si>
  <si>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</si>
  <si>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</si>
  <si>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</si>
  <si>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</si>
  <si>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</si>
  <si>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</si>
  <si>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</si>
  <si>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</si>
  <si>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</si>
  <si>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</si>
  <si>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</si>
  <si>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</si>
  <si>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</si>
  <si>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</si>
  <si>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</si>
  <si>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</si>
  <si>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</si>
  <si>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</si>
  <si>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</si>
  <si>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</si>
  <si>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</si>
  <si>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</si>
  <si>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</si>
  <si>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</si>
  <si>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</si>
  <si>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</si>
  <si>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</si>
  <si>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</si>
  <si>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</si>
  <si>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</si>
  <si>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</si>
  <si>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</si>
  <si>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</si>
  <si>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</si>
  <si>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</si>
  <si>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</si>
  <si>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</si>
  <si>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</si>
  <si>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</si>
  <si>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</si>
  <si>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</si>
  <si>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</si>
  <si>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</si>
  <si>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</si>
  <si>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</si>
  <si>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</si>
  <si>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</si>
  <si>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</si>
  <si>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</si>
  <si>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</si>
  <si>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</si>
  <si>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</si>
  <si>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</si>
  <si>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</si>
  <si>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</si>
  <si>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</si>
  <si>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</si>
  <si>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</si>
  <si>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</si>
  <si>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</si>
  <si>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</si>
  <si>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</si>
  <si>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</si>
  <si>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</si>
  <si>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</si>
  <si>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</si>
  <si>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</si>
  <si>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</si>
  <si>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</si>
  <si>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</si>
  <si>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</si>
  <si>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</si>
  <si>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</si>
  <si>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</si>
  <si>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</si>
  <si>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</si>
  <si>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</si>
  <si>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</si>
  <si>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</si>
  <si>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</si>
  <si>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</si>
  <si>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</si>
  <si>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</si>
  <si>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</si>
  <si>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</si>
  <si>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</si>
  <si>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</si>
  <si>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</si>
  <si>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</si>
  <si>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</si>
  <si>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</si>
  <si>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</si>
  <si>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</si>
  <si>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</si>
  <si>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</si>
  <si>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</si>
  <si>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</si>
  <si>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</si>
  <si>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</si>
  <si>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</si>
  <si>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</si>
  <si>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</si>
  <si>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</si>
  <si>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</si>
  <si>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</si>
  <si>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</si>
  <si>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</si>
  <si>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</si>
  <si>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</si>
  <si>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</si>
  <si>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</si>
  <si>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</si>
  <si>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</si>
  <si>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</si>
  <si>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</si>
  <si>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</si>
  <si>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</si>
  <si>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</si>
  <si>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</si>
  <si>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</si>
  <si>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</si>
  <si>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</si>
  <si>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</si>
  <si>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</si>
  <si>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</si>
  <si>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</si>
  <si>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</si>
  <si>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</si>
  <si>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</si>
  <si>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</si>
  <si>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</si>
  <si>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</si>
  <si>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</si>
  <si>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</si>
  <si>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</si>
  <si>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</si>
  <si>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</si>
  <si>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</si>
  <si>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</si>
  <si>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</si>
  <si>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</si>
  <si>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</si>
  <si>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</si>
  <si>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</si>
  <si>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</si>
  <si>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</si>
  <si>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</si>
  <si>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</si>
  <si>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</si>
  <si>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</si>
  <si>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</si>
  <si>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</si>
  <si>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</si>
  <si>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</si>
  <si>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</si>
  <si>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</si>
  <si>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</si>
  <si>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</si>
  <si>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</si>
  <si>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</si>
  <si>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</si>
  <si>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</si>
  <si>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</si>
  <si>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</si>
  <si>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</si>
  <si>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</si>
  <si>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</si>
  <si>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</si>
  <si>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</si>
  <si>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</si>
  <si>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</si>
  <si>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</si>
  <si>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</si>
  <si>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</si>
  <si>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</si>
  <si>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</si>
  <si>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</si>
  <si>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</si>
  <si>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</si>
  <si>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</si>
  <si>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</si>
  <si>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</si>
  <si>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</si>
  <si>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</si>
  <si>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</si>
  <si>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</si>
  <si>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</si>
  <si>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</si>
  <si>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</si>
  <si>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</si>
  <si>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</si>
  <si>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</si>
  <si>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</si>
  <si>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</si>
  <si>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</si>
  <si>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</si>
  <si>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</si>
  <si>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</si>
  <si>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</si>
  <si>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</si>
  <si>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</si>
  <si>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</si>
  <si>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</si>
  <si>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</si>
  <si>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</si>
  <si>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</si>
  <si>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</si>
  <si>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</si>
  <si>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</si>
  <si>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</si>
  <si>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</si>
  <si>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</si>
  <si>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</si>
  <si>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</si>
  <si>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</si>
  <si>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</si>
  <si>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</si>
  <si>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</si>
  <si>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</si>
  <si>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</si>
  <si>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</si>
  <si>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</si>
  <si>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</si>
  <si>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</si>
  <si>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</si>
  <si>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</si>
  <si>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</si>
  <si>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</si>
  <si>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</si>
  <si>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</si>
  <si>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</si>
  <si>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</si>
  <si>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</si>
  <si>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</si>
  <si>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</si>
  <si>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</si>
  <si>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</si>
  <si>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</si>
  <si>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</si>
  <si>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</si>
  <si>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</si>
  <si>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</si>
  <si>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</si>
  <si>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</si>
  <si>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</si>
  <si>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</si>
  <si>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</si>
  <si>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</si>
  <si>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</si>
  <si>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</si>
  <si>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</si>
  <si>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</si>
  <si>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</si>
  <si>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</si>
  <si>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</si>
  <si>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</si>
  <si>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</si>
  <si>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</si>
  <si>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</si>
  <si>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</si>
  <si>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</si>
  <si>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</si>
  <si>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</si>
  <si>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</si>
  <si>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</si>
  <si>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</si>
  <si>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</si>
  <si>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</si>
  <si>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</si>
  <si>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</si>
  <si>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</si>
  <si>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</si>
  <si>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</si>
  <si>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</si>
  <si>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</si>
  <si>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</si>
  <si>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</si>
  <si>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</si>
  <si>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</si>
  <si>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</si>
  <si>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</si>
  <si>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</si>
  <si>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</si>
  <si>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</si>
  <si>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</si>
  <si>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</si>
  <si>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</si>
  <si>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</si>
  <si>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</si>
  <si>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</si>
  <si>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</si>
  <si>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</si>
  <si>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</si>
  <si>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</si>
  <si>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</si>
  <si>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</si>
  <si>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</si>
  <si>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</si>
  <si>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</si>
  <si>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</si>
  <si>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</si>
  <si>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</si>
  <si>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</si>
  <si>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</si>
  <si>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</si>
  <si>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</si>
  <si>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</si>
  <si>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</si>
  <si>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</si>
  <si>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</si>
  <si>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</si>
  <si>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企画調査課</t>
    <rPh sb="0" eb="2">
      <t>ソウム</t>
    </rPh>
    <rPh sb="2" eb="3">
      <t>ブ</t>
    </rPh>
    <rPh sb="4" eb="6">
      <t>キカク</t>
    </rPh>
    <rPh sb="6" eb="9">
      <t>チョウサカ</t>
    </rPh>
    <phoneticPr fontId="5"/>
  </si>
  <si>
    <t>課長　小松　竜一</t>
    <rPh sb="0" eb="2">
      <t>カチョウ</t>
    </rPh>
    <rPh sb="3" eb="5">
      <t>コマツ</t>
    </rPh>
    <rPh sb="6" eb="8">
      <t>リュウイチ</t>
    </rPh>
    <phoneticPr fontId="5"/>
  </si>
  <si>
    <t>我が国においてベンチャーエコシステムを有効に機能させるために、創業期ベンチャー企業の知財戦略構築等の支援事業及びベンチャーエコシステム関係者と知財専門家のネットワーク構築事業を通じて、ベンチャーエコシステムの関係者の知財意識向上及びベンチャーエコシステム内の知財支援体制の整備を行い、もって創業期ベンチャー企業の知財リスクの軽減を図ることを目的とする。</t>
    <phoneticPr fontId="5"/>
  </si>
  <si>
    <t>受託事業者を事務局として、創業期ベンチャーを対象として、ビジネス専門家と弁理士・弁護士等の知財専門家からなる知財メンタリングチームを結成し、支援対象企業毎に、出口（M&amp;A、IPO等）を見据えた適切な知財戦略の構築とこれに基づく権利取得等を支援する。また、ベンチャーエコシステムの関係者（ベンチャー企業、ベンチャー・キャピタル、アクセラレータ、インキュベータ等）と知財専門家を結びつける場の提供を通じて、ベンチャー企業の知財意識の向上と、ベンチャー企業を支援する知財専門家人材の育成を目指す。</t>
    <phoneticPr fontId="5"/>
  </si>
  <si>
    <t>派遣した知財メンタリングチームによる支援内容に関して10程度の評価項目について毎年度末に評価</t>
    <phoneticPr fontId="5"/>
  </si>
  <si>
    <t>コミュニティ構築の達成度に関して１０程度の評価項目について毎年度末に評価</t>
    <phoneticPr fontId="5"/>
  </si>
  <si>
    <t>年度予算額（千円）／支援先企業数　　　　　　　　　　　</t>
    <rPh sb="10" eb="12">
      <t>シエン</t>
    </rPh>
    <rPh sb="12" eb="13">
      <t>サキ</t>
    </rPh>
    <rPh sb="13" eb="15">
      <t>キギョウ</t>
    </rPh>
    <rPh sb="15" eb="16">
      <t>スウ</t>
    </rPh>
    <phoneticPr fontId="5"/>
  </si>
  <si>
    <t>知財専門家ヒアリングにおいて、我が国においてベンチャーエコシステムを有効に機能させるためには、創業期ベンチャー企業について、出口戦略を見据えた事業戦略の構築の際の知財の重要性が指摘されており、国民や社会のニーズを反映している。</t>
    <rPh sb="0" eb="2">
      <t>チザイ</t>
    </rPh>
    <rPh sb="2" eb="5">
      <t>センモンカ</t>
    </rPh>
    <rPh sb="15" eb="16">
      <t>ワ</t>
    </rPh>
    <rPh sb="17" eb="18">
      <t>クニ</t>
    </rPh>
    <rPh sb="34" eb="36">
      <t>ユウコウ</t>
    </rPh>
    <rPh sb="37" eb="39">
      <t>キノウ</t>
    </rPh>
    <rPh sb="47" eb="50">
      <t>ソウギョウキ</t>
    </rPh>
    <rPh sb="55" eb="57">
      <t>キギョウ</t>
    </rPh>
    <rPh sb="62" eb="64">
      <t>デグチ</t>
    </rPh>
    <rPh sb="64" eb="66">
      <t>センリャク</t>
    </rPh>
    <rPh sb="67" eb="69">
      <t>ミス</t>
    </rPh>
    <rPh sb="73" eb="75">
      <t>センリャク</t>
    </rPh>
    <rPh sb="76" eb="78">
      <t>コウチク</t>
    </rPh>
    <rPh sb="79" eb="80">
      <t>サイ</t>
    </rPh>
    <rPh sb="81" eb="83">
      <t>チザイ</t>
    </rPh>
    <rPh sb="84" eb="87">
      <t>ジュウヨウセイ</t>
    </rPh>
    <rPh sb="88" eb="90">
      <t>シテキ</t>
    </rPh>
    <rPh sb="96" eb="98">
      <t>コクミン</t>
    </rPh>
    <phoneticPr fontId="5"/>
  </si>
  <si>
    <t>知財メンタリングチームの活動による成功事例・失敗事例の分析を行い、分析で得られた成果を普及啓発することで、ベンチャーの知財戦略に対する取組の活性化を促すモデル事業であり、国が主体的に取り組むべきものである。ベンチャーエコシステムの関係者の知財意識向上及びベンチャーエコシステム内の知財支援体制の整備も国全体で取り組むべき課題である。</t>
    <rPh sb="45" eb="47">
      <t>ケイハツ</t>
    </rPh>
    <rPh sb="59" eb="61">
      <t>チザイ</t>
    </rPh>
    <rPh sb="150" eb="151">
      <t>クニ</t>
    </rPh>
    <rPh sb="151" eb="153">
      <t>ゼンタイ</t>
    </rPh>
    <rPh sb="154" eb="155">
      <t>ト</t>
    </rPh>
    <rPh sb="156" eb="157">
      <t>ク</t>
    </rPh>
    <rPh sb="160" eb="162">
      <t>カダイ</t>
    </rPh>
    <phoneticPr fontId="5"/>
  </si>
  <si>
    <t>知財専門家ヒアリングで重要性が指摘されている創業期ベンチャー企業を対象とした知財戦略構築に関する支援は、これまで十分ではなかったため、優先度も高く、必要かつ適切な事業である。</t>
    <rPh sb="0" eb="2">
      <t>チザイ</t>
    </rPh>
    <rPh sb="2" eb="5">
      <t>センモンカ</t>
    </rPh>
    <rPh sb="11" eb="14">
      <t>ジュウヨウセイ</t>
    </rPh>
    <rPh sb="15" eb="17">
      <t>シテキ</t>
    </rPh>
    <rPh sb="22" eb="25">
      <t>ソウギョウキ</t>
    </rPh>
    <rPh sb="42" eb="44">
      <t>コウチク</t>
    </rPh>
    <rPh sb="67" eb="70">
      <t>ユウセンド</t>
    </rPh>
    <phoneticPr fontId="5"/>
  </si>
  <si>
    <t>○</t>
  </si>
  <si>
    <t>有</t>
  </si>
  <si>
    <t>無</t>
  </si>
  <si>
    <t>派遣先の応分の負担のもとに支援を行う事業を想定しており、負担関係は妥当である。</t>
    <phoneticPr fontId="5"/>
  </si>
  <si>
    <t>‐</t>
  </si>
  <si>
    <t>事業目的に即した必要なものに限定されている。</t>
    <rPh sb="0" eb="2">
      <t>ジギョウ</t>
    </rPh>
    <rPh sb="2" eb="4">
      <t>モクテキ</t>
    </rPh>
    <rPh sb="5" eb="6">
      <t>ソク</t>
    </rPh>
    <rPh sb="8" eb="10">
      <t>ヒツヨウ</t>
    </rPh>
    <rPh sb="14" eb="16">
      <t>ゲンテイ</t>
    </rPh>
    <phoneticPr fontId="5"/>
  </si>
  <si>
    <t>業務の効率化やユーザー数の増加等などの理由で単位当たりのコストは下がる見込みである。</t>
    <phoneticPr fontId="5"/>
  </si>
  <si>
    <t>支援活動の達成率評価は初年度目標値を上回っている。</t>
    <rPh sb="0" eb="2">
      <t>シエン</t>
    </rPh>
    <rPh sb="2" eb="4">
      <t>カツドウ</t>
    </rPh>
    <rPh sb="5" eb="8">
      <t>タッセイリツ</t>
    </rPh>
    <rPh sb="8" eb="10">
      <t>ヒョウカ</t>
    </rPh>
    <rPh sb="11" eb="14">
      <t>ショネンド</t>
    </rPh>
    <rPh sb="14" eb="17">
      <t>モクヒョウチ</t>
    </rPh>
    <rPh sb="18" eb="20">
      <t>ウワマワ</t>
    </rPh>
    <phoneticPr fontId="5"/>
  </si>
  <si>
    <t>支援先数は初年度目標値を上回っている。</t>
    <rPh sb="0" eb="3">
      <t>シエンサキ</t>
    </rPh>
    <rPh sb="3" eb="4">
      <t>スウ</t>
    </rPh>
    <rPh sb="5" eb="8">
      <t>ショネンド</t>
    </rPh>
    <rPh sb="8" eb="11">
      <t>モクヒョウチ</t>
    </rPh>
    <rPh sb="12" eb="14">
      <t>ウワマワ</t>
    </rPh>
    <phoneticPr fontId="5"/>
  </si>
  <si>
    <t>支援事業の成果物である事例集はウェブ上での公表やイベント・セミナーでの紹介を通じて十分に活用されている。</t>
    <rPh sb="0" eb="2">
      <t>シエン</t>
    </rPh>
    <rPh sb="2" eb="4">
      <t>ジギョウ</t>
    </rPh>
    <rPh sb="5" eb="7">
      <t>セイカ</t>
    </rPh>
    <rPh sb="7" eb="8">
      <t>ブツ</t>
    </rPh>
    <rPh sb="11" eb="14">
      <t>ジレイシュウ</t>
    </rPh>
    <rPh sb="18" eb="19">
      <t>ジョウ</t>
    </rPh>
    <rPh sb="21" eb="23">
      <t>コウヒョウ</t>
    </rPh>
    <rPh sb="35" eb="37">
      <t>ショウカイ</t>
    </rPh>
    <rPh sb="38" eb="39">
      <t>ツウ</t>
    </rPh>
    <rPh sb="41" eb="43">
      <t>ジュウブン</t>
    </rPh>
    <rPh sb="44" eb="46">
      <t>カツヨウ</t>
    </rPh>
    <phoneticPr fontId="5"/>
  </si>
  <si>
    <t>工業所有権研究等委託費
（ベンチャー知財支援基盤整備事業）</t>
    <phoneticPr fontId="5"/>
  </si>
  <si>
    <t>人件費</t>
    <rPh sb="0" eb="3">
      <t>ジンケンヒ</t>
    </rPh>
    <phoneticPr fontId="5"/>
  </si>
  <si>
    <t>事務局運営業務</t>
    <rPh sb="0" eb="3">
      <t>ジムキョク</t>
    </rPh>
    <rPh sb="3" eb="5">
      <t>ウンエイ</t>
    </rPh>
    <rPh sb="5" eb="7">
      <t>ギョウム</t>
    </rPh>
    <phoneticPr fontId="5"/>
  </si>
  <si>
    <t>事業費</t>
    <rPh sb="0" eb="3">
      <t>ジギョウヒ</t>
    </rPh>
    <phoneticPr fontId="5"/>
  </si>
  <si>
    <t>旅費、会議費、謝金、外注費</t>
    <rPh sb="0" eb="2">
      <t>リョヒ</t>
    </rPh>
    <rPh sb="3" eb="6">
      <t>カイギヒ</t>
    </rPh>
    <rPh sb="7" eb="9">
      <t>シャキン</t>
    </rPh>
    <rPh sb="10" eb="13">
      <t>ガイチュウヒ</t>
    </rPh>
    <phoneticPr fontId="5"/>
  </si>
  <si>
    <t>一般管理費</t>
    <rPh sb="0" eb="2">
      <t>イッパン</t>
    </rPh>
    <rPh sb="2" eb="5">
      <t>カンリヒ</t>
    </rPh>
    <phoneticPr fontId="5"/>
  </si>
  <si>
    <t>有限責任監査法人トーマツ</t>
    <phoneticPr fontId="5"/>
  </si>
  <si>
    <t>創業期ベンチャー企業に対する知財戦略構築等支援</t>
    <phoneticPr fontId="5"/>
  </si>
  <si>
    <t>株式会社角川アスキー総合研究所</t>
    <phoneticPr fontId="5"/>
  </si>
  <si>
    <t>ベンチャー特化型知財ネットワーク構築事業</t>
    <phoneticPr fontId="5"/>
  </si>
  <si>
    <t>知的財産推進計画2019（令和元年6月知的財産戦略本部）
ベンチャー・チャレンジ2020（平成28年4月日本経済再生本部）</t>
    <rPh sb="13" eb="15">
      <t>レイワ</t>
    </rPh>
    <rPh sb="15" eb="16">
      <t>ガン</t>
    </rPh>
    <phoneticPr fontId="5"/>
  </si>
  <si>
    <t>89,000（千円）　／　15者</t>
    <phoneticPr fontId="5"/>
  </si>
  <si>
    <t>執行率も高く、支援先企業数も当初見込み以上を達成した。知財メンタリングチームによる支援内容に関する評価の達成率も８９％と目標値を上回り十分な評価を受けた。また、支援の成果をまとめた事例集の公表や成果報告会を通じて、ベンチャー創業期における知財戦略の重要性をベンチャー企業やVC等に広く周知した。</t>
    <rPh sb="0" eb="2">
      <t>シッコウ</t>
    </rPh>
    <rPh sb="2" eb="3">
      <t>リツ</t>
    </rPh>
    <rPh sb="4" eb="5">
      <t>タカ</t>
    </rPh>
    <rPh sb="7" eb="9">
      <t>シエン</t>
    </rPh>
    <rPh sb="9" eb="10">
      <t>サキ</t>
    </rPh>
    <rPh sb="10" eb="12">
      <t>キギョウ</t>
    </rPh>
    <rPh sb="12" eb="13">
      <t>スウ</t>
    </rPh>
    <rPh sb="14" eb="16">
      <t>トウショ</t>
    </rPh>
    <rPh sb="16" eb="18">
      <t>ミコ</t>
    </rPh>
    <rPh sb="19" eb="21">
      <t>イジョウ</t>
    </rPh>
    <rPh sb="22" eb="24">
      <t>タッセイ</t>
    </rPh>
    <rPh sb="52" eb="55">
      <t>タッセイリツ</t>
    </rPh>
    <rPh sb="67" eb="69">
      <t>ジュウブン</t>
    </rPh>
    <rPh sb="70" eb="72">
      <t>ヒョウカ</t>
    </rPh>
    <rPh sb="73" eb="74">
      <t>ウ</t>
    </rPh>
    <rPh sb="80" eb="82">
      <t>シエン</t>
    </rPh>
    <rPh sb="83" eb="85">
      <t>セイカ</t>
    </rPh>
    <rPh sb="90" eb="92">
      <t>ジレイ</t>
    </rPh>
    <rPh sb="92" eb="93">
      <t>シュウ</t>
    </rPh>
    <rPh sb="94" eb="96">
      <t>コウヒョウ</t>
    </rPh>
    <rPh sb="97" eb="99">
      <t>セイカ</t>
    </rPh>
    <rPh sb="99" eb="102">
      <t>ホウコクカイ</t>
    </rPh>
    <rPh sb="103" eb="104">
      <t>ツウ</t>
    </rPh>
    <rPh sb="112" eb="115">
      <t>ソウギョウキ</t>
    </rPh>
    <rPh sb="119" eb="121">
      <t>チザイ</t>
    </rPh>
    <rPh sb="121" eb="123">
      <t>センリャク</t>
    </rPh>
    <rPh sb="124" eb="127">
      <t>ジュウヨウセイ</t>
    </rPh>
    <rPh sb="140" eb="141">
      <t>ヒロ</t>
    </rPh>
    <rPh sb="142" eb="144">
      <t>シュウチ</t>
    </rPh>
    <phoneticPr fontId="5"/>
  </si>
  <si>
    <t>-</t>
    <phoneticPr fontId="5"/>
  </si>
  <si>
    <t>事業終了年度（令和4年度）において支援先ベンチャー企業における支援活動の達成率評価の平均が70％以上</t>
    <rPh sb="7" eb="9">
      <t>レイワ</t>
    </rPh>
    <phoneticPr fontId="5"/>
  </si>
  <si>
    <t>事業終了年度（令和4年度）において、コミュニティ構築の達成率評価の平均を70％以上。</t>
    <rPh sb="7" eb="9">
      <t>レイワ</t>
    </rPh>
    <phoneticPr fontId="5"/>
  </si>
  <si>
    <t>ベンチャーに起こりがちな成功・失敗事例を積み重ね、これらを対策とともに普及啓発していくことで、ベンチャーコミュニティでの知財戦略に対する意識向上に努める。加えて、ベンチャーエコシステムにおける知財支援体制を強化していくために、その関係者（ベンチャー企業、ベンチャー・キャピタル、アクセラレータ、インキュベータ等）と知財専門家によって構成される知財コミュニティの構築を、ポータルウェブサイトを通じた情報発信や双方向のコミュニケーション、イベント・セミナーの開催を通じて、促進する。事業の効率性に関しては、委託業務内容を検討したうえで、複数応札となるよう事業者募集の際に可能性のある事業者に幅広く声をかける。</t>
    <rPh sb="6" eb="7">
      <t>オ</t>
    </rPh>
    <rPh sb="12" eb="14">
      <t>セイコウ</t>
    </rPh>
    <rPh sb="15" eb="17">
      <t>シッパイ</t>
    </rPh>
    <rPh sb="17" eb="19">
      <t>ジレイ</t>
    </rPh>
    <rPh sb="20" eb="21">
      <t>ツ</t>
    </rPh>
    <rPh sb="22" eb="23">
      <t>カサ</t>
    </rPh>
    <rPh sb="30" eb="31">
      <t>サク</t>
    </rPh>
    <rPh sb="35" eb="37">
      <t>フキュウ</t>
    </rPh>
    <rPh sb="37" eb="39">
      <t>ケイハツ</t>
    </rPh>
    <rPh sb="60" eb="62">
      <t>チザイ</t>
    </rPh>
    <rPh sb="62" eb="64">
      <t>センリャク</t>
    </rPh>
    <rPh sb="65" eb="66">
      <t>タイ</t>
    </rPh>
    <rPh sb="68" eb="70">
      <t>イシキ</t>
    </rPh>
    <rPh sb="70" eb="72">
      <t>コウジョウ</t>
    </rPh>
    <rPh sb="73" eb="74">
      <t>ツト</t>
    </rPh>
    <rPh sb="77" eb="78">
      <t>クワ</t>
    </rPh>
    <rPh sb="96" eb="98">
      <t>チザイ</t>
    </rPh>
    <rPh sb="98" eb="100">
      <t>シエン</t>
    </rPh>
    <rPh sb="100" eb="102">
      <t>タイセイ</t>
    </rPh>
    <rPh sb="103" eb="105">
      <t>キョウカ</t>
    </rPh>
    <rPh sb="166" eb="168">
      <t>コウセイ</t>
    </rPh>
    <rPh sb="171" eb="173">
      <t>チザイ</t>
    </rPh>
    <rPh sb="180" eb="182">
      <t>コウチク</t>
    </rPh>
    <rPh sb="195" eb="196">
      <t>ツウ</t>
    </rPh>
    <rPh sb="198" eb="200">
      <t>ジョウホウ</t>
    </rPh>
    <rPh sb="200" eb="202">
      <t>ハッシン</t>
    </rPh>
    <rPh sb="203" eb="206">
      <t>ソウホウコウ</t>
    </rPh>
    <rPh sb="227" eb="229">
      <t>カイサイ</t>
    </rPh>
    <rPh sb="230" eb="231">
      <t>ツウ</t>
    </rPh>
    <rPh sb="234" eb="236">
      <t>ソクシン</t>
    </rPh>
    <rPh sb="239" eb="241">
      <t>ジギョウ</t>
    </rPh>
    <rPh sb="242" eb="245">
      <t>コウリツセイ</t>
    </rPh>
    <rPh sb="246" eb="247">
      <t>カン</t>
    </rPh>
    <rPh sb="251" eb="253">
      <t>イタク</t>
    </rPh>
    <rPh sb="253" eb="255">
      <t>ギョウム</t>
    </rPh>
    <rPh sb="255" eb="257">
      <t>ナイヨウ</t>
    </rPh>
    <rPh sb="258" eb="260">
      <t>ケントウ</t>
    </rPh>
    <rPh sb="266" eb="268">
      <t>フクスウ</t>
    </rPh>
    <rPh sb="268" eb="270">
      <t>オウサツ</t>
    </rPh>
    <rPh sb="275" eb="278">
      <t>ジギョウシャ</t>
    </rPh>
    <rPh sb="278" eb="280">
      <t>ボシュウ</t>
    </rPh>
    <rPh sb="281" eb="282">
      <t>サイ</t>
    </rPh>
    <rPh sb="283" eb="286">
      <t>カノウセイ</t>
    </rPh>
    <rPh sb="289" eb="292">
      <t>ジギョウシャ</t>
    </rPh>
    <rPh sb="293" eb="295">
      <t>ハバヒロ</t>
    </rPh>
    <rPh sb="296" eb="297">
      <t>コエ</t>
    </rPh>
    <phoneticPr fontId="5"/>
  </si>
  <si>
    <t>企画競争を実施し、事業者の選定は、外部有識者から構成される事業者選定委員会を設置し、同委員会において決定。応募者が一者であったことを踏まえ、過去に応募してきた事業者や類似事業の運営経験のある事業者に幅広く声をかけ、競争性を担保できるようにする。</t>
    <phoneticPr fontId="5"/>
  </si>
  <si>
    <t>単位当たりコストとしては妥当である。</t>
    <rPh sb="0" eb="2">
      <t>タンイ</t>
    </rPh>
    <rPh sb="2" eb="3">
      <t>ア</t>
    </rPh>
    <rPh sb="12" eb="14">
      <t>ダトウ</t>
    </rPh>
    <phoneticPr fontId="5"/>
  </si>
  <si>
    <t>創業期ベンチャー企業に対する知財戦略構築等支援事業における知財メンタリングチームの支援先企業数</t>
    <phoneticPr fontId="5"/>
  </si>
  <si>
    <t>ベンチャー特化型知財ネットワーク構築事業におけるセミナー・ワークショップの開催回数</t>
    <phoneticPr fontId="5"/>
  </si>
  <si>
    <t>ベンチャー特化型知財ネットワーク構築事業におけるシンポジウムの参加者数</t>
    <phoneticPr fontId="5"/>
  </si>
  <si>
    <t>ベンチャー特化型知財ネットワーク構築事業におけるベンチャー企業経営者と知財専門家の派遣件数</t>
    <phoneticPr fontId="5"/>
  </si>
  <si>
    <t>-</t>
    <phoneticPr fontId="5"/>
  </si>
  <si>
    <t>創業期ベンチャー企業に対する知財戦略構築等支援事業にかかる予算（執行）額／　支援先ベンチャー企業数</t>
    <phoneticPr fontId="5"/>
  </si>
  <si>
    <t>ベンチャー特化型知財ネットワーク構築事業におけるセミナー・ワークショップの開催に係る経費／セミナー・ワークショップの開催回数　　</t>
    <phoneticPr fontId="5"/>
  </si>
  <si>
    <t>ベンチャー特化型知財ネットワーク構築事業におけるシンポジウムの開催に係る経費／シンポジウムの参加者数</t>
    <phoneticPr fontId="5"/>
  </si>
  <si>
    <t>ベンチャー特化型知財ネットワーク構築事業におけるベンチャー企業への知財専門家派遣に係る経費／知財専門家派遣件数</t>
    <phoneticPr fontId="5"/>
  </si>
  <si>
    <t>1,333（千円）／39</t>
    <rPh sb="6" eb="8">
      <t>センエン</t>
    </rPh>
    <phoneticPr fontId="5"/>
  </si>
  <si>
    <t>1,365（千円）／848</t>
    <rPh sb="6" eb="8">
      <t>センエン</t>
    </rPh>
    <phoneticPr fontId="5"/>
  </si>
  <si>
    <t>1,289（千円）／49</t>
    <rPh sb="6" eb="8">
      <t>センエン</t>
    </rPh>
    <phoneticPr fontId="5"/>
  </si>
  <si>
    <t>136,000（千円）　／　238者</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</si>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</sst>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2</xdr:rowOff>
    </xdr:from>
    <xdr:to>
      <xdr:col>34</xdr:col>
      <xdr:colOff>72620</xdr:colOff>
      <xdr:row>755</xdr:row>
      <xdr:rowOff>180948</xdr:rowOff>
    </xdr:to>
    <xdr:grpSp>
      <xdr:nvGrpSpPr>
        <xdr:cNvPr id="2" name="Group 19"/>
        <xdr:cNvGrpSpPr>
          <a:grpSpLocks/>
        </xdr:cNvGrpSpPr>
      </xdr:nvGrpSpPr>
      <xdr:grpSpPr bwMode="auto">
        <a:xfrm>
          <a:off x="3361765" y="40513002"/>
          <a:ext cx="3060855" cy="4461593"/>
          <a:chOff x="416" y="3556"/>
          <a:chExt cx="355" cy="414"/>
        </a:xfrm>
      </xdr:grpSpPr>
      <xdr:sp macro="" textlink="">
        <xdr:nvSpPr>
          <xdr:cNvPr id="3" name="大かっこ 21"/>
          <xdr:cNvSpPr>
            <a:spLocks noChangeArrowheads="1"/>
          </xdr:cNvSpPr>
        </xdr:nvSpPr>
        <xdr:spPr bwMode="auto">
          <a:xfrm>
            <a:off x="444" y="3606"/>
            <a:ext cx="243" cy="66"/>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大かっこ 21"/>
          <xdr:cNvSpPr>
            <a:spLocks noChangeArrowheads="1"/>
          </xdr:cNvSpPr>
        </xdr:nvSpPr>
        <xdr:spPr bwMode="auto">
          <a:xfrm>
            <a:off x="416" y="3813"/>
            <a:ext cx="309" cy="15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Line 12"/>
          <xdr:cNvSpPr>
            <a:spLocks noChangeShapeType="1"/>
          </xdr:cNvSpPr>
        </xdr:nvSpPr>
        <xdr:spPr bwMode="auto">
          <a:xfrm flipH="1">
            <a:off x="565" y="3666"/>
            <a:ext cx="0" cy="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3"/>
          <xdr:cNvSpPr>
            <a:spLocks noChangeArrowheads="1"/>
          </xdr:cNvSpPr>
        </xdr:nvSpPr>
        <xdr:spPr bwMode="auto">
          <a:xfrm>
            <a:off x="487" y="3623"/>
            <a:ext cx="156" cy="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7" name="Text Box 14"/>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15"/>
          <xdr:cNvSpPr txBox="1">
            <a:spLocks noChangeArrowheads="1"/>
          </xdr:cNvSpPr>
        </xdr:nvSpPr>
        <xdr:spPr bwMode="auto">
          <a:xfrm>
            <a:off x="463" y="3752"/>
            <a:ext cx="216"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事業者等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Rectangle 16"/>
          <xdr:cNvSpPr>
            <a:spLocks noChangeArrowheads="1"/>
          </xdr:cNvSpPr>
        </xdr:nvSpPr>
        <xdr:spPr bwMode="auto">
          <a:xfrm>
            <a:off x="464" y="3830"/>
            <a:ext cx="228"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en-US" altLang="ja-JP" sz="1100" b="0" i="0" baseline="0">
              <a:effectLst/>
              <a:latin typeface="+mn-lt"/>
              <a:ea typeface="+mn-ea"/>
              <a:cs typeface="+mn-cs"/>
            </a:endParaRPr>
          </a:p>
          <a:p>
            <a:pPr rtl="0"/>
            <a:r>
              <a:rPr lang="ja-JP" altLang="en-US">
                <a:effectLst/>
              </a:rPr>
              <a:t>・委員会運営</a:t>
            </a:r>
            <a:endParaRPr lang="ja-JP" altLang="ja-JP">
              <a:effectLst/>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支援先ベンチャー企業の公募</a:t>
            </a:r>
            <a:endParaRPr lang="en-US" altLang="ja-JP" sz="1100" b="0" i="0" baseline="0">
              <a:effectLst/>
              <a:latin typeface="+mn-lt"/>
              <a:ea typeface="+mn-ea"/>
              <a:cs typeface="+mn-cs"/>
            </a:endParaRPr>
          </a:p>
          <a:p>
            <a:pPr rtl="0"/>
            <a:r>
              <a:rPr lang="ja-JP" altLang="en-US" sz="1100" b="0" i="0" baseline="0">
                <a:effectLst/>
                <a:latin typeface="+mn-lt"/>
                <a:ea typeface="+mn-ea"/>
                <a:cs typeface="+mn-cs"/>
              </a:rPr>
              <a:t>・知財メンタリングチームの派遣</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・事例収集・分析</a:t>
            </a:r>
            <a:endParaRPr lang="en-US" altLang="ja-JP" sz="1100" b="0" i="0" baseline="0">
              <a:effectLst/>
              <a:latin typeface="+mn-lt"/>
              <a:ea typeface="+mn-ea"/>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0" name="Text Box 17"/>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Text Box 18"/>
          <xdr:cNvSpPr txBox="1">
            <a:spLocks noChangeArrowheads="1"/>
          </xdr:cNvSpPr>
        </xdr:nvSpPr>
        <xdr:spPr bwMode="auto">
          <a:xfrm>
            <a:off x="591" y="3711"/>
            <a:ext cx="180"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【企画競争・委託】</a:t>
            </a:r>
          </a:p>
        </xdr:txBody>
      </xdr:sp>
    </xdr:grpSp>
    <xdr:clientData/>
  </xdr:twoCellAnchor>
  <xdr:twoCellAnchor>
    <xdr:from>
      <xdr:col>19</xdr:col>
      <xdr:colOff>33560</xdr:colOff>
      <xdr:row>759</xdr:row>
      <xdr:rowOff>257816</xdr:rowOff>
    </xdr:from>
    <xdr:to>
      <xdr:col>30</xdr:col>
      <xdr:colOff>73538</xdr:colOff>
      <xdr:row>760</xdr:row>
      <xdr:rowOff>293841</xdr:rowOff>
    </xdr:to>
    <xdr:sp macro="" textlink="">
      <xdr:nvSpPr>
        <xdr:cNvPr id="13" name="大かっこ 21"/>
        <xdr:cNvSpPr>
          <a:spLocks noChangeArrowheads="1"/>
        </xdr:cNvSpPr>
      </xdr:nvSpPr>
      <xdr:spPr bwMode="auto">
        <a:xfrm>
          <a:off x="3894360" y="43958516"/>
          <a:ext cx="2275178" cy="709125"/>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177800</xdr:colOff>
      <xdr:row>765</xdr:row>
      <xdr:rowOff>68889</xdr:rowOff>
    </xdr:from>
    <xdr:to>
      <xdr:col>32</xdr:col>
      <xdr:colOff>22928</xdr:colOff>
      <xdr:row>770</xdr:row>
      <xdr:rowOff>103780</xdr:rowOff>
    </xdr:to>
    <xdr:sp macro="" textlink="">
      <xdr:nvSpPr>
        <xdr:cNvPr id="14" name="大かっこ 21"/>
        <xdr:cNvSpPr>
          <a:spLocks noChangeArrowheads="1"/>
        </xdr:cNvSpPr>
      </xdr:nvSpPr>
      <xdr:spPr bwMode="auto">
        <a:xfrm>
          <a:off x="3632200" y="46182589"/>
          <a:ext cx="2893128" cy="162239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150468</xdr:colOff>
      <xdr:row>760</xdr:row>
      <xdr:rowOff>229375</xdr:rowOff>
    </xdr:from>
    <xdr:to>
      <xdr:col>24</xdr:col>
      <xdr:colOff>150468</xdr:colOff>
      <xdr:row>762</xdr:row>
      <xdr:rowOff>427554</xdr:rowOff>
    </xdr:to>
    <xdr:sp macro="" textlink="">
      <xdr:nvSpPr>
        <xdr:cNvPr id="15" name="Line 12"/>
        <xdr:cNvSpPr>
          <a:spLocks noChangeShapeType="1"/>
        </xdr:cNvSpPr>
      </xdr:nvSpPr>
      <xdr:spPr bwMode="auto">
        <a:xfrm flipH="1">
          <a:off x="5027268" y="44603175"/>
          <a:ext cx="0" cy="79507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29764</xdr:colOff>
      <xdr:row>759</xdr:row>
      <xdr:rowOff>440469</xdr:rowOff>
    </xdr:from>
    <xdr:to>
      <xdr:col>28</xdr:col>
      <xdr:colOff>67972</xdr:colOff>
      <xdr:row>760</xdr:row>
      <xdr:rowOff>89698</xdr:rowOff>
    </xdr:to>
    <xdr:sp macro="" textlink="">
      <xdr:nvSpPr>
        <xdr:cNvPr id="16" name="Rectangle 13"/>
        <xdr:cNvSpPr>
          <a:spLocks noChangeArrowheads="1"/>
        </xdr:cNvSpPr>
      </xdr:nvSpPr>
      <xdr:spPr bwMode="auto">
        <a:xfrm>
          <a:off x="4296964" y="44141169"/>
          <a:ext cx="1460608" cy="3223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clientData/>
  </xdr:twoCellAnchor>
  <xdr:twoCellAnchor>
    <xdr:from>
      <xdr:col>21</xdr:col>
      <xdr:colOff>114030</xdr:colOff>
      <xdr:row>758</xdr:row>
      <xdr:rowOff>393700</xdr:rowOff>
    </xdr:from>
    <xdr:to>
      <xdr:col>27</xdr:col>
      <xdr:colOff>121366</xdr:colOff>
      <xdr:row>759</xdr:row>
      <xdr:rowOff>193350</xdr:rowOff>
    </xdr:to>
    <xdr:sp macro="" textlink="">
      <xdr:nvSpPr>
        <xdr:cNvPr id="17" name="Text Box 14"/>
        <xdr:cNvSpPr txBox="1">
          <a:spLocks noChangeArrowheads="1"/>
        </xdr:cNvSpPr>
      </xdr:nvSpPr>
      <xdr:spPr bwMode="auto">
        <a:xfrm>
          <a:off x="4381230" y="43421300"/>
          <a:ext cx="1226536" cy="472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8255</xdr:colOff>
      <xdr:row>763</xdr:row>
      <xdr:rowOff>111986</xdr:rowOff>
    </xdr:from>
    <xdr:to>
      <xdr:col>29</xdr:col>
      <xdr:colOff>201836</xdr:colOff>
      <xdr:row>764</xdr:row>
      <xdr:rowOff>203736</xdr:rowOff>
    </xdr:to>
    <xdr:sp macro="" textlink="">
      <xdr:nvSpPr>
        <xdr:cNvPr id="18" name="Text Box 15"/>
        <xdr:cNvSpPr txBox="1">
          <a:spLocks noChangeArrowheads="1"/>
        </xdr:cNvSpPr>
      </xdr:nvSpPr>
      <xdr:spPr bwMode="auto">
        <a:xfrm>
          <a:off x="4072255" y="45527186"/>
          <a:ext cx="2022381" cy="472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事業者等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17618</xdr:colOff>
      <xdr:row>765</xdr:row>
      <xdr:rowOff>251542</xdr:rowOff>
    </xdr:from>
    <xdr:to>
      <xdr:col>30</xdr:col>
      <xdr:colOff>120353</xdr:colOff>
      <xdr:row>770</xdr:row>
      <xdr:rowOff>168246</xdr:rowOff>
    </xdr:to>
    <xdr:sp macro="" textlink="">
      <xdr:nvSpPr>
        <xdr:cNvPr id="19" name="Rectangle 16"/>
        <xdr:cNvSpPr>
          <a:spLocks noChangeArrowheads="1"/>
        </xdr:cNvSpPr>
      </xdr:nvSpPr>
      <xdr:spPr bwMode="auto">
        <a:xfrm>
          <a:off x="4081618" y="46365242"/>
          <a:ext cx="2134735" cy="15042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en-US" altLang="ja-JP" sz="1100" b="0" i="0" baseline="0">
            <a:effectLst/>
            <a:latin typeface="+mn-lt"/>
            <a:ea typeface="+mn-ea"/>
            <a:cs typeface="+mn-cs"/>
          </a:endParaRPr>
        </a:p>
        <a:p>
          <a:pPr rtl="0"/>
          <a:r>
            <a:rPr lang="ja-JP" altLang="en-US">
              <a:effectLst/>
            </a:rPr>
            <a:t>・イベント・セミナー企画、運営</a:t>
          </a:r>
          <a:endParaRPr lang="ja-JP" altLang="ja-JP">
            <a:effectLst/>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ウェブサイト作成、コンテンツ企画・作成、運営</a:t>
          </a:r>
          <a:endParaRPr lang="en-US" altLang="ja-JP" sz="1100" b="0" i="0" baseline="0">
            <a:effectLst/>
            <a:latin typeface="+mn-lt"/>
            <a:ea typeface="+mn-ea"/>
            <a:cs typeface="+mn-cs"/>
          </a:endParaRPr>
        </a:p>
        <a:p>
          <a:pPr rtl="0"/>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190703</xdr:colOff>
      <xdr:row>762</xdr:row>
      <xdr:rowOff>115969</xdr:rowOff>
    </xdr:from>
    <xdr:to>
      <xdr:col>34</xdr:col>
      <xdr:colOff>47220</xdr:colOff>
      <xdr:row>762</xdr:row>
      <xdr:rowOff>395321</xdr:rowOff>
    </xdr:to>
    <xdr:sp macro="" textlink="">
      <xdr:nvSpPr>
        <xdr:cNvPr id="20" name="Text Box 18"/>
        <xdr:cNvSpPr txBox="1">
          <a:spLocks noChangeArrowheads="1"/>
        </xdr:cNvSpPr>
      </xdr:nvSpPr>
      <xdr:spPr bwMode="auto">
        <a:xfrm>
          <a:off x="5270703" y="45086669"/>
          <a:ext cx="1685317" cy="2793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414</v>
      </c>
      <c r="AT2" s="970"/>
      <c r="AU2" s="970"/>
      <c r="AV2" s="51" t="str">
        <f>IF(AW2="", "", "-")</f>
        <v/>
      </c>
      <c r="AW2" s="913"/>
      <c r="AX2" s="913"/>
    </row>
    <row r="3" spans="1:50" ht="21" customHeight="1" thickBot="1" x14ac:dyDescent="0.25">
      <c r="A3" s="869" t="s">
        <v>429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3" t="s">
        <v>583</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562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1" t="s">
        <v>421</v>
      </c>
      <c r="H5" s="842"/>
      <c r="I5" s="842"/>
      <c r="J5" s="842"/>
      <c r="K5" s="842"/>
      <c r="L5" s="842"/>
      <c r="M5" s="843" t="s">
        <v>66</v>
      </c>
      <c r="N5" s="844"/>
      <c r="O5" s="844"/>
      <c r="P5" s="844"/>
      <c r="Q5" s="844"/>
      <c r="R5" s="845"/>
      <c r="S5" s="846" t="s">
        <v>534</v>
      </c>
      <c r="T5" s="842"/>
      <c r="U5" s="842"/>
      <c r="V5" s="842"/>
      <c r="W5" s="842"/>
      <c r="X5" s="847"/>
      <c r="Y5" s="700" t="s">
        <v>3</v>
      </c>
      <c r="Z5" s="546"/>
      <c r="AA5" s="546"/>
      <c r="AB5" s="546"/>
      <c r="AC5" s="546"/>
      <c r="AD5" s="547"/>
      <c r="AE5" s="701" t="s">
        <v>563</v>
      </c>
      <c r="AF5" s="701"/>
      <c r="AG5" s="701"/>
      <c r="AH5" s="701"/>
      <c r="AI5" s="701"/>
      <c r="AJ5" s="701"/>
      <c r="AK5" s="701"/>
      <c r="AL5" s="701"/>
      <c r="AM5" s="701"/>
      <c r="AN5" s="701"/>
      <c r="AO5" s="701"/>
      <c r="AP5" s="702"/>
      <c r="AQ5" s="703" t="s">
        <v>564</v>
      </c>
      <c r="AR5" s="704"/>
      <c r="AS5" s="704"/>
      <c r="AT5" s="704"/>
      <c r="AU5" s="704"/>
      <c r="AV5" s="704"/>
      <c r="AW5" s="704"/>
      <c r="AX5" s="705"/>
    </row>
    <row r="6" spans="1:50" ht="39" customHeight="1" x14ac:dyDescent="0.2">
      <c r="A6" s="708" t="s">
        <v>4</v>
      </c>
      <c r="B6" s="709"/>
      <c r="C6" s="709"/>
      <c r="D6" s="709"/>
      <c r="E6" s="709"/>
      <c r="F6" s="709"/>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616</v>
      </c>
      <c r="H7" s="502"/>
      <c r="I7" s="502"/>
      <c r="J7" s="502"/>
      <c r="K7" s="502"/>
      <c r="L7" s="502"/>
      <c r="M7" s="502"/>
      <c r="N7" s="502"/>
      <c r="O7" s="502"/>
      <c r="P7" s="502"/>
      <c r="Q7" s="502"/>
      <c r="R7" s="502"/>
      <c r="S7" s="502"/>
      <c r="T7" s="502"/>
      <c r="U7" s="502"/>
      <c r="V7" s="502"/>
      <c r="W7" s="502"/>
      <c r="X7" s="503"/>
      <c r="Y7" s="924" t="s">
        <v>393</v>
      </c>
      <c r="Z7" s="446"/>
      <c r="AA7" s="446"/>
      <c r="AB7" s="446"/>
      <c r="AC7" s="446"/>
      <c r="AD7" s="925"/>
      <c r="AE7" s="914" t="s">
        <v>593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8" t="s">
        <v>259</v>
      </c>
      <c r="B8" s="499"/>
      <c r="C8" s="499"/>
      <c r="D8" s="499"/>
      <c r="E8" s="499"/>
      <c r="F8" s="500"/>
      <c r="G8" s="937" t="str">
        <f>入力規則等!A27</f>
        <v>-</v>
      </c>
      <c r="H8" s="722"/>
      <c r="I8" s="722"/>
      <c r="J8" s="722"/>
      <c r="K8" s="722"/>
      <c r="L8" s="722"/>
      <c r="M8" s="722"/>
      <c r="N8" s="722"/>
      <c r="O8" s="722"/>
      <c r="P8" s="722"/>
      <c r="Q8" s="722"/>
      <c r="R8" s="722"/>
      <c r="S8" s="722"/>
      <c r="T8" s="722"/>
      <c r="U8" s="722"/>
      <c r="V8" s="722"/>
      <c r="W8" s="722"/>
      <c r="X8" s="938"/>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1" t="s">
        <v>23</v>
      </c>
      <c r="B9" s="852"/>
      <c r="C9" s="852"/>
      <c r="D9" s="852"/>
      <c r="E9" s="852"/>
      <c r="F9" s="852"/>
      <c r="G9" s="853" t="s">
        <v>565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1" t="s">
        <v>30</v>
      </c>
      <c r="B10" s="662"/>
      <c r="C10" s="662"/>
      <c r="D10" s="662"/>
      <c r="E10" s="662"/>
      <c r="F10" s="662"/>
      <c r="G10" s="756" t="s">
        <v>566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1" t="s">
        <v>5</v>
      </c>
      <c r="B11" s="662"/>
      <c r="C11" s="662"/>
      <c r="D11" s="662"/>
      <c r="E11" s="662"/>
      <c r="F11" s="663"/>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0" t="s">
        <v>24</v>
      </c>
      <c r="B12" s="981"/>
      <c r="C12" s="981"/>
      <c r="D12" s="981"/>
      <c r="E12" s="981"/>
      <c r="F12" s="982"/>
      <c r="G12" s="762"/>
      <c r="H12" s="763"/>
      <c r="I12" s="763"/>
      <c r="J12" s="763"/>
      <c r="K12" s="763"/>
      <c r="L12" s="763"/>
      <c r="M12" s="763"/>
      <c r="N12" s="763"/>
      <c r="O12" s="763"/>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4"/>
    </row>
    <row r="13" spans="1:50" ht="21" customHeight="1" x14ac:dyDescent="0.2">
      <c r="A13" s="614"/>
      <c r="B13" s="615"/>
      <c r="C13" s="615"/>
      <c r="D13" s="615"/>
      <c r="E13" s="615"/>
      <c r="F13" s="616"/>
      <c r="G13" s="725" t="s">
        <v>6</v>
      </c>
      <c r="H13" s="726"/>
      <c r="I13" s="766" t="s">
        <v>7</v>
      </c>
      <c r="J13" s="767"/>
      <c r="K13" s="767"/>
      <c r="L13" s="767"/>
      <c r="M13" s="767"/>
      <c r="N13" s="767"/>
      <c r="O13" s="768"/>
      <c r="P13" s="658" t="s">
        <v>596</v>
      </c>
      <c r="Q13" s="659"/>
      <c r="R13" s="659"/>
      <c r="S13" s="659"/>
      <c r="T13" s="659"/>
      <c r="U13" s="659"/>
      <c r="V13" s="660"/>
      <c r="W13" s="658" t="s">
        <v>412</v>
      </c>
      <c r="X13" s="659"/>
      <c r="Y13" s="659"/>
      <c r="Z13" s="659"/>
      <c r="AA13" s="659"/>
      <c r="AB13" s="659"/>
      <c r="AC13" s="660"/>
      <c r="AD13" s="658">
        <v>136</v>
      </c>
      <c r="AE13" s="659"/>
      <c r="AF13" s="659"/>
      <c r="AG13" s="659"/>
      <c r="AH13" s="659"/>
      <c r="AI13" s="659"/>
      <c r="AJ13" s="660"/>
      <c r="AK13" s="658">
        <v>152</v>
      </c>
      <c r="AL13" s="659"/>
      <c r="AM13" s="659"/>
      <c r="AN13" s="659"/>
      <c r="AO13" s="659"/>
      <c r="AP13" s="659"/>
      <c r="AQ13" s="660"/>
      <c r="AR13" s="921" t="s">
        <v>616</v>
      </c>
      <c r="AS13" s="922"/>
      <c r="AT13" s="922"/>
      <c r="AU13" s="922"/>
      <c r="AV13" s="922"/>
      <c r="AW13" s="922"/>
      <c r="AX13" s="923"/>
    </row>
    <row r="14" spans="1:50" ht="21" customHeight="1" x14ac:dyDescent="0.2">
      <c r="A14" s="614"/>
      <c r="B14" s="615"/>
      <c r="C14" s="615"/>
      <c r="D14" s="615"/>
      <c r="E14" s="615"/>
      <c r="F14" s="616"/>
      <c r="G14" s="727"/>
      <c r="H14" s="728"/>
      <c r="I14" s="713" t="s">
        <v>8</v>
      </c>
      <c r="J14" s="764"/>
      <c r="K14" s="764"/>
      <c r="L14" s="764"/>
      <c r="M14" s="764"/>
      <c r="N14" s="764"/>
      <c r="O14" s="765"/>
      <c r="P14" s="658" t="s">
        <v>606</v>
      </c>
      <c r="Q14" s="659"/>
      <c r="R14" s="659"/>
      <c r="S14" s="659"/>
      <c r="T14" s="659"/>
      <c r="U14" s="659"/>
      <c r="V14" s="660"/>
      <c r="W14" s="658" t="s">
        <v>606</v>
      </c>
      <c r="X14" s="659"/>
      <c r="Y14" s="659"/>
      <c r="Z14" s="659"/>
      <c r="AA14" s="659"/>
      <c r="AB14" s="659"/>
      <c r="AC14" s="660"/>
      <c r="AD14" s="658" t="s">
        <v>606</v>
      </c>
      <c r="AE14" s="659"/>
      <c r="AF14" s="659"/>
      <c r="AG14" s="659"/>
      <c r="AH14" s="659"/>
      <c r="AI14" s="659"/>
      <c r="AJ14" s="660"/>
      <c r="AK14" s="658" t="s">
        <v>606</v>
      </c>
      <c r="AL14" s="659"/>
      <c r="AM14" s="659"/>
      <c r="AN14" s="659"/>
      <c r="AO14" s="659"/>
      <c r="AP14" s="659"/>
      <c r="AQ14" s="660"/>
      <c r="AR14" s="790"/>
      <c r="AS14" s="790"/>
      <c r="AT14" s="790"/>
      <c r="AU14" s="790"/>
      <c r="AV14" s="790"/>
      <c r="AW14" s="790"/>
      <c r="AX14" s="791"/>
    </row>
    <row r="15" spans="1:50" ht="21" customHeight="1" x14ac:dyDescent="0.2">
      <c r="A15" s="614"/>
      <c r="B15" s="615"/>
      <c r="C15" s="615"/>
      <c r="D15" s="615"/>
      <c r="E15" s="615"/>
      <c r="F15" s="616"/>
      <c r="G15" s="727"/>
      <c r="H15" s="728"/>
      <c r="I15" s="713" t="s">
        <v>51</v>
      </c>
      <c r="J15" s="714"/>
      <c r="K15" s="714"/>
      <c r="L15" s="714"/>
      <c r="M15" s="714"/>
      <c r="N15" s="714"/>
      <c r="O15" s="715"/>
      <c r="P15" s="658" t="s">
        <v>606</v>
      </c>
      <c r="Q15" s="659"/>
      <c r="R15" s="659"/>
      <c r="S15" s="659"/>
      <c r="T15" s="659"/>
      <c r="U15" s="659"/>
      <c r="V15" s="660"/>
      <c r="W15" s="658" t="s">
        <v>606</v>
      </c>
      <c r="X15" s="659"/>
      <c r="Y15" s="659"/>
      <c r="Z15" s="659"/>
      <c r="AA15" s="659"/>
      <c r="AB15" s="659"/>
      <c r="AC15" s="660"/>
      <c r="AD15" s="658" t="s">
        <v>606</v>
      </c>
      <c r="AE15" s="659"/>
      <c r="AF15" s="659"/>
      <c r="AG15" s="659"/>
      <c r="AH15" s="659"/>
      <c r="AI15" s="659"/>
      <c r="AJ15" s="660"/>
      <c r="AK15" s="658" t="s">
        <v>606</v>
      </c>
      <c r="AL15" s="659"/>
      <c r="AM15" s="659"/>
      <c r="AN15" s="659"/>
      <c r="AO15" s="659"/>
      <c r="AP15" s="659"/>
      <c r="AQ15" s="660"/>
      <c r="AR15" s="658" t="s">
        <v>616</v>
      </c>
      <c r="AS15" s="659"/>
      <c r="AT15" s="659"/>
      <c r="AU15" s="659"/>
      <c r="AV15" s="659"/>
      <c r="AW15" s="659"/>
      <c r="AX15" s="808"/>
    </row>
    <row r="16" spans="1:50" ht="21" customHeight="1" x14ac:dyDescent="0.2">
      <c r="A16" s="614"/>
      <c r="B16" s="615"/>
      <c r="C16" s="615"/>
      <c r="D16" s="615"/>
      <c r="E16" s="615"/>
      <c r="F16" s="616"/>
      <c r="G16" s="727"/>
      <c r="H16" s="728"/>
      <c r="I16" s="713" t="s">
        <v>52</v>
      </c>
      <c r="J16" s="714"/>
      <c r="K16" s="714"/>
      <c r="L16" s="714"/>
      <c r="M16" s="714"/>
      <c r="N16" s="714"/>
      <c r="O16" s="715"/>
      <c r="P16" s="658" t="s">
        <v>606</v>
      </c>
      <c r="Q16" s="659"/>
      <c r="R16" s="659"/>
      <c r="S16" s="659"/>
      <c r="T16" s="659"/>
      <c r="U16" s="659"/>
      <c r="V16" s="660"/>
      <c r="W16" s="658" t="s">
        <v>606</v>
      </c>
      <c r="X16" s="659"/>
      <c r="Y16" s="659"/>
      <c r="Z16" s="659"/>
      <c r="AA16" s="659"/>
      <c r="AB16" s="659"/>
      <c r="AC16" s="660"/>
      <c r="AD16" s="658" t="s">
        <v>606</v>
      </c>
      <c r="AE16" s="659"/>
      <c r="AF16" s="659"/>
      <c r="AG16" s="659"/>
      <c r="AH16" s="659"/>
      <c r="AI16" s="659"/>
      <c r="AJ16" s="660"/>
      <c r="AK16" s="658" t="s">
        <v>606</v>
      </c>
      <c r="AL16" s="659"/>
      <c r="AM16" s="659"/>
      <c r="AN16" s="659"/>
      <c r="AO16" s="659"/>
      <c r="AP16" s="659"/>
      <c r="AQ16" s="660"/>
      <c r="AR16" s="759"/>
      <c r="AS16" s="760"/>
      <c r="AT16" s="760"/>
      <c r="AU16" s="760"/>
      <c r="AV16" s="760"/>
      <c r="AW16" s="760"/>
      <c r="AX16" s="761"/>
    </row>
    <row r="17" spans="1:50" ht="24.75" customHeight="1" x14ac:dyDescent="0.2">
      <c r="A17" s="614"/>
      <c r="B17" s="615"/>
      <c r="C17" s="615"/>
      <c r="D17" s="615"/>
      <c r="E17" s="615"/>
      <c r="F17" s="616"/>
      <c r="G17" s="727"/>
      <c r="H17" s="728"/>
      <c r="I17" s="713" t="s">
        <v>50</v>
      </c>
      <c r="J17" s="764"/>
      <c r="K17" s="764"/>
      <c r="L17" s="764"/>
      <c r="M17" s="764"/>
      <c r="N17" s="764"/>
      <c r="O17" s="765"/>
      <c r="P17" s="658" t="s">
        <v>606</v>
      </c>
      <c r="Q17" s="659"/>
      <c r="R17" s="659"/>
      <c r="S17" s="659"/>
      <c r="T17" s="659"/>
      <c r="U17" s="659"/>
      <c r="V17" s="660"/>
      <c r="W17" s="658" t="s">
        <v>606</v>
      </c>
      <c r="X17" s="659"/>
      <c r="Y17" s="659"/>
      <c r="Z17" s="659"/>
      <c r="AA17" s="659"/>
      <c r="AB17" s="659"/>
      <c r="AC17" s="660"/>
      <c r="AD17" s="658" t="s">
        <v>606</v>
      </c>
      <c r="AE17" s="659"/>
      <c r="AF17" s="659"/>
      <c r="AG17" s="659"/>
      <c r="AH17" s="659"/>
      <c r="AI17" s="659"/>
      <c r="AJ17" s="660"/>
      <c r="AK17" s="658" t="s">
        <v>606</v>
      </c>
      <c r="AL17" s="659"/>
      <c r="AM17" s="659"/>
      <c r="AN17" s="659"/>
      <c r="AO17" s="659"/>
      <c r="AP17" s="659"/>
      <c r="AQ17" s="660"/>
      <c r="AR17" s="919"/>
      <c r="AS17" s="919"/>
      <c r="AT17" s="919"/>
      <c r="AU17" s="919"/>
      <c r="AV17" s="919"/>
      <c r="AW17" s="919"/>
      <c r="AX17" s="920"/>
    </row>
    <row r="18" spans="1:50" ht="24.75" customHeight="1" x14ac:dyDescent="0.2">
      <c r="A18" s="614"/>
      <c r="B18" s="615"/>
      <c r="C18" s="615"/>
      <c r="D18" s="615"/>
      <c r="E18" s="615"/>
      <c r="F18" s="616"/>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136</v>
      </c>
      <c r="AE18" s="881"/>
      <c r="AF18" s="881"/>
      <c r="AG18" s="881"/>
      <c r="AH18" s="881"/>
      <c r="AI18" s="881"/>
      <c r="AJ18" s="882"/>
      <c r="AK18" s="880">
        <f>SUM(AK13:AQ17)</f>
        <v>152</v>
      </c>
      <c r="AL18" s="881"/>
      <c r="AM18" s="881"/>
      <c r="AN18" s="881"/>
      <c r="AO18" s="881"/>
      <c r="AP18" s="881"/>
      <c r="AQ18" s="882"/>
      <c r="AR18" s="880">
        <f>SUM(AR13:AX17)</f>
        <v>0</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658"/>
      <c r="Q19" s="659"/>
      <c r="R19" s="659"/>
      <c r="S19" s="659"/>
      <c r="T19" s="659"/>
      <c r="U19" s="659"/>
      <c r="V19" s="660"/>
      <c r="W19" s="658"/>
      <c r="X19" s="659"/>
      <c r="Y19" s="659"/>
      <c r="Z19" s="659"/>
      <c r="AA19" s="659"/>
      <c r="AB19" s="659"/>
      <c r="AC19" s="660"/>
      <c r="AD19" s="658">
        <v>131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0.96323529411764708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8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0.96323529411764708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432</v>
      </c>
      <c r="B22" s="951"/>
      <c r="C22" s="951"/>
      <c r="D22" s="951"/>
      <c r="E22" s="951"/>
      <c r="F22" s="952"/>
      <c r="G22" s="988" t="s">
        <v>337</v>
      </c>
      <c r="H22" s="220"/>
      <c r="I22" s="220"/>
      <c r="J22" s="220"/>
      <c r="K22" s="220"/>
      <c r="L22" s="220"/>
      <c r="M22" s="220"/>
      <c r="N22" s="220"/>
      <c r="O22" s="221"/>
      <c r="P22" s="939" t="s">
        <v>433</v>
      </c>
      <c r="Q22" s="220"/>
      <c r="R22" s="220"/>
      <c r="S22" s="220"/>
      <c r="T22" s="220"/>
      <c r="U22" s="220"/>
      <c r="V22" s="221"/>
      <c r="W22" s="939" t="s">
        <v>434</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412</v>
      </c>
      <c r="H23" s="990"/>
      <c r="I23" s="990"/>
      <c r="J23" s="990"/>
      <c r="K23" s="990"/>
      <c r="L23" s="990"/>
      <c r="M23" s="990"/>
      <c r="N23" s="990"/>
      <c r="O23" s="991"/>
      <c r="P23" s="921" t="s">
        <v>606</v>
      </c>
      <c r="Q23" s="922"/>
      <c r="R23" s="922"/>
      <c r="S23" s="922"/>
      <c r="T23" s="922"/>
      <c r="U23" s="922"/>
      <c r="V23" s="940"/>
      <c r="W23" s="921" t="s">
        <v>606</v>
      </c>
      <c r="X23" s="922"/>
      <c r="Y23" s="922"/>
      <c r="Z23" s="922"/>
      <c r="AA23" s="922"/>
      <c r="AB23" s="922"/>
      <c r="AC23" s="940"/>
      <c r="AD23" s="960" t="s">
        <v>616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58"/>
      <c r="Q24" s="659"/>
      <c r="R24" s="659"/>
      <c r="S24" s="659"/>
      <c r="T24" s="659"/>
      <c r="U24" s="659"/>
      <c r="V24" s="660"/>
      <c r="W24" s="658"/>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2">
      <c r="A28" s="953"/>
      <c r="B28" s="954"/>
      <c r="C28" s="954"/>
      <c r="D28" s="954"/>
      <c r="E28" s="954"/>
      <c r="F28" s="955"/>
      <c r="G28" s="944" t="s">
        <v>341</v>
      </c>
      <c r="H28" s="945"/>
      <c r="I28" s="945"/>
      <c r="J28" s="945"/>
      <c r="K28" s="945"/>
      <c r="L28" s="945"/>
      <c r="M28" s="945"/>
      <c r="N28" s="945"/>
      <c r="O28" s="946"/>
      <c r="P28" s="880">
        <f>P29-SUM(P23:P27)</f>
        <v>152</v>
      </c>
      <c r="Q28" s="881"/>
      <c r="R28" s="881"/>
      <c r="S28" s="881"/>
      <c r="T28" s="881"/>
      <c r="U28" s="881"/>
      <c r="V28" s="882"/>
      <c r="W28" s="880" t="e">
        <f>W29-SUM(W23:W27)</f>
        <v>#VALUE!</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338</v>
      </c>
      <c r="H29" s="948"/>
      <c r="I29" s="948"/>
      <c r="J29" s="948"/>
      <c r="K29" s="948"/>
      <c r="L29" s="948"/>
      <c r="M29" s="948"/>
      <c r="N29" s="948"/>
      <c r="O29" s="949"/>
      <c r="P29" s="971">
        <f>AK13</f>
        <v>152</v>
      </c>
      <c r="Q29" s="972"/>
      <c r="R29" s="972"/>
      <c r="S29" s="972"/>
      <c r="T29" s="972"/>
      <c r="U29" s="972"/>
      <c r="V29" s="973"/>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396</v>
      </c>
      <c r="AF30" s="861"/>
      <c r="AG30" s="861"/>
      <c r="AH30" s="862"/>
      <c r="AI30" s="860" t="s">
        <v>418</v>
      </c>
      <c r="AJ30" s="861"/>
      <c r="AK30" s="861"/>
      <c r="AL30" s="862"/>
      <c r="AM30" s="917" t="s">
        <v>423</v>
      </c>
      <c r="AN30" s="917"/>
      <c r="AO30" s="917"/>
      <c r="AP30" s="860"/>
      <c r="AQ30" s="769" t="s">
        <v>235</v>
      </c>
      <c r="AR30" s="770"/>
      <c r="AS30" s="770"/>
      <c r="AT30" s="771"/>
      <c r="AU30" s="776" t="s">
        <v>134</v>
      </c>
      <c r="AV30" s="776"/>
      <c r="AW30" s="776"/>
      <c r="AX30" s="918"/>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606</v>
      </c>
      <c r="AR31" s="199"/>
      <c r="AS31" s="132" t="s">
        <v>236</v>
      </c>
      <c r="AT31" s="133"/>
      <c r="AU31" s="198">
        <v>4</v>
      </c>
      <c r="AV31" s="198"/>
      <c r="AW31" s="398" t="s">
        <v>181</v>
      </c>
      <c r="AX31" s="399"/>
    </row>
    <row r="32" spans="1:50" ht="23.25" customHeight="1" x14ac:dyDescent="0.2">
      <c r="A32" s="403"/>
      <c r="B32" s="401"/>
      <c r="C32" s="401"/>
      <c r="D32" s="401"/>
      <c r="E32" s="401"/>
      <c r="F32" s="402"/>
      <c r="G32" s="564" t="s">
        <v>597</v>
      </c>
      <c r="H32" s="565"/>
      <c r="I32" s="565"/>
      <c r="J32" s="565"/>
      <c r="K32" s="565"/>
      <c r="L32" s="565"/>
      <c r="M32" s="565"/>
      <c r="N32" s="565"/>
      <c r="O32" s="566"/>
      <c r="P32" s="104" t="s">
        <v>567</v>
      </c>
      <c r="Q32" s="104"/>
      <c r="R32" s="104"/>
      <c r="S32" s="104"/>
      <c r="T32" s="104"/>
      <c r="U32" s="104"/>
      <c r="V32" s="104"/>
      <c r="W32" s="104"/>
      <c r="X32" s="105"/>
      <c r="Y32" s="474" t="s">
        <v>12</v>
      </c>
      <c r="Z32" s="534"/>
      <c r="AA32" s="535"/>
      <c r="AB32" s="464" t="s">
        <v>606</v>
      </c>
      <c r="AC32" s="464"/>
      <c r="AD32" s="464"/>
      <c r="AE32" s="216" t="s">
        <v>606</v>
      </c>
      <c r="AF32" s="217"/>
      <c r="AG32" s="217"/>
      <c r="AH32" s="217"/>
      <c r="AI32" s="216" t="s">
        <v>606</v>
      </c>
      <c r="AJ32" s="217"/>
      <c r="AK32" s="217"/>
      <c r="AL32" s="217"/>
      <c r="AM32" s="216">
        <v>89</v>
      </c>
      <c r="AN32" s="217"/>
      <c r="AO32" s="217"/>
      <c r="AP32" s="217"/>
      <c r="AQ32" s="340" t="s">
        <v>606</v>
      </c>
      <c r="AR32" s="206"/>
      <c r="AS32" s="206"/>
      <c r="AT32" s="341"/>
      <c r="AU32" s="217" t="s">
        <v>606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606</v>
      </c>
      <c r="AC33" s="526"/>
      <c r="AD33" s="526"/>
      <c r="AE33" s="216" t="s">
        <v>606</v>
      </c>
      <c r="AF33" s="217"/>
      <c r="AG33" s="217"/>
      <c r="AH33" s="217"/>
      <c r="AI33" s="216" t="s">
        <v>606</v>
      </c>
      <c r="AJ33" s="217"/>
      <c r="AK33" s="217"/>
      <c r="AL33" s="217"/>
      <c r="AM33" s="216">
        <v>70</v>
      </c>
      <c r="AN33" s="217"/>
      <c r="AO33" s="217"/>
      <c r="AP33" s="217"/>
      <c r="AQ33" s="340" t="s">
        <v>606</v>
      </c>
      <c r="AR33" s="206"/>
      <c r="AS33" s="206"/>
      <c r="AT33" s="341"/>
      <c r="AU33" s="217">
        <v>70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606</v>
      </c>
      <c r="AF34" s="217"/>
      <c r="AG34" s="217"/>
      <c r="AH34" s="217"/>
      <c r="AI34" s="216" t="s">
        <v>606</v>
      </c>
      <c r="AJ34" s="217"/>
      <c r="AK34" s="217"/>
      <c r="AL34" s="217"/>
      <c r="AM34" s="216"/>
      <c r="AN34" s="217"/>
      <c r="AO34" s="217"/>
      <c r="AP34" s="217"/>
      <c r="AQ34" s="340" t="s">
        <v>606</v>
      </c>
      <c r="AR34" s="206"/>
      <c r="AS34" s="206"/>
      <c r="AT34" s="341"/>
      <c r="AU34" s="217" t="s">
        <v>606</v>
      </c>
      <c r="AV34" s="217"/>
      <c r="AW34" s="217"/>
      <c r="AX34" s="219"/>
    </row>
    <row r="35" spans="1:50" ht="23.25" customHeight="1" x14ac:dyDescent="0.2">
      <c r="A35" s="224" t="s">
        <v>384</v>
      </c>
      <c r="B35" s="225"/>
      <c r="C35" s="225"/>
      <c r="D35" s="225"/>
      <c r="E35" s="225"/>
      <c r="F35" s="226"/>
      <c r="G35" s="230" t="s">
        <v>616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2"/>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606</v>
      </c>
      <c r="AR38" s="199"/>
      <c r="AS38" s="132" t="s">
        <v>236</v>
      </c>
      <c r="AT38" s="133"/>
      <c r="AU38" s="198">
        <v>4</v>
      </c>
      <c r="AV38" s="198"/>
      <c r="AW38" s="398" t="s">
        <v>181</v>
      </c>
      <c r="AX38" s="399"/>
    </row>
    <row r="39" spans="1:50" ht="23.25" customHeight="1" x14ac:dyDescent="0.2">
      <c r="A39" s="403"/>
      <c r="B39" s="401"/>
      <c r="C39" s="401"/>
      <c r="D39" s="401"/>
      <c r="E39" s="401"/>
      <c r="F39" s="402"/>
      <c r="G39" s="564" t="s">
        <v>598</v>
      </c>
      <c r="H39" s="565"/>
      <c r="I39" s="565"/>
      <c r="J39" s="565"/>
      <c r="K39" s="565"/>
      <c r="L39" s="565"/>
      <c r="M39" s="565"/>
      <c r="N39" s="565"/>
      <c r="O39" s="566"/>
      <c r="P39" s="104" t="s">
        <v>568</v>
      </c>
      <c r="Q39" s="104"/>
      <c r="R39" s="104"/>
      <c r="S39" s="104"/>
      <c r="T39" s="104"/>
      <c r="U39" s="104"/>
      <c r="V39" s="104"/>
      <c r="W39" s="104"/>
      <c r="X39" s="105"/>
      <c r="Y39" s="474" t="s">
        <v>12</v>
      </c>
      <c r="Z39" s="534"/>
      <c r="AA39" s="535"/>
      <c r="AB39" s="464" t="s">
        <v>606</v>
      </c>
      <c r="AC39" s="464"/>
      <c r="AD39" s="464"/>
      <c r="AE39" s="216" t="s">
        <v>606</v>
      </c>
      <c r="AF39" s="217"/>
      <c r="AG39" s="217"/>
      <c r="AH39" s="217"/>
      <c r="AI39" s="216" t="s">
        <v>606</v>
      </c>
      <c r="AJ39" s="217"/>
      <c r="AK39" s="217"/>
      <c r="AL39" s="217"/>
      <c r="AM39" s="216">
        <v>71</v>
      </c>
      <c r="AN39" s="217"/>
      <c r="AO39" s="217"/>
      <c r="AP39" s="217"/>
      <c r="AQ39" s="340" t="s">
        <v>606</v>
      </c>
      <c r="AR39" s="206"/>
      <c r="AS39" s="206"/>
      <c r="AT39" s="341"/>
      <c r="AU39" s="217" t="s">
        <v>606</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606</v>
      </c>
      <c r="AC40" s="526"/>
      <c r="AD40" s="526"/>
      <c r="AE40" s="216" t="s">
        <v>606</v>
      </c>
      <c r="AF40" s="217"/>
      <c r="AG40" s="217"/>
      <c r="AH40" s="217"/>
      <c r="AI40" s="216" t="s">
        <v>606</v>
      </c>
      <c r="AJ40" s="217"/>
      <c r="AK40" s="217"/>
      <c r="AL40" s="217"/>
      <c r="AM40" s="216">
        <v>70</v>
      </c>
      <c r="AN40" s="217"/>
      <c r="AO40" s="217"/>
      <c r="AP40" s="217"/>
      <c r="AQ40" s="340" t="s">
        <v>606</v>
      </c>
      <c r="AR40" s="206"/>
      <c r="AS40" s="206"/>
      <c r="AT40" s="341"/>
      <c r="AU40" s="217">
        <v>70</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606</v>
      </c>
      <c r="AF41" s="217"/>
      <c r="AG41" s="217"/>
      <c r="AH41" s="217"/>
      <c r="AI41" s="216" t="s">
        <v>606</v>
      </c>
      <c r="AJ41" s="217"/>
      <c r="AK41" s="217"/>
      <c r="AL41" s="217"/>
      <c r="AM41" s="216"/>
      <c r="AN41" s="217"/>
      <c r="AO41" s="217"/>
      <c r="AP41" s="217"/>
      <c r="AQ41" s="340" t="s">
        <v>606</v>
      </c>
      <c r="AR41" s="206"/>
      <c r="AS41" s="206"/>
      <c r="AT41" s="341"/>
      <c r="AU41" s="217" t="s">
        <v>606</v>
      </c>
      <c r="AV41" s="217"/>
      <c r="AW41" s="217"/>
      <c r="AX41" s="219"/>
    </row>
    <row r="42" spans="1:50" ht="23.25" customHeight="1" x14ac:dyDescent="0.2">
      <c r="A42" s="224" t="s">
        <v>384</v>
      </c>
      <c r="B42" s="225"/>
      <c r="C42" s="225"/>
      <c r="D42" s="225"/>
      <c r="E42" s="225"/>
      <c r="F42" s="226"/>
      <c r="G42" s="230" t="s">
        <v>616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2"/>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6" t="s">
        <v>134</v>
      </c>
      <c r="AV51" s="926"/>
      <c r="AW51" s="926"/>
      <c r="AX51" s="927"/>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6" t="s">
        <v>134</v>
      </c>
      <c r="AV58" s="926"/>
      <c r="AW58" s="926"/>
      <c r="AX58" s="927"/>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2">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2">
      <c r="A83" s="867"/>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2">
      <c r="A84" s="867"/>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2">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2">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602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606</v>
      </c>
      <c r="AC101" s="464"/>
      <c r="AD101" s="464"/>
      <c r="AE101" s="216" t="s">
        <v>606</v>
      </c>
      <c r="AF101" s="217"/>
      <c r="AG101" s="217"/>
      <c r="AH101" s="218"/>
      <c r="AI101" s="216" t="s">
        <v>606</v>
      </c>
      <c r="AJ101" s="217"/>
      <c r="AK101" s="217"/>
      <c r="AL101" s="218"/>
      <c r="AM101" s="216">
        <v>15</v>
      </c>
      <c r="AN101" s="217"/>
      <c r="AO101" s="217"/>
      <c r="AP101" s="218"/>
      <c r="AQ101" s="216" t="s">
        <v>606</v>
      </c>
      <c r="AR101" s="217"/>
      <c r="AS101" s="217"/>
      <c r="AT101" s="218"/>
      <c r="AU101" s="216" t="s">
        <v>606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606</v>
      </c>
      <c r="AC102" s="464"/>
      <c r="AD102" s="464"/>
      <c r="AE102" s="421" t="s">
        <v>606</v>
      </c>
      <c r="AF102" s="421"/>
      <c r="AG102" s="421"/>
      <c r="AH102" s="421"/>
      <c r="AI102" s="421" t="s">
        <v>606</v>
      </c>
      <c r="AJ102" s="421"/>
      <c r="AK102" s="421"/>
      <c r="AL102" s="421"/>
      <c r="AM102" s="421">
        <v>15</v>
      </c>
      <c r="AN102" s="421"/>
      <c r="AO102" s="421"/>
      <c r="AP102" s="421"/>
      <c r="AQ102" s="271">
        <v>20</v>
      </c>
      <c r="AR102" s="272"/>
      <c r="AS102" s="272"/>
      <c r="AT102" s="317"/>
      <c r="AU102" s="271" t="s">
        <v>606</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2">
      <c r="A104" s="425"/>
      <c r="B104" s="426"/>
      <c r="C104" s="426"/>
      <c r="D104" s="426"/>
      <c r="E104" s="426"/>
      <c r="F104" s="427"/>
      <c r="G104" s="104" t="s">
        <v>603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606</v>
      </c>
      <c r="AC104" s="549"/>
      <c r="AD104" s="550"/>
      <c r="AE104" s="216" t="s">
        <v>606</v>
      </c>
      <c r="AF104" s="217"/>
      <c r="AG104" s="217"/>
      <c r="AH104" s="218"/>
      <c r="AI104" s="216" t="s">
        <v>606</v>
      </c>
      <c r="AJ104" s="217"/>
      <c r="AK104" s="217"/>
      <c r="AL104" s="218"/>
      <c r="AM104" s="216">
        <v>39</v>
      </c>
      <c r="AN104" s="217"/>
      <c r="AO104" s="217"/>
      <c r="AP104" s="218"/>
      <c r="AQ104" s="216" t="s">
        <v>606</v>
      </c>
      <c r="AR104" s="217"/>
      <c r="AS104" s="217"/>
      <c r="AT104" s="218"/>
      <c r="AU104" s="216" t="s">
        <v>606</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606</v>
      </c>
      <c r="AC105" s="472"/>
      <c r="AD105" s="473"/>
      <c r="AE105" s="421" t="s">
        <v>606</v>
      </c>
      <c r="AF105" s="421"/>
      <c r="AG105" s="421"/>
      <c r="AH105" s="421"/>
      <c r="AI105" s="421" t="s">
        <v>606</v>
      </c>
      <c r="AJ105" s="421"/>
      <c r="AK105" s="421"/>
      <c r="AL105" s="421"/>
      <c r="AM105" s="421">
        <v>60</v>
      </c>
      <c r="AN105" s="421"/>
      <c r="AO105" s="421"/>
      <c r="AP105" s="421"/>
      <c r="AQ105" s="216">
        <v>60</v>
      </c>
      <c r="AR105" s="217"/>
      <c r="AS105" s="217"/>
      <c r="AT105" s="218"/>
      <c r="AU105" s="271" t="s">
        <v>606</v>
      </c>
      <c r="AV105" s="272"/>
      <c r="AW105" s="272"/>
      <c r="AX105" s="317"/>
    </row>
    <row r="106" spans="1:60"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x14ac:dyDescent="0.2">
      <c r="A107" s="425"/>
      <c r="B107" s="426"/>
      <c r="C107" s="426"/>
      <c r="D107" s="426"/>
      <c r="E107" s="426"/>
      <c r="F107" s="427"/>
      <c r="G107" s="104" t="s">
        <v>604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606</v>
      </c>
      <c r="AC107" s="549"/>
      <c r="AD107" s="550"/>
      <c r="AE107" s="421" t="s">
        <v>606</v>
      </c>
      <c r="AF107" s="421"/>
      <c r="AG107" s="421"/>
      <c r="AH107" s="421"/>
      <c r="AI107" s="421" t="s">
        <v>606</v>
      </c>
      <c r="AJ107" s="421"/>
      <c r="AK107" s="421"/>
      <c r="AL107" s="421"/>
      <c r="AM107" s="421">
        <v>848</v>
      </c>
      <c r="AN107" s="421"/>
      <c r="AO107" s="421"/>
      <c r="AP107" s="421"/>
      <c r="AQ107" s="216" t="s">
        <v>606</v>
      </c>
      <c r="AR107" s="217"/>
      <c r="AS107" s="217"/>
      <c r="AT107" s="218"/>
      <c r="AU107" s="216" t="s">
        <v>606</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606</v>
      </c>
      <c r="AC108" s="472"/>
      <c r="AD108" s="473"/>
      <c r="AE108" s="421" t="s">
        <v>606</v>
      </c>
      <c r="AF108" s="421"/>
      <c r="AG108" s="421"/>
      <c r="AH108" s="421"/>
      <c r="AI108" s="421" t="s">
        <v>606</v>
      </c>
      <c r="AJ108" s="421"/>
      <c r="AK108" s="421"/>
      <c r="AL108" s="421"/>
      <c r="AM108" s="421">
        <v>400</v>
      </c>
      <c r="AN108" s="421"/>
      <c r="AO108" s="421"/>
      <c r="AP108" s="421"/>
      <c r="AQ108" s="216">
        <v>400</v>
      </c>
      <c r="AR108" s="217"/>
      <c r="AS108" s="217"/>
      <c r="AT108" s="218"/>
      <c r="AU108" s="271" t="s">
        <v>606</v>
      </c>
      <c r="AV108" s="272"/>
      <c r="AW108" s="272"/>
      <c r="AX108" s="317"/>
    </row>
    <row r="109" spans="1:60"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customHeight="1" x14ac:dyDescent="0.2">
      <c r="A110" s="425"/>
      <c r="B110" s="426"/>
      <c r="C110" s="426"/>
      <c r="D110" s="426"/>
      <c r="E110" s="426"/>
      <c r="F110" s="427"/>
      <c r="G110" s="104" t="s">
        <v>605</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606</v>
      </c>
      <c r="AC110" s="549"/>
      <c r="AD110" s="550"/>
      <c r="AE110" s="421" t="s">
        <v>606</v>
      </c>
      <c r="AF110" s="421"/>
      <c r="AG110" s="421"/>
      <c r="AH110" s="421"/>
      <c r="AI110" s="421" t="s">
        <v>606</v>
      </c>
      <c r="AJ110" s="421"/>
      <c r="AK110" s="421"/>
      <c r="AL110" s="421"/>
      <c r="AM110" s="421">
        <v>49</v>
      </c>
      <c r="AN110" s="421"/>
      <c r="AO110" s="421"/>
      <c r="AP110" s="421"/>
      <c r="AQ110" s="216" t="s">
        <v>606</v>
      </c>
      <c r="AR110" s="217"/>
      <c r="AS110" s="217"/>
      <c r="AT110" s="218"/>
      <c r="AU110" s="216" t="s">
        <v>606</v>
      </c>
      <c r="AV110" s="217"/>
      <c r="AW110" s="217"/>
      <c r="AX110" s="218"/>
    </row>
    <row r="111" spans="1:60" ht="23.2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606</v>
      </c>
      <c r="AC111" s="472"/>
      <c r="AD111" s="473"/>
      <c r="AE111" s="421" t="s">
        <v>606</v>
      </c>
      <c r="AF111" s="421"/>
      <c r="AG111" s="421"/>
      <c r="AH111" s="421"/>
      <c r="AI111" s="421" t="s">
        <v>606</v>
      </c>
      <c r="AJ111" s="421"/>
      <c r="AK111" s="421"/>
      <c r="AL111" s="421"/>
      <c r="AM111" s="421">
        <v>24</v>
      </c>
      <c r="AN111" s="421"/>
      <c r="AO111" s="421"/>
      <c r="AP111" s="421"/>
      <c r="AQ111" s="216">
        <v>24</v>
      </c>
      <c r="AR111" s="217"/>
      <c r="AS111" s="217"/>
      <c r="AT111" s="218"/>
      <c r="AU111" s="271" t="s">
        <v>606</v>
      </c>
      <c r="AV111" s="272"/>
      <c r="AW111" s="272"/>
      <c r="AX111" s="317"/>
    </row>
    <row r="112" spans="1:60" hidden="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idden="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569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606</v>
      </c>
      <c r="AC116" s="466"/>
      <c r="AD116" s="467"/>
      <c r="AE116" s="421" t="s">
        <v>606</v>
      </c>
      <c r="AF116" s="421"/>
      <c r="AG116" s="421"/>
      <c r="AH116" s="421"/>
      <c r="AI116" s="421" t="s">
        <v>606</v>
      </c>
      <c r="AJ116" s="421"/>
      <c r="AK116" s="421"/>
      <c r="AL116" s="421"/>
      <c r="AM116" s="421">
        <v>571</v>
      </c>
      <c r="AN116" s="421"/>
      <c r="AO116" s="421"/>
      <c r="AP116" s="421"/>
      <c r="AQ116" s="216" t="s">
        <v>615</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606</v>
      </c>
      <c r="AF117" s="554"/>
      <c r="AG117" s="554"/>
      <c r="AH117" s="554"/>
      <c r="AI117" s="554" t="s">
        <v>606</v>
      </c>
      <c r="AJ117" s="554"/>
      <c r="AK117" s="554"/>
      <c r="AL117" s="554"/>
      <c r="AM117" s="554" t="s">
        <v>614</v>
      </c>
      <c r="AN117" s="554"/>
      <c r="AO117" s="554"/>
      <c r="AP117" s="554"/>
      <c r="AQ117" s="554" t="s">
        <v>412</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7.75" customHeight="1" x14ac:dyDescent="0.2">
      <c r="A119" s="442"/>
      <c r="B119" s="443"/>
      <c r="C119" s="443"/>
      <c r="D119" s="443"/>
      <c r="E119" s="443"/>
      <c r="F119" s="444"/>
      <c r="G119" s="393" t="s">
        <v>607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606</v>
      </c>
      <c r="AC119" s="466"/>
      <c r="AD119" s="467"/>
      <c r="AE119" s="421" t="s">
        <v>606</v>
      </c>
      <c r="AF119" s="421"/>
      <c r="AG119" s="421"/>
      <c r="AH119" s="421"/>
      <c r="AI119" s="421" t="s">
        <v>606</v>
      </c>
      <c r="AJ119" s="421"/>
      <c r="AK119" s="421"/>
      <c r="AL119" s="421"/>
      <c r="AM119" s="421">
        <v>5933</v>
      </c>
      <c r="AN119" s="421"/>
      <c r="AO119" s="421"/>
      <c r="AP119" s="421"/>
      <c r="AQ119" s="216" t="s">
        <v>615</v>
      </c>
      <c r="AR119" s="217"/>
      <c r="AS119" s="217"/>
      <c r="AT119" s="217"/>
      <c r="AU119" s="217"/>
      <c r="AV119" s="217"/>
      <c r="AW119" s="217"/>
      <c r="AX119" s="219"/>
    </row>
    <row r="120" spans="1:50" ht="27.7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t="s">
        <v>606</v>
      </c>
      <c r="AF120" s="554"/>
      <c r="AG120" s="554"/>
      <c r="AH120" s="554"/>
      <c r="AI120" s="554" t="s">
        <v>606</v>
      </c>
      <c r="AJ120" s="554"/>
      <c r="AK120" s="554"/>
      <c r="AL120" s="554"/>
      <c r="AM120" s="554" t="s">
        <v>594</v>
      </c>
      <c r="AN120" s="554"/>
      <c r="AO120" s="554"/>
      <c r="AP120" s="554"/>
      <c r="AQ120" s="554" t="s">
        <v>412</v>
      </c>
      <c r="AR120" s="554"/>
      <c r="AS120" s="554"/>
      <c r="AT120" s="554"/>
      <c r="AU120" s="554"/>
      <c r="AV120" s="554"/>
      <c r="AW120" s="554"/>
      <c r="AX120" s="555"/>
    </row>
    <row r="121" spans="1:50"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7.75" customHeight="1" x14ac:dyDescent="0.2">
      <c r="A122" s="442"/>
      <c r="B122" s="443"/>
      <c r="C122" s="443"/>
      <c r="D122" s="443"/>
      <c r="E122" s="443"/>
      <c r="F122" s="444"/>
      <c r="G122" s="393" t="s">
        <v>608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606</v>
      </c>
      <c r="AC122" s="466"/>
      <c r="AD122" s="467"/>
      <c r="AE122" s="421" t="s">
        <v>606</v>
      </c>
      <c r="AF122" s="421"/>
      <c r="AG122" s="421"/>
      <c r="AH122" s="421"/>
      <c r="AI122" s="421" t="s">
        <v>606</v>
      </c>
      <c r="AJ122" s="421"/>
      <c r="AK122" s="421"/>
      <c r="AL122" s="421"/>
      <c r="AM122" s="421">
        <v>34</v>
      </c>
      <c r="AN122" s="421"/>
      <c r="AO122" s="421"/>
      <c r="AP122" s="421"/>
      <c r="AQ122" s="421" t="s">
        <v>606</v>
      </c>
      <c r="AR122" s="421"/>
      <c r="AS122" s="421"/>
      <c r="AT122" s="421"/>
      <c r="AU122" s="421"/>
      <c r="AV122" s="421"/>
      <c r="AW122" s="421"/>
      <c r="AX122" s="553"/>
    </row>
    <row r="123" spans="1:50" ht="27.75"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t="s">
        <v>606</v>
      </c>
      <c r="AF123" s="554"/>
      <c r="AG123" s="554"/>
      <c r="AH123" s="554"/>
      <c r="AI123" s="554" t="s">
        <v>606</v>
      </c>
      <c r="AJ123" s="554"/>
      <c r="AK123" s="554"/>
      <c r="AL123" s="554"/>
      <c r="AM123" s="554" t="s">
        <v>611</v>
      </c>
      <c r="AN123" s="554"/>
      <c r="AO123" s="554"/>
      <c r="AP123" s="554"/>
      <c r="AQ123" s="554" t="s">
        <v>606</v>
      </c>
      <c r="AR123" s="554"/>
      <c r="AS123" s="554"/>
      <c r="AT123" s="554"/>
      <c r="AU123" s="554"/>
      <c r="AV123" s="554"/>
      <c r="AW123" s="554"/>
      <c r="AX123" s="555"/>
    </row>
    <row r="124" spans="1:50"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7.75" customHeight="1" x14ac:dyDescent="0.2">
      <c r="A125" s="442"/>
      <c r="B125" s="443"/>
      <c r="C125" s="443"/>
      <c r="D125" s="443"/>
      <c r="E125" s="443"/>
      <c r="F125" s="444"/>
      <c r="G125" s="931" t="s">
        <v>609</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t="s">
        <v>606</v>
      </c>
      <c r="AC125" s="466"/>
      <c r="AD125" s="467"/>
      <c r="AE125" s="421" t="s">
        <v>606</v>
      </c>
      <c r="AF125" s="421"/>
      <c r="AG125" s="421"/>
      <c r="AH125" s="421"/>
      <c r="AI125" s="421" t="s">
        <v>606</v>
      </c>
      <c r="AJ125" s="421"/>
      <c r="AK125" s="421"/>
      <c r="AL125" s="421"/>
      <c r="AM125" s="421">
        <v>1.6</v>
      </c>
      <c r="AN125" s="421"/>
      <c r="AO125" s="421"/>
      <c r="AP125" s="421"/>
      <c r="AQ125" s="421" t="s">
        <v>606</v>
      </c>
      <c r="AR125" s="421"/>
      <c r="AS125" s="421"/>
      <c r="AT125" s="421"/>
      <c r="AU125" s="421"/>
      <c r="AV125" s="421"/>
      <c r="AW125" s="421"/>
      <c r="AX125" s="553"/>
    </row>
    <row r="126" spans="1:50" ht="27.75" customHeight="1" x14ac:dyDescent="0.2">
      <c r="A126" s="445"/>
      <c r="B126" s="446"/>
      <c r="C126" s="446"/>
      <c r="D126" s="446"/>
      <c r="E126" s="446"/>
      <c r="F126" s="447"/>
      <c r="G126" s="933"/>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t="s">
        <v>606</v>
      </c>
      <c r="AF126" s="554"/>
      <c r="AG126" s="554"/>
      <c r="AH126" s="554"/>
      <c r="AI126" s="554" t="s">
        <v>606</v>
      </c>
      <c r="AJ126" s="554"/>
      <c r="AK126" s="554"/>
      <c r="AL126" s="554"/>
      <c r="AM126" s="554" t="s">
        <v>612</v>
      </c>
      <c r="AN126" s="554"/>
      <c r="AO126" s="554"/>
      <c r="AP126" s="554"/>
      <c r="AQ126" s="554" t="s">
        <v>606</v>
      </c>
      <c r="AR126" s="554"/>
      <c r="AS126" s="554"/>
      <c r="AT126" s="554"/>
      <c r="AU126" s="554"/>
      <c r="AV126" s="554"/>
      <c r="AW126" s="554"/>
      <c r="AX126" s="555"/>
    </row>
    <row r="127" spans="1:50"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7.75" customHeight="1" x14ac:dyDescent="0.2">
      <c r="A128" s="442"/>
      <c r="B128" s="443"/>
      <c r="C128" s="443"/>
      <c r="D128" s="443"/>
      <c r="E128" s="443"/>
      <c r="F128" s="444"/>
      <c r="G128" s="393" t="s">
        <v>610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606</v>
      </c>
      <c r="AC128" s="466"/>
      <c r="AD128" s="467"/>
      <c r="AE128" s="421" t="s">
        <v>606</v>
      </c>
      <c r="AF128" s="421"/>
      <c r="AG128" s="421"/>
      <c r="AH128" s="421"/>
      <c r="AI128" s="421" t="s">
        <v>606</v>
      </c>
      <c r="AJ128" s="421"/>
      <c r="AK128" s="421"/>
      <c r="AL128" s="421"/>
      <c r="AM128" s="421">
        <v>26</v>
      </c>
      <c r="AN128" s="421"/>
      <c r="AO128" s="421"/>
      <c r="AP128" s="421"/>
      <c r="AQ128" s="421" t="s">
        <v>606</v>
      </c>
      <c r="AR128" s="421"/>
      <c r="AS128" s="421"/>
      <c r="AT128" s="421"/>
      <c r="AU128" s="421"/>
      <c r="AV128" s="421"/>
      <c r="AW128" s="421"/>
      <c r="AX128" s="553"/>
    </row>
    <row r="129" spans="1:50" ht="27.75"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t="s">
        <v>606</v>
      </c>
      <c r="AF129" s="554"/>
      <c r="AG129" s="554"/>
      <c r="AH129" s="554"/>
      <c r="AI129" s="554" t="s">
        <v>606</v>
      </c>
      <c r="AJ129" s="554"/>
      <c r="AK129" s="554"/>
      <c r="AL129" s="554"/>
      <c r="AM129" s="554" t="s">
        <v>613</v>
      </c>
      <c r="AN129" s="554"/>
      <c r="AO129" s="554"/>
      <c r="AP129" s="554"/>
      <c r="AQ129" s="554" t="s">
        <v>606</v>
      </c>
      <c r="AR129" s="554"/>
      <c r="AS129" s="554"/>
      <c r="AT129" s="554"/>
      <c r="AU129" s="554"/>
      <c r="AV129" s="554"/>
      <c r="AW129" s="554"/>
      <c r="AX129" s="555"/>
    </row>
    <row r="130" spans="1:50" hidden="1" x14ac:dyDescent="0.2">
      <c r="A130" s="187" t="s">
        <v>411</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idden="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idden="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idden="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idden="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idden="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idden="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idden="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idden="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idden="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idden="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idden="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3.5" hidden="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idden="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idden="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idden="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idden="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idden="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3.5" hidden="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idden="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idden="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idden="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idden="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idden="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3.5" hidden="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idden="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idden="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idden="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idden="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idden="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3.5" hidden="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idden="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idden="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idden="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idden="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idden="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idden="1" x14ac:dyDescent="0.2">
      <c r="A430" s="188"/>
      <c r="B430" s="185"/>
      <c r="C430" s="177" t="s">
        <v>426</v>
      </c>
      <c r="D430" s="935"/>
      <c r="E430" s="173" t="s">
        <v>404</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idden="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idden="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idden="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idden="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idden="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idden="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idden="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idden="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idden="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idden="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idden="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idden="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idden="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idden="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idden="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idden="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idden="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idden="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idden="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idden="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idden="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idden="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idden="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idden="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idden="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idden="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idden="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idden="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idden="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idden="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idden="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idden="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idden="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idden="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idden="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idden="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idden="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idden="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idden="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idden="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idden="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idden="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idden="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idden="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idden="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idden="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idden="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idden="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idden="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idden="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idden="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idden="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idden="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2">
      <c r="A484" s="188"/>
      <c r="B484" s="185"/>
      <c r="C484" s="179"/>
      <c r="D484" s="185"/>
      <c r="E484" s="173" t="s">
        <v>408</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idden="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idden="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idden="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idden="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idden="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idden="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idden="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idden="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idden="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idden="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idden="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idden="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idden="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idden="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idden="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idden="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idden="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idden="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idden="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idden="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idden="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idden="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idden="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idden="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idden="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idden="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idden="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idden="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idden="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idden="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idden="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idden="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idden="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idden="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idden="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idden="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idden="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idden="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idden="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idden="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idden="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idden="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idden="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idden="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idden="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idden="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idden="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idden="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idden="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idden="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idden="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2">
      <c r="A538" s="188"/>
      <c r="B538" s="185"/>
      <c r="C538" s="179"/>
      <c r="D538" s="185"/>
      <c r="E538" s="173" t="s">
        <v>409</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idden="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idden="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idden="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idden="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idden="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idden="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idden="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idden="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idden="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idden="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idden="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idden="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idden="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idden="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idden="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idden="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idden="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idden="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idden="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idden="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idden="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idden="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idden="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idden="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idden="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idden="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idden="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idden="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idden="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idden="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idden="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idden="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idden="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idden="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idden="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idden="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idden="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idden="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idden="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idden="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idden="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idden="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idden="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idden="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idden="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idden="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idden="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idden="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idden="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idden="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idden="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2">
      <c r="A592" s="188"/>
      <c r="B592" s="185"/>
      <c r="C592" s="179"/>
      <c r="D592" s="185"/>
      <c r="E592" s="173" t="s">
        <v>408</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idden="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idden="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idden="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idden="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idden="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idden="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idden="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idden="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idden="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idden="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idden="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idden="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idden="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idden="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idden="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idden="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idden="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idden="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idden="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idden="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idden="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idden="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idden="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idden="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idden="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idden="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idden="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idden="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idden="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idden="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idden="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idden="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idden="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idden="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idden="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idden="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idden="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idden="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idden="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idden="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idden="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idden="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idden="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idden="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idden="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idden="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idden="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idden="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idden="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idden="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idden="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2">
      <c r="A646" s="188"/>
      <c r="B646" s="185"/>
      <c r="C646" s="179"/>
      <c r="D646" s="185"/>
      <c r="E646" s="173" t="s">
        <v>409</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idden="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idden="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idden="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idden="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idden="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idden="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idden="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idden="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idden="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idden="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idden="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idden="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idden="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idden="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idden="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idden="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idden="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idden="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idden="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idden="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idden="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idden="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idden="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idden="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idden="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idden="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idden="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idden="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idden="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idden="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idden="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idden="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idden="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idden="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idden="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idden="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idden="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idden="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idden="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idden="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idden="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idden="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idden="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idden="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idden="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idden="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idden="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idden="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idden="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idden="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idden="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1.75" customHeight="1" x14ac:dyDescent="0.2">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570</v>
      </c>
      <c r="AH702" s="386"/>
      <c r="AI702" s="386"/>
      <c r="AJ702" s="386"/>
      <c r="AK702" s="386"/>
      <c r="AL702" s="386"/>
      <c r="AM702" s="386"/>
      <c r="AN702" s="386"/>
      <c r="AO702" s="386"/>
      <c r="AP702" s="386"/>
      <c r="AQ702" s="386"/>
      <c r="AR702" s="386"/>
      <c r="AS702" s="386"/>
      <c r="AT702" s="386"/>
      <c r="AU702" s="386"/>
      <c r="AV702" s="386"/>
      <c r="AW702" s="386"/>
      <c r="AX702" s="387"/>
    </row>
    <row r="703" spans="1:50" ht="105"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573</v>
      </c>
      <c r="AE703" s="327"/>
      <c r="AF703" s="327"/>
      <c r="AG703" s="100" t="s">
        <v>571</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x14ac:dyDescent="0.2">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6" t="s">
        <v>572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573</v>
      </c>
      <c r="AE705" s="717"/>
      <c r="AF705" s="717"/>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574</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575</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573</v>
      </c>
      <c r="AE708" s="605"/>
      <c r="AF708" s="605"/>
      <c r="AG708" s="744" t="s">
        <v>576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573</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577</v>
      </c>
      <c r="AE710" s="327"/>
      <c r="AF710" s="327"/>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573</v>
      </c>
      <c r="AE711" s="327"/>
      <c r="AF711" s="327"/>
      <c r="AG711" s="100" t="s">
        <v>578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577</v>
      </c>
      <c r="AE712" s="785"/>
      <c r="AF712" s="785"/>
      <c r="AG712" s="812" t="s">
        <v>412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3"/>
      <c r="B713" s="645"/>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577</v>
      </c>
      <c r="AE713" s="327"/>
      <c r="AF713" s="664"/>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573</v>
      </c>
      <c r="AE714" s="810"/>
      <c r="AF714" s="811"/>
      <c r="AG714" s="738" t="s">
        <v>579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1"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573</v>
      </c>
      <c r="AE715" s="605"/>
      <c r="AF715" s="657"/>
      <c r="AG715" s="744" t="s">
        <v>580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577</v>
      </c>
      <c r="AE716" s="627"/>
      <c r="AF716" s="627"/>
      <c r="AG716" s="100" t="s">
        <v>412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573</v>
      </c>
      <c r="AE717" s="327"/>
      <c r="AF717" s="327"/>
      <c r="AG717" s="744" t="s">
        <v>581</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573</v>
      </c>
      <c r="AE718" s="327"/>
      <c r="AF718" s="327"/>
      <c r="AG718" s="126" t="s">
        <v>582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0"/>
      <c r="B721" s="781"/>
      <c r="C721" s="294"/>
      <c r="D721" s="295"/>
      <c r="E721" s="295"/>
      <c r="F721" s="296"/>
      <c r="G721" s="285"/>
      <c r="H721" s="286"/>
      <c r="I721" s="82" t="str">
        <f>IF(OR(G721="　", G721=""), "", "-")</f>
        <v/>
      </c>
      <c r="J721" s="289" t="s">
        <v>606</v>
      </c>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0"/>
      <c r="B722" s="781"/>
      <c r="C722" s="294"/>
      <c r="D722" s="295"/>
      <c r="E722" s="295"/>
      <c r="F722" s="296"/>
      <c r="G722" s="285"/>
      <c r="H722" s="286"/>
      <c r="I722" s="82" t="str">
        <f t="shared" ref="I722:I725" si="4">IF(OR(G722="　", G722=""), "", "-")</f>
        <v/>
      </c>
      <c r="J722" s="289" t="s">
        <v>606</v>
      </c>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0"/>
      <c r="B723" s="781"/>
      <c r="C723" s="294"/>
      <c r="D723" s="295"/>
      <c r="E723" s="295"/>
      <c r="F723" s="296"/>
      <c r="G723" s="285"/>
      <c r="H723" s="286"/>
      <c r="I723" s="82" t="str">
        <f t="shared" si="4"/>
        <v/>
      </c>
      <c r="J723" s="289" t="s">
        <v>606</v>
      </c>
      <c r="K723" s="289"/>
      <c r="L723" s="82" t="str">
        <f t="shared" si="5"/>
        <v/>
      </c>
      <c r="M723" s="83"/>
      <c r="N723" s="302" t="s">
        <v>606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0"/>
      <c r="B724" s="781"/>
      <c r="C724" s="294"/>
      <c r="D724" s="295"/>
      <c r="E724" s="295"/>
      <c r="F724" s="296"/>
      <c r="G724" s="285"/>
      <c r="H724" s="286"/>
      <c r="I724" s="82" t="str">
        <f t="shared" si="4"/>
        <v/>
      </c>
      <c r="J724" s="289" t="s">
        <v>606</v>
      </c>
      <c r="K724" s="289"/>
      <c r="L724" s="82" t="str">
        <f t="shared" si="5"/>
        <v/>
      </c>
      <c r="M724" s="83"/>
      <c r="N724" s="302" t="s">
        <v>606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2"/>
      <c r="B725" s="783"/>
      <c r="C725" s="323"/>
      <c r="D725" s="324"/>
      <c r="E725" s="324"/>
      <c r="F725" s="325"/>
      <c r="G725" s="287"/>
      <c r="H725" s="288"/>
      <c r="I725" s="84" t="str">
        <f t="shared" si="4"/>
        <v/>
      </c>
      <c r="J725" s="290" t="s">
        <v>606</v>
      </c>
      <c r="K725" s="290"/>
      <c r="L725" s="84" t="str">
        <f t="shared" si="5"/>
        <v/>
      </c>
      <c r="M725" s="85"/>
      <c r="N725" s="273" t="s">
        <v>606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4"/>
      <c r="C726" s="817" t="s">
        <v>53</v>
      </c>
      <c r="D726" s="839"/>
      <c r="E726" s="839"/>
      <c r="F726" s="840"/>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9.75" customHeight="1" thickBot="1" x14ac:dyDescent="0.25">
      <c r="A727" s="805"/>
      <c r="B727" s="806"/>
      <c r="C727" s="750" t="s">
        <v>57</v>
      </c>
      <c r="D727" s="751"/>
      <c r="E727" s="751"/>
      <c r="F727" s="752"/>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5" t="s">
        <v>616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5" customHeight="1" thickBot="1" x14ac:dyDescent="0.25">
      <c r="A731" s="801"/>
      <c r="B731" s="802"/>
      <c r="C731" s="802"/>
      <c r="D731" s="802"/>
      <c r="E731" s="803"/>
      <c r="F731" s="731" t="s">
        <v>616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5">
      <c r="A733" s="674"/>
      <c r="B733" s="675"/>
      <c r="C733" s="675"/>
      <c r="D733" s="675"/>
      <c r="E733" s="676"/>
      <c r="F733" s="638" t="s">
        <v>616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t="s">
        <v>616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2" t="s">
        <v>407</v>
      </c>
      <c r="B737" s="209"/>
      <c r="C737" s="209"/>
      <c r="D737" s="210"/>
      <c r="E737" s="993" t="s">
        <v>606</v>
      </c>
      <c r="F737" s="993"/>
      <c r="G737" s="993"/>
      <c r="H737" s="993"/>
      <c r="I737" s="993"/>
      <c r="J737" s="993"/>
      <c r="K737" s="993"/>
      <c r="L737" s="993"/>
      <c r="M737" s="993"/>
      <c r="N737" s="365" t="s">
        <v>402</v>
      </c>
      <c r="O737" s="365"/>
      <c r="P737" s="365"/>
      <c r="Q737" s="365"/>
      <c r="R737" s="993" t="s">
        <v>606</v>
      </c>
      <c r="S737" s="993"/>
      <c r="T737" s="993"/>
      <c r="U737" s="993"/>
      <c r="V737" s="993"/>
      <c r="W737" s="993"/>
      <c r="X737" s="993"/>
      <c r="Y737" s="993"/>
      <c r="Z737" s="993"/>
      <c r="AA737" s="365" t="s">
        <v>401</v>
      </c>
      <c r="AB737" s="365"/>
      <c r="AC737" s="365"/>
      <c r="AD737" s="365"/>
      <c r="AE737" s="993" t="s">
        <v>606</v>
      </c>
      <c r="AF737" s="993"/>
      <c r="AG737" s="993"/>
      <c r="AH737" s="993"/>
      <c r="AI737" s="993"/>
      <c r="AJ737" s="993"/>
      <c r="AK737" s="993"/>
      <c r="AL737" s="993"/>
      <c r="AM737" s="993"/>
      <c r="AN737" s="365" t="s">
        <v>400</v>
      </c>
      <c r="AO737" s="365"/>
      <c r="AP737" s="365"/>
      <c r="AQ737" s="365"/>
      <c r="AR737" s="999" t="s">
        <v>606</v>
      </c>
      <c r="AS737" s="1000"/>
      <c r="AT737" s="1000"/>
      <c r="AU737" s="1000"/>
      <c r="AV737" s="1000"/>
      <c r="AW737" s="1000"/>
      <c r="AX737" s="1001"/>
      <c r="AY737" s="88"/>
      <c r="AZ737" s="88"/>
    </row>
    <row r="738" spans="1:52" ht="24.75" customHeight="1" x14ac:dyDescent="0.2">
      <c r="A738" s="992" t="s">
        <v>399</v>
      </c>
      <c r="B738" s="209"/>
      <c r="C738" s="209"/>
      <c r="D738" s="210"/>
      <c r="E738" s="993" t="s">
        <v>606</v>
      </c>
      <c r="F738" s="993"/>
      <c r="G738" s="993"/>
      <c r="H738" s="993"/>
      <c r="I738" s="993"/>
      <c r="J738" s="993"/>
      <c r="K738" s="993"/>
      <c r="L738" s="993"/>
      <c r="M738" s="993"/>
      <c r="N738" s="365" t="s">
        <v>398</v>
      </c>
      <c r="O738" s="365"/>
      <c r="P738" s="365"/>
      <c r="Q738" s="365"/>
      <c r="R738" s="993" t="s">
        <v>606</v>
      </c>
      <c r="S738" s="993"/>
      <c r="T738" s="993"/>
      <c r="U738" s="993"/>
      <c r="V738" s="993"/>
      <c r="W738" s="993"/>
      <c r="X738" s="993"/>
      <c r="Y738" s="993"/>
      <c r="Z738" s="993"/>
      <c r="AA738" s="365" t="s">
        <v>397</v>
      </c>
      <c r="AB738" s="365"/>
      <c r="AC738" s="365"/>
      <c r="AD738" s="365"/>
      <c r="AE738" s="993" t="s">
        <v>606</v>
      </c>
      <c r="AF738" s="993"/>
      <c r="AG738" s="993"/>
      <c r="AH738" s="993"/>
      <c r="AI738" s="993"/>
      <c r="AJ738" s="993"/>
      <c r="AK738" s="993"/>
      <c r="AL738" s="993"/>
      <c r="AM738" s="993"/>
      <c r="AN738" s="365" t="s">
        <v>396</v>
      </c>
      <c r="AO738" s="365"/>
      <c r="AP738" s="365"/>
      <c r="AQ738" s="365"/>
      <c r="AR738" s="999" t="s">
        <v>606</v>
      </c>
      <c r="AS738" s="1000"/>
      <c r="AT738" s="1000"/>
      <c r="AU738" s="1000"/>
      <c r="AV738" s="1000"/>
      <c r="AW738" s="1000"/>
      <c r="AX738" s="1001"/>
    </row>
    <row r="739" spans="1:52" ht="24.75" customHeight="1" x14ac:dyDescent="0.2">
      <c r="A739" s="992" t="s">
        <v>395</v>
      </c>
      <c r="B739" s="209"/>
      <c r="C739" s="209"/>
      <c r="D739" s="210"/>
      <c r="E739" s="993" t="s">
        <v>606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419</v>
      </c>
      <c r="B740" s="975"/>
      <c r="C740" s="975"/>
      <c r="D740" s="976"/>
      <c r="E740" s="977" t="s">
        <v>561</v>
      </c>
      <c r="F740" s="978"/>
      <c r="G740" s="978"/>
      <c r="H740" s="92" t="str">
        <f>IF(E740="", "", "(")</f>
        <v>(</v>
      </c>
      <c r="I740" s="978" t="s">
        <v>392</v>
      </c>
      <c r="J740" s="978"/>
      <c r="K740" s="92" t="str">
        <f>IF(OR(I740="　", I740=""), "", "-")</f>
        <v>-</v>
      </c>
      <c r="L740" s="979">
        <v>33</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364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2">
      <c r="A781" s="631"/>
      <c r="B781" s="632"/>
      <c r="C781" s="632"/>
      <c r="D781" s="632"/>
      <c r="E781" s="632"/>
      <c r="F781" s="633"/>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1"/>
      <c r="B782" s="632"/>
      <c r="C782" s="632"/>
      <c r="D782" s="632"/>
      <c r="E782" s="632"/>
      <c r="F782" s="633"/>
      <c r="G782" s="671" t="s">
        <v>584</v>
      </c>
      <c r="H782" s="672"/>
      <c r="I782" s="672"/>
      <c r="J782" s="672"/>
      <c r="K782" s="673"/>
      <c r="L782" s="665" t="s">
        <v>585</v>
      </c>
      <c r="M782" s="666"/>
      <c r="N782" s="666"/>
      <c r="O782" s="666"/>
      <c r="P782" s="666"/>
      <c r="Q782" s="666"/>
      <c r="R782" s="666"/>
      <c r="S782" s="666"/>
      <c r="T782" s="666"/>
      <c r="U782" s="666"/>
      <c r="V782" s="666"/>
      <c r="W782" s="666"/>
      <c r="X782" s="667"/>
      <c r="Y782" s="388">
        <f>63.7216*1.1</f>
        <v>70.093760000000003</v>
      </c>
      <c r="Z782" s="389"/>
      <c r="AA782" s="389"/>
      <c r="AB782" s="807"/>
      <c r="AC782" s="671" t="s">
        <v>584</v>
      </c>
      <c r="AD782" s="672"/>
      <c r="AE782" s="672"/>
      <c r="AF782" s="672"/>
      <c r="AG782" s="673"/>
      <c r="AH782" s="665" t="s">
        <v>585</v>
      </c>
      <c r="AI782" s="666"/>
      <c r="AJ782" s="666"/>
      <c r="AK782" s="666"/>
      <c r="AL782" s="666"/>
      <c r="AM782" s="666"/>
      <c r="AN782" s="666"/>
      <c r="AO782" s="666"/>
      <c r="AP782" s="666"/>
      <c r="AQ782" s="666"/>
      <c r="AR782" s="666"/>
      <c r="AS782" s="666"/>
      <c r="AT782" s="667"/>
      <c r="AU782" s="388">
        <f>27.037191*1.1</f>
        <v>29.740910100000001</v>
      </c>
      <c r="AV782" s="389"/>
      <c r="AW782" s="389"/>
      <c r="AX782" s="390"/>
    </row>
    <row r="783" spans="1:50" ht="24.75" customHeight="1" x14ac:dyDescent="0.2">
      <c r="A783" s="631"/>
      <c r="B783" s="632"/>
      <c r="C783" s="632"/>
      <c r="D783" s="632"/>
      <c r="E783" s="632"/>
      <c r="F783" s="633"/>
      <c r="G783" s="606" t="s">
        <v>586</v>
      </c>
      <c r="H783" s="607"/>
      <c r="I783" s="607"/>
      <c r="J783" s="607"/>
      <c r="K783" s="608"/>
      <c r="L783" s="598" t="s">
        <v>587</v>
      </c>
      <c r="M783" s="599"/>
      <c r="N783" s="599"/>
      <c r="O783" s="599"/>
      <c r="P783" s="599"/>
      <c r="Q783" s="599"/>
      <c r="R783" s="599"/>
      <c r="S783" s="599"/>
      <c r="T783" s="599"/>
      <c r="U783" s="599"/>
      <c r="V783" s="599"/>
      <c r="W783" s="599"/>
      <c r="X783" s="600"/>
      <c r="Y783" s="601">
        <f>9.585972*1.1</f>
        <v>10.544569200000002</v>
      </c>
      <c r="Z783" s="602"/>
      <c r="AA783" s="602"/>
      <c r="AB783" s="612"/>
      <c r="AC783" s="606" t="s">
        <v>586</v>
      </c>
      <c r="AD783" s="607"/>
      <c r="AE783" s="607"/>
      <c r="AF783" s="607"/>
      <c r="AG783" s="608"/>
      <c r="AH783" s="598" t="s">
        <v>587</v>
      </c>
      <c r="AI783" s="599"/>
      <c r="AJ783" s="599"/>
      <c r="AK783" s="599"/>
      <c r="AL783" s="599"/>
      <c r="AM783" s="599"/>
      <c r="AN783" s="599"/>
      <c r="AO783" s="599"/>
      <c r="AP783" s="599"/>
      <c r="AQ783" s="599"/>
      <c r="AR783" s="599"/>
      <c r="AS783" s="599"/>
      <c r="AT783" s="600"/>
      <c r="AU783" s="601">
        <f>7.962809*1.1</f>
        <v>8.7590899000000011</v>
      </c>
      <c r="AV783" s="602"/>
      <c r="AW783" s="602"/>
      <c r="AX783" s="603"/>
    </row>
    <row r="784" spans="1:50" ht="24.75" customHeight="1" x14ac:dyDescent="0.2">
      <c r="A784" s="631"/>
      <c r="B784" s="632"/>
      <c r="C784" s="632"/>
      <c r="D784" s="632"/>
      <c r="E784" s="632"/>
      <c r="F784" s="633"/>
      <c r="G784" s="606" t="s">
        <v>588</v>
      </c>
      <c r="H784" s="607"/>
      <c r="I784" s="607"/>
      <c r="J784" s="607"/>
      <c r="K784" s="608"/>
      <c r="L784" s="598" t="s">
        <v>606</v>
      </c>
      <c r="M784" s="599"/>
      <c r="N784" s="599"/>
      <c r="O784" s="599"/>
      <c r="P784" s="599"/>
      <c r="Q784" s="599"/>
      <c r="R784" s="599"/>
      <c r="S784" s="599"/>
      <c r="T784" s="599"/>
      <c r="U784" s="599"/>
      <c r="V784" s="599"/>
      <c r="W784" s="599"/>
      <c r="X784" s="600"/>
      <c r="Y784" s="601">
        <f>7.330757*1.1</f>
        <v>8.0638327000000007</v>
      </c>
      <c r="Z784" s="602"/>
      <c r="AA784" s="602"/>
      <c r="AB784" s="612"/>
      <c r="AC784" s="606" t="s">
        <v>588</v>
      </c>
      <c r="AD784" s="607"/>
      <c r="AE784" s="607"/>
      <c r="AF784" s="607"/>
      <c r="AG784" s="608"/>
      <c r="AH784" s="598" t="s">
        <v>606</v>
      </c>
      <c r="AI784" s="599"/>
      <c r="AJ784" s="599"/>
      <c r="AK784" s="599"/>
      <c r="AL784" s="599"/>
      <c r="AM784" s="599"/>
      <c r="AN784" s="599"/>
      <c r="AO784" s="599"/>
      <c r="AP784" s="599"/>
      <c r="AQ784" s="599"/>
      <c r="AR784" s="599"/>
      <c r="AS784" s="599"/>
      <c r="AT784" s="600"/>
      <c r="AU784" s="601">
        <f>3.5*1.1</f>
        <v>3.8500000000000005</v>
      </c>
      <c r="AV784" s="602"/>
      <c r="AW784" s="602"/>
      <c r="AX784" s="603"/>
    </row>
    <row r="785" spans="1:50" ht="24.75" hidden="1" customHeight="1" x14ac:dyDescent="0.2">
      <c r="A785" s="631"/>
      <c r="B785" s="632"/>
      <c r="C785" s="632"/>
      <c r="D785" s="632"/>
      <c r="E785" s="632"/>
      <c r="F785" s="633"/>
      <c r="G785" s="606" t="s">
        <v>606</v>
      </c>
      <c r="H785" s="607"/>
      <c r="I785" s="607"/>
      <c r="J785" s="607"/>
      <c r="K785" s="608"/>
      <c r="L785" s="598" t="s">
        <v>606</v>
      </c>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t="s">
        <v>606</v>
      </c>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t="s">
        <v>606</v>
      </c>
      <c r="H786" s="607"/>
      <c r="I786" s="607"/>
      <c r="J786" s="607"/>
      <c r="K786" s="608"/>
      <c r="L786" s="598" t="s">
        <v>606</v>
      </c>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t="s">
        <v>606</v>
      </c>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t="s">
        <v>606</v>
      </c>
      <c r="H787" s="607"/>
      <c r="I787" s="607"/>
      <c r="J787" s="607"/>
      <c r="K787" s="608"/>
      <c r="L787" s="598" t="s">
        <v>606</v>
      </c>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t="s">
        <v>606</v>
      </c>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t="s">
        <v>606</v>
      </c>
      <c r="H788" s="607"/>
      <c r="I788" s="607"/>
      <c r="J788" s="607"/>
      <c r="K788" s="608"/>
      <c r="L788" s="598" t="s">
        <v>606</v>
      </c>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t="s">
        <v>606</v>
      </c>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34" t="s">
        <v>606</v>
      </c>
      <c r="H789" s="607"/>
      <c r="I789" s="607"/>
      <c r="J789" s="607"/>
      <c r="K789" s="608"/>
      <c r="L789" s="598" t="s">
        <v>606</v>
      </c>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t="s">
        <v>606</v>
      </c>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t="s">
        <v>606</v>
      </c>
      <c r="H790" s="607"/>
      <c r="I790" s="607"/>
      <c r="J790" s="607"/>
      <c r="K790" s="608"/>
      <c r="L790" s="598" t="s">
        <v>606</v>
      </c>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t="s">
        <v>606</v>
      </c>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t="s">
        <v>606</v>
      </c>
      <c r="H791" s="607"/>
      <c r="I791" s="607"/>
      <c r="J791" s="607"/>
      <c r="K791" s="608"/>
      <c r="L791" s="598" t="s">
        <v>606</v>
      </c>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t="s">
        <v>606</v>
      </c>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88.702161900000007</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42.35</v>
      </c>
      <c r="AV792" s="834"/>
      <c r="AW792" s="834"/>
      <c r="AX792" s="836"/>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x14ac:dyDescent="0.2">
      <c r="A794" s="631"/>
      <c r="B794" s="632"/>
      <c r="C794" s="632"/>
      <c r="D794" s="632"/>
      <c r="E794" s="632"/>
      <c r="F794" s="633"/>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2">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7"/>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2">
      <c r="A807" s="631"/>
      <c r="B807" s="632"/>
      <c r="C807" s="632"/>
      <c r="D807" s="632"/>
      <c r="E807" s="632"/>
      <c r="F807" s="633"/>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2">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2">
      <c r="A820" s="631"/>
      <c r="B820" s="632"/>
      <c r="C820" s="632"/>
      <c r="D820" s="632"/>
      <c r="E820" s="632"/>
      <c r="F820" s="633"/>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2">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6.75" customHeight="1" x14ac:dyDescent="0.2">
      <c r="A838" s="376">
        <v>1</v>
      </c>
      <c r="B838" s="376">
        <v>1</v>
      </c>
      <c r="C838" s="361" t="s">
        <v>589</v>
      </c>
      <c r="D838" s="347"/>
      <c r="E838" s="347"/>
      <c r="F838" s="347"/>
      <c r="G838" s="347"/>
      <c r="H838" s="347"/>
      <c r="I838" s="347"/>
      <c r="J838" s="348"/>
      <c r="K838" s="349"/>
      <c r="L838" s="349"/>
      <c r="M838" s="349"/>
      <c r="N838" s="349"/>
      <c r="O838" s="349"/>
      <c r="P838" s="362" t="s">
        <v>590</v>
      </c>
      <c r="Q838" s="350"/>
      <c r="R838" s="350"/>
      <c r="S838" s="350"/>
      <c r="T838" s="350"/>
      <c r="U838" s="350"/>
      <c r="V838" s="350"/>
      <c r="W838" s="350"/>
      <c r="X838" s="350"/>
      <c r="Y838" s="351">
        <v>89</v>
      </c>
      <c r="Z838" s="352"/>
      <c r="AA838" s="352"/>
      <c r="AB838" s="353"/>
      <c r="AC838" s="363" t="s">
        <v>380</v>
      </c>
      <c r="AD838" s="371"/>
      <c r="AE838" s="371"/>
      <c r="AF838" s="371"/>
      <c r="AG838" s="371"/>
      <c r="AH838" s="372">
        <v>1</v>
      </c>
      <c r="AI838" s="373"/>
      <c r="AJ838" s="373"/>
      <c r="AK838" s="373"/>
      <c r="AL838" s="357">
        <v>100</v>
      </c>
      <c r="AM838" s="358"/>
      <c r="AN838" s="358"/>
      <c r="AO838" s="359"/>
      <c r="AP838" s="360" t="s">
        <v>616</v>
      </c>
      <c r="AQ838" s="360"/>
      <c r="AR838" s="360"/>
      <c r="AS838" s="360"/>
      <c r="AT838" s="360"/>
      <c r="AU838" s="360"/>
      <c r="AV838" s="360"/>
      <c r="AW838" s="360"/>
      <c r="AX838" s="360"/>
    </row>
    <row r="839" spans="1:50" ht="38.25" customHeight="1" x14ac:dyDescent="0.2">
      <c r="A839" s="376">
        <v>2</v>
      </c>
      <c r="B839" s="376">
        <v>1</v>
      </c>
      <c r="C839" s="361" t="s">
        <v>591</v>
      </c>
      <c r="D839" s="347"/>
      <c r="E839" s="347"/>
      <c r="F839" s="347"/>
      <c r="G839" s="347"/>
      <c r="H839" s="347"/>
      <c r="I839" s="347"/>
      <c r="J839" s="348"/>
      <c r="K839" s="349"/>
      <c r="L839" s="349"/>
      <c r="M839" s="349"/>
      <c r="N839" s="349"/>
      <c r="O839" s="349"/>
      <c r="P839" s="362" t="s">
        <v>592</v>
      </c>
      <c r="Q839" s="350"/>
      <c r="R839" s="350"/>
      <c r="S839" s="350"/>
      <c r="T839" s="350"/>
      <c r="U839" s="350"/>
      <c r="V839" s="350"/>
      <c r="W839" s="350"/>
      <c r="X839" s="350"/>
      <c r="Y839" s="351">
        <v>42</v>
      </c>
      <c r="Z839" s="352"/>
      <c r="AA839" s="352"/>
      <c r="AB839" s="353"/>
      <c r="AC839" s="363" t="s">
        <v>377</v>
      </c>
      <c r="AD839" s="363"/>
      <c r="AE839" s="363"/>
      <c r="AF839" s="363"/>
      <c r="AG839" s="363"/>
      <c r="AH839" s="372">
        <v>1</v>
      </c>
      <c r="AI839" s="373"/>
      <c r="AJ839" s="373"/>
      <c r="AK839" s="373"/>
      <c r="AL839" s="357">
        <v>100</v>
      </c>
      <c r="AM839" s="358"/>
      <c r="AN839" s="358"/>
      <c r="AO839" s="359"/>
      <c r="AP839" s="360" t="s">
        <v>616</v>
      </c>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2">
    <cfRule type="expression" dxfId="2797" priority="13883">
      <formula>IF(RIGHT(TEXT(Y792,"0.#"),1)=".",FALSE,TRUE)</formula>
    </cfRule>
    <cfRule type="expression" dxfId="2796" priority="13884">
      <formula>IF(RIGHT(TEXT(Y792,"0.#"),1)=".",TRUE,FALSE)</formula>
    </cfRule>
  </conditionalFormatting>
  <conditionalFormatting sqref="Y823:Y830 Y821 Y810:Y817 Y808 Y797:Y804 Y795">
    <cfRule type="expression" dxfId="2795" priority="13665">
      <formula>IF(RIGHT(TEXT(Y795,"0.#"),1)=".",FALSE,TRUE)</formula>
    </cfRule>
    <cfRule type="expression" dxfId="2794" priority="13666">
      <formula>IF(RIGHT(TEXT(Y795,"0.#"),1)=".",TRUE,FALSE)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5:Y791">
    <cfRule type="expression" dxfId="2787" priority="13689">
      <formula>IF(RIGHT(TEXT(Y785,"0.#"),1)=".",FALSE,TRUE)</formula>
    </cfRule>
    <cfRule type="expression" dxfId="2786" priority="13690">
      <formula>IF(RIGHT(TEXT(Y785,"0.#"),1)=".",TRUE,FALSE)</formula>
    </cfRule>
  </conditionalFormatting>
  <conditionalFormatting sqref="AU783">
    <cfRule type="expression" dxfId="2785" priority="13687">
      <formula>IF(RIGHT(TEXT(AU783,"0.#"),1)=".",FALSE,TRUE)</formula>
    </cfRule>
    <cfRule type="expression" dxfId="2784" priority="13688">
      <formula>IF(RIGHT(TEXT(AU783,"0.#"),1)=".",TRUE,FALSE)</formula>
    </cfRule>
  </conditionalFormatting>
  <conditionalFormatting sqref="AU792">
    <cfRule type="expression" dxfId="2783" priority="13685">
      <formula>IF(RIGHT(TEXT(AU792,"0.#"),1)=".",FALSE,TRUE)</formula>
    </cfRule>
    <cfRule type="expression" dxfId="2782" priority="13686">
      <formula>IF(RIGHT(TEXT(AU792,"0.#"),1)=".",TRUE,FALSE)</formula>
    </cfRule>
  </conditionalFormatting>
  <conditionalFormatting sqref="AU784:AU791 AU782">
    <cfRule type="expression" dxfId="2781" priority="13683">
      <formula>IF(RIGHT(TEXT(AU782,"0.#"),1)=".",FALSE,TRUE)</formula>
    </cfRule>
    <cfRule type="expression" dxfId="2780" priority="13684">
      <formula>IF(RIGHT(TEXT(AU782,"0.#"),1)=".",TRUE,FALSE)</formula>
    </cfRule>
  </conditionalFormatting>
  <conditionalFormatting sqref="Y822 Y809 Y796">
    <cfRule type="expression" dxfId="2779" priority="13669">
      <formula>IF(RIGHT(TEXT(Y796,"0.#"),1)=".",FALSE,TRUE)</formula>
    </cfRule>
    <cfRule type="expression" dxfId="2778" priority="13670">
      <formula>IF(RIGHT(TEXT(Y796,"0.#"),1)=".",TRUE,FALSE)</formula>
    </cfRule>
  </conditionalFormatting>
  <conditionalFormatting sqref="Y831 Y818 Y805">
    <cfRule type="expression" dxfId="2777" priority="13667">
      <formula>IF(RIGHT(TEXT(Y805,"0.#"),1)=".",FALSE,TRUE)</formula>
    </cfRule>
    <cfRule type="expression" dxfId="2776" priority="13668">
      <formula>IF(RIGHT(TEXT(Y805,"0.#"),1)=".",TRUE,FALSE)</formula>
    </cfRule>
  </conditionalFormatting>
  <conditionalFormatting sqref="AU822 AU809 AU796">
    <cfRule type="expression" dxfId="2775" priority="13663">
      <formula>IF(RIGHT(TEXT(AU796,"0.#"),1)=".",FALSE,TRUE)</formula>
    </cfRule>
    <cfRule type="expression" dxfId="2774" priority="13664">
      <formula>IF(RIGHT(TEXT(AU796,"0.#"),1)=".",TRUE,FALSE)</formula>
    </cfRule>
  </conditionalFormatting>
  <conditionalFormatting sqref="AU831 AU818 AU805">
    <cfRule type="expression" dxfId="2773" priority="13661">
      <formula>IF(RIGHT(TEXT(AU805,"0.#"),1)=".",FALSE,TRUE)</formula>
    </cfRule>
    <cfRule type="expression" dxfId="2772" priority="13662">
      <formula>IF(RIGHT(TEXT(AU805,"0.#"),1)=".",TRUE,FALSE)</formula>
    </cfRule>
  </conditionalFormatting>
  <conditionalFormatting sqref="AU823:AU830 AU821 AU810:AU817 AU808 AU797:AU804 AU795">
    <cfRule type="expression" dxfId="2771" priority="13659">
      <formula>IF(RIGHT(TEXT(AU795,"0.#"),1)=".",FALSE,TRUE)</formula>
    </cfRule>
    <cfRule type="expression" dxfId="2770" priority="13660">
      <formula>IF(RIGHT(TEXT(AU795,"0.#"),1)=".",TRUE,FALSE)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 Y782">
    <cfRule type="expression" dxfId="709" priority="9">
      <formula>IF(RIGHT(TEXT(Y782,"0.#"),1)=".",FALSE,TRUE)</formula>
    </cfRule>
    <cfRule type="expression" dxfId="708" priority="10">
      <formula>IF(RIGHT(TEXT(Y782,"0.#"),1)=".",TRUE,FALSE)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16383" man="1"/>
    <brk id="699" max="49" man="1"/>
    <brk id="733" max="49" man="1"/>
    <brk id="779" max="49" man="1"/>
    <brk id="839" max="49" man="1"/>
    <brk id="868"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573</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573</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t="s">
        <v>573</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特許特別会計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1"/>
      <c r="AA2" s="832"/>
      <c r="AB2" s="1035" t="s">
        <v>11</v>
      </c>
      <c r="AC2" s="1036"/>
      <c r="AD2" s="1037"/>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1"/>
      <c r="AA9" s="832"/>
      <c r="AB9" s="1035" t="s">
        <v>11</v>
      </c>
      <c r="AC9" s="1036"/>
      <c r="AD9" s="1037"/>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1"/>
      <c r="AA16" s="832"/>
      <c r="AB16" s="1035" t="s">
        <v>11</v>
      </c>
      <c r="AC16" s="1036"/>
      <c r="AD16" s="1037"/>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1"/>
      <c r="AA23" s="832"/>
      <c r="AB23" s="1035" t="s">
        <v>11</v>
      </c>
      <c r="AC23" s="1036"/>
      <c r="AD23" s="1037"/>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1"/>
      <c r="AA30" s="832"/>
      <c r="AB30" s="1035" t="s">
        <v>11</v>
      </c>
      <c r="AC30" s="1036"/>
      <c r="AD30" s="1037"/>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1"/>
      <c r="AA37" s="832"/>
      <c r="AB37" s="1035" t="s">
        <v>11</v>
      </c>
      <c r="AC37" s="1036"/>
      <c r="AD37" s="1037"/>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1"/>
      <c r="AA44" s="832"/>
      <c r="AB44" s="1035" t="s">
        <v>11</v>
      </c>
      <c r="AC44" s="1036"/>
      <c r="AD44" s="1037"/>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1"/>
      <c r="AA51" s="832"/>
      <c r="AB51" s="242" t="s">
        <v>11</v>
      </c>
      <c r="AC51" s="1036"/>
      <c r="AD51" s="1037"/>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1"/>
      <c r="AA58" s="832"/>
      <c r="AB58" s="1035" t="s">
        <v>11</v>
      </c>
      <c r="AC58" s="1036"/>
      <c r="AD58" s="1037"/>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1"/>
      <c r="AA65" s="832"/>
      <c r="AB65" s="1035" t="s">
        <v>11</v>
      </c>
      <c r="AC65" s="1036"/>
      <c r="AD65" s="1037"/>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2">
      <c r="A16" s="1053"/>
      <c r="B16" s="1054"/>
      <c r="C16" s="1054"/>
      <c r="D16" s="1054"/>
      <c r="E16" s="1054"/>
      <c r="F16" s="1055"/>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2">
      <c r="A29" s="1053"/>
      <c r="B29" s="1054"/>
      <c r="C29" s="1054"/>
      <c r="D29" s="1054"/>
      <c r="E29" s="1054"/>
      <c r="F29" s="1055"/>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2">
      <c r="A42" s="1053"/>
      <c r="B42" s="1054"/>
      <c r="C42" s="1054"/>
      <c r="D42" s="1054"/>
      <c r="E42" s="1054"/>
      <c r="F42" s="1055"/>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2">
      <c r="A56" s="1053"/>
      <c r="B56" s="1054"/>
      <c r="C56" s="1054"/>
      <c r="D56" s="1054"/>
      <c r="E56" s="1054"/>
      <c r="F56" s="1055"/>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2">
      <c r="A69" s="1053"/>
      <c r="B69" s="1054"/>
      <c r="C69" s="1054"/>
      <c r="D69" s="1054"/>
      <c r="E69" s="1054"/>
      <c r="F69" s="1055"/>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2">
      <c r="A82" s="1053"/>
      <c r="B82" s="1054"/>
      <c r="C82" s="1054"/>
      <c r="D82" s="1054"/>
      <c r="E82" s="1054"/>
      <c r="F82" s="1055"/>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2">
      <c r="A95" s="1053"/>
      <c r="B95" s="1054"/>
      <c r="C95" s="1054"/>
      <c r="D95" s="1054"/>
      <c r="E95" s="1054"/>
      <c r="F95" s="1055"/>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2">
      <c r="A109" s="1053"/>
      <c r="B109" s="1054"/>
      <c r="C109" s="1054"/>
      <c r="D109" s="1054"/>
      <c r="E109" s="1054"/>
      <c r="F109" s="1055"/>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2">
      <c r="A122" s="1053"/>
      <c r="B122" s="1054"/>
      <c r="C122" s="1054"/>
      <c r="D122" s="1054"/>
      <c r="E122" s="1054"/>
      <c r="F122" s="1055"/>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2">
      <c r="A135" s="1053"/>
      <c r="B135" s="1054"/>
      <c r="C135" s="1054"/>
      <c r="D135" s="1054"/>
      <c r="E135" s="1054"/>
      <c r="F135" s="1055"/>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2">
      <c r="A148" s="1053"/>
      <c r="B148" s="1054"/>
      <c r="C148" s="1054"/>
      <c r="D148" s="1054"/>
      <c r="E148" s="1054"/>
      <c r="F148" s="1055"/>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2">
      <c r="A162" s="1053"/>
      <c r="B162" s="1054"/>
      <c r="C162" s="1054"/>
      <c r="D162" s="1054"/>
      <c r="E162" s="1054"/>
      <c r="F162" s="1055"/>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2">
      <c r="A175" s="1053"/>
      <c r="B175" s="1054"/>
      <c r="C175" s="1054"/>
      <c r="D175" s="1054"/>
      <c r="E175" s="1054"/>
      <c r="F175" s="1055"/>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2">
      <c r="A188" s="1053"/>
      <c r="B188" s="1054"/>
      <c r="C188" s="1054"/>
      <c r="D188" s="1054"/>
      <c r="E188" s="1054"/>
      <c r="F188" s="1055"/>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2">
      <c r="A201" s="1053"/>
      <c r="B201" s="1054"/>
      <c r="C201" s="1054"/>
      <c r="D201" s="1054"/>
      <c r="E201" s="1054"/>
      <c r="F201" s="1055"/>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2">
      <c r="A215" s="1053"/>
      <c r="B215" s="1054"/>
      <c r="C215" s="1054"/>
      <c r="D215" s="1054"/>
      <c r="E215" s="1054"/>
      <c r="F215" s="1055"/>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2">
      <c r="A228" s="1053"/>
      <c r="B228" s="1054"/>
      <c r="C228" s="1054"/>
      <c r="D228" s="1054"/>
      <c r="E228" s="1054"/>
      <c r="F228" s="1055"/>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2">
      <c r="A241" s="1053"/>
      <c r="B241" s="1054"/>
      <c r="C241" s="1054"/>
      <c r="D241" s="1054"/>
      <c r="E241" s="1054"/>
      <c r="F241" s="1055"/>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2">
      <c r="A254" s="1053"/>
      <c r="B254" s="1054"/>
      <c r="C254" s="1054"/>
      <c r="D254" s="1054"/>
      <c r="E254" s="1054"/>
      <c r="F254" s="1055"/>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9FDA1-72B3-4D8A-A14F-FE1B3811E88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12CB1EB7-E193-406E-A376-3B66708D1AEE}">
  <ds:schemaRefs>
    <ds:schemaRef ds:uri="http://schemas.microsoft.com/sharepoint/v3/contenttype/forms"/>
  </ds:schemaRefs>
</ds:datastoreItem>
</file>

<file path=customXml/itemProps3.xml><?xml version="1.0" encoding="utf-8"?>
<ds:datastoreItem xmlns:ds="http://schemas.openxmlformats.org/officeDocument/2006/customXml" ds:itemID="{AD41C3F2-39D8-48E3-BD7B-F886D363D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