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国際室/中間公表用/"/>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<sst xmlns="http://schemas.openxmlformats.org/spreadsheetml/2006/main" count="2932" uniqueCount="639">
  <si>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</si>
  <si>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</si>
  <si>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</si>
  <si>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</si>
  <si>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</si>
  <si>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</si>
  <si>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</si>
  <si>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</si>
  <si>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</si>
  <si>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</si>
  <si>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</si>
  <si>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</si>
  <si>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</si>
  <si>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</si>
  <si>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</si>
  <si>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</si>
  <si>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</si>
  <si>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</si>
  <si>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</si>
  <si>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</si>
  <si>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</si>
  <si>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</si>
  <si>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</si>
  <si>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</si>
  <si>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</si>
  <si>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</si>
  <si>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</si>
  <si>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</si>
  <si>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</si>
  <si>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</si>
  <si>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</si>
  <si>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</si>
  <si>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</si>
  <si>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</si>
  <si>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</si>
  <si>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</si>
  <si>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</si>
  <si>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</si>
  <si>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</si>
  <si>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</si>
  <si>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</si>
  <si>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</si>
  <si>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</si>
  <si>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</si>
  <si>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</si>
  <si>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</si>
  <si>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</si>
  <si>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</si>
  <si>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</si>
  <si>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</si>
  <si>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</si>
  <si>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</si>
  <si>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</si>
  <si>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</si>
  <si>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</si>
  <si>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</si>
  <si>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</si>
  <si>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</si>
  <si>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</si>
  <si>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</si>
  <si>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</si>
  <si>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</si>
  <si>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</si>
  <si>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</si>
  <si>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</si>
  <si>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</si>
  <si>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</si>
  <si>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</si>
  <si>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</si>
  <si>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</si>
  <si>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</si>
  <si>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</si>
  <si>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</si>
  <si>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</si>
  <si>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</si>
  <si>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</si>
  <si>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</si>
  <si>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</si>
  <si>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</si>
  <si>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</si>
  <si>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</si>
  <si>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</si>
  <si>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</si>
  <si>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</si>
  <si>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</si>
  <si>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</si>
  <si>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</si>
  <si>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</si>
  <si>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</si>
  <si>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</si>
  <si>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</si>
  <si>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</si>
  <si>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</si>
  <si>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</si>
  <si>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</si>
  <si>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</si>
  <si>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</si>
  <si>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</si>
  <si>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</si>
  <si>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</si>
  <si>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</si>
  <si>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</si>
  <si>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</si>
  <si>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</si>
  <si>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</si>
  <si>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</si>
  <si>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</si>
  <si>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</si>
  <si>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</si>
  <si>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</si>
  <si>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</si>
  <si>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</si>
  <si>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</si>
  <si>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</si>
  <si>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</si>
  <si>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</si>
  <si>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</si>
  <si>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</si>
  <si>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</si>
  <si>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</si>
  <si>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</si>
  <si>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</si>
  <si>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</si>
  <si>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</si>
  <si>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</si>
  <si>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</si>
  <si>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</si>
  <si>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</si>
  <si>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</si>
  <si>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</si>
  <si>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</si>
  <si>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</si>
  <si>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</si>
  <si>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</si>
  <si>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</si>
  <si>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</si>
  <si>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</si>
  <si>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</si>
  <si>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</si>
  <si>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</si>
  <si>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</si>
  <si>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</si>
  <si>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</si>
  <si>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</si>
  <si>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</si>
  <si>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</si>
  <si>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</si>
  <si>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</si>
  <si>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</si>
  <si>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</si>
  <si>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</si>
  <si>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</si>
  <si>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</si>
  <si>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</si>
  <si>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</si>
  <si>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</si>
  <si>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</si>
  <si>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</si>
  <si>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</si>
  <si>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</si>
  <si>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</si>
  <si>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</si>
  <si>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</si>
  <si>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</si>
  <si>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</si>
  <si>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</si>
  <si>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</si>
  <si>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</si>
  <si>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</si>
  <si>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</si>
  <si>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</si>
  <si>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</si>
  <si>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</si>
  <si>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</si>
  <si>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</si>
  <si>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</si>
  <si>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</si>
  <si>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</si>
  <si>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</si>
  <si>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</si>
  <si>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</si>
  <si>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</si>
  <si>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</si>
  <si>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</si>
  <si>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</si>
  <si>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</si>
  <si>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</si>
  <si>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</si>
  <si>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</si>
  <si>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</si>
  <si>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</si>
  <si>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</si>
  <si>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</si>
  <si>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</si>
  <si>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</si>
  <si>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</si>
  <si>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</si>
  <si>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</si>
  <si>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</si>
  <si>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</si>
  <si>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</si>
  <si>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</si>
  <si>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</si>
  <si>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</si>
  <si>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</si>
  <si>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</si>
  <si>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</si>
  <si>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</si>
  <si>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</si>
  <si>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</si>
  <si>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</si>
  <si>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</si>
  <si>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</si>
  <si>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</si>
  <si>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</si>
  <si>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</si>
  <si>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</si>
  <si>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</si>
  <si>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</si>
  <si>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</si>
  <si>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</si>
  <si>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</si>
  <si>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</si>
  <si>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</si>
  <si>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</si>
  <si>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</si>
  <si>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</si>
  <si>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</si>
  <si>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</si>
  <si>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</si>
  <si>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</si>
  <si>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</si>
  <si>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</si>
  <si>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</si>
  <si>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</si>
  <si>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</si>
  <si>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</si>
  <si>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</si>
  <si>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</si>
  <si>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</si>
  <si>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</si>
  <si>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</si>
  <si>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</si>
  <si>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</si>
  <si>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</si>
  <si>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</si>
  <si>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</si>
  <si>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</si>
  <si>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</si>
  <si>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</si>
  <si>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</si>
  <si>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</si>
  <si>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</si>
  <si>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</si>
  <si>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</si>
  <si>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</si>
  <si>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</si>
  <si>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</si>
  <si>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</si>
  <si>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</si>
  <si>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</si>
  <si>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</si>
  <si>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</si>
  <si>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</si>
  <si>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</si>
  <si>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</si>
  <si>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</si>
  <si>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</si>
  <si>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</si>
  <si>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</si>
  <si>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</si>
  <si>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</si>
  <si>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</si>
  <si>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</si>
  <si>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</si>
  <si>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</si>
  <si>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</si>
  <si>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</si>
  <si>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</si>
  <si>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</si>
  <si>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</si>
  <si>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</si>
  <si>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</si>
  <si>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</si>
  <si>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</si>
  <si>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</si>
  <si>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</si>
  <si>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</si>
  <si>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</si>
  <si>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</si>
  <si>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</si>
  <si>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</si>
  <si>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</si>
  <si>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</si>
  <si>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</si>
  <si>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</si>
  <si>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</si>
  <si>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</si>
  <si>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</si>
  <si>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</si>
  <si>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</si>
  <si>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</si>
  <si>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</si>
  <si>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</si>
  <si>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</si>
  <si>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</si>
  <si>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</si>
  <si>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</si>
  <si>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</si>
  <si>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</si>
  <si>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</si>
  <si>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</si>
  <si>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</si>
  <si>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</si>
  <si>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</si>
  <si>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</si>
  <si>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</si>
  <si>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</si>
  <si>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</si>
  <si>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</si>
  <si>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</si>
  <si>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</si>
  <si>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</si>
  <si>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</si>
  <si>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</si>
  <si>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</si>
  <si>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</si>
  <si>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</si>
  <si>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</si>
  <si>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</si>
  <si>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</si>
  <si>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</si>
  <si>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</si>
  <si>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</si>
  <si>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</si>
  <si>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</si>
  <si>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</si>
  <si>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</si>
  <si>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</si>
  <si>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</si>
  <si>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</si>
  <si>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</si>
  <si>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</si>
  <si>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</si>
  <si>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</si>
  <si>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</si>
  <si>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</si>
  <si>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</si>
  <si>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</si>
  <si>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</si>
  <si>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</si>
  <si>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</si>
  <si>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</si>
  <si>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</si>
  <si>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</si>
  <si>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</si>
  <si>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</si>
  <si>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</si>
  <si>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</si>
  <si>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</si>
  <si>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</si>
  <si>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</si>
  <si>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</si>
  <si>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</si>
  <si>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</si>
  <si>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</si>
  <si>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</si>
  <si>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</si>
  <si>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</si>
  <si>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</si>
  <si>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</si>
  <si>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</si>
  <si>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</si>
  <si>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</si>
  <si>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</si>
  <si>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</si>
  <si>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</si>
  <si>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</si>
  <si>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</si>
  <si>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</si>
  <si>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</si>
  <si>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</si>
  <si>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</si>
  <si>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</si>
  <si>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</si>
  <si>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</si>
  <si>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</si>
  <si>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</si>
  <si>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</si>
  <si>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</si>
  <si>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</si>
  <si>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</si>
  <si>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</si>
  <si>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</si>
  <si>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</si>
  <si>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</si>
  <si>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</si>
  <si>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</si>
  <si>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</si>
  <si>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</si>
  <si>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</si>
  <si>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</si>
  <si>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</si>
  <si>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</si>
  <si>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</si>
  <si>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</si>
  <si>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</si>
  <si>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</si>
  <si>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</si>
  <si>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</si>
  <si>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</si>
  <si>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</si>
  <si>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</si>
  <si>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</si>
  <si>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</si>
  <si>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</si>
  <si>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</si>
  <si>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</si>
  <si>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</si>
  <si>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</si>
  <si>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</si>
  <si>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</si>
  <si>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</si>
  <si>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</si>
  <si>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</si>
  <si>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</si>
  <si>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</si>
  <si>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</si>
  <si>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</si>
  <si>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</si>
  <si>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</si>
  <si>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</si>
  <si>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</si>
  <si>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</si>
  <si>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</si>
  <si>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</si>
  <si>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</si>
  <si>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</si>
  <si>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</si>
  <si>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</si>
  <si>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</si>
  <si>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</si>
  <si>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</si>
  <si>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</si>
  <si>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</si>
  <si>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</si>
  <si>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</si>
  <si>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</si>
  <si>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</si>
  <si>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</si>
  <si>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</si>
  <si>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</si>
  <si>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</si>
  <si>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</si>
  <si>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</si>
  <si>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</si>
  <si>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</si>
  <si>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</si>
  <si>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</si>
  <si>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</si>
  <si>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</si>
  <si>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</si>
  <si>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</si>
  <si>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</si>
  <si>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</si>
  <si>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</si>
  <si>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</si>
  <si>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</si>
  <si>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</si>
  <si>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</si>
  <si>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</si>
  <si>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</si>
  <si>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</si>
  <si>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</si>
  <si>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</si>
  <si>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</si>
  <si>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</si>
  <si>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</si>
  <si>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</si>
  <si>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</si>
  <si>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</si>
  <si>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</si>
  <si>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</si>
  <si>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</si>
  <si>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</si>
  <si>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</si>
  <si>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</si>
  <si>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</si>
  <si>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</si>
  <si>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</si>
  <si>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</si>
  <si>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</si>
  <si>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</si>
  <si>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</si>
  <si>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</si>
  <si>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</si>
  <si>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</si>
  <si>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</si>
  <si>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</si>
  <si>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</si>
  <si>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</si>
  <si>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</si>
  <si>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</si>
  <si>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</si>
  <si>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</si>
  <si>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</si>
  <si>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</si>
  <si>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</si>
  <si>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</si>
  <si>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</si>
  <si>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</si>
  <si>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</si>
  <si>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</si>
  <si>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</si>
  <si>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</si>
  <si>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</si>
  <si>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</si>
  <si>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</si>
  <si>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</si>
  <si>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</si>
  <si>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</si>
  <si>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</si>
  <si>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</si>
  <si>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</si>
  <si>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</si>
  <si>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</si>
  <si>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</si>
  <si>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</si>
  <si>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</si>
  <si>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</si>
  <si>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</si>
  <si>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</si>
  <si>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</si>
  <si>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</si>
  <si>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</si>
  <si>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</si>
  <si>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</si>
  <si>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</si>
  <si>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</si>
  <si>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</si>
  <si>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</si>
  <si>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</si>
  <si>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</si>
  <si>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</si>
  <si>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</si>
  <si>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</si>
  <si>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</si>
  <si>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</si>
  <si>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</si>
  <si>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</si>
  <si>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</si>
  <si>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</si>
  <si>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</si>
  <si>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</si>
  <si>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</si>
  <si>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</si>
  <si>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</si>
  <si>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</si>
  <si>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</si>
  <si>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</si>
  <si>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</si>
  <si>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</si>
  <si>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</si>
  <si>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</si>
  <si>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</si>
  <si>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国際再生可能エネルギー機関分担金</t>
    <phoneticPr fontId="5"/>
  </si>
  <si>
    <t>室長　小山　雅臣</t>
    <phoneticPr fontId="5"/>
  </si>
  <si>
    <t>政策課国際室</t>
    <phoneticPr fontId="5"/>
  </si>
  <si>
    <t>資源エネルギー庁
省エネルギー・新エネルギー部</t>
    <phoneticPr fontId="5"/>
  </si>
  <si>
    <t>○</t>
  </si>
  <si>
    <t>特別会計に関する法律第85条第3項第2号
特別会計に関する法律施行令第50条第9項3号</t>
    <phoneticPr fontId="5"/>
  </si>
  <si>
    <t>・平成21年6月26日閣議
「国際再生可能エネルギー機関憲章に署名することとする。」
・国際再生可能エネルギー機関憲章の批准書のドイツ政府への寄託（平成22年7月1日）、正式加盟（平成22年7月31日）</t>
    <phoneticPr fontId="5"/>
  </si>
  <si>
    <t>国際再生可能エネルギー機関（IRENA）は、再生可能エネルギーの普及と持続可能な利用の取組を支援する国際機関として平成23年4月に成立。当該機関の活動を通じ、国際的なエネルギー需給構造を多層かつ安定したものとすることにより、我が国のエネルギーセキュリティを確保するとともに、我が国の再生可能エネルギー関連産業の海外展開を促進する。</t>
    <phoneticPr fontId="5"/>
  </si>
  <si>
    <t>IRENAの加盟国には、各国に割り振られた分担率に基づき、分担金を負担することが義務化されている。本分担金の支払いを通じ、加盟国に対する政策立案能力の構築のためのワークショップ開催、世界的な再生可能エネルギー導入に向けた技術ロードマップの策定などのIRENAの活動を支え、世界的な再生可能エネルギーの普及に貢献する。</t>
    <phoneticPr fontId="5"/>
  </si>
  <si>
    <t>-</t>
  </si>
  <si>
    <t>-</t>
    <phoneticPr fontId="5"/>
  </si>
  <si>
    <t>-</t>
    <phoneticPr fontId="5"/>
  </si>
  <si>
    <t>-</t>
    <phoneticPr fontId="5"/>
  </si>
  <si>
    <t>-</t>
    <phoneticPr fontId="5"/>
  </si>
  <si>
    <t>-</t>
    <phoneticPr fontId="5"/>
  </si>
  <si>
    <t>エネルギー使用合理化設備導入促進対策調査等委託費</t>
    <phoneticPr fontId="5"/>
  </si>
  <si>
    <t>-</t>
    <phoneticPr fontId="5"/>
  </si>
  <si>
    <t>再エネ導入の促進を図るため、IRENAから対象国へ政策提言を行う。</t>
    <phoneticPr fontId="5"/>
  </si>
  <si>
    <t>日本再興戦略に掲げた2025年までに国連関係機関の邦人職員数を1000人とする目標に向けた水準（現行職員数の1.25倍）の達成
※IRENAの場合は現状で3人いれば水準を達成するが、分担金の支払い規模にも鑑み2025年までに5人とすることを目標とする。</t>
    <phoneticPr fontId="5"/>
  </si>
  <si>
    <t>対象国に対する政策提言数</t>
    <phoneticPr fontId="5"/>
  </si>
  <si>
    <t>国際機関の活動予算のため、定量的な成果目標の設定が困難。</t>
    <phoneticPr fontId="5"/>
  </si>
  <si>
    <t>-</t>
    <phoneticPr fontId="5"/>
  </si>
  <si>
    <t>-</t>
    <phoneticPr fontId="5"/>
  </si>
  <si>
    <t>IRENAの加盟国には、各国に割り振られた分担率に基づき、分担金を負担することが義務化されている。本分担金の支払いを通じ、①再生可能エネルギーに関する加盟国のキャパシティービルディング（能力強化）、②再生可能エネルギー知識の集約・移転、③再生可能エネルギー利活用のための政策アドバイスの実施、④世界的な再生可能エネルギーシナリオの策定支援、などのIRENAの活動を支え、世界的な再生可能エネルギーの普及を図ることができると見込んでいる。世界のエネルギー消費量は、2030年には2016年比で1.2～1.3倍増が予想され、国際的なエネルギー需給の逼迫の緩和、及び、我が国のエネルギーセキュリティの確保の観点から、本活動を通じて中長期的に海外における再生可能エネルギー導入を促進していくことが効果的と考えられる。</t>
    <phoneticPr fontId="5"/>
  </si>
  <si>
    <t>国数</t>
    <phoneticPr fontId="5"/>
  </si>
  <si>
    <t>国数</t>
    <phoneticPr fontId="5"/>
  </si>
  <si>
    <t>人</t>
    <rPh sb="0" eb="1">
      <t>ヒト</t>
    </rPh>
    <phoneticPr fontId="5"/>
  </si>
  <si>
    <t>加盟国全体の分担金額における日本の分担金額の割合</t>
    <phoneticPr fontId="5"/>
  </si>
  <si>
    <t>%</t>
    <phoneticPr fontId="5"/>
  </si>
  <si>
    <t>%</t>
    <phoneticPr fontId="5"/>
  </si>
  <si>
    <t>6 エネルギー・環境</t>
    <phoneticPr fontId="5"/>
  </si>
  <si>
    <t>6-2 新エネルギー・省エネルギー</t>
    <phoneticPr fontId="5"/>
  </si>
  <si>
    <t>国際再生可能エネルギー機関</t>
    <phoneticPr fontId="5"/>
  </si>
  <si>
    <t>国際再生可能エネルギー機関分担金</t>
    <phoneticPr fontId="5"/>
  </si>
  <si>
    <t>事業費</t>
    <phoneticPr fontId="5"/>
  </si>
  <si>
    <t>0475</t>
    <phoneticPr fontId="5"/>
  </si>
  <si>
    <t>0499</t>
    <phoneticPr fontId="5"/>
  </si>
  <si>
    <t>0404</t>
    <phoneticPr fontId="5"/>
  </si>
  <si>
    <t>0261</t>
    <phoneticPr fontId="5"/>
  </si>
  <si>
    <t>0324</t>
    <phoneticPr fontId="5"/>
  </si>
  <si>
    <t>0335</t>
    <phoneticPr fontId="5"/>
  </si>
  <si>
    <t>0378</t>
    <phoneticPr fontId="5"/>
  </si>
  <si>
    <t>0244</t>
    <phoneticPr fontId="5"/>
  </si>
  <si>
    <t>各国にも応分の負担を求めながら、引き続き、効率的に運営していく。</t>
    <phoneticPr fontId="5"/>
  </si>
  <si>
    <t>国際分担金</t>
    <rPh sb="0" eb="2">
      <t>コクサイ</t>
    </rPh>
    <rPh sb="2" eb="5">
      <t>ブンタンキン</t>
    </rPh>
    <phoneticPr fontId="5"/>
  </si>
  <si>
    <t>国際再生可能エネルギー機関分担金</t>
    <rPh sb="0" eb="2">
      <t>コクサイ</t>
    </rPh>
    <rPh sb="2" eb="4">
      <t>サイセイ</t>
    </rPh>
    <rPh sb="4" eb="6">
      <t>カノウ</t>
    </rPh>
    <rPh sb="11" eb="13">
      <t>キカン</t>
    </rPh>
    <rPh sb="13" eb="16">
      <t>ブンタンキン</t>
    </rPh>
    <phoneticPr fontId="5"/>
  </si>
  <si>
    <t>国際再生可能エネルギー機関（IRENA）分担金</t>
    <rPh sb="0" eb="2">
      <t>コクサイ</t>
    </rPh>
    <rPh sb="2" eb="4">
      <t>サイセイ</t>
    </rPh>
    <rPh sb="4" eb="6">
      <t>カノウ</t>
    </rPh>
    <rPh sb="11" eb="13">
      <t>キカン</t>
    </rPh>
    <rPh sb="20" eb="23">
      <t>ブンタンキン</t>
    </rPh>
    <phoneticPr fontId="5"/>
  </si>
  <si>
    <t>農林水産省</t>
  </si>
  <si>
    <t>環境省</t>
  </si>
  <si>
    <t>外務省</t>
  </si>
  <si>
    <t>分担金については、関係省庁で以下のとおりに拠出。
経済産業省50％、農林水産省25％、環境省15％、外務省10％</t>
    <phoneticPr fontId="5"/>
  </si>
  <si>
    <t>グローバルな新エネ・省エネの推進による我が国のエネルギー安全保障の強化</t>
    <phoneticPr fontId="5"/>
  </si>
  <si>
    <t>-</t>
    <phoneticPr fontId="5"/>
  </si>
  <si>
    <t>-</t>
    <phoneticPr fontId="5"/>
  </si>
  <si>
    <t>-</t>
    <phoneticPr fontId="5"/>
  </si>
  <si>
    <t>国際的なエネルギー需給逼迫の緩和、我が国のエネルギーセキュリティ確保の観点から、再生可能エネルギーを世界的に普及させることは重要である。</t>
    <phoneticPr fontId="5"/>
  </si>
  <si>
    <t>国際機関への拠出金であるため、国から支出することが必要である。</t>
    <phoneticPr fontId="5"/>
  </si>
  <si>
    <t>IRENAは、アジアやアフリカ等の途上国に対する再生可能エネルギー普及にも強い影響力を持つことから、分担金の支出を通じてその活動を支援することが、世界的な再生可能エネルギー普及への貢献へと繋がる。</t>
    <rPh sb="50" eb="53">
      <t>ブンタンキン</t>
    </rPh>
    <phoneticPr fontId="5"/>
  </si>
  <si>
    <t>‐</t>
  </si>
  <si>
    <t>無</t>
  </si>
  <si>
    <t>毎年発出される監査報告書によって、適切な予算執行であるかを確認している。</t>
    <phoneticPr fontId="5"/>
  </si>
  <si>
    <t>予算要求時には、支払不能となる事態を避けるため、IRENA事務局による予算草案を元に必要となりうる最大金額を算出している。その後、理事会等において、日本を含む加盟国から、IRENA事務局による効率的な執行を促すなど真に必要な予算規模へと精査する調整などを経て予算額が翌年１月の総会で正式決定され、精査の結果として予算額が縮減されたため。</t>
    <phoneticPr fontId="5"/>
  </si>
  <si>
    <t>理事会等の機会を捉え、IRENAにおける事業の効率的な運用を通じた全体予算の圧縮を要請している。</t>
    <phoneticPr fontId="5"/>
  </si>
  <si>
    <t>IRENAは再エネ導入の促進を図るため、対象国に対して政策提言を行うことを掲げており、毎年提言を行うための調査・レポート作成を行っている。</t>
    <phoneticPr fontId="5"/>
  </si>
  <si>
    <t>活動計画に基づく予算に応じて、毎年総会で各国の分担率が決定される。</t>
    <phoneticPr fontId="5"/>
  </si>
  <si>
    <t>報告書等の成果物は我が国の政策立案、途上国の再エネ導入計画の策定支援等に活用されている。</t>
    <phoneticPr fontId="5"/>
  </si>
  <si>
    <t>邦人職員数（専門職以上）
※2019年11月におけるIRENAの全体職員数は85人。</t>
    <rPh sb="21" eb="22">
      <t>ガツ</t>
    </rPh>
    <phoneticPr fontId="5"/>
  </si>
  <si>
    <t>IRENAは、2019年1月に世界的なエネルギー転換の潮流が、従来の化石燃料を中心としたエネルギーの地政学に対して、どのような影響を与えるのかを分析したレポートである「A New World」を発行するなど、活発に活動を行っており、今年度も引き続きワークショップの開催、国別分析レポートの作成、各国への政策提言が行われる見込み。我が国は2015年に議長国を務める等、財政面以外にもIRENAの活動を積極的にサポートしており、世界的な再生可能エネルギー政策の普及をリードしている。</t>
    <phoneticPr fontId="5"/>
  </si>
  <si>
    <t xml:space="preserve">IRENA第10回総会(2020年1月)資料
Annual Report of the Director-General on the Implementation of the Work Programme and Budget for 2018-2019
https://www.irena.org/-/media/Files/IRENA/Remember/Assembly/Tenth-session-of-the-Assembly/A_10_3_Annual-Report-2018-2019.pdf </t>
    <rPh sb="16" eb="17">
      <t>ネン</t>
    </rPh>
    <phoneticPr fontId="5"/>
  </si>
  <si>
    <t xml:space="preserve">IRENA第10回総会(2020年1月)資料
Annual Report of the Director-General on the Implementation of the Work Programme and Budget for 2018-2019
https://www.irena.org/-/media/Files/IRENA/Remember/Assembly/Tenth-session-of-the-Assembly/A_10_3_Annual-Report-2018-2019.pdf </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</si>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</sst>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118533</xdr:colOff>
      <xdr:row>742</xdr:row>
      <xdr:rowOff>220132</xdr:rowOff>
    </xdr:from>
    <xdr:to>
      <xdr:col>34</xdr:col>
      <xdr:colOff>126998</xdr:colOff>
      <xdr:row>746</xdr:row>
      <xdr:rowOff>25400</xdr:rowOff>
    </xdr:to>
    <xdr:sp macro="" textlink="">
      <xdr:nvSpPr>
        <xdr:cNvPr id="3" name="テキスト ボックス 2"/>
        <xdr:cNvSpPr txBox="1"/>
      </xdr:nvSpPr>
      <xdr:spPr>
        <a:xfrm>
          <a:off x="4402666" y="46761399"/>
          <a:ext cx="2057399" cy="12192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経済産業省</a:t>
          </a:r>
          <a:endParaRPr kumimoji="1" lang="en-US" altLang="ja-JP" sz="1800">
            <a:latin typeface="+mn-ea"/>
            <a:ea typeface="+mn-ea"/>
          </a:endParaRPr>
        </a:p>
        <a:p>
          <a:pPr algn="ctr"/>
          <a:r>
            <a:rPr kumimoji="1" lang="ja-JP" altLang="en-US" sz="1800">
              <a:latin typeface="+mn-ea"/>
              <a:ea typeface="+mn-ea"/>
            </a:rPr>
            <a:t>１２７百万円</a:t>
          </a:r>
          <a:endParaRPr kumimoji="1" lang="en-US" altLang="ja-JP" sz="1800">
            <a:latin typeface="+mn-ea"/>
            <a:ea typeface="+mn-ea"/>
          </a:endParaRPr>
        </a:p>
      </xdr:txBody>
    </xdr:sp>
    <xdr:clientData/>
  </xdr:twoCellAnchor>
  <xdr:twoCellAnchor>
    <xdr:from>
      <xdr:col>29</xdr:col>
      <xdr:colOff>8470</xdr:colOff>
      <xdr:row>746</xdr:row>
      <xdr:rowOff>25400</xdr:rowOff>
    </xdr:from>
    <xdr:to>
      <xdr:col>29</xdr:col>
      <xdr:colOff>16934</xdr:colOff>
      <xdr:row>749</xdr:row>
      <xdr:rowOff>0</xdr:rowOff>
    </xdr:to>
    <xdr:cxnSp macro="">
      <xdr:nvCxnSpPr>
        <xdr:cNvPr id="4" name="直線矢印コネクタ 3"/>
        <xdr:cNvCxnSpPr/>
      </xdr:nvCxnSpPr>
      <xdr:spPr>
        <a:xfrm>
          <a:off x="5410203" y="47980600"/>
          <a:ext cx="8464" cy="103293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160867</xdr:colOff>
      <xdr:row>749</xdr:row>
      <xdr:rowOff>67734</xdr:rowOff>
    </xdr:from>
    <xdr:to>
      <xdr:col>32</xdr:col>
      <xdr:colOff>135467</xdr:colOff>
      <xdr:row>750</xdr:row>
      <xdr:rowOff>186267</xdr:rowOff>
    </xdr:to>
    <xdr:sp macro="" textlink="">
      <xdr:nvSpPr>
        <xdr:cNvPr id="7" name="テキスト ボックス 6"/>
        <xdr:cNvSpPr txBox="1"/>
      </xdr:nvSpPr>
      <xdr:spPr>
        <a:xfrm>
          <a:off x="4631267" y="49081267"/>
          <a:ext cx="1464733" cy="474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分担金</a:t>
          </a:r>
          <a:r>
            <a:rPr kumimoji="1" lang="en-US" altLang="ja-JP" sz="2000"/>
            <a:t>】</a:t>
          </a:r>
          <a:endParaRPr kumimoji="1" lang="ja-JP" altLang="en-US" sz="2000"/>
        </a:p>
      </xdr:txBody>
    </xdr:sp>
    <xdr:clientData/>
  </xdr:twoCellAnchor>
  <xdr:twoCellAnchor>
    <xdr:from>
      <xdr:col>20</xdr:col>
      <xdr:colOff>0</xdr:colOff>
      <xdr:row>750</xdr:row>
      <xdr:rowOff>220134</xdr:rowOff>
    </xdr:from>
    <xdr:to>
      <xdr:col>38</xdr:col>
      <xdr:colOff>42334</xdr:colOff>
      <xdr:row>754</xdr:row>
      <xdr:rowOff>25401</xdr:rowOff>
    </xdr:to>
    <xdr:sp macro="" textlink="">
      <xdr:nvSpPr>
        <xdr:cNvPr id="9" name="テキスト ボックス 8"/>
        <xdr:cNvSpPr txBox="1"/>
      </xdr:nvSpPr>
      <xdr:spPr>
        <a:xfrm>
          <a:off x="3725333" y="49589267"/>
          <a:ext cx="3395134" cy="12192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国際再生可能エネルギー機関</a:t>
          </a:r>
          <a:endParaRPr kumimoji="1" lang="en-US" altLang="ja-JP" sz="1800">
            <a:latin typeface="+mn-ea"/>
            <a:ea typeface="+mn-ea"/>
          </a:endParaRPr>
        </a:p>
        <a:p>
          <a:pPr algn="ctr"/>
          <a:r>
            <a:rPr kumimoji="1" lang="ja-JP" altLang="en-US" sz="1800">
              <a:latin typeface="+mn-ea"/>
              <a:ea typeface="+mn-ea"/>
            </a:rPr>
            <a:t>１２７百万円</a:t>
          </a:r>
          <a:endParaRPr kumimoji="1" lang="en-US" altLang="ja-JP" sz="1800">
            <a:latin typeface="+mn-ea"/>
            <a:ea typeface="+mn-ea"/>
          </a:endParaRPr>
        </a:p>
      </xdr:txBody>
    </xdr:sp>
    <xdr:clientData/>
  </xdr:twoCellAnchor>
  <xdr:twoCellAnchor>
    <xdr:from>
      <xdr:col>21</xdr:col>
      <xdr:colOff>101600</xdr:colOff>
      <xdr:row>754</xdr:row>
      <xdr:rowOff>228600</xdr:rowOff>
    </xdr:from>
    <xdr:to>
      <xdr:col>36</xdr:col>
      <xdr:colOff>84667</xdr:colOff>
      <xdr:row>756</xdr:row>
      <xdr:rowOff>237066</xdr:rowOff>
    </xdr:to>
    <xdr:sp macro="" textlink="">
      <xdr:nvSpPr>
        <xdr:cNvPr id="10" name="大かっこ 9"/>
        <xdr:cNvSpPr/>
      </xdr:nvSpPr>
      <xdr:spPr>
        <a:xfrm>
          <a:off x="4013200" y="51011667"/>
          <a:ext cx="2777067" cy="71966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8467</xdr:colOff>
      <xdr:row>755</xdr:row>
      <xdr:rowOff>25400</xdr:rowOff>
    </xdr:from>
    <xdr:to>
      <xdr:col>32</xdr:col>
      <xdr:colOff>169334</xdr:colOff>
      <xdr:row>756</xdr:row>
      <xdr:rowOff>143933</xdr:rowOff>
    </xdr:to>
    <xdr:sp macro="" textlink="">
      <xdr:nvSpPr>
        <xdr:cNvPr id="11" name="テキスト ボックス 10"/>
        <xdr:cNvSpPr txBox="1"/>
      </xdr:nvSpPr>
      <xdr:spPr>
        <a:xfrm>
          <a:off x="4665134" y="51164067"/>
          <a:ext cx="1464733" cy="474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u="sng"/>
            <a:t>事業費等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240</v>
      </c>
      <c r="AT2" s="966"/>
      <c r="AU2" s="966"/>
      <c r="AV2" s="51" t="str">
        <f>IF(AW2="", "", "-")</f>
        <v/>
      </c>
      <c r="AW2" s="911"/>
      <c r="AX2" s="911"/>
    </row>
    <row r="3" spans="1:50" ht="21" customHeight="1" thickBot="1" x14ac:dyDescent="0.25">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9.15" customHeight="1" x14ac:dyDescent="0.2">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140</v>
      </c>
      <c r="Q13" s="658"/>
      <c r="R13" s="658"/>
      <c r="S13" s="658"/>
      <c r="T13" s="658"/>
      <c r="U13" s="658"/>
      <c r="V13" s="659"/>
      <c r="W13" s="657">
        <v>137</v>
      </c>
      <c r="X13" s="658"/>
      <c r="Y13" s="658"/>
      <c r="Z13" s="658"/>
      <c r="AA13" s="658"/>
      <c r="AB13" s="658"/>
      <c r="AC13" s="659"/>
      <c r="AD13" s="657">
        <v>127</v>
      </c>
      <c r="AE13" s="658"/>
      <c r="AF13" s="658"/>
      <c r="AG13" s="658"/>
      <c r="AH13" s="658"/>
      <c r="AI13" s="658"/>
      <c r="AJ13" s="659"/>
      <c r="AK13" s="657">
        <v>127</v>
      </c>
      <c r="AL13" s="658"/>
      <c r="AM13" s="658"/>
      <c r="AN13" s="658"/>
      <c r="AO13" s="658"/>
      <c r="AP13" s="658"/>
      <c r="AQ13" s="659"/>
      <c r="AR13" s="919" t="s">
        <v>636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638</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575</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140</v>
      </c>
      <c r="Q18" s="879"/>
      <c r="R18" s="879"/>
      <c r="S18" s="879"/>
      <c r="T18" s="879"/>
      <c r="U18" s="879"/>
      <c r="V18" s="880"/>
      <c r="W18" s="878">
        <f>SUM(W13:AC17)</f>
        <v>137</v>
      </c>
      <c r="X18" s="879"/>
      <c r="Y18" s="879"/>
      <c r="Z18" s="879"/>
      <c r="AA18" s="879"/>
      <c r="AB18" s="879"/>
      <c r="AC18" s="880"/>
      <c r="AD18" s="878">
        <f>SUM(AD13:AJ17)</f>
        <v>127</v>
      </c>
      <c r="AE18" s="879"/>
      <c r="AF18" s="879"/>
      <c r="AG18" s="879"/>
      <c r="AH18" s="879"/>
      <c r="AI18" s="879"/>
      <c r="AJ18" s="880"/>
      <c r="AK18" s="878">
        <f>SUM(AK13:AQ17)</f>
        <v>127</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119</v>
      </c>
      <c r="Q19" s="658"/>
      <c r="R19" s="658"/>
      <c r="S19" s="658"/>
      <c r="T19" s="658"/>
      <c r="U19" s="658"/>
      <c r="V19" s="659"/>
      <c r="W19" s="657">
        <v>126</v>
      </c>
      <c r="X19" s="658"/>
      <c r="Y19" s="658"/>
      <c r="Z19" s="658"/>
      <c r="AA19" s="658"/>
      <c r="AB19" s="658"/>
      <c r="AC19" s="659"/>
      <c r="AD19" s="657">
        <v>120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0.85</v>
      </c>
      <c r="Q20" s="316"/>
      <c r="R20" s="316"/>
      <c r="S20" s="316"/>
      <c r="T20" s="316"/>
      <c r="U20" s="316"/>
      <c r="V20" s="316"/>
      <c r="W20" s="316">
        <f t="shared" ref="W20" si="0">IF(W18=0, "-", SUM(W19)/W18)</f>
        <v>0.91970802919708028</v>
      </c>
      <c r="X20" s="316"/>
      <c r="Y20" s="316"/>
      <c r="Z20" s="316"/>
      <c r="AA20" s="316"/>
      <c r="AB20" s="316"/>
      <c r="AC20" s="316"/>
      <c r="AD20" s="316">
        <f t="shared" ref="AD20" si="1">IF(AD18=0, "-", SUM(AD19)/AD18)</f>
        <v>0.94488188976377951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0.85</v>
      </c>
      <c r="Q21" s="316"/>
      <c r="R21" s="316"/>
      <c r="S21" s="316"/>
      <c r="T21" s="316"/>
      <c r="U21" s="316"/>
      <c r="V21" s="316"/>
      <c r="W21" s="316">
        <f t="shared" ref="W21" si="2">IF(W19=0, "-", SUM(W19)/SUM(W13,W14))</f>
        <v>0.91970802919708028</v>
      </c>
      <c r="X21" s="316"/>
      <c r="Y21" s="316"/>
      <c r="Z21" s="316"/>
      <c r="AA21" s="316"/>
      <c r="AB21" s="316"/>
      <c r="AC21" s="316"/>
      <c r="AD21" s="316">
        <f t="shared" ref="AD21" si="3">IF(AD19=0, "-", SUM(AD19)/SUM(AD13,AD14))</f>
        <v>0.94488188976377951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5" customHeight="1" x14ac:dyDescent="0.2">
      <c r="A23" s="949"/>
      <c r="B23" s="950"/>
      <c r="C23" s="950"/>
      <c r="D23" s="950"/>
      <c r="E23" s="950"/>
      <c r="F23" s="951"/>
      <c r="G23" s="985" t="s">
        <v>580</v>
      </c>
      <c r="H23" s="986"/>
      <c r="I23" s="986"/>
      <c r="J23" s="986"/>
      <c r="K23" s="986"/>
      <c r="L23" s="986"/>
      <c r="M23" s="986"/>
      <c r="N23" s="986"/>
      <c r="O23" s="987"/>
      <c r="P23" s="919">
        <v>127</v>
      </c>
      <c r="Q23" s="920"/>
      <c r="R23" s="920"/>
      <c r="S23" s="920"/>
      <c r="T23" s="920"/>
      <c r="U23" s="920"/>
      <c r="V23" s="936"/>
      <c r="W23" s="919" t="s">
        <v>637</v>
      </c>
      <c r="X23" s="920"/>
      <c r="Y23" s="920"/>
      <c r="Z23" s="920"/>
      <c r="AA23" s="920"/>
      <c r="AB23" s="920"/>
      <c r="AC23" s="936"/>
      <c r="AD23" s="956" t="s">
        <v>636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127</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4</v>
      </c>
      <c r="AR31" s="199"/>
      <c r="AS31" s="132" t="s">
        <v>236</v>
      </c>
      <c r="AT31" s="133"/>
      <c r="AU31" s="198" t="s">
        <v>635</v>
      </c>
      <c r="AV31" s="198"/>
      <c r="AW31" s="398" t="s">
        <v>181</v>
      </c>
      <c r="AX31" s="399"/>
    </row>
    <row r="32" spans="1:50" ht="23.25" customHeight="1" x14ac:dyDescent="0.2">
      <c r="A32" s="403"/>
      <c r="B32" s="401"/>
      <c r="C32" s="401"/>
      <c r="D32" s="401"/>
      <c r="E32" s="401"/>
      <c r="F32" s="402"/>
      <c r="G32" s="564" t="s">
        <v>582</v>
      </c>
      <c r="H32" s="565"/>
      <c r="I32" s="565"/>
      <c r="J32" s="565"/>
      <c r="K32" s="565"/>
      <c r="L32" s="565"/>
      <c r="M32" s="565"/>
      <c r="N32" s="565"/>
      <c r="O32" s="566"/>
      <c r="P32" s="104" t="s">
        <v>584</v>
      </c>
      <c r="Q32" s="104"/>
      <c r="R32" s="104"/>
      <c r="S32" s="104"/>
      <c r="T32" s="104"/>
      <c r="U32" s="104"/>
      <c r="V32" s="104"/>
      <c r="W32" s="104"/>
      <c r="X32" s="105"/>
      <c r="Y32" s="474" t="s">
        <v>12</v>
      </c>
      <c r="Z32" s="534"/>
      <c r="AA32" s="535"/>
      <c r="AB32" s="464" t="s">
        <v>589</v>
      </c>
      <c r="AC32" s="464"/>
      <c r="AD32" s="464"/>
      <c r="AE32" s="216">
        <v>21</v>
      </c>
      <c r="AF32" s="217"/>
      <c r="AG32" s="217"/>
      <c r="AH32" s="217"/>
      <c r="AI32" s="216">
        <v>18</v>
      </c>
      <c r="AJ32" s="217"/>
      <c r="AK32" s="217"/>
      <c r="AL32" s="217"/>
      <c r="AM32" s="216">
        <v>19</v>
      </c>
      <c r="AN32" s="217"/>
      <c r="AO32" s="217"/>
      <c r="AP32" s="217"/>
      <c r="AQ32" s="340" t="s">
        <v>578</v>
      </c>
      <c r="AR32" s="206"/>
      <c r="AS32" s="206"/>
      <c r="AT32" s="341"/>
      <c r="AU32" s="217" t="s">
        <v>575</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590</v>
      </c>
      <c r="AC33" s="526"/>
      <c r="AD33" s="526"/>
      <c r="AE33" s="216">
        <v>33</v>
      </c>
      <c r="AF33" s="217"/>
      <c r="AG33" s="217"/>
      <c r="AH33" s="217"/>
      <c r="AI33" s="216">
        <v>33</v>
      </c>
      <c r="AJ33" s="217"/>
      <c r="AK33" s="217"/>
      <c r="AL33" s="217"/>
      <c r="AM33" s="216">
        <v>33</v>
      </c>
      <c r="AN33" s="217"/>
      <c r="AO33" s="217"/>
      <c r="AP33" s="217"/>
      <c r="AQ33" s="340">
        <v>33</v>
      </c>
      <c r="AR33" s="206"/>
      <c r="AS33" s="206"/>
      <c r="AT33" s="341"/>
      <c r="AU33" s="217" t="s">
        <v>635</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63.6</v>
      </c>
      <c r="AF34" s="217"/>
      <c r="AG34" s="217"/>
      <c r="AH34" s="217"/>
      <c r="AI34" s="216">
        <v>54.5</v>
      </c>
      <c r="AJ34" s="217"/>
      <c r="AK34" s="217"/>
      <c r="AL34" s="217"/>
      <c r="AM34" s="216">
        <v>57.5</v>
      </c>
      <c r="AN34" s="217"/>
      <c r="AO34" s="217"/>
      <c r="AP34" s="217"/>
      <c r="AQ34" s="340" t="s">
        <v>587</v>
      </c>
      <c r="AR34" s="206"/>
      <c r="AS34" s="206"/>
      <c r="AT34" s="341"/>
      <c r="AU34" s="217" t="s">
        <v>575</v>
      </c>
      <c r="AV34" s="217"/>
      <c r="AW34" s="217"/>
      <c r="AX34" s="219"/>
    </row>
    <row r="35" spans="1:50" ht="29.5" customHeight="1" x14ac:dyDescent="0.2">
      <c r="A35" s="224" t="s">
        <v>386</v>
      </c>
      <c r="B35" s="225"/>
      <c r="C35" s="225"/>
      <c r="D35" s="225"/>
      <c r="E35" s="225"/>
      <c r="F35" s="226"/>
      <c r="G35" s="230" t="s">
        <v>633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9.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4</v>
      </c>
      <c r="AR38" s="199"/>
      <c r="AS38" s="132" t="s">
        <v>236</v>
      </c>
      <c r="AT38" s="133"/>
      <c r="AU38" s="198" t="s">
        <v>635</v>
      </c>
      <c r="AV38" s="198"/>
      <c r="AW38" s="398" t="s">
        <v>181</v>
      </c>
      <c r="AX38" s="399"/>
    </row>
    <row r="39" spans="1:50" ht="64.5" customHeight="1" x14ac:dyDescent="0.2">
      <c r="A39" s="403"/>
      <c r="B39" s="401"/>
      <c r="C39" s="401"/>
      <c r="D39" s="401"/>
      <c r="E39" s="401"/>
      <c r="F39" s="402"/>
      <c r="G39" s="564" t="s">
        <v>583</v>
      </c>
      <c r="H39" s="565"/>
      <c r="I39" s="565"/>
      <c r="J39" s="565"/>
      <c r="K39" s="565"/>
      <c r="L39" s="565"/>
      <c r="M39" s="565"/>
      <c r="N39" s="565"/>
      <c r="O39" s="566"/>
      <c r="P39" s="104" t="s">
        <v>631</v>
      </c>
      <c r="Q39" s="104"/>
      <c r="R39" s="104"/>
      <c r="S39" s="104"/>
      <c r="T39" s="104"/>
      <c r="U39" s="104"/>
      <c r="V39" s="104"/>
      <c r="W39" s="104"/>
      <c r="X39" s="105"/>
      <c r="Y39" s="474" t="s">
        <v>12</v>
      </c>
      <c r="Z39" s="534"/>
      <c r="AA39" s="535"/>
      <c r="AB39" s="464" t="s">
        <v>591</v>
      </c>
      <c r="AC39" s="464"/>
      <c r="AD39" s="464"/>
      <c r="AE39" s="216">
        <v>2</v>
      </c>
      <c r="AF39" s="217"/>
      <c r="AG39" s="217"/>
      <c r="AH39" s="217"/>
      <c r="AI39" s="216">
        <v>2</v>
      </c>
      <c r="AJ39" s="217"/>
      <c r="AK39" s="217"/>
      <c r="AL39" s="217"/>
      <c r="AM39" s="216">
        <v>2</v>
      </c>
      <c r="AN39" s="217"/>
      <c r="AO39" s="217"/>
      <c r="AP39" s="217"/>
      <c r="AQ39" s="340" t="s">
        <v>578</v>
      </c>
      <c r="AR39" s="206"/>
      <c r="AS39" s="206"/>
      <c r="AT39" s="341"/>
      <c r="AU39" s="217" t="s">
        <v>575</v>
      </c>
      <c r="AV39" s="217"/>
      <c r="AW39" s="217"/>
      <c r="AX39" s="219"/>
    </row>
    <row r="40" spans="1:50" ht="71.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591</v>
      </c>
      <c r="AC40" s="526"/>
      <c r="AD40" s="526"/>
      <c r="AE40" s="216">
        <v>5</v>
      </c>
      <c r="AF40" s="217"/>
      <c r="AG40" s="217"/>
      <c r="AH40" s="217"/>
      <c r="AI40" s="216">
        <v>5</v>
      </c>
      <c r="AJ40" s="217"/>
      <c r="AK40" s="217"/>
      <c r="AL40" s="217"/>
      <c r="AM40" s="216">
        <v>5</v>
      </c>
      <c r="AN40" s="217"/>
      <c r="AO40" s="217"/>
      <c r="AP40" s="217"/>
      <c r="AQ40" s="340">
        <v>5</v>
      </c>
      <c r="AR40" s="206"/>
      <c r="AS40" s="206"/>
      <c r="AT40" s="341"/>
      <c r="AU40" s="217" t="s">
        <v>635</v>
      </c>
      <c r="AV40" s="217"/>
      <c r="AW40" s="217"/>
      <c r="AX40" s="219"/>
    </row>
    <row r="41" spans="1:50" ht="8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40</v>
      </c>
      <c r="AF41" s="217"/>
      <c r="AG41" s="217"/>
      <c r="AH41" s="217"/>
      <c r="AI41" s="216">
        <v>40</v>
      </c>
      <c r="AJ41" s="217"/>
      <c r="AK41" s="217"/>
      <c r="AL41" s="217"/>
      <c r="AM41" s="216">
        <v>40</v>
      </c>
      <c r="AN41" s="217"/>
      <c r="AO41" s="217"/>
      <c r="AP41" s="217"/>
      <c r="AQ41" s="340" t="s">
        <v>575</v>
      </c>
      <c r="AR41" s="206"/>
      <c r="AS41" s="206"/>
      <c r="AT41" s="341"/>
      <c r="AU41" s="217" t="s">
        <v>575</v>
      </c>
      <c r="AV41" s="217"/>
      <c r="AW41" s="217"/>
      <c r="AX41" s="219"/>
    </row>
    <row r="42" spans="1:50" ht="29.5" customHeight="1" x14ac:dyDescent="0.2">
      <c r="A42" s="224" t="s">
        <v>386</v>
      </c>
      <c r="B42" s="225"/>
      <c r="C42" s="225"/>
      <c r="D42" s="225"/>
      <c r="E42" s="225"/>
      <c r="F42" s="226"/>
      <c r="G42" s="230" t="s">
        <v>634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9.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575</v>
      </c>
      <c r="AR66" s="198"/>
      <c r="AS66" s="240" t="s">
        <v>236</v>
      </c>
      <c r="AT66" s="241"/>
      <c r="AU66" s="198" t="s">
        <v>575</v>
      </c>
      <c r="AV66" s="198"/>
      <c r="AW66" s="240" t="s">
        <v>352</v>
      </c>
      <c r="AX66" s="252"/>
    </row>
    <row r="67" spans="1:50" ht="23.25" customHeight="1" x14ac:dyDescent="0.2">
      <c r="A67" s="478"/>
      <c r="B67" s="479"/>
      <c r="C67" s="479"/>
      <c r="D67" s="479"/>
      <c r="E67" s="479"/>
      <c r="F67" s="480"/>
      <c r="G67" s="253" t="s">
        <v>237</v>
      </c>
      <c r="H67" s="256" t="s">
        <v>585</v>
      </c>
      <c r="I67" s="257"/>
      <c r="J67" s="257"/>
      <c r="K67" s="257"/>
      <c r="L67" s="257"/>
      <c r="M67" s="257"/>
      <c r="N67" s="257"/>
      <c r="O67" s="258"/>
      <c r="P67" s="256" t="s">
        <v>586</v>
      </c>
      <c r="Q67" s="257"/>
      <c r="R67" s="257"/>
      <c r="S67" s="257"/>
      <c r="T67" s="257"/>
      <c r="U67" s="257"/>
      <c r="V67" s="258"/>
      <c r="W67" s="262"/>
      <c r="X67" s="263"/>
      <c r="Y67" s="268" t="s">
        <v>12</v>
      </c>
      <c r="Z67" s="268"/>
      <c r="AA67" s="269"/>
      <c r="AB67" s="270" t="s">
        <v>376</v>
      </c>
      <c r="AC67" s="270"/>
      <c r="AD67" s="270"/>
      <c r="AE67" s="216" t="s">
        <v>575</v>
      </c>
      <c r="AF67" s="217"/>
      <c r="AG67" s="217"/>
      <c r="AH67" s="217"/>
      <c r="AI67" s="216" t="s">
        <v>575</v>
      </c>
      <c r="AJ67" s="217"/>
      <c r="AK67" s="217"/>
      <c r="AL67" s="217"/>
      <c r="AM67" s="216" t="s">
        <v>578</v>
      </c>
      <c r="AN67" s="217"/>
      <c r="AO67" s="217"/>
      <c r="AP67" s="217"/>
      <c r="AQ67" s="216" t="s">
        <v>575</v>
      </c>
      <c r="AR67" s="217"/>
      <c r="AS67" s="217"/>
      <c r="AT67" s="218"/>
      <c r="AU67" s="217" t="s">
        <v>575</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575</v>
      </c>
      <c r="AF68" s="217"/>
      <c r="AG68" s="217"/>
      <c r="AH68" s="217"/>
      <c r="AI68" s="216" t="s">
        <v>578</v>
      </c>
      <c r="AJ68" s="217"/>
      <c r="AK68" s="217"/>
      <c r="AL68" s="217"/>
      <c r="AM68" s="216" t="s">
        <v>578</v>
      </c>
      <c r="AN68" s="217"/>
      <c r="AO68" s="217"/>
      <c r="AP68" s="217"/>
      <c r="AQ68" s="216" t="s">
        <v>578</v>
      </c>
      <c r="AR68" s="217"/>
      <c r="AS68" s="217"/>
      <c r="AT68" s="218"/>
      <c r="AU68" s="217" t="s">
        <v>575</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t="s">
        <v>578</v>
      </c>
      <c r="AF69" s="272"/>
      <c r="AG69" s="272"/>
      <c r="AH69" s="272"/>
      <c r="AI69" s="271" t="s">
        <v>575</v>
      </c>
      <c r="AJ69" s="272"/>
      <c r="AK69" s="272"/>
      <c r="AL69" s="272"/>
      <c r="AM69" s="271" t="s">
        <v>587</v>
      </c>
      <c r="AN69" s="272"/>
      <c r="AO69" s="272"/>
      <c r="AP69" s="272"/>
      <c r="AQ69" s="216" t="s">
        <v>575</v>
      </c>
      <c r="AR69" s="217"/>
      <c r="AS69" s="217"/>
      <c r="AT69" s="218"/>
      <c r="AU69" s="217" t="s">
        <v>575</v>
      </c>
      <c r="AV69" s="217"/>
      <c r="AW69" s="217"/>
      <c r="AX69" s="219"/>
    </row>
    <row r="70" spans="1:50" ht="23.25" customHeight="1" x14ac:dyDescent="0.2">
      <c r="A70" s="478" t="s">
        <v>359</v>
      </c>
      <c r="B70" s="479"/>
      <c r="C70" s="479"/>
      <c r="D70" s="479"/>
      <c r="E70" s="479"/>
      <c r="F70" s="480"/>
      <c r="G70" s="254" t="s">
        <v>238</v>
      </c>
      <c r="H70" s="305" t="s">
        <v>586</v>
      </c>
      <c r="I70" s="305"/>
      <c r="J70" s="305"/>
      <c r="K70" s="305"/>
      <c r="L70" s="305"/>
      <c r="M70" s="305"/>
      <c r="N70" s="305"/>
      <c r="O70" s="305"/>
      <c r="P70" s="305" t="s">
        <v>575</v>
      </c>
      <c r="Q70" s="305"/>
      <c r="R70" s="305"/>
      <c r="S70" s="305"/>
      <c r="T70" s="305"/>
      <c r="U70" s="305"/>
      <c r="V70" s="305"/>
      <c r="W70" s="308" t="s">
        <v>375</v>
      </c>
      <c r="X70" s="309"/>
      <c r="Y70" s="268" t="s">
        <v>12</v>
      </c>
      <c r="Z70" s="268"/>
      <c r="AA70" s="269"/>
      <c r="AB70" s="270" t="s">
        <v>376</v>
      </c>
      <c r="AC70" s="270"/>
      <c r="AD70" s="270"/>
      <c r="AE70" s="216" t="s">
        <v>575</v>
      </c>
      <c r="AF70" s="217"/>
      <c r="AG70" s="217"/>
      <c r="AH70" s="217"/>
      <c r="AI70" s="216" t="s">
        <v>575</v>
      </c>
      <c r="AJ70" s="217"/>
      <c r="AK70" s="217"/>
      <c r="AL70" s="217"/>
      <c r="AM70" s="216" t="s">
        <v>575</v>
      </c>
      <c r="AN70" s="217"/>
      <c r="AO70" s="217"/>
      <c r="AP70" s="217"/>
      <c r="AQ70" s="216" t="s">
        <v>575</v>
      </c>
      <c r="AR70" s="217"/>
      <c r="AS70" s="217"/>
      <c r="AT70" s="218"/>
      <c r="AU70" s="217" t="s">
        <v>578</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t="s">
        <v>575</v>
      </c>
      <c r="AF71" s="217"/>
      <c r="AG71" s="217"/>
      <c r="AH71" s="217"/>
      <c r="AI71" s="216" t="s">
        <v>578</v>
      </c>
      <c r="AJ71" s="217"/>
      <c r="AK71" s="217"/>
      <c r="AL71" s="217"/>
      <c r="AM71" s="216" t="s">
        <v>575</v>
      </c>
      <c r="AN71" s="217"/>
      <c r="AO71" s="217"/>
      <c r="AP71" s="217"/>
      <c r="AQ71" s="216" t="s">
        <v>575</v>
      </c>
      <c r="AR71" s="217"/>
      <c r="AS71" s="217"/>
      <c r="AT71" s="218"/>
      <c r="AU71" s="217" t="s">
        <v>575</v>
      </c>
      <c r="AV71" s="217"/>
      <c r="AW71" s="217"/>
      <c r="AX71" s="219"/>
    </row>
    <row r="72" spans="1:50" ht="23.25"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t="s">
        <v>575</v>
      </c>
      <c r="AF72" s="217"/>
      <c r="AG72" s="217"/>
      <c r="AH72" s="217"/>
      <c r="AI72" s="216" t="s">
        <v>575</v>
      </c>
      <c r="AJ72" s="217"/>
      <c r="AK72" s="217"/>
      <c r="AL72" s="217"/>
      <c r="AM72" s="216" t="s">
        <v>575</v>
      </c>
      <c r="AN72" s="217"/>
      <c r="AO72" s="217"/>
      <c r="AP72" s="218"/>
      <c r="AQ72" s="216" t="s">
        <v>578</v>
      </c>
      <c r="AR72" s="217"/>
      <c r="AS72" s="217"/>
      <c r="AT72" s="218"/>
      <c r="AU72" s="217" t="s">
        <v>575</v>
      </c>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x14ac:dyDescent="0.2">
      <c r="A101" s="425"/>
      <c r="B101" s="426"/>
      <c r="C101" s="426"/>
      <c r="D101" s="426"/>
      <c r="E101" s="426"/>
      <c r="F101" s="427"/>
      <c r="G101" s="104" t="s">
        <v>592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593</v>
      </c>
      <c r="AC101" s="464"/>
      <c r="AD101" s="464"/>
      <c r="AE101" s="216">
        <v>11</v>
      </c>
      <c r="AF101" s="217"/>
      <c r="AG101" s="217"/>
      <c r="AH101" s="218"/>
      <c r="AI101" s="216">
        <v>11</v>
      </c>
      <c r="AJ101" s="217"/>
      <c r="AK101" s="217"/>
      <c r="AL101" s="218"/>
      <c r="AM101" s="216">
        <v>11</v>
      </c>
      <c r="AN101" s="217"/>
      <c r="AO101" s="217"/>
      <c r="AP101" s="218"/>
      <c r="AQ101" s="216" t="s">
        <v>575</v>
      </c>
      <c r="AR101" s="217"/>
      <c r="AS101" s="217"/>
      <c r="AT101" s="218"/>
      <c r="AU101" s="216" t="s">
        <v>578</v>
      </c>
      <c r="AV101" s="217"/>
      <c r="AW101" s="217"/>
      <c r="AX101" s="218"/>
    </row>
    <row r="102" spans="1:60" ht="23.25" customHeight="1" thickBot="1" x14ac:dyDescent="0.2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594</v>
      </c>
      <c r="AC102" s="464"/>
      <c r="AD102" s="464"/>
      <c r="AE102" s="421" t="s">
        <v>575</v>
      </c>
      <c r="AF102" s="421"/>
      <c r="AG102" s="421"/>
      <c r="AH102" s="421"/>
      <c r="AI102" s="421" t="s">
        <v>575</v>
      </c>
      <c r="AJ102" s="421"/>
      <c r="AK102" s="421"/>
      <c r="AL102" s="421"/>
      <c r="AM102" s="421" t="s">
        <v>575</v>
      </c>
      <c r="AN102" s="421"/>
      <c r="AO102" s="421"/>
      <c r="AP102" s="421"/>
      <c r="AQ102" s="271" t="s">
        <v>575</v>
      </c>
      <c r="AR102" s="272"/>
      <c r="AS102" s="272"/>
      <c r="AT102" s="317"/>
      <c r="AU102" s="271" t="s">
        <v>575</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2">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414</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649999999999999"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616</v>
      </c>
      <c r="H154" s="104"/>
      <c r="I154" s="104"/>
      <c r="J154" s="104"/>
      <c r="K154" s="104"/>
      <c r="L154" s="104"/>
      <c r="M154" s="104"/>
      <c r="N154" s="104"/>
      <c r="O154" s="104"/>
      <c r="P154" s="105"/>
      <c r="Q154" s="124" t="s">
        <v>616</v>
      </c>
      <c r="R154" s="104"/>
      <c r="S154" s="104"/>
      <c r="T154" s="104"/>
      <c r="U154" s="104"/>
      <c r="V154" s="104"/>
      <c r="W154" s="104"/>
      <c r="X154" s="104"/>
      <c r="Y154" s="104"/>
      <c r="Z154" s="104"/>
      <c r="AA154" s="291"/>
      <c r="AB154" s="140" t="s">
        <v>578</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2.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429</v>
      </c>
      <c r="D430" s="931"/>
      <c r="E430" s="173" t="s">
        <v>407</v>
      </c>
      <c r="F430" s="898"/>
      <c r="G430" s="899" t="s">
        <v>255</v>
      </c>
      <c r="H430" s="122"/>
      <c r="I430" s="122"/>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578</v>
      </c>
      <c r="AF432" s="199"/>
      <c r="AG432" s="132" t="s">
        <v>236</v>
      </c>
      <c r="AH432" s="133"/>
      <c r="AI432" s="155"/>
      <c r="AJ432" s="155"/>
      <c r="AK432" s="155"/>
      <c r="AL432" s="153"/>
      <c r="AM432" s="155"/>
      <c r="AN432" s="155"/>
      <c r="AO432" s="155"/>
      <c r="AP432" s="153"/>
      <c r="AQ432" s="590" t="s">
        <v>575</v>
      </c>
      <c r="AR432" s="199"/>
      <c r="AS432" s="132" t="s">
        <v>236</v>
      </c>
      <c r="AT432" s="133"/>
      <c r="AU432" s="199" t="s">
        <v>575</v>
      </c>
      <c r="AV432" s="199"/>
      <c r="AW432" s="132" t="s">
        <v>181</v>
      </c>
      <c r="AX432" s="194"/>
    </row>
    <row r="433" spans="1:50" ht="23.25" hidden="1" customHeight="1" x14ac:dyDescent="0.2">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617</v>
      </c>
      <c r="AC433" s="212"/>
      <c r="AD433" s="212"/>
      <c r="AE433" s="340" t="s">
        <v>578</v>
      </c>
      <c r="AF433" s="206"/>
      <c r="AG433" s="206"/>
      <c r="AH433" s="206"/>
      <c r="AI433" s="340" t="s">
        <v>575</v>
      </c>
      <c r="AJ433" s="206"/>
      <c r="AK433" s="206"/>
      <c r="AL433" s="206"/>
      <c r="AM433" s="340" t="s">
        <v>575</v>
      </c>
      <c r="AN433" s="206"/>
      <c r="AO433" s="206"/>
      <c r="AP433" s="341"/>
      <c r="AQ433" s="340" t="s">
        <v>575</v>
      </c>
      <c r="AR433" s="206"/>
      <c r="AS433" s="206"/>
      <c r="AT433" s="341"/>
      <c r="AU433" s="206" t="s">
        <v>575</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617</v>
      </c>
      <c r="AC434" s="204"/>
      <c r="AD434" s="204"/>
      <c r="AE434" s="340" t="s">
        <v>575</v>
      </c>
      <c r="AF434" s="206"/>
      <c r="AG434" s="206"/>
      <c r="AH434" s="341"/>
      <c r="AI434" s="340" t="s">
        <v>578</v>
      </c>
      <c r="AJ434" s="206"/>
      <c r="AK434" s="206"/>
      <c r="AL434" s="206"/>
      <c r="AM434" s="340" t="s">
        <v>575</v>
      </c>
      <c r="AN434" s="206"/>
      <c r="AO434" s="206"/>
      <c r="AP434" s="341"/>
      <c r="AQ434" s="340" t="s">
        <v>575</v>
      </c>
      <c r="AR434" s="206"/>
      <c r="AS434" s="206"/>
      <c r="AT434" s="341"/>
      <c r="AU434" s="206" t="s">
        <v>578</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576</v>
      </c>
      <c r="AJ435" s="206"/>
      <c r="AK435" s="206"/>
      <c r="AL435" s="206"/>
      <c r="AM435" s="340" t="s">
        <v>575</v>
      </c>
      <c r="AN435" s="206"/>
      <c r="AO435" s="206"/>
      <c r="AP435" s="341"/>
      <c r="AQ435" s="340" t="s">
        <v>578</v>
      </c>
      <c r="AR435" s="206"/>
      <c r="AS435" s="206"/>
      <c r="AT435" s="341"/>
      <c r="AU435" s="206" t="s">
        <v>618</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hidden="1" customHeight="1" x14ac:dyDescent="0.2">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575</v>
      </c>
      <c r="AF458" s="206"/>
      <c r="AG458" s="206"/>
      <c r="AH458" s="206"/>
      <c r="AI458" s="340" t="s">
        <v>575</v>
      </c>
      <c r="AJ458" s="206"/>
      <c r="AK458" s="206"/>
      <c r="AL458" s="206"/>
      <c r="AM458" s="340" t="s">
        <v>575</v>
      </c>
      <c r="AN458" s="206"/>
      <c r="AO458" s="206"/>
      <c r="AP458" s="341"/>
      <c r="AQ458" s="340" t="s">
        <v>619</v>
      </c>
      <c r="AR458" s="206"/>
      <c r="AS458" s="206"/>
      <c r="AT458" s="341"/>
      <c r="AU458" s="206" t="s">
        <v>575</v>
      </c>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575</v>
      </c>
      <c r="AF459" s="206"/>
      <c r="AG459" s="206"/>
      <c r="AH459" s="341"/>
      <c r="AI459" s="340" t="s">
        <v>575</v>
      </c>
      <c r="AJ459" s="206"/>
      <c r="AK459" s="206"/>
      <c r="AL459" s="206"/>
      <c r="AM459" s="340" t="s">
        <v>578</v>
      </c>
      <c r="AN459" s="206"/>
      <c r="AO459" s="206"/>
      <c r="AP459" s="341"/>
      <c r="AQ459" s="340" t="s">
        <v>576</v>
      </c>
      <c r="AR459" s="206"/>
      <c r="AS459" s="206"/>
      <c r="AT459" s="341"/>
      <c r="AU459" s="206" t="s">
        <v>575</v>
      </c>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thickBot="1" x14ac:dyDescent="0.2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6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86.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621</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622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623</v>
      </c>
      <c r="AE705" s="715"/>
      <c r="AF705" s="715"/>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623</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623</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623</v>
      </c>
      <c r="AE710" s="327"/>
      <c r="AF710" s="327"/>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47.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119.1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569</v>
      </c>
      <c r="AE712" s="783"/>
      <c r="AF712" s="783"/>
      <c r="AG712" s="810" t="s">
        <v>626</v>
      </c>
      <c r="AH712" s="811"/>
      <c r="AI712" s="811"/>
      <c r="AJ712" s="811"/>
      <c r="AK712" s="811"/>
      <c r="AL712" s="811"/>
      <c r="AM712" s="811"/>
      <c r="AN712" s="811"/>
      <c r="AO712" s="811"/>
      <c r="AP712" s="811"/>
      <c r="AQ712" s="811"/>
      <c r="AR712" s="811"/>
      <c r="AS712" s="811"/>
      <c r="AT712" s="811"/>
      <c r="AU712" s="811"/>
      <c r="AV712" s="811"/>
      <c r="AW712" s="811"/>
      <c r="AX712" s="812"/>
    </row>
    <row r="713" spans="1:50" ht="26.1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623</v>
      </c>
      <c r="AE713" s="327"/>
      <c r="AF713" s="663"/>
      <c r="AG713" s="100" t="s">
        <v>578</v>
      </c>
      <c r="AH713" s="101"/>
      <c r="AI713" s="101"/>
      <c r="AJ713" s="101"/>
      <c r="AK713" s="101"/>
      <c r="AL713" s="101"/>
      <c r="AM713" s="101"/>
      <c r="AN713" s="101"/>
      <c r="AO713" s="101"/>
      <c r="AP713" s="101"/>
      <c r="AQ713" s="101"/>
      <c r="AR713" s="101"/>
      <c r="AS713" s="101"/>
      <c r="AT713" s="101"/>
      <c r="AU713" s="101"/>
      <c r="AV713" s="101"/>
      <c r="AW713" s="101"/>
      <c r="AX713" s="102"/>
    </row>
    <row r="714" spans="1:50" ht="48.6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65.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623</v>
      </c>
      <c r="AE716" s="627"/>
      <c r="AF716" s="627"/>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59.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5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630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t="s">
        <v>612</v>
      </c>
      <c r="D721" s="295"/>
      <c r="E721" s="295"/>
      <c r="F721" s="296"/>
      <c r="G721" s="285"/>
      <c r="H721" s="286"/>
      <c r="I721" s="82" t="str">
        <f>IF(OR(G721="　", G721=""), "", "-")</f>
        <v/>
      </c>
      <c r="J721" s="289" t="s">
        <v>578</v>
      </c>
      <c r="K721" s="289"/>
      <c r="L721" s="82" t="str">
        <f>IF(M721="","","-")</f>
        <v/>
      </c>
      <c r="M721" s="83"/>
      <c r="N721" s="302" t="s">
        <v>609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t="s">
        <v>613</v>
      </c>
      <c r="D722" s="295"/>
      <c r="E722" s="295"/>
      <c r="F722" s="296"/>
      <c r="G722" s="285"/>
      <c r="H722" s="286"/>
      <c r="I722" s="82" t="str">
        <f t="shared" ref="I722:I725" si="4">IF(OR(G722="　", G722=""), "", "-")</f>
        <v/>
      </c>
      <c r="J722" s="289" t="s">
        <v>575</v>
      </c>
      <c r="K722" s="289"/>
      <c r="L722" s="82" t="str">
        <f t="shared" ref="L722:L725" si="5">IF(M722="","","-")</f>
        <v/>
      </c>
      <c r="M722" s="83"/>
      <c r="N722" s="302" t="s">
        <v>610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t="s">
        <v>614</v>
      </c>
      <c r="D723" s="295"/>
      <c r="E723" s="295"/>
      <c r="F723" s="296"/>
      <c r="G723" s="285"/>
      <c r="H723" s="286"/>
      <c r="I723" s="82" t="str">
        <f t="shared" si="4"/>
        <v/>
      </c>
      <c r="J723" s="289" t="s">
        <v>575</v>
      </c>
      <c r="K723" s="289"/>
      <c r="L723" s="82" t="str">
        <f t="shared" si="5"/>
        <v/>
      </c>
      <c r="M723" s="83"/>
      <c r="N723" s="302" t="s">
        <v>611</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636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hidden="1"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hidden="1"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410</v>
      </c>
      <c r="B737" s="209"/>
      <c r="C737" s="209"/>
      <c r="D737" s="210"/>
      <c r="E737" s="989" t="s">
        <v>587</v>
      </c>
      <c r="F737" s="989"/>
      <c r="G737" s="989"/>
      <c r="H737" s="989"/>
      <c r="I737" s="989"/>
      <c r="J737" s="989"/>
      <c r="K737" s="989"/>
      <c r="L737" s="989"/>
      <c r="M737" s="989"/>
      <c r="N737" s="365" t="s">
        <v>405</v>
      </c>
      <c r="O737" s="365"/>
      <c r="P737" s="365"/>
      <c r="Q737" s="365"/>
      <c r="R737" s="989" t="s">
        <v>600</v>
      </c>
      <c r="S737" s="989"/>
      <c r="T737" s="989"/>
      <c r="U737" s="989"/>
      <c r="V737" s="989"/>
      <c r="W737" s="989"/>
      <c r="X737" s="989"/>
      <c r="Y737" s="989"/>
      <c r="Z737" s="989"/>
      <c r="AA737" s="365" t="s">
        <v>404</v>
      </c>
      <c r="AB737" s="365"/>
      <c r="AC737" s="365"/>
      <c r="AD737" s="365"/>
      <c r="AE737" s="989" t="s">
        <v>601</v>
      </c>
      <c r="AF737" s="989"/>
      <c r="AG737" s="989"/>
      <c r="AH737" s="989"/>
      <c r="AI737" s="989"/>
      <c r="AJ737" s="989"/>
      <c r="AK737" s="989"/>
      <c r="AL737" s="989"/>
      <c r="AM737" s="989"/>
      <c r="AN737" s="365" t="s">
        <v>403</v>
      </c>
      <c r="AO737" s="365"/>
      <c r="AP737" s="365"/>
      <c r="AQ737" s="365"/>
      <c r="AR737" s="995" t="s">
        <v>602</v>
      </c>
      <c r="AS737" s="996"/>
      <c r="AT737" s="996"/>
      <c r="AU737" s="996"/>
      <c r="AV737" s="996"/>
      <c r="AW737" s="996"/>
      <c r="AX737" s="997"/>
      <c r="AY737" s="88"/>
      <c r="AZ737" s="88"/>
    </row>
    <row r="738" spans="1:52" ht="24.75" customHeight="1" x14ac:dyDescent="0.2">
      <c r="A738" s="988" t="s">
        <v>402</v>
      </c>
      <c r="B738" s="209"/>
      <c r="C738" s="209"/>
      <c r="D738" s="210"/>
      <c r="E738" s="989" t="s">
        <v>606</v>
      </c>
      <c r="F738" s="989"/>
      <c r="G738" s="989"/>
      <c r="H738" s="989"/>
      <c r="I738" s="989"/>
      <c r="J738" s="989"/>
      <c r="K738" s="989"/>
      <c r="L738" s="989"/>
      <c r="M738" s="989"/>
      <c r="N738" s="365" t="s">
        <v>401</v>
      </c>
      <c r="O738" s="365"/>
      <c r="P738" s="365"/>
      <c r="Q738" s="365"/>
      <c r="R738" s="989" t="s">
        <v>605</v>
      </c>
      <c r="S738" s="989"/>
      <c r="T738" s="989"/>
      <c r="U738" s="989"/>
      <c r="V738" s="989"/>
      <c r="W738" s="989"/>
      <c r="X738" s="989"/>
      <c r="Y738" s="989"/>
      <c r="Z738" s="989"/>
      <c r="AA738" s="365" t="s">
        <v>400</v>
      </c>
      <c r="AB738" s="365"/>
      <c r="AC738" s="365"/>
      <c r="AD738" s="365"/>
      <c r="AE738" s="989" t="s">
        <v>604</v>
      </c>
      <c r="AF738" s="989"/>
      <c r="AG738" s="989"/>
      <c r="AH738" s="989"/>
      <c r="AI738" s="989"/>
      <c r="AJ738" s="989"/>
      <c r="AK738" s="989"/>
      <c r="AL738" s="989"/>
      <c r="AM738" s="989"/>
      <c r="AN738" s="365" t="s">
        <v>399</v>
      </c>
      <c r="AO738" s="365"/>
      <c r="AP738" s="365"/>
      <c r="AQ738" s="365"/>
      <c r="AR738" s="995" t="s">
        <v>603</v>
      </c>
      <c r="AS738" s="996"/>
      <c r="AT738" s="996"/>
      <c r="AU738" s="996"/>
      <c r="AV738" s="996"/>
      <c r="AW738" s="996"/>
      <c r="AX738" s="997"/>
    </row>
    <row r="739" spans="1:52" ht="24.75" customHeight="1" x14ac:dyDescent="0.2">
      <c r="A739" s="988" t="s">
        <v>398</v>
      </c>
      <c r="B739" s="209"/>
      <c r="C739" s="209"/>
      <c r="D739" s="210"/>
      <c r="E739" s="989" t="s">
        <v>607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422</v>
      </c>
      <c r="B740" s="971"/>
      <c r="C740" s="971"/>
      <c r="D740" s="972"/>
      <c r="E740" s="973" t="s">
        <v>564</v>
      </c>
      <c r="F740" s="974"/>
      <c r="G740" s="974"/>
      <c r="H740" s="92" t="str">
        <f>IF(E740="", "", "(")</f>
        <v>(</v>
      </c>
      <c r="I740" s="974"/>
      <c r="J740" s="974"/>
      <c r="K740" s="92" t="str">
        <f>IF(OR(I740="　", I740=""), "", "-")</f>
        <v/>
      </c>
      <c r="L740" s="975">
        <v>242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88" customHeight="1" x14ac:dyDescent="0.2">
      <c r="A782" s="631"/>
      <c r="B782" s="632"/>
      <c r="C782" s="632"/>
      <c r="D782" s="632"/>
      <c r="E782" s="632"/>
      <c r="F782" s="633"/>
      <c r="G782" s="670" t="s">
        <v>565</v>
      </c>
      <c r="H782" s="671"/>
      <c r="I782" s="671"/>
      <c r="J782" s="671"/>
      <c r="K782" s="672"/>
      <c r="L782" s="664" t="s">
        <v>599</v>
      </c>
      <c r="M782" s="665"/>
      <c r="N782" s="665"/>
      <c r="O782" s="665"/>
      <c r="P782" s="665"/>
      <c r="Q782" s="665"/>
      <c r="R782" s="665"/>
      <c r="S782" s="665"/>
      <c r="T782" s="665"/>
      <c r="U782" s="665"/>
      <c r="V782" s="665"/>
      <c r="W782" s="665"/>
      <c r="X782" s="666"/>
      <c r="Y782" s="388">
        <v>127</v>
      </c>
      <c r="Z782" s="389"/>
      <c r="AA782" s="389"/>
      <c r="AB782" s="805"/>
      <c r="AC782" s="670" t="s">
        <v>636</v>
      </c>
      <c r="AD782" s="671"/>
      <c r="AE782" s="671"/>
      <c r="AF782" s="671"/>
      <c r="AG782" s="672"/>
      <c r="AH782" s="664" t="s">
        <v>636</v>
      </c>
      <c r="AI782" s="665"/>
      <c r="AJ782" s="665"/>
      <c r="AK782" s="665"/>
      <c r="AL782" s="665"/>
      <c r="AM782" s="665"/>
      <c r="AN782" s="665"/>
      <c r="AO782" s="665"/>
      <c r="AP782" s="665"/>
      <c r="AQ782" s="665"/>
      <c r="AR782" s="665"/>
      <c r="AS782" s="665"/>
      <c r="AT782" s="666"/>
      <c r="AU782" s="388" t="s">
        <v>636</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127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597</v>
      </c>
      <c r="D838" s="347"/>
      <c r="E838" s="347"/>
      <c r="F838" s="347"/>
      <c r="G838" s="347"/>
      <c r="H838" s="347"/>
      <c r="I838" s="347"/>
      <c r="J838" s="348" t="s">
        <v>586</v>
      </c>
      <c r="K838" s="349"/>
      <c r="L838" s="349"/>
      <c r="M838" s="349"/>
      <c r="N838" s="349"/>
      <c r="O838" s="349"/>
      <c r="P838" s="362" t="s">
        <v>598</v>
      </c>
      <c r="Q838" s="350"/>
      <c r="R838" s="350"/>
      <c r="S838" s="350"/>
      <c r="T838" s="350"/>
      <c r="U838" s="350"/>
      <c r="V838" s="350"/>
      <c r="W838" s="350"/>
      <c r="X838" s="350"/>
      <c r="Y838" s="351">
        <v>127</v>
      </c>
      <c r="Z838" s="352"/>
      <c r="AA838" s="352"/>
      <c r="AB838" s="353"/>
      <c r="AC838" s="363" t="s">
        <v>80</v>
      </c>
      <c r="AD838" s="371"/>
      <c r="AE838" s="371"/>
      <c r="AF838" s="371"/>
      <c r="AG838" s="371"/>
      <c r="AH838" s="372" t="s">
        <v>575</v>
      </c>
      <c r="AI838" s="373"/>
      <c r="AJ838" s="373"/>
      <c r="AK838" s="373"/>
      <c r="AL838" s="357" t="s">
        <v>575</v>
      </c>
      <c r="AM838" s="358"/>
      <c r="AN838" s="358"/>
      <c r="AO838" s="359"/>
      <c r="AP838" s="360" t="s">
        <v>575</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t="s">
        <v>569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地球温暖化対策</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AC74845-76FC-4A9C-A43B-DA531F8A2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217CCB-3B88-425A-9CBB-C5C62EACFDFC}">
  <ds:schemaRefs>
    <ds:schemaRef ds:uri="http://schemas.microsoft.com/sharepoint/v3/contenttype/forms"/>
  </ds:schemaRefs>
</ds:datastoreItem>
</file>

<file path=customXml/itemProps3.xml><?xml version="1.0" encoding="utf-8"?>
<ds:datastoreItem xmlns:ds="http://schemas.openxmlformats.org/officeDocument/2006/customXml" ds:itemID="{F32C7CD1-C1C5-496E-AC4D-B2DA8A04F304}">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2020-07-22T06:08:47Z</cp:lastPrinted>
  <dcterms:created xsi:type="dcterms:W3CDTF">2012-03-13T00:50:25Z</dcterms:created>
  <dcterms:modified xsi:type="dcterms:W3CDTF">2020-07-28T05:03:35Z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