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1600" windowHeight="9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<sst xmlns="http://schemas.openxmlformats.org/spreadsheetml/2006/main" count="2864" uniqueCount="621">
  <si>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</si>
  <si>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</si>
  <si>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</si>
  <si>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</si>
  <si>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</si>
  <si>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</si>
  <si>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</si>
  <si>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</si>
  <si>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</si>
  <si>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</si>
  <si>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</si>
  <si>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</si>
  <si>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</si>
  <si>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</si>
  <si>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</si>
  <si>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</si>
  <si>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</si>
  <si>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</si>
  <si>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</si>
  <si>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</si>
  <si>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</si>
  <si>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</si>
  <si>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</si>
  <si>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</si>
  <si>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</si>
  <si>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</si>
  <si>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</si>
  <si>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</si>
  <si>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</si>
  <si>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</si>
  <si>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</si>
  <si>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</si>
  <si>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</si>
  <si>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</si>
  <si>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</si>
  <si>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</si>
  <si>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</si>
  <si>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</si>
  <si>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</si>
  <si>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</si>
  <si>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</si>
  <si>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</si>
  <si>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</si>
  <si>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</si>
  <si>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</si>
  <si>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</si>
  <si>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</si>
  <si>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</si>
  <si>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</si>
  <si>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</si>
  <si>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</si>
  <si>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</si>
  <si>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</si>
  <si>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</si>
  <si>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</si>
  <si>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</si>
  <si>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</si>
  <si>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</si>
  <si>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</si>
  <si>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</si>
  <si>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</si>
  <si>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</si>
  <si>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</si>
  <si>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</si>
  <si>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</si>
  <si>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</si>
  <si>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</si>
  <si>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</si>
  <si>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</si>
  <si>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</si>
  <si>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</si>
  <si>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</si>
  <si>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</si>
  <si>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</si>
  <si>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</si>
  <si>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</si>
  <si>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</si>
  <si>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</si>
  <si>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</si>
  <si>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</si>
  <si>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</si>
  <si>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</si>
  <si>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</si>
  <si>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</si>
  <si>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</si>
  <si>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</si>
  <si>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</si>
  <si>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</si>
  <si>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</si>
  <si>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</si>
  <si>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</si>
  <si>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</si>
  <si>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</si>
  <si>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</si>
  <si>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</si>
  <si>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</si>
  <si>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</si>
  <si>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</si>
  <si>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</si>
  <si>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</si>
  <si>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</si>
  <si>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</si>
  <si>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</si>
  <si>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</si>
  <si>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</si>
  <si>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</si>
  <si>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</si>
  <si>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</si>
  <si>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</si>
  <si>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</si>
  <si>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</si>
  <si>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</si>
  <si>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</si>
  <si>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</si>
  <si>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</si>
  <si>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</si>
  <si>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</si>
  <si>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</si>
  <si>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</si>
  <si>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</si>
  <si>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</si>
  <si>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</si>
  <si>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</si>
  <si>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</si>
  <si>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</si>
  <si>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</si>
  <si>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</si>
  <si>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</si>
  <si>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</si>
  <si>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</si>
  <si>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</si>
  <si>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</si>
  <si>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</si>
  <si>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</si>
  <si>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</si>
  <si>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</si>
  <si>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</si>
  <si>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</si>
  <si>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</si>
  <si>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</si>
  <si>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</si>
  <si>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</si>
  <si>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</si>
  <si>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</si>
  <si>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</si>
  <si>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</si>
  <si>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</si>
  <si>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</si>
  <si>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</si>
  <si>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</si>
  <si>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</si>
  <si>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</si>
  <si>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</si>
  <si>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</si>
  <si>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</si>
  <si>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</si>
  <si>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</si>
  <si>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</si>
  <si>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</si>
  <si>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</si>
  <si>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</si>
  <si>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</si>
  <si>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</si>
  <si>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</si>
  <si>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</si>
  <si>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</si>
  <si>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</si>
  <si>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</si>
  <si>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</si>
  <si>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</si>
  <si>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</si>
  <si>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</si>
  <si>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</si>
  <si>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</si>
  <si>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</si>
  <si>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</si>
  <si>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</si>
  <si>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</si>
  <si>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</si>
  <si>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</si>
  <si>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</si>
  <si>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</si>
  <si>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</si>
  <si>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</si>
  <si>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</si>
  <si>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</si>
  <si>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</si>
  <si>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</si>
  <si>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</si>
  <si>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</si>
  <si>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</si>
  <si>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</si>
  <si>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</si>
  <si>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</si>
  <si>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</si>
  <si>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</si>
  <si>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</si>
  <si>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</si>
  <si>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</si>
  <si>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</si>
  <si>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</si>
  <si>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</si>
  <si>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</si>
  <si>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</si>
  <si>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</si>
  <si>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</si>
  <si>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</si>
  <si>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</si>
  <si>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</si>
  <si>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</si>
  <si>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</si>
  <si>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</si>
  <si>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</si>
  <si>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</si>
  <si>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</si>
  <si>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</si>
  <si>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</si>
  <si>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</si>
  <si>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</si>
  <si>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</si>
  <si>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</si>
  <si>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</si>
  <si>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</si>
  <si>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</si>
  <si>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</si>
  <si>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</si>
  <si>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</si>
  <si>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</si>
  <si>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</si>
  <si>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</si>
  <si>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</si>
  <si>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</si>
  <si>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</si>
  <si>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</si>
  <si>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</si>
  <si>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</si>
  <si>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</si>
  <si>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</si>
  <si>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</si>
  <si>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</si>
  <si>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</si>
  <si>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</si>
  <si>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</si>
  <si>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</si>
  <si>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</si>
  <si>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</si>
  <si>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</si>
  <si>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</si>
  <si>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</si>
  <si>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</si>
  <si>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</si>
  <si>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</si>
  <si>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</si>
  <si>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</si>
  <si>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</si>
  <si>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</si>
  <si>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</si>
  <si>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</si>
  <si>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</si>
  <si>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</si>
  <si>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</si>
  <si>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</si>
  <si>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</si>
  <si>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</si>
  <si>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</si>
  <si>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</si>
  <si>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</si>
  <si>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</si>
  <si>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</si>
  <si>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</si>
  <si>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</si>
  <si>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</si>
  <si>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</si>
  <si>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</si>
  <si>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</si>
  <si>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</si>
  <si>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</si>
  <si>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</si>
  <si>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</si>
  <si>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</si>
  <si>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</si>
  <si>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</si>
  <si>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</si>
  <si>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</si>
  <si>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</si>
  <si>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</si>
  <si>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</si>
  <si>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</si>
  <si>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</si>
  <si>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</si>
  <si>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</si>
  <si>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</si>
  <si>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</si>
  <si>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</si>
  <si>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</si>
  <si>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</si>
  <si>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</si>
  <si>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</si>
  <si>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</si>
  <si>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</si>
  <si>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</si>
  <si>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</si>
  <si>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</si>
  <si>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</si>
  <si>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</si>
  <si>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</si>
  <si>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</si>
  <si>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</si>
  <si>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</si>
  <si>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</si>
  <si>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</si>
  <si>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</si>
  <si>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</si>
  <si>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</si>
  <si>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</si>
  <si>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</si>
  <si>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</si>
  <si>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</si>
  <si>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</si>
  <si>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</si>
  <si>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</si>
  <si>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</si>
  <si>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</si>
  <si>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</si>
  <si>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</si>
  <si>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</si>
  <si>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</si>
  <si>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</si>
  <si>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</si>
  <si>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</si>
  <si>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</si>
  <si>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</si>
  <si>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</si>
  <si>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</si>
  <si>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</si>
  <si>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</si>
  <si>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</si>
  <si>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</si>
  <si>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</si>
  <si>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</si>
  <si>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</si>
  <si>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</si>
  <si>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</si>
  <si>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</si>
  <si>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</si>
  <si>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</si>
  <si>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</si>
  <si>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</si>
  <si>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</si>
  <si>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</si>
  <si>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</si>
  <si>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</si>
  <si>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</si>
  <si>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</si>
  <si>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</si>
  <si>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</si>
  <si>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</si>
  <si>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</si>
  <si>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</si>
  <si>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</si>
  <si>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</si>
  <si>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</si>
  <si>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</si>
  <si>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</si>
  <si>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</si>
  <si>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</si>
  <si>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</si>
  <si>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</si>
  <si>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</si>
  <si>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</si>
  <si>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</si>
  <si>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</si>
  <si>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</si>
  <si>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</si>
  <si>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</si>
  <si>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</si>
  <si>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</si>
  <si>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</si>
  <si>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</si>
  <si>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</si>
  <si>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</si>
  <si>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</si>
  <si>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</si>
  <si>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</si>
  <si>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</si>
  <si>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</si>
  <si>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</si>
  <si>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</si>
  <si>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</si>
  <si>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</si>
  <si>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</si>
  <si>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</si>
  <si>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</si>
  <si>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</si>
  <si>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</si>
  <si>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</si>
  <si>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</si>
  <si>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</si>
  <si>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</si>
  <si>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</si>
  <si>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</si>
  <si>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</si>
  <si>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</si>
  <si>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</si>
  <si>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</si>
  <si>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</si>
  <si>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</si>
  <si>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</si>
  <si>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</si>
  <si>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</si>
  <si>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</si>
  <si>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</si>
  <si>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</si>
  <si>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</si>
  <si>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</si>
  <si>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</si>
  <si>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</si>
  <si>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</si>
  <si>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</si>
  <si>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</si>
  <si>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</si>
  <si>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</si>
  <si>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</si>
  <si>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</si>
  <si>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</si>
  <si>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</si>
  <si>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</si>
  <si>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</si>
  <si>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</si>
  <si>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</si>
  <si>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</si>
  <si>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</si>
  <si>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</si>
  <si>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</si>
  <si>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</si>
  <si>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</si>
  <si>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</si>
  <si>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</si>
  <si>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</si>
  <si>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</si>
  <si>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</si>
  <si>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</si>
  <si>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</si>
  <si>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</si>
  <si>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</si>
  <si>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</si>
  <si>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</si>
  <si>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</si>
  <si>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</si>
  <si>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</si>
  <si>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</si>
  <si>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</si>
  <si>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</si>
  <si>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</si>
  <si>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</si>
  <si>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</si>
  <si>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</si>
  <si>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</si>
  <si>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</si>
  <si>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</si>
  <si>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</si>
  <si>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</si>
  <si>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</si>
  <si>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</si>
  <si>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</si>
  <si>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</si>
  <si>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</si>
  <si>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</si>
  <si>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</si>
  <si>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</si>
  <si>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</si>
  <si>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</si>
  <si>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</si>
  <si>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</si>
  <si>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</si>
  <si>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</si>
  <si>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</si>
  <si>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</si>
  <si>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</si>
  <si>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</si>
  <si>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</si>
  <si>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</si>
  <si>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</si>
  <si>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</si>
  <si>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</si>
  <si>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</si>
  <si>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</si>
  <si>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</si>
  <si>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</si>
  <si>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</si>
  <si>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</si>
  <si>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</si>
  <si>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</si>
  <si>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</si>
  <si>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</si>
  <si>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</si>
  <si>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</si>
  <si>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</si>
  <si>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</si>
  <si>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</si>
  <si>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</si>
  <si>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</si>
  <si>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</si>
  <si>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</si>
  <si>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</si>
  <si>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</si>
  <si>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</si>
  <si>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</si>
  <si>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</si>
  <si>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</si>
  <si>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</si>
  <si>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</si>
  <si>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</si>
  <si>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</si>
  <si>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</si>
  <si>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</si>
  <si>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</si>
  <si>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</si>
  <si>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</si>
  <si>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</si>
  <si>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</si>
  <si>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</si>
  <si>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</si>
  <si>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</si>
  <si>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</si>
  <si>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</si>
  <si>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</si>
  <si>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</si>
  <si>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</si>
  <si>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</si>
  <si>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</si>
  <si>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</si>
  <si>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</si>
  <si>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</si>
  <si>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</si>
  <si>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</si>
  <si>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</si>
  <si>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</si>
  <si>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</si>
  <si>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</si>
  <si>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</si>
  <si>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</si>
  <si>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</si>
  <si>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</si>
  <si>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</si>
  <si>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</si>
  <si>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</si>
  <si>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</si>
  <si>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</si>
  <si>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</si>
  <si>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</si>
  <si>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</si>
  <si>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</si>
  <si>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</si>
  <si>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</si>
  <si>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</si>
  <si>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</si>
  <si>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</si>
  <si>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</si>
  <si>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</si>
  <si>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</si>
  <si>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</si>
  <si>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</si>
  <si>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</si>
  <si>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ＥｄＴｅｃｈ導入実証事業</t>
    <phoneticPr fontId="5"/>
  </si>
  <si>
    <t>商務・サービスグループ</t>
    <phoneticPr fontId="5"/>
  </si>
  <si>
    <t>サービス政策課 教育産業室</t>
    <phoneticPr fontId="5"/>
  </si>
  <si>
    <t>室長　浅野 大介</t>
    <phoneticPr fontId="5"/>
  </si>
  <si>
    <t>○</t>
  </si>
  <si>
    <t>-</t>
    <phoneticPr fontId="5"/>
  </si>
  <si>
    <t>「新しい経済政策パッケージ」（平成29年12月8日閣議決定）
「経済財政運営と改革の基本方針 2018」（平成30年6月15日閣議決定）
「未来投資戦略 2018」（平成30年6月15日閣議決定）
※本年度の以下各通知においても関連記載の見込み
　・未来投資戦略2019　　・AI戦略2019
　・規制改革推進会議第5次答申
　・教育再生実行会議提言
　・まち・ひと・しごと創生本部基本方針
　・知財推進計画</t>
    <phoneticPr fontId="5"/>
  </si>
  <si>
    <t>-</t>
    <phoneticPr fontId="5"/>
  </si>
  <si>
    <t>学校等におけるEdTech導入経費等を対象に、企業への補助を行い、次年度以降の継続活用や地域への波及を図る。</t>
    <phoneticPr fontId="5"/>
  </si>
  <si>
    <t>Society5.0を生きる子ども達は、さらにその先の「未来社会の創り手」となるべく、確かな基礎学力を土台にした創造性を育む必要がある。そのため、一人ひとりの理解度・特性に対して個別最適化され、居住地域による格差のない公平な学びの環境を構築し、プログラミング教育をはじめとするSTEAM（※１）学習の環境を構築することが必要。 こうした「未来の学び」を実現するためには、パソコン端末や高速通信網等の教育ICTインフラの整備と併せ、教育産業が開発を進めているEdTech（※２）サービスの学校等における積極的な導入を試行し、学び方改革を進める必要がある。 本事業では、文部科学省・総務省が行う学校ICT環境整備に関する事業と協調しつつ、カリキュラム・マネジメントを通じた新たな学び方の構築を進める学校等設置者とともにEdTechサービスの導入を進めようとする企業への補助を行うことにより、学校等設置者と教育産業の協力による教育イノベーションの普及を後押しする。
（補助率２／３）
※１ STEAM：科学(Science)、技術(Technology)、工学(Engineering)、リベラルアーツ・教養(Arts)、数学(Mathematics)を活用した文理融合の課題解決型教育
※２ EdTech:：Education(教育)×Technology(科学技術)を掛け合わせた造語。AI、IoT、VR等のテクノロジーを活用した革新的な能力開発技法。</t>
    <rPh sb="431" eb="434">
      <t>ホジョリツ</t>
    </rPh>
    <phoneticPr fontId="5"/>
  </si>
  <si>
    <t>２．産業育成</t>
    <rPh sb="2" eb="4">
      <t>サンギョウ</t>
    </rPh>
    <rPh sb="4" eb="6">
      <t>イクセイ</t>
    </rPh>
    <phoneticPr fontId="5"/>
  </si>
  <si>
    <t>２－３　サービス</t>
    <phoneticPr fontId="5"/>
  </si>
  <si>
    <t>サービス産業の労働生産性の伸び率</t>
    <phoneticPr fontId="5"/>
  </si>
  <si>
    <t>-</t>
    <phoneticPr fontId="5"/>
  </si>
  <si>
    <t>％</t>
    <phoneticPr fontId="5"/>
  </si>
  <si>
    <t>％</t>
    <phoneticPr fontId="5"/>
  </si>
  <si>
    <t>-</t>
    <phoneticPr fontId="5"/>
  </si>
  <si>
    <t>-</t>
    <phoneticPr fontId="5"/>
  </si>
  <si>
    <t>-</t>
    <phoneticPr fontId="5"/>
  </si>
  <si>
    <t>-</t>
    <phoneticPr fontId="5"/>
  </si>
  <si>
    <t>人生100年時代に、個人が社会で活躍・貢献し続けるためには、社会全体で人材育成への投資を強化し、各個人が常にスキルや知識を身につけ、学び続けることが必要である。現在の教育現場は、教育効果（アウトプット）、教員負担（インプット）いずれの面からも生産性向上の余地があり、民間教育サービス等の活用による開かれた教育の実現を通じて、就学前教育からリカレント教育に至るまで、教育全体のあり方を再構築する必要がある。そこで、EdTech（IT技術等を活用した新たな教育サービス）や民間教育サービス活用の先進事例の創出・効果検証を通じ、教育分野における民間サービスの導入を全国で面的に展開し、サービスの労働生産性を向上させる。</t>
    <rPh sb="0" eb="2">
      <t>ジンセイ</t>
    </rPh>
    <rPh sb="5" eb="6">
      <t>ネン</t>
    </rPh>
    <rPh sb="6" eb="8">
      <t>ジダイ</t>
    </rPh>
    <rPh sb="10" eb="12">
      <t>コジン</t>
    </rPh>
    <rPh sb="13" eb="15">
      <t>シャカイ</t>
    </rPh>
    <rPh sb="16" eb="18">
      <t>カツヤク</t>
    </rPh>
    <rPh sb="19" eb="21">
      <t>コウケン</t>
    </rPh>
    <rPh sb="22" eb="23">
      <t>ツヅ</t>
    </rPh>
    <rPh sb="30" eb="32">
      <t>シャカイ</t>
    </rPh>
    <rPh sb="32" eb="34">
      <t>ゼンタイ</t>
    </rPh>
    <rPh sb="35" eb="37">
      <t>ジンザイ</t>
    </rPh>
    <rPh sb="37" eb="39">
      <t>イクセイ</t>
    </rPh>
    <rPh sb="41" eb="43">
      <t>トウシ</t>
    </rPh>
    <rPh sb="44" eb="46">
      <t>キョウカ</t>
    </rPh>
    <rPh sb="48" eb="51">
      <t>カクコジン</t>
    </rPh>
    <rPh sb="52" eb="53">
      <t>ツネ</t>
    </rPh>
    <rPh sb="58" eb="60">
      <t>チシキ</t>
    </rPh>
    <rPh sb="61" eb="62">
      <t>ミ</t>
    </rPh>
    <rPh sb="66" eb="67">
      <t>マナ</t>
    </rPh>
    <rPh sb="68" eb="69">
      <t>ツヅ</t>
    </rPh>
    <rPh sb="74" eb="76">
      <t>ヒツヨウ</t>
    </rPh>
    <rPh sb="80" eb="82">
      <t>ゲンザイ</t>
    </rPh>
    <rPh sb="83" eb="85">
      <t>キョウイク</t>
    </rPh>
    <rPh sb="85" eb="87">
      <t>ゲンバ</t>
    </rPh>
    <rPh sb="89" eb="91">
      <t>キョウイク</t>
    </rPh>
    <rPh sb="91" eb="93">
      <t>コウカ</t>
    </rPh>
    <rPh sb="102" eb="104">
      <t>キョウイン</t>
    </rPh>
    <rPh sb="104" eb="106">
      <t>フタン</t>
    </rPh>
    <rPh sb="117" eb="118">
      <t>メン</t>
    </rPh>
    <rPh sb="121" eb="124">
      <t>セイサンセイ</t>
    </rPh>
    <rPh sb="124" eb="126">
      <t>コウジョウ</t>
    </rPh>
    <rPh sb="127" eb="129">
      <t>ヨチ</t>
    </rPh>
    <rPh sb="133" eb="135">
      <t>ミンカン</t>
    </rPh>
    <rPh sb="135" eb="137">
      <t>キョウイク</t>
    </rPh>
    <rPh sb="141" eb="142">
      <t>トウ</t>
    </rPh>
    <rPh sb="143" eb="145">
      <t>カツヨウ</t>
    </rPh>
    <rPh sb="148" eb="149">
      <t>ヒラ</t>
    </rPh>
    <rPh sb="152" eb="154">
      <t>キョウイク</t>
    </rPh>
    <rPh sb="155" eb="157">
      <t>ジツゲン</t>
    </rPh>
    <rPh sb="158" eb="159">
      <t>ツウ</t>
    </rPh>
    <rPh sb="162" eb="165">
      <t>シュウガクマエ</t>
    </rPh>
    <rPh sb="165" eb="167">
      <t>キョウイク</t>
    </rPh>
    <rPh sb="174" eb="176">
      <t>キョウイク</t>
    </rPh>
    <rPh sb="177" eb="178">
      <t>イタ</t>
    </rPh>
    <rPh sb="182" eb="184">
      <t>キョウイク</t>
    </rPh>
    <rPh sb="184" eb="186">
      <t>ゼンタイ</t>
    </rPh>
    <rPh sb="189" eb="190">
      <t>カタ</t>
    </rPh>
    <rPh sb="191" eb="194">
      <t>サイコウチク</t>
    </rPh>
    <rPh sb="196" eb="198">
      <t>ヒツヨウ</t>
    </rPh>
    <rPh sb="215" eb="217">
      <t>ギジュツ</t>
    </rPh>
    <rPh sb="217" eb="218">
      <t>トウ</t>
    </rPh>
    <rPh sb="219" eb="221">
      <t>カツヨウ</t>
    </rPh>
    <rPh sb="223" eb="224">
      <t>アラ</t>
    </rPh>
    <rPh sb="226" eb="228">
      <t>キョウイク</t>
    </rPh>
    <rPh sb="234" eb="236">
      <t>ミンカン</t>
    </rPh>
    <rPh sb="236" eb="238">
      <t>キョウイク</t>
    </rPh>
    <rPh sb="242" eb="244">
      <t>カツヨウ</t>
    </rPh>
    <rPh sb="245" eb="247">
      <t>センシン</t>
    </rPh>
    <rPh sb="247" eb="249">
      <t>ジレイ</t>
    </rPh>
    <rPh sb="250" eb="252">
      <t>ソウシュツ</t>
    </rPh>
    <rPh sb="253" eb="255">
      <t>コウカ</t>
    </rPh>
    <rPh sb="255" eb="257">
      <t>ケンショウ</t>
    </rPh>
    <rPh sb="258" eb="259">
      <t>ツウ</t>
    </rPh>
    <rPh sb="261" eb="263">
      <t>キョウイク</t>
    </rPh>
    <rPh sb="263" eb="265">
      <t>ブンヤ</t>
    </rPh>
    <rPh sb="269" eb="271">
      <t>ミンカン</t>
    </rPh>
    <rPh sb="276" eb="278">
      <t>ドウニュウ</t>
    </rPh>
    <rPh sb="279" eb="281">
      <t>ゼンコク</t>
    </rPh>
    <rPh sb="282" eb="284">
      <t>メンテキ</t>
    </rPh>
    <rPh sb="285" eb="287">
      <t>テンカイ</t>
    </rPh>
    <rPh sb="294" eb="296">
      <t>ロウドウ</t>
    </rPh>
    <rPh sb="296" eb="299">
      <t>セイサンセイ</t>
    </rPh>
    <rPh sb="300" eb="302">
      <t>コウジョウ</t>
    </rPh>
    <phoneticPr fontId="5"/>
  </si>
  <si>
    <t>有</t>
  </si>
  <si>
    <t>無</t>
  </si>
  <si>
    <t>‐</t>
  </si>
  <si>
    <t>個別最適化された学びの実現や教員の働き方改革等、教育現場のニーズに対応している。</t>
    <rPh sb="0" eb="2">
      <t>コベツ</t>
    </rPh>
    <rPh sb="2" eb="5">
      <t>サイテキカ</t>
    </rPh>
    <rPh sb="8" eb="9">
      <t>マナ</t>
    </rPh>
    <rPh sb="11" eb="13">
      <t>ジツゲン</t>
    </rPh>
    <rPh sb="14" eb="16">
      <t>キョウイン</t>
    </rPh>
    <rPh sb="17" eb="18">
      <t>ハタラ</t>
    </rPh>
    <rPh sb="19" eb="20">
      <t>カタ</t>
    </rPh>
    <rPh sb="20" eb="22">
      <t>カイカク</t>
    </rPh>
    <rPh sb="22" eb="23">
      <t>トウ</t>
    </rPh>
    <rPh sb="24" eb="26">
      <t>キョウイク</t>
    </rPh>
    <rPh sb="26" eb="28">
      <t>ゲンバ</t>
    </rPh>
    <rPh sb="33" eb="35">
      <t>タイオウ</t>
    </rPh>
    <phoneticPr fontId="5"/>
  </si>
  <si>
    <t>民間教育産業と教育現場の連携を通じて、EdTechを用いた学習スタイルの転換を図るものであり、導入事例がまだ少ないことから、国が主導する必要がある。</t>
    <rPh sb="0" eb="2">
      <t>ミンカン</t>
    </rPh>
    <rPh sb="2" eb="4">
      <t>キョウイク</t>
    </rPh>
    <rPh sb="4" eb="6">
      <t>サンギョウ</t>
    </rPh>
    <rPh sb="7" eb="9">
      <t>キョウイク</t>
    </rPh>
    <rPh sb="9" eb="11">
      <t>ゲンバ</t>
    </rPh>
    <rPh sb="12" eb="14">
      <t>レンケイ</t>
    </rPh>
    <rPh sb="15" eb="16">
      <t>ツウ</t>
    </rPh>
    <rPh sb="26" eb="27">
      <t>モチ</t>
    </rPh>
    <rPh sb="29" eb="31">
      <t>ガクシュウ</t>
    </rPh>
    <rPh sb="36" eb="38">
      <t>テンカン</t>
    </rPh>
    <rPh sb="39" eb="40">
      <t>ハカ</t>
    </rPh>
    <rPh sb="47" eb="49">
      <t>ドウニュウ</t>
    </rPh>
    <rPh sb="49" eb="51">
      <t>ジレイ</t>
    </rPh>
    <rPh sb="54" eb="55">
      <t>スク</t>
    </rPh>
    <rPh sb="62" eb="63">
      <t>クニ</t>
    </rPh>
    <rPh sb="64" eb="66">
      <t>シュドウ</t>
    </rPh>
    <rPh sb="68" eb="70">
      <t>ヒツヨウ</t>
    </rPh>
    <phoneticPr fontId="5"/>
  </si>
  <si>
    <t>子ども達一人ひとりの理解度・特性に対して個別最適化され、居住地域による格差のない公平な学びの環境を構築することで、確かな基礎学力を土台にした創造性を育むことが可能になり、それが延いては我が国の成長力強化にも資する。</t>
    <rPh sb="0" eb="1">
      <t>コ</t>
    </rPh>
    <rPh sb="3" eb="4">
      <t>タチ</t>
    </rPh>
    <rPh sb="49" eb="51">
      <t>コウチク</t>
    </rPh>
    <rPh sb="79" eb="81">
      <t>カノウ</t>
    </rPh>
    <rPh sb="88" eb="89">
      <t>ヒ</t>
    </rPh>
    <rPh sb="92" eb="93">
      <t>ワ</t>
    </rPh>
    <rPh sb="94" eb="95">
      <t>クニ</t>
    </rPh>
    <rPh sb="96" eb="99">
      <t>セイチョウリョク</t>
    </rPh>
    <rPh sb="99" eb="101">
      <t>キョウカ</t>
    </rPh>
    <rPh sb="103" eb="104">
      <t>シ</t>
    </rPh>
    <phoneticPr fontId="5"/>
  </si>
  <si>
    <t>採択に当たって、コスト水準の妥当性を精査する。</t>
    <rPh sb="0" eb="2">
      <t>サイタク</t>
    </rPh>
    <rPh sb="3" eb="4">
      <t>ア</t>
    </rPh>
    <rPh sb="11" eb="13">
      <t>スイジュン</t>
    </rPh>
    <rPh sb="14" eb="17">
      <t>ダトウセイ</t>
    </rPh>
    <rPh sb="18" eb="20">
      <t>セイサ</t>
    </rPh>
    <phoneticPr fontId="5"/>
  </si>
  <si>
    <t>中間段階における支出については事務局から事前に報告を受ける等、当該支出における合理性について精査する。</t>
    <rPh sb="0" eb="2">
      <t>チュウカン</t>
    </rPh>
    <rPh sb="2" eb="4">
      <t>ダンカイ</t>
    </rPh>
    <rPh sb="8" eb="10">
      <t>シシュツ</t>
    </rPh>
    <rPh sb="15" eb="18">
      <t>ジムキョク</t>
    </rPh>
    <rPh sb="20" eb="22">
      <t>ジゼン</t>
    </rPh>
    <rPh sb="23" eb="25">
      <t>ホウコク</t>
    </rPh>
    <rPh sb="26" eb="27">
      <t>ウ</t>
    </rPh>
    <rPh sb="29" eb="30">
      <t>トウ</t>
    </rPh>
    <rPh sb="31" eb="33">
      <t>トウガイ</t>
    </rPh>
    <rPh sb="33" eb="35">
      <t>シシュツ</t>
    </rPh>
    <rPh sb="39" eb="42">
      <t>ゴウリセイ</t>
    </rPh>
    <rPh sb="46" eb="48">
      <t>セイサ</t>
    </rPh>
    <phoneticPr fontId="5"/>
  </si>
  <si>
    <t>令和2年2月に予算が成立したことを受け、間接補助事業の実施を令和2年度中に実施することができず、繰り越したもの。</t>
    <rPh sb="0" eb="2">
      <t>レイワ</t>
    </rPh>
    <rPh sb="3" eb="4">
      <t>ネン</t>
    </rPh>
    <rPh sb="5" eb="6">
      <t>ガツ</t>
    </rPh>
    <rPh sb="7" eb="9">
      <t>ヨサン</t>
    </rPh>
    <rPh sb="10" eb="12">
      <t>セイリツ</t>
    </rPh>
    <rPh sb="17" eb="18">
      <t>ウ</t>
    </rPh>
    <rPh sb="20" eb="22">
      <t>カンセツ</t>
    </rPh>
    <rPh sb="22" eb="24">
      <t>ホジョ</t>
    </rPh>
    <rPh sb="24" eb="26">
      <t>ジギョウ</t>
    </rPh>
    <rPh sb="27" eb="29">
      <t>ジッシ</t>
    </rPh>
    <rPh sb="30" eb="32">
      <t>レイワ</t>
    </rPh>
    <rPh sb="33" eb="35">
      <t>ネンド</t>
    </rPh>
    <rPh sb="35" eb="36">
      <t>チュウ</t>
    </rPh>
    <rPh sb="37" eb="39">
      <t>ジッシ</t>
    </rPh>
    <rPh sb="48" eb="49">
      <t>ク</t>
    </rPh>
    <rPh sb="50" eb="51">
      <t>コ</t>
    </rPh>
    <phoneticPr fontId="5"/>
  </si>
  <si>
    <t>事業の執行にあたり、必要な工数・人数であるか精査する。</t>
    <rPh sb="0" eb="2">
      <t>ジギョウ</t>
    </rPh>
    <rPh sb="3" eb="5">
      <t>シッコウ</t>
    </rPh>
    <rPh sb="10" eb="12">
      <t>ヒツヨウ</t>
    </rPh>
    <rPh sb="13" eb="15">
      <t>コウスウ</t>
    </rPh>
    <rPh sb="16" eb="18">
      <t>ニンズウ</t>
    </rPh>
    <rPh sb="22" eb="24">
      <t>セイサ</t>
    </rPh>
    <phoneticPr fontId="5"/>
  </si>
  <si>
    <t>ＥｄＴｅｃｈ導入実証を行う学校等教育機関の数</t>
    <rPh sb="8" eb="10">
      <t>ジッショウ</t>
    </rPh>
    <rPh sb="11" eb="12">
      <t>オコナ</t>
    </rPh>
    <rPh sb="13" eb="15">
      <t>ガッコウ</t>
    </rPh>
    <rPh sb="15" eb="16">
      <t>トウ</t>
    </rPh>
    <rPh sb="16" eb="18">
      <t>キョウイク</t>
    </rPh>
    <rPh sb="18" eb="20">
      <t>キカン</t>
    </rPh>
    <rPh sb="21" eb="22">
      <t>カズ</t>
    </rPh>
    <phoneticPr fontId="5"/>
  </si>
  <si>
    <t>校</t>
    <rPh sb="0" eb="1">
      <t>コウ</t>
    </rPh>
    <phoneticPr fontId="5"/>
  </si>
  <si>
    <t>-</t>
    <phoneticPr fontId="5"/>
  </si>
  <si>
    <t>-</t>
    <phoneticPr fontId="5"/>
  </si>
  <si>
    <t>事業費／ＥｄＴｅｃｈ導入実証を行う学校等教育機関の数　　　　　　　　　　　　　</t>
    <rPh sb="0" eb="3">
      <t>ジギョウヒ</t>
    </rPh>
    <phoneticPr fontId="5"/>
  </si>
  <si>
    <t>270,000,000/3,000</t>
    <phoneticPr fontId="5"/>
  </si>
  <si>
    <t>円</t>
    <rPh sb="0" eb="1">
      <t>エン</t>
    </rPh>
    <phoneticPr fontId="5"/>
  </si>
  <si>
    <t>　　円/校</t>
    <rPh sb="2" eb="3">
      <t>エン</t>
    </rPh>
    <rPh sb="4" eb="5">
      <t>コウ</t>
    </rPh>
    <phoneticPr fontId="5"/>
  </si>
  <si>
    <t>-</t>
    <phoneticPr fontId="5"/>
  </si>
  <si>
    <t>％</t>
    <phoneticPr fontId="5"/>
  </si>
  <si>
    <t>令和４年度までに、当該予算を利用したEdTech事業者のEdTechソフトウェア・サービスの学校等教育機関への導入件数を5倍に拡大</t>
    <rPh sb="0" eb="2">
      <t>レイワ</t>
    </rPh>
    <rPh sb="3" eb="5">
      <t>ネンド</t>
    </rPh>
    <rPh sb="9" eb="11">
      <t>トウガイ</t>
    </rPh>
    <rPh sb="11" eb="13">
      <t>ヨサン</t>
    </rPh>
    <rPh sb="14" eb="16">
      <t>リヨウ</t>
    </rPh>
    <rPh sb="24" eb="27">
      <t>ジギョウシャ</t>
    </rPh>
    <rPh sb="46" eb="48">
      <t>ガッコウ</t>
    </rPh>
    <rPh sb="48" eb="49">
      <t>トウ</t>
    </rPh>
    <rPh sb="49" eb="51">
      <t>キョウイク</t>
    </rPh>
    <rPh sb="51" eb="53">
      <t>キカン</t>
    </rPh>
    <rPh sb="55" eb="57">
      <t>ドウニュウ</t>
    </rPh>
    <rPh sb="57" eb="59">
      <t>ケンスウ</t>
    </rPh>
    <rPh sb="61" eb="62">
      <t>バイ</t>
    </rPh>
    <rPh sb="63" eb="65">
      <t>カクダイ</t>
    </rPh>
    <phoneticPr fontId="5"/>
  </si>
  <si>
    <t>当該予算を利用したEdTech事業者のEdTechソフトウェア・サービスの導入校数の平均伸び率</t>
    <rPh sb="0" eb="2">
      <t>トウガイ</t>
    </rPh>
    <rPh sb="2" eb="4">
      <t>ヨサン</t>
    </rPh>
    <rPh sb="5" eb="7">
      <t>リヨウ</t>
    </rPh>
    <rPh sb="15" eb="18">
      <t>ジギョウシャ</t>
    </rPh>
    <rPh sb="37" eb="39">
      <t>ドウニュウ</t>
    </rPh>
    <rPh sb="39" eb="41">
      <t>コウスウ</t>
    </rPh>
    <rPh sb="42" eb="44">
      <t>ヘイキン</t>
    </rPh>
    <rPh sb="44" eb="45">
      <t>ノ</t>
    </rPh>
    <rPh sb="46" eb="47">
      <t>リツ</t>
    </rPh>
    <phoneticPr fontId="5"/>
  </si>
  <si>
    <t>「学びのデジタル化」の実現のため、文科省、総務省等の関係省庁と連携し意見交換をしながら役割分担を行っていく。具体的には、経産省は、EdTech（コンテンツ）サービスの導入を進め、文科省は1人１台端末の整備や校内ネットワークの整備等に、総務省は教育現場への５G導入等に取り組み、協調して学校ICT環境整備を拡大していく。</t>
    <rPh sb="17" eb="20">
      <t>モンカショウ</t>
    </rPh>
    <rPh sb="21" eb="24">
      <t>ソウムショウ</t>
    </rPh>
    <rPh sb="24" eb="25">
      <t>トウ</t>
    </rPh>
    <rPh sb="26" eb="28">
      <t>カンケイ</t>
    </rPh>
    <rPh sb="28" eb="30">
      <t>ショウチョウ</t>
    </rPh>
    <rPh sb="31" eb="33">
      <t>レンケイ</t>
    </rPh>
    <rPh sb="34" eb="36">
      <t>イケン</t>
    </rPh>
    <rPh sb="36" eb="38">
      <t>コウカン</t>
    </rPh>
    <rPh sb="43" eb="45">
      <t>ヤクワリ</t>
    </rPh>
    <rPh sb="45" eb="47">
      <t>ブンタン</t>
    </rPh>
    <rPh sb="48" eb="49">
      <t>オコナ</t>
    </rPh>
    <rPh sb="54" eb="57">
      <t>グタイテキ</t>
    </rPh>
    <rPh sb="60" eb="63">
      <t>ケイサンショウ</t>
    </rPh>
    <rPh sb="83" eb="85">
      <t>ドウニュウ</t>
    </rPh>
    <rPh sb="86" eb="87">
      <t>スス</t>
    </rPh>
    <rPh sb="89" eb="92">
      <t>モンカショウ</t>
    </rPh>
    <rPh sb="100" eb="102">
      <t>セイビ</t>
    </rPh>
    <rPh sb="103" eb="105">
      <t>コウナイ</t>
    </rPh>
    <rPh sb="112" eb="114">
      <t>セイビ</t>
    </rPh>
    <rPh sb="114" eb="115">
      <t>ナド</t>
    </rPh>
    <rPh sb="117" eb="120">
      <t>ソウムショウ</t>
    </rPh>
    <rPh sb="121" eb="123">
      <t>キョウイク</t>
    </rPh>
    <rPh sb="123" eb="125">
      <t>ゲンバ</t>
    </rPh>
    <rPh sb="131" eb="132">
      <t>トウ</t>
    </rPh>
    <rPh sb="133" eb="134">
      <t>ト</t>
    </rPh>
    <rPh sb="135" eb="136">
      <t>ク</t>
    </rPh>
    <rPh sb="138" eb="140">
      <t>キョウチョウ</t>
    </rPh>
    <rPh sb="152" eb="154">
      <t>カクダイ</t>
    </rPh>
    <phoneticPr fontId="5"/>
  </si>
  <si>
    <t>-</t>
    <phoneticPr fontId="5"/>
  </si>
  <si>
    <t>-</t>
    <phoneticPr fontId="5"/>
  </si>
  <si>
    <t>－</t>
    <phoneticPr fontId="5"/>
  </si>
  <si>
    <t>・活動指標（アウトプット）として、ＥｄＴｅｃｈ導入実証を行う事業者数、導入実証に参加した生徒数等も必要ではないか。また、成果指標（アウトカム）として、EdTechソフトウェア・サービスの受講生徒数等、学校だけでなく生徒数に着目した指標も必要ではないか。
・補助金事務局への支出経費については、昨今、様々な批判・指摘があるため、事務局の選定に係る審査のプロセスや透明性確保のための取組、今後の改善策をより具体的に記載すべき。
・既に補助金交付先となるEdTech事業者が決定しているため、現時点でのより具体的な点検結果（応募状況や審査の過程で確認された課題等）、改善の方向性を該当欄に記載すべきではないか。</t>
    <phoneticPr fontId="5"/>
  </si>
  <si>
    <t>有識者のご指摘を踏まえて、所要の対応を行うこと。</t>
    <phoneticPr fontId="5"/>
  </si>
  <si>
    <t>支出計画・支出実績を適切に精査する。</t>
    <rPh sb="0" eb="2">
      <t>シシュツ</t>
    </rPh>
    <rPh sb="2" eb="4">
      <t>ケイカク</t>
    </rPh>
    <rPh sb="5" eb="7">
      <t>シシュツ</t>
    </rPh>
    <rPh sb="7" eb="9">
      <t>ジッセキ</t>
    </rPh>
    <rPh sb="10" eb="12">
      <t>テキセツ</t>
    </rPh>
    <rPh sb="13" eb="15">
      <t>セイサ</t>
    </rPh>
    <phoneticPr fontId="5"/>
  </si>
  <si>
    <t>採択に当たっては、各費目・使途について内容や数量の説明を求め、妥当性を精査した。</t>
    <rPh sb="0" eb="2">
      <t>サイタク</t>
    </rPh>
    <rPh sb="3" eb="4">
      <t>ア</t>
    </rPh>
    <rPh sb="9" eb="10">
      <t>カク</t>
    </rPh>
    <rPh sb="10" eb="12">
      <t>ヒモク</t>
    </rPh>
    <rPh sb="13" eb="15">
      <t>シト</t>
    </rPh>
    <rPh sb="19" eb="21">
      <t>ナイヨウ</t>
    </rPh>
    <rPh sb="22" eb="24">
      <t>スウリョウ</t>
    </rPh>
    <rPh sb="25" eb="27">
      <t>セツメイ</t>
    </rPh>
    <rPh sb="28" eb="29">
      <t>モト</t>
    </rPh>
    <rPh sb="31" eb="34">
      <t>ダトウセイ</t>
    </rPh>
    <rPh sb="35" eb="37">
      <t>セイサ</t>
    </rPh>
    <phoneticPr fontId="5"/>
  </si>
  <si>
    <t>補助金事務局の選定に当たっては、公募による募集と外部有識者による審査を経て決定しており、競争性を確保した。結果的に一社応札となってしまったが、本事業では補助金執行に係るノウハウの他、ICT分野に関する知見、教育分野に関する知見が必要となるため、応札可能な事業者が限られてしまったものと認識。なお、間接補助事業者の選定に当たっても、公募及び有識者による審査委員会を経て決定しており、競争性を確保した。</t>
    <rPh sb="0" eb="3">
      <t>ホジョキン</t>
    </rPh>
    <rPh sb="3" eb="6">
      <t>ジムキョク</t>
    </rPh>
    <rPh sb="7" eb="9">
      <t>センテイ</t>
    </rPh>
    <rPh sb="10" eb="11">
      <t>ア</t>
    </rPh>
    <rPh sb="16" eb="18">
      <t>コウボ</t>
    </rPh>
    <rPh sb="21" eb="23">
      <t>ボシュウ</t>
    </rPh>
    <rPh sb="24" eb="26">
      <t>ガイブ</t>
    </rPh>
    <rPh sb="26" eb="29">
      <t>ユウシキシャ</t>
    </rPh>
    <rPh sb="32" eb="34">
      <t>シンサ</t>
    </rPh>
    <rPh sb="35" eb="36">
      <t>ヘ</t>
    </rPh>
    <rPh sb="37" eb="39">
      <t>ケッテイ</t>
    </rPh>
    <rPh sb="44" eb="47">
      <t>キョウソウセイ</t>
    </rPh>
    <rPh sb="48" eb="50">
      <t>カクホ</t>
    </rPh>
    <rPh sb="53" eb="55">
      <t>ケッカ</t>
    </rPh>
    <rPh sb="55" eb="56">
      <t>テキ</t>
    </rPh>
    <rPh sb="57" eb="59">
      <t>イッシャ</t>
    </rPh>
    <rPh sb="59" eb="61">
      <t>オウサツ</t>
    </rPh>
    <rPh sb="71" eb="72">
      <t>ホン</t>
    </rPh>
    <rPh sb="72" eb="74">
      <t>ジギョウ</t>
    </rPh>
    <rPh sb="76" eb="79">
      <t>ホジョキン</t>
    </rPh>
    <rPh sb="79" eb="81">
      <t>シッコウ</t>
    </rPh>
    <rPh sb="82" eb="83">
      <t>カカ</t>
    </rPh>
    <rPh sb="89" eb="90">
      <t>ホカ</t>
    </rPh>
    <rPh sb="94" eb="96">
      <t>ブンヤ</t>
    </rPh>
    <rPh sb="97" eb="98">
      <t>カン</t>
    </rPh>
    <rPh sb="100" eb="102">
      <t>チケン</t>
    </rPh>
    <rPh sb="103" eb="105">
      <t>キョウイク</t>
    </rPh>
    <rPh sb="105" eb="107">
      <t>ブンヤ</t>
    </rPh>
    <rPh sb="108" eb="109">
      <t>カン</t>
    </rPh>
    <rPh sb="111" eb="113">
      <t>チケン</t>
    </rPh>
    <rPh sb="114" eb="116">
      <t>ヒツヨウ</t>
    </rPh>
    <rPh sb="122" eb="124">
      <t>オウサツ</t>
    </rPh>
    <rPh sb="148" eb="150">
      <t>カンセツ</t>
    </rPh>
    <rPh sb="150" eb="152">
      <t>ホジョ</t>
    </rPh>
    <rPh sb="152" eb="155">
      <t>ジギョウシャ</t>
    </rPh>
    <rPh sb="156" eb="158">
      <t>センテイ</t>
    </rPh>
    <rPh sb="159" eb="160">
      <t>ア</t>
    </rPh>
    <rPh sb="165" eb="167">
      <t>コウボ</t>
    </rPh>
    <rPh sb="167" eb="168">
      <t>オヨ</t>
    </rPh>
    <rPh sb="169" eb="172">
      <t>ユウシキシャ</t>
    </rPh>
    <rPh sb="175" eb="177">
      <t>シンサ</t>
    </rPh>
    <rPh sb="177" eb="180">
      <t>イインカイ</t>
    </rPh>
    <rPh sb="181" eb="182">
      <t>ヘ</t>
    </rPh>
    <rPh sb="183" eb="185">
      <t>ケッテイ</t>
    </rPh>
    <rPh sb="190" eb="193">
      <t>キョウソウセイ</t>
    </rPh>
    <rPh sb="194" eb="196">
      <t>カクホ</t>
    </rPh>
    <phoneticPr fontId="5"/>
  </si>
  <si>
    <t>EdTech産業の継続的な振興と、学校現場におけるEdTech導入が来年度以降も面的に推進されることを目指し、本補助金の適切な執行のみならず、得られた各事業の成果について普及広報を行い、予算のより効果的な活用を目指す。</t>
    <rPh sb="6" eb="8">
      <t>サンギョウ</t>
    </rPh>
    <rPh sb="9" eb="12">
      <t>ケイゾクテキ</t>
    </rPh>
    <rPh sb="13" eb="15">
      <t>シンコウ</t>
    </rPh>
    <rPh sb="17" eb="19">
      <t>ガッコウ</t>
    </rPh>
    <rPh sb="19" eb="21">
      <t>ゲンバ</t>
    </rPh>
    <rPh sb="31" eb="33">
      <t>ドウニュウ</t>
    </rPh>
    <rPh sb="34" eb="37">
      <t>ライネンド</t>
    </rPh>
    <rPh sb="37" eb="39">
      <t>イコウ</t>
    </rPh>
    <rPh sb="40" eb="41">
      <t>メン</t>
    </rPh>
    <rPh sb="41" eb="42">
      <t>テキ</t>
    </rPh>
    <rPh sb="43" eb="45">
      <t>スイシン</t>
    </rPh>
    <rPh sb="51" eb="53">
      <t>メザ</t>
    </rPh>
    <rPh sb="55" eb="56">
      <t>ホン</t>
    </rPh>
    <rPh sb="56" eb="59">
      <t>ホジョキン</t>
    </rPh>
    <rPh sb="60" eb="62">
      <t>テキセツ</t>
    </rPh>
    <rPh sb="63" eb="65">
      <t>シッコウ</t>
    </rPh>
    <rPh sb="71" eb="72">
      <t>エ</t>
    </rPh>
    <rPh sb="75" eb="78">
      <t>カクジギョウ</t>
    </rPh>
    <rPh sb="79" eb="81">
      <t>セイカ</t>
    </rPh>
    <rPh sb="85" eb="87">
      <t>フキュウ</t>
    </rPh>
    <rPh sb="87" eb="89">
      <t>コウホウ</t>
    </rPh>
    <rPh sb="90" eb="91">
      <t>オコナ</t>
    </rPh>
    <rPh sb="93" eb="95">
      <t>ヨサン</t>
    </rPh>
    <rPh sb="98" eb="101">
      <t>コウカテキ</t>
    </rPh>
    <rPh sb="102" eb="104">
      <t>カツヨウ</t>
    </rPh>
    <rPh sb="105" eb="107">
      <t>メザ</t>
    </rPh>
    <phoneticPr fontId="5"/>
  </si>
  <si>
    <t>補助事業者、間接補助事業者の採択に当たっては、公募を実施し、それぞれ外部有識者による審査を経て決定しており、公平性・透明性を確保した。間接補助事業者の公募の際には、予算額を大きく上回る申請があり、本事業の需要の大きさが明らかになったところ。引き続き、補助金執行プロセスの効率性、補助事業の有効性を確保しつつ、事業を行っていく。</t>
    <rPh sb="0" eb="2">
      <t>ホジョ</t>
    </rPh>
    <rPh sb="2" eb="5">
      <t>ジギョウシャ</t>
    </rPh>
    <rPh sb="6" eb="8">
      <t>カンセツ</t>
    </rPh>
    <rPh sb="8" eb="10">
      <t>ホジョ</t>
    </rPh>
    <rPh sb="10" eb="13">
      <t>ジギョウシャ</t>
    </rPh>
    <rPh sb="14" eb="16">
      <t>サイタク</t>
    </rPh>
    <rPh sb="17" eb="18">
      <t>ア</t>
    </rPh>
    <rPh sb="23" eb="25">
      <t>コウボ</t>
    </rPh>
    <rPh sb="26" eb="28">
      <t>ジッシ</t>
    </rPh>
    <rPh sb="34" eb="36">
      <t>ガイブ</t>
    </rPh>
    <rPh sb="36" eb="39">
      <t>ユウシキシャ</t>
    </rPh>
    <rPh sb="42" eb="44">
      <t>シンサ</t>
    </rPh>
    <rPh sb="45" eb="46">
      <t>ヘ</t>
    </rPh>
    <rPh sb="47" eb="49">
      <t>ケッテイ</t>
    </rPh>
    <rPh sb="54" eb="57">
      <t>コウヘイセイ</t>
    </rPh>
    <rPh sb="58" eb="61">
      <t>トウメイセイ</t>
    </rPh>
    <rPh sb="62" eb="64">
      <t>カクホ</t>
    </rPh>
    <rPh sb="120" eb="121">
      <t>ヒ</t>
    </rPh>
    <rPh sb="122" eb="123">
      <t>ツヅ</t>
    </rPh>
    <rPh sb="125" eb="128">
      <t>ホジョキン</t>
    </rPh>
    <rPh sb="128" eb="130">
      <t>シッコウ</t>
    </rPh>
    <rPh sb="135" eb="138">
      <t>コウリツセイ</t>
    </rPh>
    <rPh sb="139" eb="141">
      <t>ホジョ</t>
    </rPh>
    <rPh sb="141" eb="143">
      <t>ジギョウ</t>
    </rPh>
    <rPh sb="144" eb="147">
      <t>ユウコウセイ</t>
    </rPh>
    <rPh sb="148" eb="150">
      <t>カクホ</t>
    </rPh>
    <rPh sb="154" eb="156">
      <t>ジギョウ</t>
    </rPh>
    <rPh sb="157" eb="158">
      <t>オコナ</t>
    </rPh>
    <phoneticPr fontId="5"/>
  </si>
  <si>
    <t>-</t>
    <phoneticPr fontId="5"/>
  </si>
  <si>
    <t>-</t>
    <phoneticPr fontId="5"/>
  </si>
  <si>
    <t>ご指摘の1項目については、EdTechソフトウェア・サービスの授業内での活用をはじめとした学校等教育機関における従来型の学びからの変革が本事業の狙いであるため、学校への導入件数に着目することが重要であり、それに対応した指標を設定している。
2項目、3項目については該当箇所に説明を追記。</t>
    <rPh sb="121" eb="123">
      <t>コウモク</t>
    </rPh>
    <rPh sb="125" eb="127">
      <t>コウメ</t>
    </rPh>
    <rPh sb="132" eb="134">
      <t>ガイトウ</t>
    </rPh>
    <rPh sb="134" eb="136">
      <t>カショ</t>
    </rPh>
    <rPh sb="137" eb="139">
      <t>セツメイ</t>
    </rPh>
    <rPh sb="140" eb="142">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</si>
</sst>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25612</xdr:colOff>
      <xdr:row>742</xdr:row>
      <xdr:rowOff>32016</xdr:rowOff>
    </xdr:from>
    <xdr:to>
      <xdr:col>35</xdr:col>
      <xdr:colOff>91107</xdr:colOff>
      <xdr:row>745</xdr:row>
      <xdr:rowOff>45144</xdr:rowOff>
    </xdr:to>
    <xdr:sp macro="" textlink="">
      <xdr:nvSpPr>
        <xdr:cNvPr id="2" name="正方形/長方形 1"/>
        <xdr:cNvSpPr/>
      </xdr:nvSpPr>
      <xdr:spPr>
        <a:xfrm>
          <a:off x="4110957" y="47922756"/>
          <a:ext cx="2479562" cy="107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3,080</a:t>
          </a:r>
          <a:r>
            <a:rPr kumimoji="1" lang="ja-JP" altLang="en-US" sz="1200"/>
            <a:t>百万円</a:t>
          </a:r>
        </a:p>
      </xdr:txBody>
    </xdr:sp>
    <xdr:clientData/>
  </xdr:twoCellAnchor>
  <xdr:twoCellAnchor>
    <xdr:from>
      <xdr:col>22</xdr:col>
      <xdr:colOff>44823</xdr:colOff>
      <xdr:row>748</xdr:row>
      <xdr:rowOff>64036</xdr:rowOff>
    </xdr:from>
    <xdr:to>
      <xdr:col>35</xdr:col>
      <xdr:colOff>110318</xdr:colOff>
      <xdr:row>751</xdr:row>
      <xdr:rowOff>64357</xdr:rowOff>
    </xdr:to>
    <xdr:sp macro="" textlink="">
      <xdr:nvSpPr>
        <xdr:cNvPr id="5" name="正方形/長方形 4"/>
        <xdr:cNvSpPr/>
      </xdr:nvSpPr>
      <xdr:spPr>
        <a:xfrm>
          <a:off x="4130168" y="50080691"/>
          <a:ext cx="2479562" cy="10760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一般社団法人サービスデザイン推進協議会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（補助金事務局）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3,080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121664</xdr:colOff>
      <xdr:row>745</xdr:row>
      <xdr:rowOff>70436</xdr:rowOff>
    </xdr:from>
    <xdr:to>
      <xdr:col>28</xdr:col>
      <xdr:colOff>121664</xdr:colOff>
      <xdr:row>747</xdr:row>
      <xdr:rowOff>40867</xdr:rowOff>
    </xdr:to>
    <xdr:cxnSp macro="">
      <xdr:nvCxnSpPr>
        <xdr:cNvPr id="6" name="直線矢印コネクタ 5"/>
        <xdr:cNvCxnSpPr/>
      </xdr:nvCxnSpPr>
      <xdr:spPr>
        <a:xfrm>
          <a:off x="5321193" y="49024134"/>
          <a:ext cx="0" cy="6876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70436</xdr:colOff>
      <xdr:row>755</xdr:row>
      <xdr:rowOff>172898</xdr:rowOff>
    </xdr:from>
    <xdr:to>
      <xdr:col>35</xdr:col>
      <xdr:colOff>135931</xdr:colOff>
      <xdr:row>757</xdr:row>
      <xdr:rowOff>531808</xdr:rowOff>
    </xdr:to>
    <xdr:sp macro="" textlink="">
      <xdr:nvSpPr>
        <xdr:cNvPr id="7" name="正方形/長方形 6"/>
        <xdr:cNvSpPr/>
      </xdr:nvSpPr>
      <xdr:spPr>
        <a:xfrm>
          <a:off x="4155781" y="53147906"/>
          <a:ext cx="2479562" cy="10760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（間接補助事業者）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2,691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140873</xdr:colOff>
      <xdr:row>751</xdr:row>
      <xdr:rowOff>76844</xdr:rowOff>
    </xdr:from>
    <xdr:to>
      <xdr:col>28</xdr:col>
      <xdr:colOff>140874</xdr:colOff>
      <xdr:row>753</xdr:row>
      <xdr:rowOff>236929</xdr:rowOff>
    </xdr:to>
    <xdr:cxnSp macro="">
      <xdr:nvCxnSpPr>
        <xdr:cNvPr id="8" name="直線矢印コネクタ 7"/>
        <xdr:cNvCxnSpPr/>
      </xdr:nvCxnSpPr>
      <xdr:spPr>
        <a:xfrm>
          <a:off x="5340402" y="51169264"/>
          <a:ext cx="1" cy="8772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112059</xdr:colOff>
      <xdr:row>747</xdr:row>
      <xdr:rowOff>96050</xdr:rowOff>
    </xdr:from>
    <xdr:to>
      <xdr:col>34</xdr:col>
      <xdr:colOff>168088</xdr:colOff>
      <xdr:row>748</xdr:row>
      <xdr:rowOff>0</xdr:rowOff>
    </xdr:to>
    <xdr:sp macro="" textlink="">
      <xdr:nvSpPr>
        <xdr:cNvPr id="13" name="テキスト ボックス 12"/>
        <xdr:cNvSpPr txBox="1"/>
      </xdr:nvSpPr>
      <xdr:spPr>
        <a:xfrm>
          <a:off x="4549588" y="42039668"/>
          <a:ext cx="2476500" cy="251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直接補助・定額</a:t>
          </a:r>
          <a:r>
            <a:rPr kumimoji="1" lang="en-US" altLang="ja-JP" sz="1100"/>
            <a:t>】</a:t>
          </a:r>
          <a:endParaRPr kumimoji="1" lang="ja-JP" altLang="en-US" sz="1100"/>
        </a:p>
      </xdr:txBody>
    </xdr:sp>
    <xdr:clientData/>
  </xdr:twoCellAnchor>
  <xdr:twoCellAnchor>
    <xdr:from>
      <xdr:col>23</xdr:col>
      <xdr:colOff>57631</xdr:colOff>
      <xdr:row>753</xdr:row>
      <xdr:rowOff>268941</xdr:rowOff>
    </xdr:from>
    <xdr:to>
      <xdr:col>34</xdr:col>
      <xdr:colOff>70437</xdr:colOff>
      <xdr:row>755</xdr:row>
      <xdr:rowOff>160084</xdr:rowOff>
    </xdr:to>
    <xdr:sp macro="" textlink="">
      <xdr:nvSpPr>
        <xdr:cNvPr id="14" name="テキスト ボックス 13"/>
        <xdr:cNvSpPr txBox="1"/>
      </xdr:nvSpPr>
      <xdr:spPr>
        <a:xfrm>
          <a:off x="4696866" y="44296853"/>
          <a:ext cx="2231571" cy="585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間接補助　中小企業</a:t>
          </a:r>
          <a:r>
            <a:rPr kumimoji="1" lang="en-US" altLang="ja-JP" sz="1100"/>
            <a:t>2/3</a:t>
          </a:r>
          <a:r>
            <a:rPr kumimoji="1" lang="ja-JP" altLang="en-US" sz="1100"/>
            <a:t>以下、大企業</a:t>
          </a:r>
          <a:r>
            <a:rPr kumimoji="1" lang="en-US" altLang="ja-JP" sz="1100"/>
            <a:t>1/2</a:t>
          </a:r>
          <a:r>
            <a:rPr kumimoji="1" lang="ja-JP" altLang="en-US" sz="1100"/>
            <a:t>以下</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57"/>
      <c r="AB2" s="57"/>
      <c r="AC2" s="57"/>
      <c r="AD2" s="57"/>
      <c r="AE2" s="57"/>
      <c r="AF2" s="57"/>
      <c r="AG2" s="57"/>
      <c r="AH2" s="57"/>
      <c r="AI2" s="57"/>
      <c r="AJ2" s="964" t="s">
        <v>0</v>
      </c>
      <c r="AK2" s="964"/>
      <c r="AL2" s="964"/>
      <c r="AM2" s="964"/>
      <c r="AN2" s="964"/>
      <c r="AO2" s="965"/>
      <c r="AP2" s="965"/>
      <c r="AQ2" s="965"/>
      <c r="AR2" s="78" t="str">
        <f>IF(OR(AO2="　", AO2=""), "", "-")</f>
        <v/>
      </c>
      <c r="AS2" s="966">
        <v>66</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423</v>
      </c>
      <c r="H5" s="840"/>
      <c r="I5" s="840"/>
      <c r="J5" s="840"/>
      <c r="K5" s="840"/>
      <c r="L5" s="840"/>
      <c r="M5" s="841" t="s">
        <v>66</v>
      </c>
      <c r="N5" s="842"/>
      <c r="O5" s="842"/>
      <c r="P5" s="842"/>
      <c r="Q5" s="842"/>
      <c r="R5" s="843"/>
      <c r="S5" s="844" t="s">
        <v>534</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84.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科学技術・イノベーション、子ども・若者育成支援、ＩＴ戦略、知的財産、地方創生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38.6" customHeight="1" x14ac:dyDescent="0.15">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571</v>
      </c>
      <c r="X13" s="658"/>
      <c r="Y13" s="658"/>
      <c r="Z13" s="658"/>
      <c r="AA13" s="658"/>
      <c r="AB13" s="658"/>
      <c r="AC13" s="659"/>
      <c r="AD13" s="657" t="s">
        <v>571</v>
      </c>
      <c r="AE13" s="658"/>
      <c r="AF13" s="658"/>
      <c r="AG13" s="658"/>
      <c r="AH13" s="658"/>
      <c r="AI13" s="658"/>
      <c r="AJ13" s="659"/>
      <c r="AK13" s="657" t="s">
        <v>569</v>
      </c>
      <c r="AL13" s="658"/>
      <c r="AM13" s="658"/>
      <c r="AN13" s="658"/>
      <c r="AO13" s="658"/>
      <c r="AP13" s="658"/>
      <c r="AQ13" s="659"/>
      <c r="AR13" s="919" t="s">
        <v>571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569</v>
      </c>
      <c r="X14" s="658"/>
      <c r="Y14" s="658"/>
      <c r="Z14" s="658"/>
      <c r="AA14" s="658"/>
      <c r="AB14" s="658"/>
      <c r="AC14" s="659"/>
      <c r="AD14" s="657">
        <v>1000</v>
      </c>
      <c r="AE14" s="658"/>
      <c r="AF14" s="658"/>
      <c r="AG14" s="658"/>
      <c r="AH14" s="658"/>
      <c r="AI14" s="658"/>
      <c r="AJ14" s="659"/>
      <c r="AK14" s="657">
        <v>2080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v>1000</v>
      </c>
      <c r="AL15" s="658"/>
      <c r="AM15" s="658"/>
      <c r="AN15" s="658"/>
      <c r="AO15" s="658"/>
      <c r="AP15" s="658"/>
      <c r="AQ15" s="659"/>
      <c r="AR15" s="657" t="s">
        <v>608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v>-1000</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3080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4.5" customHeight="1" x14ac:dyDescent="0.15">
      <c r="A23" s="949"/>
      <c r="B23" s="950"/>
      <c r="C23" s="950"/>
      <c r="D23" s="950"/>
      <c r="E23" s="950"/>
      <c r="F23" s="951"/>
      <c r="G23" s="985" t="s">
        <v>414</v>
      </c>
      <c r="H23" s="986"/>
      <c r="I23" s="986"/>
      <c r="J23" s="986"/>
      <c r="K23" s="986"/>
      <c r="L23" s="986"/>
      <c r="M23" s="986"/>
      <c r="N23" s="986"/>
      <c r="O23" s="987"/>
      <c r="P23" s="919" t="s">
        <v>569</v>
      </c>
      <c r="Q23" s="920"/>
      <c r="R23" s="920"/>
      <c r="S23" s="920"/>
      <c r="T23" s="920"/>
      <c r="U23" s="920"/>
      <c r="V23" s="936"/>
      <c r="W23" s="919" t="s">
        <v>569</v>
      </c>
      <c r="X23" s="920"/>
      <c r="Y23" s="920"/>
      <c r="Z23" s="920"/>
      <c r="AA23" s="920"/>
      <c r="AB23" s="920"/>
      <c r="AC23" s="936"/>
      <c r="AD23" s="956" t="s">
        <v>569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609</v>
      </c>
      <c r="AR31" s="199"/>
      <c r="AS31" s="132" t="s">
        <v>236</v>
      </c>
      <c r="AT31" s="133"/>
      <c r="AU31" s="198">
        <v>4</v>
      </c>
      <c r="AV31" s="198"/>
      <c r="AW31" s="398" t="s">
        <v>181</v>
      </c>
      <c r="AX31" s="399"/>
    </row>
    <row r="32" spans="1:50" ht="35.1" customHeight="1" x14ac:dyDescent="0.15">
      <c r="A32" s="403"/>
      <c r="B32" s="401"/>
      <c r="C32" s="401"/>
      <c r="D32" s="401"/>
      <c r="E32" s="401"/>
      <c r="F32" s="402"/>
      <c r="G32" s="564" t="s">
        <v>605</v>
      </c>
      <c r="H32" s="565"/>
      <c r="I32" s="565"/>
      <c r="J32" s="565"/>
      <c r="K32" s="565"/>
      <c r="L32" s="565"/>
      <c r="M32" s="565"/>
      <c r="N32" s="565"/>
      <c r="O32" s="566"/>
      <c r="P32" s="104" t="s">
        <v>606</v>
      </c>
      <c r="Q32" s="104"/>
      <c r="R32" s="104"/>
      <c r="S32" s="104"/>
      <c r="T32" s="104"/>
      <c r="U32" s="104"/>
      <c r="V32" s="104"/>
      <c r="W32" s="104"/>
      <c r="X32" s="105"/>
      <c r="Y32" s="474" t="s">
        <v>12</v>
      </c>
      <c r="Z32" s="534"/>
      <c r="AA32" s="535"/>
      <c r="AB32" s="464" t="s">
        <v>578</v>
      </c>
      <c r="AC32" s="464"/>
      <c r="AD32" s="464"/>
      <c r="AE32" s="216" t="s">
        <v>580</v>
      </c>
      <c r="AF32" s="217"/>
      <c r="AG32" s="217"/>
      <c r="AH32" s="217"/>
      <c r="AI32" s="216" t="s">
        <v>583</v>
      </c>
      <c r="AJ32" s="217"/>
      <c r="AK32" s="217"/>
      <c r="AL32" s="217"/>
      <c r="AM32" s="216" t="s">
        <v>580</v>
      </c>
      <c r="AN32" s="217"/>
      <c r="AO32" s="217"/>
      <c r="AP32" s="217"/>
      <c r="AQ32" s="340" t="s">
        <v>603</v>
      </c>
      <c r="AR32" s="206"/>
      <c r="AS32" s="206"/>
      <c r="AT32" s="341"/>
      <c r="AU32" s="217" t="s">
        <v>580</v>
      </c>
      <c r="AV32" s="217"/>
      <c r="AW32" s="217"/>
      <c r="AX32" s="219"/>
    </row>
    <row r="33" spans="1:50" ht="35.1"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604</v>
      </c>
      <c r="AC33" s="526"/>
      <c r="AD33" s="526"/>
      <c r="AE33" s="216" t="s">
        <v>580</v>
      </c>
      <c r="AF33" s="217"/>
      <c r="AG33" s="217"/>
      <c r="AH33" s="217"/>
      <c r="AI33" s="216" t="s">
        <v>581</v>
      </c>
      <c r="AJ33" s="217"/>
      <c r="AK33" s="217"/>
      <c r="AL33" s="217"/>
      <c r="AM33" s="216" t="s">
        <v>580</v>
      </c>
      <c r="AN33" s="217"/>
      <c r="AO33" s="217"/>
      <c r="AP33" s="217"/>
      <c r="AQ33" s="340" t="s">
        <v>580</v>
      </c>
      <c r="AR33" s="206"/>
      <c r="AS33" s="206"/>
      <c r="AT33" s="341"/>
      <c r="AU33" s="217">
        <v>500</v>
      </c>
      <c r="AV33" s="217"/>
      <c r="AW33" s="217"/>
      <c r="AX33" s="219"/>
    </row>
    <row r="34" spans="1:50" ht="35.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581</v>
      </c>
      <c r="AF34" s="217"/>
      <c r="AG34" s="217"/>
      <c r="AH34" s="217"/>
      <c r="AI34" s="216" t="s">
        <v>580</v>
      </c>
      <c r="AJ34" s="217"/>
      <c r="AK34" s="217"/>
      <c r="AL34" s="217"/>
      <c r="AM34" s="216" t="s">
        <v>577</v>
      </c>
      <c r="AN34" s="217"/>
      <c r="AO34" s="217"/>
      <c r="AP34" s="217"/>
      <c r="AQ34" s="340" t="s">
        <v>580</v>
      </c>
      <c r="AR34" s="206"/>
      <c r="AS34" s="206"/>
      <c r="AT34" s="341"/>
      <c r="AU34" s="217" t="s">
        <v>581</v>
      </c>
      <c r="AV34" s="217"/>
      <c r="AW34" s="217"/>
      <c r="AX34" s="219"/>
    </row>
    <row r="35" spans="1:50" ht="23.25" customHeight="1" x14ac:dyDescent="0.15">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9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595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596</v>
      </c>
      <c r="AC101" s="464"/>
      <c r="AD101" s="464"/>
      <c r="AE101" s="216" t="s">
        <v>581</v>
      </c>
      <c r="AF101" s="217"/>
      <c r="AG101" s="217"/>
      <c r="AH101" s="218"/>
      <c r="AI101" s="216" t="s">
        <v>583</v>
      </c>
      <c r="AJ101" s="217"/>
      <c r="AK101" s="217"/>
      <c r="AL101" s="218"/>
      <c r="AM101" s="216" t="s">
        <v>597</v>
      </c>
      <c r="AN101" s="217"/>
      <c r="AO101" s="217"/>
      <c r="AP101" s="218"/>
      <c r="AQ101" s="216" t="s">
        <v>597</v>
      </c>
      <c r="AR101" s="217"/>
      <c r="AS101" s="217"/>
      <c r="AT101" s="218"/>
      <c r="AU101" s="216" t="s">
        <v>581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596</v>
      </c>
      <c r="AC102" s="464"/>
      <c r="AD102" s="464"/>
      <c r="AE102" s="421" t="s">
        <v>580</v>
      </c>
      <c r="AF102" s="421"/>
      <c r="AG102" s="421"/>
      <c r="AH102" s="421"/>
      <c r="AI102" s="421" t="s">
        <v>580</v>
      </c>
      <c r="AJ102" s="421"/>
      <c r="AK102" s="421"/>
      <c r="AL102" s="421"/>
      <c r="AM102" s="421" t="s">
        <v>598</v>
      </c>
      <c r="AN102" s="421"/>
      <c r="AO102" s="421"/>
      <c r="AP102" s="421"/>
      <c r="AQ102" s="271">
        <v>3000</v>
      </c>
      <c r="AR102" s="272"/>
      <c r="AS102" s="272"/>
      <c r="AT102" s="317"/>
      <c r="AU102" s="271" t="s">
        <v>597</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599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601</v>
      </c>
      <c r="AC116" s="466"/>
      <c r="AD116" s="467"/>
      <c r="AE116" s="421" t="s">
        <v>581</v>
      </c>
      <c r="AF116" s="421"/>
      <c r="AG116" s="421"/>
      <c r="AH116" s="421"/>
      <c r="AI116" s="421" t="s">
        <v>580</v>
      </c>
      <c r="AJ116" s="421"/>
      <c r="AK116" s="421"/>
      <c r="AL116" s="421"/>
      <c r="AM116" s="421" t="s">
        <v>580</v>
      </c>
      <c r="AN116" s="421"/>
      <c r="AO116" s="421"/>
      <c r="AP116" s="421"/>
      <c r="AQ116" s="216">
        <f>270000000/3000</f>
        <v>90000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602</v>
      </c>
      <c r="AC117" s="476"/>
      <c r="AD117" s="477"/>
      <c r="AE117" s="554" t="s">
        <v>580</v>
      </c>
      <c r="AF117" s="554"/>
      <c r="AG117" s="554"/>
      <c r="AH117" s="554"/>
      <c r="AI117" s="554" t="s">
        <v>581</v>
      </c>
      <c r="AJ117" s="554"/>
      <c r="AK117" s="554"/>
      <c r="AL117" s="554"/>
      <c r="AM117" s="554" t="s">
        <v>582</v>
      </c>
      <c r="AN117" s="554"/>
      <c r="AO117" s="554"/>
      <c r="AP117" s="554"/>
      <c r="AQ117" s="554" t="s">
        <v>600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609</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578</v>
      </c>
      <c r="AC134" s="204"/>
      <c r="AD134" s="204"/>
      <c r="AE134" s="205">
        <v>0.22</v>
      </c>
      <c r="AF134" s="206"/>
      <c r="AG134" s="206"/>
      <c r="AH134" s="206"/>
      <c r="AI134" s="205">
        <v>-0.03</v>
      </c>
      <c r="AJ134" s="206"/>
      <c r="AK134" s="206"/>
      <c r="AL134" s="206"/>
      <c r="AM134" s="205" t="s">
        <v>580</v>
      </c>
      <c r="AN134" s="206"/>
      <c r="AO134" s="206"/>
      <c r="AP134" s="206"/>
      <c r="AQ134" s="205" t="s">
        <v>583</v>
      </c>
      <c r="AR134" s="206"/>
      <c r="AS134" s="206"/>
      <c r="AT134" s="206"/>
      <c r="AU134" s="205" t="s">
        <v>577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205" t="s">
        <v>581</v>
      </c>
      <c r="AF135" s="206"/>
      <c r="AG135" s="206"/>
      <c r="AH135" s="206"/>
      <c r="AI135" s="205" t="s">
        <v>580</v>
      </c>
      <c r="AJ135" s="206"/>
      <c r="AK135" s="206"/>
      <c r="AL135" s="206"/>
      <c r="AM135" s="205" t="s">
        <v>580</v>
      </c>
      <c r="AN135" s="206"/>
      <c r="AO135" s="206"/>
      <c r="AP135" s="206"/>
      <c r="AQ135" s="205" t="s">
        <v>580</v>
      </c>
      <c r="AR135" s="206"/>
      <c r="AS135" s="206"/>
      <c r="AT135" s="206"/>
      <c r="AU135" s="205">
        <v>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580</v>
      </c>
      <c r="H154" s="104"/>
      <c r="I154" s="104"/>
      <c r="J154" s="104"/>
      <c r="K154" s="104"/>
      <c r="L154" s="104"/>
      <c r="M154" s="104"/>
      <c r="N154" s="104"/>
      <c r="O154" s="104"/>
      <c r="P154" s="105"/>
      <c r="Q154" s="124" t="s">
        <v>581</v>
      </c>
      <c r="R154" s="104"/>
      <c r="S154" s="104"/>
      <c r="T154" s="104"/>
      <c r="U154" s="104"/>
      <c r="V154" s="104"/>
      <c r="W154" s="104"/>
      <c r="X154" s="104"/>
      <c r="Y154" s="104"/>
      <c r="Z154" s="104"/>
      <c r="AA154" s="291"/>
      <c r="AB154" s="140" t="s">
        <v>580</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4.85" customHeight="1" x14ac:dyDescent="0.15">
      <c r="A188" s="188"/>
      <c r="B188" s="185"/>
      <c r="C188" s="179"/>
      <c r="D188" s="185"/>
      <c r="E188" s="124" t="s">
        <v>584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4.8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73.349999999999994"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33.4"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47.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35.6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43.7"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568</v>
      </c>
      <c r="AE710" s="327"/>
      <c r="AF710" s="327"/>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587</v>
      </c>
      <c r="AE712" s="783"/>
      <c r="AF712" s="783"/>
      <c r="AG712" s="810" t="s">
        <v>580</v>
      </c>
      <c r="AH712" s="811"/>
      <c r="AI712" s="811"/>
      <c r="AJ712" s="811"/>
      <c r="AK712" s="811"/>
      <c r="AL712" s="811"/>
      <c r="AM712" s="811"/>
      <c r="AN712" s="811"/>
      <c r="AO712" s="811"/>
      <c r="AP712" s="811"/>
      <c r="AQ712" s="811"/>
      <c r="AR712" s="811"/>
      <c r="AS712" s="811"/>
      <c r="AT712" s="811"/>
      <c r="AU712" s="811"/>
      <c r="AV712" s="811"/>
      <c r="AW712" s="811"/>
      <c r="AX712" s="812"/>
    </row>
    <row r="713" spans="1:50" ht="44.8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568</v>
      </c>
      <c r="AE713" s="327"/>
      <c r="AF713" s="663"/>
      <c r="AG713" s="100" t="s">
        <v>593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594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587</v>
      </c>
      <c r="AE715" s="605"/>
      <c r="AF715" s="656"/>
      <c r="AG715" s="742" t="s">
        <v>414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587</v>
      </c>
      <c r="AE717" s="327"/>
      <c r="AF717" s="327"/>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587</v>
      </c>
      <c r="AE718" s="327"/>
      <c r="AF718" s="327"/>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0" customHeight="1" x14ac:dyDescent="0.15">
      <c r="A721" s="778"/>
      <c r="B721" s="779"/>
      <c r="C721" s="294"/>
      <c r="D721" s="295"/>
      <c r="E721" s="295"/>
      <c r="F721" s="296"/>
      <c r="G721" s="285"/>
      <c r="H721" s="286"/>
      <c r="I721" s="96" t="str">
        <f>IF(OR(G721="　", G721=""), "", "-")</f>
        <v/>
      </c>
      <c r="J721" s="289"/>
      <c r="K721" s="289"/>
      <c r="L721" s="96" t="str">
        <f>IF(M721="","","-")</f>
        <v/>
      </c>
      <c r="M721" s="97"/>
      <c r="N721" s="302" t="s">
        <v>618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96" t="str">
        <f t="shared" ref="I722:I725" si="4">IF(OR(G722="　", G722=""), "", "-")</f>
        <v/>
      </c>
      <c r="J722" s="289"/>
      <c r="K722" s="289"/>
      <c r="L722" s="96" t="str">
        <f t="shared" ref="L722:L725" si="5">IF(M722="","","-")</f>
        <v/>
      </c>
      <c r="M722" s="97"/>
      <c r="N722" s="302" t="s">
        <v>618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96" t="str">
        <f t="shared" si="4"/>
        <v/>
      </c>
      <c r="J723" s="289"/>
      <c r="K723" s="289"/>
      <c r="L723" s="96" t="str">
        <f t="shared" si="5"/>
        <v/>
      </c>
      <c r="M723" s="97"/>
      <c r="N723" s="302" t="s">
        <v>618</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96" t="str">
        <f t="shared" si="4"/>
        <v/>
      </c>
      <c r="J724" s="289"/>
      <c r="K724" s="289"/>
      <c r="L724" s="96" t="str">
        <f t="shared" si="5"/>
        <v/>
      </c>
      <c r="M724" s="97"/>
      <c r="N724" s="302" t="s">
        <v>618</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98" t="str">
        <f t="shared" si="4"/>
        <v/>
      </c>
      <c r="J725" s="290"/>
      <c r="K725" s="290"/>
      <c r="L725" s="98" t="str">
        <f t="shared" si="5"/>
        <v/>
      </c>
      <c r="M725" s="99"/>
      <c r="N725" s="273" t="s">
        <v>618</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99.75" customHeight="1" thickBot="1" x14ac:dyDescent="0.2">
      <c r="A729" s="634" t="s">
        <v>611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9" t="s">
        <v>137</v>
      </c>
      <c r="B731" s="800"/>
      <c r="C731" s="800"/>
      <c r="D731" s="800"/>
      <c r="E731" s="801"/>
      <c r="F731" s="729" t="s">
        <v>612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7.4" customHeight="1" thickBot="1" x14ac:dyDescent="0.2">
      <c r="A733" s="673" t="s">
        <v>138</v>
      </c>
      <c r="B733" s="674"/>
      <c r="C733" s="674"/>
      <c r="D733" s="674"/>
      <c r="E733" s="675"/>
      <c r="F733" s="637" t="s">
        <v>620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610</v>
      </c>
      <c r="F737" s="989"/>
      <c r="G737" s="989"/>
      <c r="H737" s="989"/>
      <c r="I737" s="989"/>
      <c r="J737" s="989"/>
      <c r="K737" s="989"/>
      <c r="L737" s="989"/>
      <c r="M737" s="989"/>
      <c r="N737" s="365" t="s">
        <v>404</v>
      </c>
      <c r="O737" s="365"/>
      <c r="P737" s="365"/>
      <c r="Q737" s="365"/>
      <c r="R737" s="989" t="s">
        <v>610</v>
      </c>
      <c r="S737" s="989"/>
      <c r="T737" s="989"/>
      <c r="U737" s="989"/>
      <c r="V737" s="989"/>
      <c r="W737" s="989"/>
      <c r="X737" s="989"/>
      <c r="Y737" s="989"/>
      <c r="Z737" s="989"/>
      <c r="AA737" s="365" t="s">
        <v>403</v>
      </c>
      <c r="AB737" s="365"/>
      <c r="AC737" s="365"/>
      <c r="AD737" s="365"/>
      <c r="AE737" s="989" t="s">
        <v>610</v>
      </c>
      <c r="AF737" s="989"/>
      <c r="AG737" s="989"/>
      <c r="AH737" s="989"/>
      <c r="AI737" s="989"/>
      <c r="AJ737" s="989"/>
      <c r="AK737" s="989"/>
      <c r="AL737" s="989"/>
      <c r="AM737" s="989"/>
      <c r="AN737" s="365" t="s">
        <v>402</v>
      </c>
      <c r="AO737" s="365"/>
      <c r="AP737" s="365"/>
      <c r="AQ737" s="365"/>
      <c r="AR737" s="995" t="s">
        <v>610</v>
      </c>
      <c r="AS737" s="996"/>
      <c r="AT737" s="996"/>
      <c r="AU737" s="996"/>
      <c r="AV737" s="996"/>
      <c r="AW737" s="996"/>
      <c r="AX737" s="997"/>
      <c r="AY737" s="84"/>
      <c r="AZ737" s="84"/>
    </row>
    <row r="738" spans="1:52" ht="24.75" customHeight="1" x14ac:dyDescent="0.15">
      <c r="A738" s="988" t="s">
        <v>401</v>
      </c>
      <c r="B738" s="209"/>
      <c r="C738" s="209"/>
      <c r="D738" s="210"/>
      <c r="E738" s="989" t="s">
        <v>610</v>
      </c>
      <c r="F738" s="989"/>
      <c r="G738" s="989"/>
      <c r="H738" s="989"/>
      <c r="I738" s="989"/>
      <c r="J738" s="989"/>
      <c r="K738" s="989"/>
      <c r="L738" s="989"/>
      <c r="M738" s="989"/>
      <c r="N738" s="365" t="s">
        <v>400</v>
      </c>
      <c r="O738" s="365"/>
      <c r="P738" s="365"/>
      <c r="Q738" s="365"/>
      <c r="R738" s="989" t="s">
        <v>610</v>
      </c>
      <c r="S738" s="989"/>
      <c r="T738" s="989"/>
      <c r="U738" s="989"/>
      <c r="V738" s="989"/>
      <c r="W738" s="989"/>
      <c r="X738" s="989"/>
      <c r="Y738" s="989"/>
      <c r="Z738" s="989"/>
      <c r="AA738" s="365" t="s">
        <v>399</v>
      </c>
      <c r="AB738" s="365"/>
      <c r="AC738" s="365"/>
      <c r="AD738" s="365"/>
      <c r="AE738" s="989" t="s">
        <v>610</v>
      </c>
      <c r="AF738" s="989"/>
      <c r="AG738" s="989"/>
      <c r="AH738" s="989"/>
      <c r="AI738" s="989"/>
      <c r="AJ738" s="989"/>
      <c r="AK738" s="989"/>
      <c r="AL738" s="989"/>
      <c r="AM738" s="989"/>
      <c r="AN738" s="365" t="s">
        <v>398</v>
      </c>
      <c r="AO738" s="365"/>
      <c r="AP738" s="365"/>
      <c r="AQ738" s="365"/>
      <c r="AR738" s="995" t="s">
        <v>610</v>
      </c>
      <c r="AS738" s="996"/>
      <c r="AT738" s="996"/>
      <c r="AU738" s="996"/>
      <c r="AV738" s="996"/>
      <c r="AW738" s="996"/>
      <c r="AX738" s="997"/>
    </row>
    <row r="739" spans="1:52" ht="24.75" customHeight="1" x14ac:dyDescent="0.15">
      <c r="A739" s="988" t="s">
        <v>397</v>
      </c>
      <c r="B739" s="209"/>
      <c r="C739" s="209"/>
      <c r="D739" s="210"/>
      <c r="E739" s="989" t="s">
        <v>610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88" t="str">
        <f>IF(E740="", "", "(")</f>
        <v/>
      </c>
      <c r="I740" s="974"/>
      <c r="J740" s="974"/>
      <c r="K740" s="88" t="str">
        <f>IF(OR(I740="　", I740=""), "", "-")</f>
        <v/>
      </c>
      <c r="L740" s="975"/>
      <c r="M740" s="975"/>
      <c r="N740" s="89" t="str">
        <f>IF(O740="", "", "-")</f>
        <v/>
      </c>
      <c r="O740" s="90"/>
      <c r="P740" s="89" t="str">
        <f>IF(E740="", "", ")")</f>
        <v/>
      </c>
      <c r="Q740" s="973"/>
      <c r="R740" s="974"/>
      <c r="S740" s="974"/>
      <c r="T740" s="88" t="str">
        <f>IF(Q740="", "", "(")</f>
        <v/>
      </c>
      <c r="U740" s="974"/>
      <c r="V740" s="974"/>
      <c r="W740" s="88" t="str">
        <f>IF(OR(U740="　", U740=""), "", "-")</f>
        <v/>
      </c>
      <c r="X740" s="975"/>
      <c r="Y740" s="975"/>
      <c r="Z740" s="89" t="str">
        <f>IF(AA740="", "", "-")</f>
        <v/>
      </c>
      <c r="AA740" s="90"/>
      <c r="AB740" s="89" t="str">
        <f>IF(Q740="", "", ")")</f>
        <v/>
      </c>
      <c r="AC740" s="973"/>
      <c r="AD740" s="974"/>
      <c r="AE740" s="974"/>
      <c r="AF740" s="88" t="str">
        <f>IF(AC740="", "", "(")</f>
        <v/>
      </c>
      <c r="AG740" s="974"/>
      <c r="AH740" s="974"/>
      <c r="AI740" s="88" t="str">
        <f>IF(OR(AG740="　", AG740=""), "", "-")</f>
        <v/>
      </c>
      <c r="AJ740" s="975"/>
      <c r="AK740" s="975"/>
      <c r="AL740" s="89" t="str">
        <f>IF(AM740="", "", "-")</f>
        <v/>
      </c>
      <c r="AM740" s="90"/>
      <c r="AN740" s="89"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5"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N+xNYLi3dGmAUbe49CWCM9bhqdvFN64kCT9G/DIe9k2mA//hPRD9frMbzB4NpSipP8GjbD9qCTWE93vqgxgLNQ==" saltValue="HmxY+a2CyQUMImn8l/pqwQ=="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3"/>
      <c r="AN1" s="83"/>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3"/>
      <c r="AN2" s="83"/>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3"/>
      <c r="AN3" s="83"/>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3"/>
      <c r="AN4" s="83"/>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87"/>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2"/>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568</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2"/>
      <c r="AK14" s="53"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3"/>
      <c r="AK15" s="53"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3"/>
      <c r="AK16" s="53"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3"/>
      <c r="AK17" s="53" t="str">
        <f t="shared" si="7"/>
        <v>P</v>
      </c>
    </row>
    <row r="18" spans="1:37" ht="13.5" customHeight="1" x14ac:dyDescent="0.15">
      <c r="A18" s="14" t="s">
        <v>100</v>
      </c>
      <c r="B18" s="15" t="s">
        <v>568</v>
      </c>
      <c r="C18" s="13" t="str">
        <f t="shared" si="9"/>
        <v>ＩＴ戦略</v>
      </c>
      <c r="D18" s="13" t="str">
        <f t="shared" si="8"/>
        <v>科学技術・イノベーション、子ども・若者育成支援、ＩＴ戦略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t="s">
        <v>568</v>
      </c>
      <c r="C20" s="13" t="str">
        <f t="shared" si="9"/>
        <v>知的財産</v>
      </c>
      <c r="D20" s="13" t="str">
        <f t="shared" si="8"/>
        <v>科学技術・イノベーション、子ども・若者育成支援、ＩＴ戦略、知的財産</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t="s">
        <v>568</v>
      </c>
      <c r="C21" s="13" t="str">
        <f t="shared" si="9"/>
        <v>地方創生</v>
      </c>
      <c r="D21" s="13" t="str">
        <f t="shared" si="8"/>
        <v>科学技術・イノベーション、子ども・若者育成支援、ＩＴ戦略、知的財産、地方創生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科学技術・イノベーション、子ども・若者育成支援、ＩＴ戦略、知的財産、地方創生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科学技術・イノベーション、子ども・若者育成支援、ＩＴ戦略、知的財産、地方創生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3" t="s">
        <v>412</v>
      </c>
      <c r="B24" s="15"/>
      <c r="C24" s="13" t="str">
        <f t="shared" si="9"/>
        <v/>
      </c>
      <c r="D24" s="13" t="str">
        <f>IF(C24="",D23,IF(D23&lt;&gt;"",CONCATENATE(D23,"、",C24),C24))</f>
        <v>科学技術・イノベーション、子ども・若者育成支援、ＩＴ戦略、知的財産、地方創生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5"/>
      <c r="B25" s="94"/>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2"/>
      <c r="B26" s="91"/>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科学技術・イノベーション、子ども・若者育成支援、ＩＴ戦略、知的財産、地方創生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79A013-0640-4455-A50B-6FE7CC62484D}">
  <ds:schemaRefs>
    <ds:schemaRef ds:uri="http://schemas.microsoft.com/sharepoint/v3/contenttype/forms"/>
  </ds:schemaRefs>
</ds:datastoreItem>
</file>

<file path=customXml/itemProps2.xml><?xml version="1.0" encoding="utf-8"?>
<ds:datastoreItem xmlns:ds="http://schemas.openxmlformats.org/officeDocument/2006/customXml" ds:itemID="{6E16E418-0E66-4EB4-AB6A-3D0DD030F56B}">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BA1376E-82DB-4D6C-B33A-D646C0617999"/>
    <ds:schemaRef ds:uri="http://www.w3.org/XML/1998/namespace"/>
  </ds:schemaRefs>
</ds:datastoreItem>
</file>

<file path=customXml/itemProps3.xml><?xml version="1.0" encoding="utf-8"?>
<ds:datastoreItem xmlns:ds="http://schemas.openxmlformats.org/officeDocument/2006/customXml" ds:itemID="{BF5C1671-AAF9-4FB9-B342-92034067E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2020-09-29T07:40:38Z</cp:lastPrinted>
  <dcterms:created xsi:type="dcterms:W3CDTF">2012-03-13T00:50:25Z</dcterms:created>
  <dcterms:modified xsi:type="dcterms:W3CDTF">2020-10-07T04:19:59Z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