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30_工水班［●●GB］\10PFI関連\00 予算\令和2年度\20201106_【政策課〆切11／18(水)1200〆】FW 【ご確認依頼】行政事業レビューシート総点検\2作業\R2最終\"/>
    </mc:Choice>
  </mc:AlternateContent>
  <bookViews>
    <workbookView xWindow="0" yWindow="0" windowWidth="20490"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<sst xmlns="http://schemas.openxmlformats.org/spreadsheetml/2006/main" count="2935" uniqueCount="655">
  <si>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</si>
  <si>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</si>
  <si>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</si>
  <si>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</si>
  <si>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</si>
  <si>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</si>
  <si>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</si>
  <si>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</si>
  <si>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</si>
  <si>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</si>
  <si>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</si>
  <si>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</si>
  <si>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</si>
  <si>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</si>
  <si>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</si>
  <si>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</si>
  <si>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</si>
  <si>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</si>
  <si>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</si>
  <si>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</si>
  <si>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</si>
  <si>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</si>
  <si>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</si>
  <si>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</si>
  <si>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</si>
  <si>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</si>
  <si>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</si>
  <si>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</si>
  <si>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</si>
  <si>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</si>
  <si>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</si>
  <si>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</si>
  <si>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</si>
  <si>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</si>
  <si>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</si>
  <si>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</si>
  <si>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</si>
  <si>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</si>
  <si>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</si>
  <si>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</si>
  <si>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</si>
  <si>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</si>
  <si>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</si>
  <si>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</si>
  <si>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</si>
  <si>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</si>
  <si>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</si>
  <si>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</si>
  <si>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</si>
  <si>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</si>
  <si>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</si>
  <si>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</si>
  <si>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</si>
  <si>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</si>
  <si>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</si>
  <si>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</si>
  <si>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</si>
  <si>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</si>
  <si>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</si>
  <si>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</si>
  <si>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</si>
  <si>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</si>
  <si>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</si>
  <si>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</si>
  <si>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</si>
  <si>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</si>
  <si>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</si>
  <si>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</si>
  <si>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</si>
  <si>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</si>
  <si>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</si>
  <si>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</si>
  <si>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</si>
  <si>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</si>
  <si>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</si>
  <si>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</si>
  <si>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</si>
  <si>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</si>
  <si>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</si>
  <si>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</si>
  <si>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</si>
  <si>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</si>
  <si>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</si>
  <si>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</si>
  <si>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</si>
  <si>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</si>
  <si>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</si>
  <si>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</si>
  <si>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</si>
  <si>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</si>
  <si>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</si>
  <si>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</si>
  <si>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</si>
  <si>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</si>
  <si>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</si>
  <si>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</si>
  <si>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</si>
  <si>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</si>
  <si>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</si>
  <si>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</si>
  <si>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</si>
  <si>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</si>
  <si>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</si>
  <si>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</si>
  <si>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</si>
  <si>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</si>
  <si>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</si>
  <si>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</si>
  <si>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</si>
  <si>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</si>
  <si>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</si>
  <si>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</si>
  <si>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</si>
  <si>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</si>
  <si>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</si>
  <si>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</si>
  <si>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</si>
  <si>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</si>
  <si>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</si>
  <si>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</si>
  <si>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</si>
  <si>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</si>
  <si>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</si>
  <si>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</si>
  <si>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</si>
  <si>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</si>
  <si>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</si>
  <si>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</si>
  <si>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</si>
  <si>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</si>
  <si>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</si>
  <si>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</si>
  <si>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</si>
  <si>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</si>
  <si>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</si>
  <si>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</si>
  <si>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</si>
  <si>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</si>
  <si>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</si>
  <si>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</si>
  <si>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</si>
  <si>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</si>
  <si>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</si>
  <si>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</si>
  <si>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</si>
  <si>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</si>
  <si>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</si>
  <si>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</si>
  <si>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</si>
  <si>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</si>
  <si>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</si>
  <si>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</si>
  <si>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</si>
  <si>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</si>
  <si>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</si>
  <si>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</si>
  <si>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</si>
  <si>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</si>
  <si>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</si>
  <si>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</si>
  <si>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</si>
  <si>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</si>
  <si>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</si>
  <si>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</si>
  <si>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</si>
  <si>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</si>
  <si>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</si>
  <si>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</si>
  <si>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</si>
  <si>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</si>
  <si>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</si>
  <si>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</si>
  <si>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</si>
  <si>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</si>
  <si>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</si>
  <si>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</si>
  <si>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</si>
  <si>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</si>
  <si>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</si>
  <si>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</si>
  <si>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</si>
  <si>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</si>
  <si>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</si>
  <si>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</si>
  <si>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</si>
  <si>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</si>
  <si>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</si>
  <si>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</si>
  <si>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</si>
  <si>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</si>
  <si>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</si>
  <si>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</si>
  <si>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</si>
  <si>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</si>
  <si>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</si>
  <si>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</si>
  <si>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</si>
  <si>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</si>
  <si>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</si>
  <si>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</si>
  <si>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</si>
  <si>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</si>
  <si>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</si>
  <si>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</si>
  <si>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</si>
  <si>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</si>
  <si>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</si>
  <si>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</si>
  <si>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</si>
  <si>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</si>
  <si>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</si>
  <si>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</si>
  <si>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</si>
  <si>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</si>
  <si>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</si>
  <si>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</si>
  <si>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</si>
  <si>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</si>
  <si>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</si>
  <si>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</si>
  <si>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</si>
  <si>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</si>
  <si>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</si>
  <si>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</si>
  <si>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</si>
  <si>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</si>
  <si>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</si>
  <si>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</si>
  <si>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</si>
  <si>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</si>
  <si>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</si>
  <si>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</si>
  <si>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</si>
  <si>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</si>
  <si>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</si>
  <si>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</si>
  <si>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</si>
  <si>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</si>
  <si>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</si>
  <si>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</si>
  <si>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</si>
  <si>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</si>
  <si>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</si>
  <si>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</si>
  <si>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</si>
  <si>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</si>
  <si>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</si>
  <si>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</si>
  <si>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</si>
  <si>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</si>
  <si>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</si>
  <si>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</si>
  <si>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</si>
  <si>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</si>
  <si>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</si>
  <si>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</si>
  <si>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</si>
  <si>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</si>
  <si>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</si>
  <si>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</si>
  <si>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</si>
  <si>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</si>
  <si>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</si>
  <si>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</si>
  <si>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</si>
  <si>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</si>
  <si>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</si>
  <si>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</si>
  <si>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</si>
  <si>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</si>
  <si>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</si>
  <si>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</si>
  <si>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</si>
  <si>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</si>
  <si>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</si>
  <si>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</si>
  <si>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</si>
  <si>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</si>
  <si>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</si>
  <si>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</si>
  <si>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</si>
  <si>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</si>
  <si>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</si>
  <si>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</si>
  <si>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</si>
  <si>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</si>
  <si>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</si>
  <si>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</si>
  <si>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</si>
  <si>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</si>
  <si>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</si>
  <si>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</si>
  <si>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</si>
  <si>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</si>
  <si>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</si>
  <si>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</si>
  <si>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</si>
  <si>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</si>
  <si>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</si>
  <si>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</si>
  <si>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</si>
  <si>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</si>
  <si>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</si>
  <si>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</si>
  <si>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</si>
  <si>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</si>
  <si>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</si>
  <si>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</si>
  <si>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</si>
  <si>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</si>
  <si>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</si>
  <si>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</si>
  <si>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</si>
  <si>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</si>
  <si>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</si>
  <si>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</si>
  <si>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</si>
  <si>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</si>
  <si>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</si>
  <si>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</si>
  <si>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</si>
  <si>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</si>
  <si>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</si>
  <si>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</si>
  <si>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</si>
  <si>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</si>
  <si>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</si>
  <si>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</si>
  <si>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</si>
  <si>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</si>
  <si>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</si>
  <si>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</si>
  <si>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</si>
  <si>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</si>
  <si>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</si>
  <si>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</si>
  <si>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</si>
  <si>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</si>
  <si>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</si>
  <si>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</si>
  <si>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</si>
  <si>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</si>
  <si>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</si>
  <si>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</si>
  <si>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</si>
  <si>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</si>
  <si>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</si>
  <si>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</si>
  <si>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</si>
  <si>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</si>
  <si>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</si>
  <si>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</si>
  <si>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</si>
  <si>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</si>
  <si>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</si>
  <si>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</si>
  <si>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</si>
  <si>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</si>
  <si>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</si>
  <si>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</si>
  <si>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</si>
  <si>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</si>
  <si>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</si>
  <si>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</si>
  <si>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</si>
  <si>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</si>
  <si>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</si>
  <si>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</si>
  <si>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</si>
  <si>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</si>
  <si>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</si>
  <si>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</si>
  <si>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</si>
  <si>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</si>
  <si>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</si>
  <si>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</si>
  <si>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</si>
  <si>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</si>
  <si>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</si>
  <si>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</si>
  <si>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</si>
  <si>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</si>
  <si>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</si>
  <si>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</si>
  <si>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</si>
  <si>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</si>
  <si>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</si>
  <si>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</si>
  <si>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</si>
  <si>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</si>
  <si>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</si>
  <si>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</si>
  <si>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</si>
  <si>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</si>
  <si>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</si>
  <si>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</si>
  <si>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</si>
  <si>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</si>
  <si>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</si>
  <si>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</si>
  <si>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</si>
  <si>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</si>
  <si>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</si>
  <si>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</si>
  <si>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</si>
  <si>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</si>
  <si>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</si>
  <si>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</si>
  <si>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</si>
  <si>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</si>
  <si>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</si>
  <si>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</si>
  <si>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</si>
  <si>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</si>
  <si>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</si>
  <si>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</si>
  <si>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</si>
  <si>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</si>
  <si>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</si>
  <si>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</si>
  <si>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</si>
  <si>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</si>
  <si>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</si>
  <si>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</si>
  <si>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</si>
  <si>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</si>
  <si>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</si>
  <si>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</si>
  <si>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</si>
  <si>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</si>
  <si>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</si>
  <si>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</si>
  <si>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</si>
  <si>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</si>
  <si>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</si>
  <si>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</si>
  <si>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</si>
  <si>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</si>
  <si>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</si>
  <si>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</si>
  <si>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</si>
  <si>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</si>
  <si>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</si>
  <si>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</si>
  <si>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</si>
  <si>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</si>
  <si>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</si>
  <si>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</si>
  <si>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</si>
  <si>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</si>
  <si>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</si>
  <si>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</si>
  <si>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</si>
  <si>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</si>
  <si>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</si>
  <si>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</si>
  <si>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</si>
  <si>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</si>
  <si>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</si>
  <si>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</si>
  <si>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</si>
  <si>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</si>
  <si>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</si>
  <si>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</si>
  <si>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</si>
  <si>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</si>
  <si>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</si>
  <si>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</si>
  <si>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</si>
  <si>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</si>
  <si>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</si>
  <si>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</si>
  <si>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</si>
  <si>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</si>
  <si>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</si>
  <si>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</si>
  <si>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</si>
  <si>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</si>
  <si>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</si>
  <si>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</si>
  <si>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</si>
  <si>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</si>
  <si>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</si>
  <si>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</si>
  <si>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</si>
  <si>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</si>
  <si>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</si>
  <si>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</si>
  <si>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</si>
  <si>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</si>
  <si>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</si>
  <si>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</si>
  <si>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</si>
  <si>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</si>
  <si>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</si>
  <si>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</si>
  <si>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</si>
  <si>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</si>
  <si>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</si>
  <si>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</si>
  <si>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</si>
  <si>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</si>
  <si>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</si>
  <si>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</si>
  <si>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</si>
  <si>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</si>
  <si>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</si>
  <si>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</si>
  <si>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</si>
  <si>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</si>
  <si>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</si>
  <si>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</si>
  <si>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</si>
  <si>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</si>
  <si>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</si>
  <si>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</si>
  <si>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</si>
  <si>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</si>
  <si>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</si>
  <si>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</si>
  <si>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</si>
  <si>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</si>
  <si>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</si>
  <si>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</si>
  <si>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</si>
  <si>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</si>
  <si>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</si>
  <si>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</si>
  <si>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</si>
  <si>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</si>
  <si>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</si>
  <si>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</si>
  <si>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</si>
  <si>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</si>
  <si>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</si>
  <si>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</si>
  <si>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</si>
  <si>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</si>
  <si>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</si>
  <si>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</si>
  <si>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</si>
  <si>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</si>
  <si>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</si>
  <si>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</si>
  <si>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</si>
  <si>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</si>
  <si>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</si>
  <si>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</si>
  <si>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</si>
  <si>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</si>
  <si>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</si>
  <si>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</si>
  <si>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</si>
  <si>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</si>
  <si>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</si>
  <si>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</si>
  <si>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</si>
  <si>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</si>
  <si>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</si>
  <si>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</si>
  <si>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</si>
  <si>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</si>
  <si>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工業用水道事業におけるＰＰＰ／ＰＦＩ促進事業</t>
    <phoneticPr fontId="5"/>
  </si>
  <si>
    <t>地域経済産業グループ</t>
    <rPh sb="0" eb="2">
      <t>チイキ</t>
    </rPh>
    <rPh sb="2" eb="4">
      <t>ケイザイ</t>
    </rPh>
    <rPh sb="4" eb="6">
      <t>サンギョウ</t>
    </rPh>
    <phoneticPr fontId="5"/>
  </si>
  <si>
    <t>地域産業基盤整備課</t>
    <rPh sb="0" eb="2">
      <t>チイキ</t>
    </rPh>
    <rPh sb="2" eb="4">
      <t>サンギョウ</t>
    </rPh>
    <rPh sb="4" eb="6">
      <t>キバン</t>
    </rPh>
    <rPh sb="6" eb="8">
      <t>セイビ</t>
    </rPh>
    <rPh sb="8" eb="9">
      <t>カ</t>
    </rPh>
    <phoneticPr fontId="5"/>
  </si>
  <si>
    <t>課長　塩手　能景</t>
    <phoneticPr fontId="5"/>
  </si>
  <si>
    <t>○</t>
  </si>
  <si>
    <t>-</t>
  </si>
  <si>
    <t>-</t>
    <phoneticPr fontId="5"/>
  </si>
  <si>
    <t>-</t>
    <phoneticPr fontId="5"/>
  </si>
  <si>
    <t>-</t>
    <phoneticPr fontId="5"/>
  </si>
  <si>
    <t>社会基盤施設整備推進調査等委託費</t>
    <phoneticPr fontId="5"/>
  </si>
  <si>
    <t>具体化された事業案件数</t>
    <rPh sb="0" eb="3">
      <t>グタイカ</t>
    </rPh>
    <rPh sb="6" eb="8">
      <t>ジギョウ</t>
    </rPh>
    <rPh sb="8" eb="10">
      <t>アンケン</t>
    </rPh>
    <rPh sb="10" eb="11">
      <t>スウ</t>
    </rPh>
    <phoneticPr fontId="5"/>
  </si>
  <si>
    <t>件</t>
    <rPh sb="0" eb="1">
      <t>ケン</t>
    </rPh>
    <phoneticPr fontId="5"/>
  </si>
  <si>
    <t>-</t>
    <phoneticPr fontId="5"/>
  </si>
  <si>
    <t>導入に必要な資産評価等の検討の実施件数</t>
    <phoneticPr fontId="5"/>
  </si>
  <si>
    <t>検討に要した経費（百万円）／検討の実施件数（件）　　　　　　　　　　</t>
    <rPh sb="0" eb="2">
      <t>ケントウ</t>
    </rPh>
    <rPh sb="3" eb="4">
      <t>ヨウ</t>
    </rPh>
    <rPh sb="6" eb="8">
      <t>ケイヒ</t>
    </rPh>
    <rPh sb="9" eb="12">
      <t>ヒャクマンエン</t>
    </rPh>
    <rPh sb="14" eb="16">
      <t>ケントウ</t>
    </rPh>
    <rPh sb="17" eb="19">
      <t>ジッシ</t>
    </rPh>
    <rPh sb="19" eb="21">
      <t>ケンスウ</t>
    </rPh>
    <rPh sb="22" eb="23">
      <t>ケン</t>
    </rPh>
    <phoneticPr fontId="5"/>
  </si>
  <si>
    <t>百万円</t>
    <rPh sb="0" eb="2">
      <t>ヒャクマン</t>
    </rPh>
    <rPh sb="2" eb="3">
      <t>エン</t>
    </rPh>
    <phoneticPr fontId="5"/>
  </si>
  <si>
    <t>百万円 / 件</t>
    <rPh sb="0" eb="1">
      <t>ヒャク</t>
    </rPh>
    <rPh sb="1" eb="3">
      <t>マンエン</t>
    </rPh>
    <rPh sb="6" eb="7">
      <t>ケン</t>
    </rPh>
    <phoneticPr fontId="5"/>
  </si>
  <si>
    <t>-</t>
    <phoneticPr fontId="5"/>
  </si>
  <si>
    <t>-</t>
    <phoneticPr fontId="5"/>
  </si>
  <si>
    <t>５　中小企業・地域経済</t>
    <rPh sb="2" eb="4">
      <t>チュウショウ</t>
    </rPh>
    <rPh sb="4" eb="6">
      <t>キギョウ</t>
    </rPh>
    <rPh sb="7" eb="9">
      <t>チイキ</t>
    </rPh>
    <rPh sb="9" eb="11">
      <t>ケイザイ</t>
    </rPh>
    <phoneticPr fontId="5"/>
  </si>
  <si>
    <t>５－４　地域産業</t>
    <rPh sb="4" eb="6">
      <t>チイキ</t>
    </rPh>
    <rPh sb="6" eb="8">
      <t>サンギョウ</t>
    </rPh>
    <phoneticPr fontId="5"/>
  </si>
  <si>
    <t>地域経済を牽引することのできる地域中核企業に対する総合的な支援、周辺地域の経済活力を向上させるための中心市街地活性化支援、被災地復興を含む地域の産業基盤の整備等を通じ、地域経済の活性化を目指す。</t>
    <phoneticPr fontId="5"/>
  </si>
  <si>
    <t>本事業で、コンセッション方式の導入を促進するための環境整備を行うことにより、コンセッション事業の具体化が図られ、「産業施設の整備・活用等を通じた地域経済の活性化」に寄与する。</t>
    <phoneticPr fontId="5"/>
  </si>
  <si>
    <t>-</t>
    <phoneticPr fontId="5"/>
  </si>
  <si>
    <t>-</t>
    <phoneticPr fontId="5"/>
  </si>
  <si>
    <t>-</t>
    <phoneticPr fontId="5"/>
  </si>
  <si>
    <t>-</t>
    <phoneticPr fontId="5"/>
  </si>
  <si>
    <t>-</t>
    <phoneticPr fontId="5"/>
  </si>
  <si>
    <t>‐</t>
  </si>
  <si>
    <t>無</t>
  </si>
  <si>
    <t>コンセッション方式の導入促進については、関連する事業を関係各省で計上しているが、具体的な対象分野について、経済産業省では工業用水道分野、内閣府・厚生労働省・国土交通省では所掌範囲に応じて上・下水道分野等と異なり、また、分野毎に異なる特有の事情があるため（利用者、施設等）、適切な役割分担を行っている。</t>
    <phoneticPr fontId="5"/>
  </si>
  <si>
    <t>70/3</t>
    <phoneticPr fontId="5"/>
  </si>
  <si>
    <t>新30-0017</t>
    <phoneticPr fontId="5"/>
  </si>
  <si>
    <t>新30-0014</t>
    <rPh sb="0" eb="1">
      <t>シン</t>
    </rPh>
    <phoneticPr fontId="5"/>
  </si>
  <si>
    <t>A.株式会社ＮＪＳ</t>
    <phoneticPr fontId="5"/>
  </si>
  <si>
    <t>委託費</t>
    <rPh sb="0" eb="3">
      <t>イタクヒ</t>
    </rPh>
    <phoneticPr fontId="5"/>
  </si>
  <si>
    <r>
      <t>株式会社N</t>
    </r>
    <r>
      <rPr>
        <sz val="11"/>
        <rFont val="ＭＳ Ｐゴシック"/>
        <family val="3"/>
        <charset val="128"/>
      </rPr>
      <t>JS</t>
    </r>
    <rPh sb="0" eb="2">
      <t>カブシキ</t>
    </rPh>
    <rPh sb="2" eb="4">
      <t>カイシャ</t>
    </rPh>
    <phoneticPr fontId="5"/>
  </si>
  <si>
    <t>令和元年度工業用水道事業におけるＰＰＰ／ＰＦＩ促進事業（熊本県等工業用水道事業におけるＰＰＰ／ＰＦＩ促進事業）</t>
    <phoneticPr fontId="5"/>
  </si>
  <si>
    <t>有限責任あずさ監査法人</t>
    <rPh sb="0" eb="2">
      <t>ユウゲン</t>
    </rPh>
    <rPh sb="2" eb="4">
      <t>セキニン</t>
    </rPh>
    <rPh sb="7" eb="9">
      <t>カンサ</t>
    </rPh>
    <rPh sb="9" eb="11">
      <t>ホウジン</t>
    </rPh>
    <phoneticPr fontId="5"/>
  </si>
  <si>
    <t>令和元年度工業用水道事業におけるＰＰＰ／ＰＦＩ促進事業（大阪市工業用水道事業におけるＰＰＰ／ＰＦＩ促進事業）</t>
    <phoneticPr fontId="5"/>
  </si>
  <si>
    <t>-</t>
    <phoneticPr fontId="5"/>
  </si>
  <si>
    <t>民間資金等活用事業調査等に必要な経費</t>
    <phoneticPr fontId="5"/>
  </si>
  <si>
    <t>内閣府</t>
  </si>
  <si>
    <t>厚生労働省</t>
  </si>
  <si>
    <t>官民連携基盤整備推進調査費</t>
    <phoneticPr fontId="5"/>
  </si>
  <si>
    <t>国土交通省</t>
  </si>
  <si>
    <t>官民連携による民間資金を最大限活用した成長戦略の推進</t>
    <phoneticPr fontId="5"/>
  </si>
  <si>
    <t>下水道におけるＰＰＰ／ＰＦＩの導入に向けた検討経費</t>
    <phoneticPr fontId="5"/>
  </si>
  <si>
    <t>随意契約（企画競争）により適切なコスト水準を確保している。</t>
    <phoneticPr fontId="5"/>
  </si>
  <si>
    <t>当該年度に必要とされている費目・使途に限定されている。</t>
    <phoneticPr fontId="5"/>
  </si>
  <si>
    <t>委託する民間企業及び調査対象となる地方公共団体については、審査委員会にて提案内容を踏まえた選定がなされるため、実効性を高め事業の効率化に努めている。</t>
    <phoneticPr fontId="5"/>
  </si>
  <si>
    <t>コンセッション事業が具体化された事業数は増えており、成果目標に見合った成果実績となっている。</t>
    <phoneticPr fontId="5"/>
  </si>
  <si>
    <t>実施件数は見込み件数に見合っている。</t>
    <phoneticPr fontId="5"/>
  </si>
  <si>
    <t>①工業用水道の事業者（地方公共団体）の保有資産の詳細を調査・評価し、事業実施の際の民間事業者のリスクを洗い出す資産評価（デューディリジェンス） 、②実施方針策定に必要となる項目の検討（アドバイザリー）等について、複数の事業者に対して行い、コンセッション事業の具体化を促進する。また、コンセッション方式による事業について、事業者によって異なる様々な事情に応じて、事業者が自らで導入を実現できるよう、本事業で得たノウハウ等の成果を他の事業者に横展開する。</t>
    <phoneticPr fontId="5"/>
  </si>
  <si>
    <t>ＰＰＰ／ＰＦＩ導入の手引書（案）を作成し、本事業で得たノウハウ等の成果を他の事業者に横展開し、ＰＦＩ事業の普及に活用されることが期待できる。</t>
    <phoneticPr fontId="5"/>
  </si>
  <si>
    <t>本事業は、これまで工業用水道分野で地方公共団体等によるコンセッション方式の導入実績がない中で、上記の目標達成のため、国として実施するものであるため、地方公共団体、民間等に委ねることは出来ない。</t>
    <rPh sb="19" eb="21">
      <t>コウキョウ</t>
    </rPh>
    <rPh sb="21" eb="23">
      <t>ダンタイ</t>
    </rPh>
    <rPh sb="76" eb="78">
      <t>コウキョウ</t>
    </rPh>
    <rPh sb="78" eb="80">
      <t>ダンタイ</t>
    </rPh>
    <phoneticPr fontId="5"/>
  </si>
  <si>
    <t>・成長戦略フォローアップ（令和元年6月）
・ＰＰＰ／ＰＦＩ推進アクションプラン（令和元年改定版）</t>
    <phoneticPr fontId="5"/>
  </si>
  <si>
    <t>「成長戦略フォローアップ（令和元年6月）」、「ＰＰＰ／ＰＦＩ推進アクションプラン（令和元年改定版）」で、工業用水道分野がコンセッション方式（利用料金の徴収を行う公共施設について、施設の所有権を公共主体が有したまま、施設の運営権を民間事業者に設定する方式）導入の重点分野に位置付けられ、平成30年度からの３年間でコンセッション事業3件の具体化の数値目標が設定された。これを受けて、工業用水道分野において、コンセッション方式によるＰＰＰ／ＰＦＩの導入を促進するための環境整備を行う。</t>
    <phoneticPr fontId="3"/>
  </si>
  <si>
    <t>令和2年度までに工業用水道分野での3件のコンセッション事業の具体化</t>
    <rPh sb="0" eb="2">
      <t>レイワ</t>
    </rPh>
    <rPh sb="3" eb="5">
      <t>ネンド</t>
    </rPh>
    <rPh sb="8" eb="10">
      <t>コウギョウ</t>
    </rPh>
    <rPh sb="10" eb="12">
      <t>ヨウスイ</t>
    </rPh>
    <rPh sb="12" eb="13">
      <t>ドウ</t>
    </rPh>
    <rPh sb="13" eb="15">
      <t>ブンヤ</t>
    </rPh>
    <rPh sb="18" eb="19">
      <t>ケン</t>
    </rPh>
    <rPh sb="27" eb="29">
      <t>ジギョウ</t>
    </rPh>
    <rPh sb="30" eb="33">
      <t>グタイカ</t>
    </rPh>
    <phoneticPr fontId="5"/>
  </si>
  <si>
    <t>本事業は、「成長戦略フォローアップ（令和元年6月）」、「ＰＰＰ／ＰＦＩ推進アクションプラン（令和元年改定版）」で、工業用水道分野がコンセッション方式導入の重点分野に位置付けられ、平成30年度からの3年間でコンセッション事業3件の具体化の数値目標が設定されたことを受けて、その目標達成のために実施するものであり、国民や社会のニーズを的確に反映している。</t>
    <phoneticPr fontId="3"/>
  </si>
  <si>
    <t>本事業は、これまで工業用水道分野で地方公共団体によるコンセッション方式の導入実績がない中で、コンセッション方式の導入について、国が率先して調査検討を行い、地方公共団体に調査検討の成果を普及することで、その促進を図るものであり、必要かつ適切な事業である。
また、本事業は、「成長戦略フォローアップ（令和元年6月）」、「ＰＰＰ／ＰＦＩ推進アクションプラン（令和元年改定版）」で、工業用水道分野がコンセッション方式導入の重点分野に位置付けられ、平成30年度からの3年間でコンセッション事業3件の具体化の数値目標が設定されたことを受けて、その目標達成のために実施するものであるため、優先度が高い事業である。</t>
    <phoneticPr fontId="3"/>
  </si>
  <si>
    <t>未来投資会議構造改革徹底推進会合（令和2年4月開催）、内閣府ＰＦＩ推進委員会（令和2年5月開催）等において、「ＰＰＰ／ＰＦＩ推進アクションプラン（令和元年改定版）」に明記された重点分野の進捗状況についてのフォローアップが実施され、工業用水道分野については、目標内容（件数、達成時期）について見直し等変更なく令和２年度までに3件のコンセッション事業の具体化を図るとされている中、事業体毎で検討の進捗段階が異なることを踏まえたきめ細かい支援を行う。</t>
    <rPh sb="17" eb="19">
      <t>レイワ</t>
    </rPh>
    <rPh sb="45" eb="47">
      <t>カイサイ</t>
    </rPh>
    <rPh sb="73" eb="75">
      <t>レイワ</t>
    </rPh>
    <rPh sb="75" eb="76">
      <t>ガン</t>
    </rPh>
    <phoneticPr fontId="3"/>
  </si>
  <si>
    <t>他の重点分野（下水道、上水道）においては、当初の目標達成後も実施方針の策定完了までフォローアップを続けるように指摘されているところ。工業用水道については、今後ＰＰＰ／ＰＦＩの推進に向け、水道分野における官民連携推進協議会及びセミナーを開催し、マッチング及び情報提供の機会をより一層多く設けていく。さらに、令和2年度事業については、実施方針策定に係るアドバイザリー業務を実施する。</t>
    <phoneticPr fontId="5"/>
  </si>
  <si>
    <t>-</t>
    <phoneticPr fontId="5"/>
  </si>
  <si>
    <t>委託する民間企業は、外部有識者にて構成される審査委員会にて提案内容を踏まえた選定がなされるため、支出先の選定は妥当である。</t>
    <phoneticPr fontId="5"/>
  </si>
  <si>
    <t>本事業の結果をどのように横展開するのか、その具体的方法を検討すること。</t>
    <phoneticPr fontId="5"/>
  </si>
  <si>
    <t>有識者のご指摘を踏まえて、所要の対応を行うこと。</t>
    <phoneticPr fontId="5"/>
  </si>
  <si>
    <t>本事業の過程において洗い出された課題や対応策をまとめ、「工業用水道事業におけるＰＰＰ／ＰＦＩ導入の手引書（仮称）」を作成及び公表するとともに、厚生労働省と共催の協議会や当省が地域毎に開催している工業用水道事業者との会議等を通じて、導入に向けた検討等を工業用水道事業者へ直接働きかけることにより、本事業結果の横展開を図る。</t>
    <phoneticPr fontId="5"/>
  </si>
  <si>
    <t>B.株式会社日本総合研究所</t>
    <rPh sb="2" eb="6">
      <t>カブシキガイシャ</t>
    </rPh>
    <rPh sb="6" eb="8">
      <t>ニホン</t>
    </rPh>
    <rPh sb="8" eb="10">
      <t>ソウゴウ</t>
    </rPh>
    <rPh sb="10" eb="13">
      <t>ケンキュウショ</t>
    </rPh>
    <phoneticPr fontId="5"/>
  </si>
  <si>
    <t>人件費</t>
    <rPh sb="0" eb="3">
      <t>ジンケンヒ</t>
    </rPh>
    <phoneticPr fontId="5"/>
  </si>
  <si>
    <t>コンセッション方式事業スキームの形成に必要な資産評価（デューディリジェンス）等
（21名）</t>
    <rPh sb="38" eb="39">
      <t>トウ</t>
    </rPh>
    <rPh sb="43" eb="44">
      <t>メイ</t>
    </rPh>
    <phoneticPr fontId="3"/>
  </si>
  <si>
    <t>報告会開催経費（謝金、委員等旅費）、社員旅費、印刷製本費（10部）等</t>
    <rPh sb="18" eb="20">
      <t>シャイン</t>
    </rPh>
    <rPh sb="20" eb="22">
      <t>リョヒ</t>
    </rPh>
    <rPh sb="23" eb="25">
      <t>インサツ</t>
    </rPh>
    <rPh sb="25" eb="27">
      <t>セイホン</t>
    </rPh>
    <rPh sb="27" eb="28">
      <t>ヒ</t>
    </rPh>
    <rPh sb="31" eb="32">
      <t>ブ</t>
    </rPh>
    <rPh sb="33" eb="34">
      <t>トウ</t>
    </rPh>
    <phoneticPr fontId="5"/>
  </si>
  <si>
    <t>事業費</t>
    <rPh sb="0" eb="3">
      <t>ジギョウヒ</t>
    </rPh>
    <phoneticPr fontId="5"/>
  </si>
  <si>
    <t>株式会社日本総合研究所</t>
    <phoneticPr fontId="5"/>
  </si>
  <si>
    <t>-</t>
    <phoneticPr fontId="5"/>
  </si>
  <si>
    <t>法務デューディリジェンスの実施、及び事業スキーム等にかかわる法務上の論点に関する検討支援等</t>
    <rPh sb="0" eb="2">
      <t>ホウム</t>
    </rPh>
    <rPh sb="13" eb="15">
      <t>ジッシ</t>
    </rPh>
    <rPh sb="16" eb="17">
      <t>オヨ</t>
    </rPh>
    <rPh sb="18" eb="20">
      <t>ジギョウ</t>
    </rPh>
    <rPh sb="24" eb="25">
      <t>トウ</t>
    </rPh>
    <rPh sb="30" eb="32">
      <t>ホウム</t>
    </rPh>
    <rPh sb="32" eb="33">
      <t>ジョウ</t>
    </rPh>
    <rPh sb="34" eb="36">
      <t>ロンテン</t>
    </rPh>
    <rPh sb="37" eb="38">
      <t>カン</t>
    </rPh>
    <rPh sb="40" eb="42">
      <t>ケントウ</t>
    </rPh>
    <rPh sb="42" eb="44">
      <t>シエン</t>
    </rPh>
    <rPh sb="44" eb="45">
      <t>トウ</t>
    </rPh>
    <phoneticPr fontId="5"/>
  </si>
  <si>
    <t>要求水準書及びモニタリング基本計画の構成検討、素案作成に関する助言等</t>
    <rPh sb="0" eb="2">
      <t>ヨウキュウ</t>
    </rPh>
    <rPh sb="2" eb="4">
      <t>スイジュン</t>
    </rPh>
    <rPh sb="4" eb="5">
      <t>ショ</t>
    </rPh>
    <rPh sb="5" eb="6">
      <t>オヨ</t>
    </rPh>
    <rPh sb="13" eb="15">
      <t>キホン</t>
    </rPh>
    <rPh sb="15" eb="17">
      <t>ケイカク</t>
    </rPh>
    <rPh sb="18" eb="20">
      <t>コウセイ</t>
    </rPh>
    <rPh sb="20" eb="22">
      <t>ケントウ</t>
    </rPh>
    <rPh sb="23" eb="25">
      <t>ソアン</t>
    </rPh>
    <rPh sb="25" eb="27">
      <t>サクセイ</t>
    </rPh>
    <rPh sb="28" eb="29">
      <t>カン</t>
    </rPh>
    <rPh sb="31" eb="33">
      <t>ジョゲン</t>
    </rPh>
    <rPh sb="33" eb="34">
      <t>トウ</t>
    </rPh>
    <phoneticPr fontId="5"/>
  </si>
  <si>
    <t>実施方針等作成に関わるリーガルチェック</t>
    <rPh sb="0" eb="2">
      <t>ジッシ</t>
    </rPh>
    <rPh sb="2" eb="5">
      <t>ホウシンナド</t>
    </rPh>
    <rPh sb="5" eb="7">
      <t>サクセイ</t>
    </rPh>
    <rPh sb="8" eb="9">
      <t>カカ</t>
    </rPh>
    <phoneticPr fontId="5"/>
  </si>
  <si>
    <t>ＶＦＭ算定に関わる財務アドバイス</t>
    <rPh sb="3" eb="5">
      <t>サンテイ</t>
    </rPh>
    <rPh sb="6" eb="7">
      <t>カカ</t>
    </rPh>
    <rPh sb="9" eb="11">
      <t>ザイム</t>
    </rPh>
    <phoneticPr fontId="5"/>
  </si>
  <si>
    <t>実施方針策定検討（アドバイザリー業務）
デューディリジェンス（助言等の支援業務）
可能性調査</t>
    <phoneticPr fontId="5"/>
  </si>
  <si>
    <t>実施方針等作成に関わるリーガルチェック</t>
    <rPh sb="0" eb="2">
      <t>ジッシ</t>
    </rPh>
    <rPh sb="2" eb="5">
      <t>ホウシンナド</t>
    </rPh>
    <rPh sb="5" eb="7">
      <t>サクセイ</t>
    </rPh>
    <rPh sb="8" eb="9">
      <t>カカ</t>
    </rPh>
    <phoneticPr fontId="5"/>
  </si>
  <si>
    <t>コンセッション方式事業スキームの形成に必要な実施方針策定検討等
（6名）</t>
    <rPh sb="30" eb="31">
      <t>トウ</t>
    </rPh>
    <rPh sb="34" eb="35">
      <t>メイ</t>
    </rPh>
    <phoneticPr fontId="5"/>
  </si>
  <si>
    <t>一般管理費</t>
    <rPh sb="0" eb="2">
      <t>イッパン</t>
    </rPh>
    <rPh sb="2" eb="5">
      <t>カンリヒ</t>
    </rPh>
    <phoneticPr fontId="5"/>
  </si>
  <si>
    <t>コンセッション方式事業スキームの形成に必要な実施方針策定検討（アドバイザリー業務）等
（株式会社日本総合研究所等）</t>
    <rPh sb="22" eb="24">
      <t>ジッシ</t>
    </rPh>
    <rPh sb="24" eb="26">
      <t>ホウシン</t>
    </rPh>
    <rPh sb="26" eb="28">
      <t>サクテイ</t>
    </rPh>
    <rPh sb="28" eb="30">
      <t>ケントウ</t>
    </rPh>
    <rPh sb="38" eb="40">
      <t>ギョウム</t>
    </rPh>
    <phoneticPr fontId="5"/>
  </si>
  <si>
    <t>法務、財務、会計上の助言
（弁護士法人ｘ等）</t>
    <rPh sb="0" eb="2">
      <t>ホウム</t>
    </rPh>
    <rPh sb="3" eb="5">
      <t>ザイム</t>
    </rPh>
    <rPh sb="6" eb="9">
      <t>カイケイジョウ</t>
    </rPh>
    <rPh sb="10" eb="12">
      <t>ジョゲン</t>
    </rPh>
    <rPh sb="14" eb="17">
      <t>ベンゴシ</t>
    </rPh>
    <rPh sb="17" eb="19">
      <t>ホウジン</t>
    </rPh>
    <rPh sb="20" eb="21">
      <t>トウ</t>
    </rPh>
    <phoneticPr fontId="5"/>
  </si>
  <si>
    <t>弁護士法人u</t>
    <rPh sb="0" eb="3">
      <t>ベンゴシ</t>
    </rPh>
    <rPh sb="3" eb="5">
      <t>ホウジン</t>
    </rPh>
    <phoneticPr fontId="5"/>
  </si>
  <si>
    <t>株式会社v</t>
    <rPh sb="0" eb="4">
      <t>カブシキガイシャ</t>
    </rPh>
    <phoneticPr fontId="5"/>
  </si>
  <si>
    <t>弁護士法人x</t>
    <rPh sb="0" eb="3">
      <t>ベンゴシ</t>
    </rPh>
    <rPh sb="3" eb="5">
      <t>ホウジン</t>
    </rPh>
    <phoneticPr fontId="5"/>
  </si>
  <si>
    <t>y合同会社</t>
    <phoneticPr fontId="5"/>
  </si>
  <si>
    <t>C.弁護士法人x</t>
    <rPh sb="2" eb="5">
      <t>ベンゴシ</t>
    </rPh>
    <rPh sb="5" eb="7">
      <t>ホウジン</t>
    </rPh>
    <phoneticPr fontId="5"/>
  </si>
  <si>
    <t>-</t>
    <phoneticPr fontId="5"/>
  </si>
  <si>
    <t>119/7</t>
    <phoneticPr fontId="5"/>
  </si>
  <si>
    <t>95/5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</si>
</sst>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3" fillId="0" borderId="17" xfId="0" applyFont="1" applyBorder="1" applyAlignment="1" applyProtection="1">
      <alignment horizontal="left" vertical="center" wrapText="1" shrinkToFit="1"/>
      <protection locked="0"/>
    </xf>
    <xf numFmtId="0" fontId="3"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35719</xdr:colOff>
      <xdr:row>742</xdr:row>
      <xdr:rowOff>261938</xdr:rowOff>
    </xdr:from>
    <xdr:to>
      <xdr:col>31</xdr:col>
      <xdr:colOff>115413</xdr:colOff>
      <xdr:row>758</xdr:row>
      <xdr:rowOff>452437</xdr:rowOff>
    </xdr:to>
    <xdr:grpSp>
      <xdr:nvGrpSpPr>
        <xdr:cNvPr id="8" name="グループ化 7"/>
        <xdr:cNvGrpSpPr/>
      </xdr:nvGrpSpPr>
      <xdr:grpSpPr>
        <a:xfrm>
          <a:off x="3636169" y="42171938"/>
          <a:ext cx="2680019" cy="6143624"/>
          <a:chOff x="4000179" y="41457563"/>
          <a:chExt cx="2710975" cy="6215062"/>
        </a:xfrm>
      </xdr:grpSpPr>
      <xdr:sp macro="" textlink="">
        <xdr:nvSpPr>
          <xdr:cNvPr id="9" name="正方形/長方形 8"/>
          <xdr:cNvSpPr/>
        </xdr:nvSpPr>
        <xdr:spPr>
          <a:xfrm>
            <a:off x="4137701" y="46505434"/>
            <a:ext cx="2372566" cy="6380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C</a:t>
            </a:r>
            <a:r>
              <a:rPr kumimoji="1" lang="ja-JP" altLang="en-US" sz="1200"/>
              <a:t>．民間企業等（２者）</a:t>
            </a:r>
            <a:endParaRPr kumimoji="1" lang="en-US" altLang="ja-JP" sz="1200"/>
          </a:p>
          <a:p>
            <a:pPr algn="ctr"/>
            <a:r>
              <a:rPr kumimoji="1" lang="en-US" altLang="ja-JP" sz="1200"/>
              <a:t>9</a:t>
            </a:r>
            <a:r>
              <a:rPr kumimoji="1" lang="ja-JP" altLang="en-US" sz="1200"/>
              <a:t>百万円</a:t>
            </a:r>
            <a:endParaRPr kumimoji="1" lang="en-US" altLang="ja-JP" sz="1200"/>
          </a:p>
        </xdr:txBody>
      </xdr:sp>
      <xdr:cxnSp macro="">
        <xdr:nvCxnSpPr>
          <xdr:cNvPr id="10" name="直線矢印コネクタ 9"/>
          <xdr:cNvCxnSpPr/>
        </xdr:nvCxnSpPr>
        <xdr:spPr>
          <a:xfrm>
            <a:off x="5251050" y="45910500"/>
            <a:ext cx="0" cy="33337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grpSp>
        <xdr:nvGrpSpPr>
          <xdr:cNvPr id="11" name="グループ化 10"/>
          <xdr:cNvGrpSpPr/>
        </xdr:nvGrpSpPr>
        <xdr:grpSpPr>
          <a:xfrm>
            <a:off x="4000179" y="41457563"/>
            <a:ext cx="2710975" cy="5062604"/>
            <a:chOff x="4000179" y="41457563"/>
            <a:chExt cx="2710975" cy="5062604"/>
          </a:xfrm>
        </xdr:grpSpPr>
        <xdr:sp macro="" textlink="">
          <xdr:nvSpPr>
            <xdr:cNvPr id="13" name="正方形/長方形 12"/>
            <xdr:cNvSpPr/>
          </xdr:nvSpPr>
          <xdr:spPr>
            <a:xfrm>
              <a:off x="4012407" y="41457563"/>
              <a:ext cx="2464594" cy="60721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経済産業省</a:t>
              </a:r>
              <a:endParaRPr kumimoji="1" lang="en-US" altLang="ja-JP" sz="1200"/>
            </a:p>
            <a:p>
              <a:pPr algn="ctr"/>
              <a:r>
                <a:rPr kumimoji="1" lang="en-US" altLang="ja-JP" sz="1200"/>
                <a:t>95</a:t>
              </a:r>
              <a:r>
                <a:rPr kumimoji="1" lang="ja-JP" altLang="en-US" sz="1200"/>
                <a:t>百万円</a:t>
              </a:r>
            </a:p>
          </xdr:txBody>
        </xdr:sp>
        <xdr:sp macro="" textlink="">
          <xdr:nvSpPr>
            <xdr:cNvPr id="14" name="正方形/長方形 13"/>
            <xdr:cNvSpPr/>
          </xdr:nvSpPr>
          <xdr:spPr>
            <a:xfrm>
              <a:off x="4104364" y="42614474"/>
              <a:ext cx="2372566" cy="6380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Ａ．民間企業等（２者）</a:t>
              </a:r>
              <a:endParaRPr kumimoji="1" lang="en-US" altLang="ja-JP" sz="1200"/>
            </a:p>
            <a:p>
              <a:pPr algn="ctr"/>
              <a:r>
                <a:rPr kumimoji="1" lang="en-US" altLang="ja-JP" sz="1200"/>
                <a:t>95</a:t>
              </a:r>
              <a:r>
                <a:rPr kumimoji="1" lang="ja-JP" altLang="en-US" sz="1200"/>
                <a:t>百万円</a:t>
              </a:r>
              <a:endParaRPr kumimoji="1" lang="en-US" altLang="ja-JP" sz="1200"/>
            </a:p>
          </xdr:txBody>
        </xdr:sp>
        <xdr:sp macro="" textlink="">
          <xdr:nvSpPr>
            <xdr:cNvPr id="15" name="テキスト ボックス 14"/>
            <xdr:cNvSpPr txBox="1"/>
          </xdr:nvSpPr>
          <xdr:spPr>
            <a:xfrm>
              <a:off x="4100403" y="42321761"/>
              <a:ext cx="2610751" cy="2931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委託（随意契約（企画競争））</a:t>
              </a:r>
              <a:r>
                <a:rPr kumimoji="1" lang="en-US" altLang="ja-JP" sz="1100"/>
                <a:t>】</a:t>
              </a:r>
              <a:endParaRPr kumimoji="1" lang="ja-JP" altLang="en-US" sz="1100"/>
            </a:p>
          </xdr:txBody>
        </xdr:sp>
        <xdr:sp macro="" textlink="">
          <xdr:nvSpPr>
            <xdr:cNvPr id="16" name="大かっこ 15"/>
            <xdr:cNvSpPr/>
          </xdr:nvSpPr>
          <xdr:spPr>
            <a:xfrm>
              <a:off x="4000179" y="43326844"/>
              <a:ext cx="2505410" cy="690562"/>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ja-JP" sz="1000">
                  <a:solidFill>
                    <a:schemeClr val="tx1"/>
                  </a:solidFill>
                  <a:effectLst/>
                  <a:latin typeface="+mn-lt"/>
                  <a:ea typeface="+mn-ea"/>
                  <a:cs typeface="+mn-cs"/>
                </a:rPr>
                <a:t>コンセッション方式導入に</a:t>
              </a:r>
              <a:r>
                <a:rPr kumimoji="1" lang="ja-JP" altLang="en-US" sz="1000">
                  <a:solidFill>
                    <a:schemeClr val="tx1"/>
                  </a:solidFill>
                  <a:effectLst/>
                  <a:latin typeface="+mn-lt"/>
                  <a:ea typeface="+mn-ea"/>
                  <a:cs typeface="+mn-cs"/>
                </a:rPr>
                <a:t>必要な資産評価などの環境整備</a:t>
              </a:r>
              <a:endParaRPr kumimoji="1" lang="en-US" altLang="ja-JP" sz="1000">
                <a:solidFill>
                  <a:schemeClr val="tx1"/>
                </a:solidFill>
                <a:effectLst/>
                <a:latin typeface="+mn-lt"/>
                <a:ea typeface="+mn-ea"/>
                <a:cs typeface="+mn-cs"/>
              </a:endParaRPr>
            </a:p>
          </xdr:txBody>
        </xdr:sp>
        <xdr:sp macro="" textlink="">
          <xdr:nvSpPr>
            <xdr:cNvPr id="17" name="正方形/長方形 16"/>
            <xdr:cNvSpPr/>
          </xdr:nvSpPr>
          <xdr:spPr>
            <a:xfrm>
              <a:off x="4137701" y="44481373"/>
              <a:ext cx="2372566" cy="6380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Ｂ．民間企業等（５者）</a:t>
              </a:r>
              <a:endParaRPr kumimoji="1" lang="en-US" altLang="ja-JP" sz="1200"/>
            </a:p>
            <a:p>
              <a:pPr algn="ctr"/>
              <a:r>
                <a:rPr kumimoji="1" lang="en-US" altLang="ja-JP" sz="1200"/>
                <a:t>37</a:t>
              </a:r>
              <a:r>
                <a:rPr kumimoji="1" lang="ja-JP" altLang="en-US" sz="1200"/>
                <a:t>百万円</a:t>
              </a:r>
              <a:endParaRPr kumimoji="1" lang="en-US" altLang="ja-JP" sz="1200"/>
            </a:p>
          </xdr:txBody>
        </xdr:sp>
        <xdr:cxnSp macro="">
          <xdr:nvCxnSpPr>
            <xdr:cNvPr id="18" name="直線矢印コネクタ 17"/>
            <xdr:cNvCxnSpPr/>
          </xdr:nvCxnSpPr>
          <xdr:spPr>
            <a:xfrm>
              <a:off x="5251050" y="44017407"/>
              <a:ext cx="0" cy="21431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xdr:cNvCxnSpPr/>
          </xdr:nvCxnSpPr>
          <xdr:spPr>
            <a:xfrm>
              <a:off x="5251050" y="42100500"/>
              <a:ext cx="0" cy="21431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4595490" y="44226761"/>
              <a:ext cx="1679105" cy="2931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1" name="大かっこ 20"/>
            <xdr:cNvSpPr/>
          </xdr:nvSpPr>
          <xdr:spPr>
            <a:xfrm>
              <a:off x="4000179" y="45255657"/>
              <a:ext cx="2505410" cy="690562"/>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solidFill>
                    <a:schemeClr val="tx1"/>
                  </a:solidFill>
                  <a:effectLst/>
                  <a:latin typeface="+mn-lt"/>
                  <a:ea typeface="+mn-ea"/>
                  <a:cs typeface="+mn-cs"/>
                </a:rPr>
                <a:t>コンセッション方式事業スキームの形成に必要な実施方針策定検討　等</a:t>
              </a:r>
              <a:endParaRPr kumimoji="1" lang="en-US" altLang="ja-JP" sz="1000">
                <a:solidFill>
                  <a:schemeClr val="tx1"/>
                </a:solidFill>
                <a:effectLst/>
                <a:latin typeface="+mn-lt"/>
                <a:ea typeface="+mn-ea"/>
                <a:cs typeface="+mn-cs"/>
              </a:endParaRPr>
            </a:p>
          </xdr:txBody>
        </xdr:sp>
        <xdr:sp macro="" textlink="">
          <xdr:nvSpPr>
            <xdr:cNvPr id="22" name="テキスト ボックス 21"/>
            <xdr:cNvSpPr txBox="1"/>
          </xdr:nvSpPr>
          <xdr:spPr>
            <a:xfrm>
              <a:off x="4595491" y="46227011"/>
              <a:ext cx="2000572" cy="2931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grpSp>
      <xdr:sp macro="" textlink="">
        <xdr:nvSpPr>
          <xdr:cNvPr id="12" name="大かっこ 11"/>
          <xdr:cNvSpPr/>
        </xdr:nvSpPr>
        <xdr:spPr>
          <a:xfrm>
            <a:off x="4000179" y="47208282"/>
            <a:ext cx="2505410" cy="464343"/>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solidFill>
                  <a:schemeClr val="tx1"/>
                </a:solidFill>
                <a:effectLst/>
                <a:latin typeface="+mn-lt"/>
                <a:ea typeface="+mn-ea"/>
                <a:cs typeface="+mn-cs"/>
              </a:rPr>
              <a:t>法務、財務、会計上の助言　等</a:t>
            </a:r>
            <a:endParaRPr kumimoji="1" lang="en-US" altLang="ja-JP" sz="10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M116" sqref="AM116:AP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155</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529</v>
      </c>
      <c r="H5" s="560"/>
      <c r="I5" s="560"/>
      <c r="J5" s="560"/>
      <c r="K5" s="560"/>
      <c r="L5" s="560"/>
      <c r="M5" s="561" t="s">
        <v>66</v>
      </c>
      <c r="N5" s="562"/>
      <c r="O5" s="562"/>
      <c r="P5" s="562"/>
      <c r="Q5" s="562"/>
      <c r="R5" s="563"/>
      <c r="S5" s="564" t="s">
        <v>532</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618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619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615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568</v>
      </c>
      <c r="Q13" s="117"/>
      <c r="R13" s="117"/>
      <c r="S13" s="117"/>
      <c r="T13" s="117"/>
      <c r="U13" s="117"/>
      <c r="V13" s="118"/>
      <c r="W13" s="116">
        <v>120</v>
      </c>
      <c r="X13" s="117"/>
      <c r="Y13" s="117"/>
      <c r="Z13" s="117"/>
      <c r="AA13" s="117"/>
      <c r="AB13" s="117"/>
      <c r="AC13" s="118"/>
      <c r="AD13" s="116">
        <v>101</v>
      </c>
      <c r="AE13" s="117"/>
      <c r="AF13" s="117"/>
      <c r="AG13" s="117"/>
      <c r="AH13" s="117"/>
      <c r="AI13" s="117"/>
      <c r="AJ13" s="118"/>
      <c r="AK13" s="116">
        <v>70</v>
      </c>
      <c r="AL13" s="117"/>
      <c r="AM13" s="117"/>
      <c r="AN13" s="117"/>
      <c r="AO13" s="117"/>
      <c r="AP13" s="117"/>
      <c r="AQ13" s="118"/>
      <c r="AR13" s="113" t="s">
        <v>568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t="s">
        <v>568</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570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120</v>
      </c>
      <c r="X18" s="123"/>
      <c r="Y18" s="123"/>
      <c r="Z18" s="123"/>
      <c r="AA18" s="123"/>
      <c r="AB18" s="123"/>
      <c r="AC18" s="124"/>
      <c r="AD18" s="122">
        <f>SUM(AD13:AJ17)</f>
        <v>101</v>
      </c>
      <c r="AE18" s="123"/>
      <c r="AF18" s="123"/>
      <c r="AG18" s="123"/>
      <c r="AH18" s="123"/>
      <c r="AI18" s="123"/>
      <c r="AJ18" s="124"/>
      <c r="AK18" s="122">
        <f>SUM(AK13:AQ17)</f>
        <v>70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119</v>
      </c>
      <c r="X19" s="117"/>
      <c r="Y19" s="117"/>
      <c r="Z19" s="117"/>
      <c r="AA19" s="117"/>
      <c r="AB19" s="117"/>
      <c r="AC19" s="118"/>
      <c r="AD19" s="116">
        <v>95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0.9916666666666667</v>
      </c>
      <c r="X20" s="540"/>
      <c r="Y20" s="540"/>
      <c r="Z20" s="540"/>
      <c r="AA20" s="540"/>
      <c r="AB20" s="540"/>
      <c r="AC20" s="540"/>
      <c r="AD20" s="540">
        <f t="shared" ref="AD20" si="1">IF(AD18=0, "-", SUM(AD19)/AD18)</f>
        <v>0.94059405940594054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357</v>
      </c>
      <c r="H21" s="932"/>
      <c r="I21" s="932"/>
      <c r="J21" s="932"/>
      <c r="K21" s="932"/>
      <c r="L21" s="932"/>
      <c r="M21" s="932"/>
      <c r="N21" s="932"/>
      <c r="O21" s="932"/>
      <c r="P21" s="540" t="str">
        <f>IF(P19=0, "-", SUM(P19)/SUM(P13,P14))</f>
        <v>-</v>
      </c>
      <c r="Q21" s="540"/>
      <c r="R21" s="540"/>
      <c r="S21" s="540"/>
      <c r="T21" s="540"/>
      <c r="U21" s="540"/>
      <c r="V21" s="540"/>
      <c r="W21" s="540">
        <f t="shared" ref="W21" si="2">IF(W19=0, "-", SUM(W19)/SUM(W13,W14))</f>
        <v>0.9916666666666667</v>
      </c>
      <c r="X21" s="540"/>
      <c r="Y21" s="540"/>
      <c r="Z21" s="540"/>
      <c r="AA21" s="540"/>
      <c r="AB21" s="540"/>
      <c r="AC21" s="540"/>
      <c r="AD21" s="540">
        <f t="shared" ref="AD21" si="3">IF(AD19=0, "-", SUM(AD19)/SUM(AD13,AD14))</f>
        <v>0.94059405940594054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70</v>
      </c>
      <c r="Q23" s="114"/>
      <c r="R23" s="114"/>
      <c r="S23" s="114"/>
      <c r="T23" s="114"/>
      <c r="U23" s="114"/>
      <c r="V23" s="115"/>
      <c r="W23" s="113" t="s">
        <v>568</v>
      </c>
      <c r="X23" s="114"/>
      <c r="Y23" s="114"/>
      <c r="Z23" s="114"/>
      <c r="AA23" s="114"/>
      <c r="AB23" s="114"/>
      <c r="AC23" s="115"/>
      <c r="AD23" s="207" t="s">
        <v>568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70</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352</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574</v>
      </c>
      <c r="AR31" s="140"/>
      <c r="AS31" s="141" t="s">
        <v>236</v>
      </c>
      <c r="AT31" s="176"/>
      <c r="AU31" s="275">
        <v>2</v>
      </c>
      <c r="AV31" s="275"/>
      <c r="AW31" s="383" t="s">
        <v>181</v>
      </c>
      <c r="AX31" s="384"/>
    </row>
    <row r="32" spans="1:50" ht="23.25" customHeight="1" x14ac:dyDescent="0.15">
      <c r="A32" s="516"/>
      <c r="B32" s="514"/>
      <c r="C32" s="514"/>
      <c r="D32" s="514"/>
      <c r="E32" s="514"/>
      <c r="F32" s="515"/>
      <c r="G32" s="541" t="s">
        <v>620</v>
      </c>
      <c r="H32" s="542"/>
      <c r="I32" s="542"/>
      <c r="J32" s="542"/>
      <c r="K32" s="542"/>
      <c r="L32" s="542"/>
      <c r="M32" s="542"/>
      <c r="N32" s="542"/>
      <c r="O32" s="543"/>
      <c r="P32" s="165" t="s">
        <v>572</v>
      </c>
      <c r="Q32" s="165"/>
      <c r="R32" s="165"/>
      <c r="S32" s="165"/>
      <c r="T32" s="165"/>
      <c r="U32" s="165"/>
      <c r="V32" s="165"/>
      <c r="W32" s="165"/>
      <c r="X32" s="236"/>
      <c r="Y32" s="342" t="s">
        <v>12</v>
      </c>
      <c r="Z32" s="550"/>
      <c r="AA32" s="551"/>
      <c r="AB32" s="552" t="s">
        <v>573</v>
      </c>
      <c r="AC32" s="552"/>
      <c r="AD32" s="552"/>
      <c r="AE32" s="368" t="s">
        <v>568</v>
      </c>
      <c r="AF32" s="369"/>
      <c r="AG32" s="369"/>
      <c r="AH32" s="369"/>
      <c r="AI32" s="368">
        <v>3</v>
      </c>
      <c r="AJ32" s="369"/>
      <c r="AK32" s="369"/>
      <c r="AL32" s="369"/>
      <c r="AM32" s="368">
        <v>2</v>
      </c>
      <c r="AN32" s="369"/>
      <c r="AO32" s="369"/>
      <c r="AP32" s="369"/>
      <c r="AQ32" s="119" t="s">
        <v>568</v>
      </c>
      <c r="AR32" s="120"/>
      <c r="AS32" s="120"/>
      <c r="AT32" s="121"/>
      <c r="AU32" s="369" t="s">
        <v>568</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573</v>
      </c>
      <c r="AC33" s="523"/>
      <c r="AD33" s="523"/>
      <c r="AE33" s="368" t="s">
        <v>568</v>
      </c>
      <c r="AF33" s="369"/>
      <c r="AG33" s="369"/>
      <c r="AH33" s="369"/>
      <c r="AI33" s="368" t="s">
        <v>568</v>
      </c>
      <c r="AJ33" s="369"/>
      <c r="AK33" s="369"/>
      <c r="AL33" s="369"/>
      <c r="AM33" s="368" t="s">
        <v>568</v>
      </c>
      <c r="AN33" s="369"/>
      <c r="AO33" s="369"/>
      <c r="AP33" s="369"/>
      <c r="AQ33" s="119" t="s">
        <v>568</v>
      </c>
      <c r="AR33" s="120"/>
      <c r="AS33" s="120"/>
      <c r="AT33" s="121"/>
      <c r="AU33" s="369">
        <v>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568</v>
      </c>
      <c r="AF34" s="369"/>
      <c r="AG34" s="369"/>
      <c r="AH34" s="369"/>
      <c r="AI34" s="368" t="s">
        <v>569</v>
      </c>
      <c r="AJ34" s="369"/>
      <c r="AK34" s="369"/>
      <c r="AL34" s="369"/>
      <c r="AM34" s="368" t="s">
        <v>568</v>
      </c>
      <c r="AN34" s="369"/>
      <c r="AO34" s="369"/>
      <c r="AP34" s="369"/>
      <c r="AQ34" s="119" t="s">
        <v>568</v>
      </c>
      <c r="AR34" s="120"/>
      <c r="AS34" s="120"/>
      <c r="AT34" s="121"/>
      <c r="AU34" s="369" t="s">
        <v>569</v>
      </c>
      <c r="AV34" s="369"/>
      <c r="AW34" s="369"/>
      <c r="AX34" s="371"/>
    </row>
    <row r="35" spans="1:50" ht="23.25" customHeight="1" x14ac:dyDescent="0.15">
      <c r="A35" s="901" t="s">
        <v>384</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352</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352</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352</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352</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351</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358</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353</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331</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hidden="1" customHeight="1" x14ac:dyDescent="0.15">
      <c r="A80" s="520" t="s">
        <v>147</v>
      </c>
      <c r="B80" s="850" t="s">
        <v>344</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4.25" hidden="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idden="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2.25" customHeight="1" x14ac:dyDescent="0.15">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575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573</v>
      </c>
      <c r="AC101" s="552"/>
      <c r="AD101" s="552"/>
      <c r="AE101" s="368" t="s">
        <v>568</v>
      </c>
      <c r="AF101" s="369"/>
      <c r="AG101" s="369"/>
      <c r="AH101" s="370"/>
      <c r="AI101" s="368">
        <v>7</v>
      </c>
      <c r="AJ101" s="369"/>
      <c r="AK101" s="369"/>
      <c r="AL101" s="370"/>
      <c r="AM101" s="368">
        <v>5</v>
      </c>
      <c r="AN101" s="369"/>
      <c r="AO101" s="369"/>
      <c r="AP101" s="370"/>
      <c r="AQ101" s="368" t="s">
        <v>568</v>
      </c>
      <c r="AR101" s="369"/>
      <c r="AS101" s="369"/>
      <c r="AT101" s="370"/>
      <c r="AU101" s="368" t="s">
        <v>580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573</v>
      </c>
      <c r="AC102" s="552"/>
      <c r="AD102" s="552"/>
      <c r="AE102" s="362" t="s">
        <v>568</v>
      </c>
      <c r="AF102" s="362"/>
      <c r="AG102" s="362"/>
      <c r="AH102" s="362"/>
      <c r="AI102" s="362">
        <v>2</v>
      </c>
      <c r="AJ102" s="362"/>
      <c r="AK102" s="362"/>
      <c r="AL102" s="362"/>
      <c r="AM102" s="362">
        <v>4</v>
      </c>
      <c r="AN102" s="362"/>
      <c r="AO102" s="362"/>
      <c r="AP102" s="362"/>
      <c r="AQ102" s="818">
        <v>3</v>
      </c>
      <c r="AR102" s="819"/>
      <c r="AS102" s="819"/>
      <c r="AT102" s="820"/>
      <c r="AU102" s="818" t="s">
        <v>568</v>
      </c>
      <c r="AV102" s="819"/>
      <c r="AW102" s="819"/>
      <c r="AX102" s="820"/>
    </row>
    <row r="103" spans="1:60" ht="31.5" hidden="1" customHeight="1" x14ac:dyDescent="0.15">
      <c r="A103" s="489" t="s">
        <v>354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576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577</v>
      </c>
      <c r="AC116" s="305"/>
      <c r="AD116" s="306"/>
      <c r="AE116" s="362" t="s">
        <v>568</v>
      </c>
      <c r="AF116" s="362"/>
      <c r="AG116" s="362"/>
      <c r="AH116" s="362"/>
      <c r="AI116" s="362">
        <f>119/7</f>
        <v>17</v>
      </c>
      <c r="AJ116" s="362"/>
      <c r="AK116" s="362"/>
      <c r="AL116" s="362"/>
      <c r="AM116" s="362">
        <f>95/5</f>
        <v>19</v>
      </c>
      <c r="AN116" s="362"/>
      <c r="AO116" s="362"/>
      <c r="AP116" s="362"/>
      <c r="AQ116" s="368">
        <v>23.3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578</v>
      </c>
      <c r="AC117" s="346"/>
      <c r="AD117" s="347"/>
      <c r="AE117" s="310" t="s">
        <v>579</v>
      </c>
      <c r="AF117" s="310"/>
      <c r="AG117" s="310"/>
      <c r="AH117" s="310"/>
      <c r="AI117" s="310" t="s">
        <v>653</v>
      </c>
      <c r="AJ117" s="310"/>
      <c r="AK117" s="310"/>
      <c r="AL117" s="310"/>
      <c r="AM117" s="310" t="s">
        <v>654</v>
      </c>
      <c r="AN117" s="310"/>
      <c r="AO117" s="310"/>
      <c r="AP117" s="310"/>
      <c r="AQ117" s="310" t="s">
        <v>593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hidden="1"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4.95" customHeight="1" x14ac:dyDescent="0.15">
      <c r="A154" s="999"/>
      <c r="B154" s="256"/>
      <c r="C154" s="255"/>
      <c r="D154" s="256"/>
      <c r="E154" s="255"/>
      <c r="F154" s="318"/>
      <c r="G154" s="235" t="s">
        <v>583</v>
      </c>
      <c r="H154" s="165"/>
      <c r="I154" s="165"/>
      <c r="J154" s="165"/>
      <c r="K154" s="165"/>
      <c r="L154" s="165"/>
      <c r="M154" s="165"/>
      <c r="N154" s="165"/>
      <c r="O154" s="165"/>
      <c r="P154" s="236"/>
      <c r="Q154" s="164" t="s">
        <v>583</v>
      </c>
      <c r="R154" s="165"/>
      <c r="S154" s="165"/>
      <c r="T154" s="165"/>
      <c r="U154" s="165"/>
      <c r="V154" s="165"/>
      <c r="W154" s="165"/>
      <c r="X154" s="165"/>
      <c r="Y154" s="165"/>
      <c r="Z154" s="165"/>
      <c r="AA154" s="928"/>
      <c r="AB154" s="259" t="s">
        <v>568</v>
      </c>
      <c r="AC154" s="260"/>
      <c r="AD154" s="260"/>
      <c r="AE154" s="265" t="s">
        <v>568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4.9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4.9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4.9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4.9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999"/>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999"/>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999"/>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999"/>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 customHeight="1" x14ac:dyDescent="0.15">
      <c r="A430" s="999"/>
      <c r="B430" s="256"/>
      <c r="C430" s="253" t="s">
        <v>426</v>
      </c>
      <c r="D430" s="254"/>
      <c r="E430" s="242" t="s">
        <v>404</v>
      </c>
      <c r="F430" s="452"/>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568</v>
      </c>
      <c r="AR432" s="140"/>
      <c r="AS432" s="141" t="s">
        <v>236</v>
      </c>
      <c r="AT432" s="176"/>
      <c r="AU432" s="140" t="s">
        <v>587</v>
      </c>
      <c r="AV432" s="140"/>
      <c r="AW432" s="141" t="s">
        <v>181</v>
      </c>
      <c r="AX432" s="142"/>
    </row>
    <row r="433" spans="1:50" ht="23.25" customHeight="1" x14ac:dyDescent="0.15">
      <c r="A433" s="999"/>
      <c r="B433" s="256"/>
      <c r="C433" s="255"/>
      <c r="D433" s="256"/>
      <c r="E433" s="170"/>
      <c r="F433" s="171"/>
      <c r="G433" s="235" t="s">
        <v>579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569</v>
      </c>
      <c r="AN433" s="120"/>
      <c r="AO433" s="120"/>
      <c r="AP433" s="121"/>
      <c r="AQ433" s="119" t="s">
        <v>568</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585</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586</v>
      </c>
      <c r="AN435" s="120"/>
      <c r="AO435" s="120"/>
      <c r="AP435" s="121"/>
      <c r="AQ435" s="119" t="s">
        <v>587</v>
      </c>
      <c r="AR435" s="120"/>
      <c r="AS435" s="120"/>
      <c r="AT435" s="121"/>
      <c r="AU435" s="120" t="s">
        <v>568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568</v>
      </c>
      <c r="AF457" s="140"/>
      <c r="AG457" s="141" t="s">
        <v>236</v>
      </c>
      <c r="AH457" s="176"/>
      <c r="AI457" s="186"/>
      <c r="AJ457" s="186"/>
      <c r="AK457" s="186"/>
      <c r="AL457" s="181"/>
      <c r="AM457" s="186"/>
      <c r="AN457" s="186"/>
      <c r="AO457" s="186"/>
      <c r="AP457" s="181"/>
      <c r="AQ457" s="215" t="s">
        <v>568</v>
      </c>
      <c r="AR457" s="140"/>
      <c r="AS457" s="141" t="s">
        <v>236</v>
      </c>
      <c r="AT457" s="176"/>
      <c r="AU457" s="140" t="s">
        <v>589</v>
      </c>
      <c r="AV457" s="140"/>
      <c r="AW457" s="141" t="s">
        <v>181</v>
      </c>
      <c r="AX457" s="142"/>
    </row>
    <row r="458" spans="1:50" ht="23.25" customHeight="1" x14ac:dyDescent="0.15">
      <c r="A458" s="999"/>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579</v>
      </c>
      <c r="AC458" s="137"/>
      <c r="AD458" s="137"/>
      <c r="AE458" s="119" t="s">
        <v>568</v>
      </c>
      <c r="AF458" s="120"/>
      <c r="AG458" s="120"/>
      <c r="AH458" s="120"/>
      <c r="AI458" s="119" t="s">
        <v>568</v>
      </c>
      <c r="AJ458" s="120"/>
      <c r="AK458" s="120"/>
      <c r="AL458" s="120"/>
      <c r="AM458" s="119" t="s">
        <v>569</v>
      </c>
      <c r="AN458" s="120"/>
      <c r="AO458" s="120"/>
      <c r="AP458" s="121"/>
      <c r="AQ458" s="119" t="s">
        <v>568</v>
      </c>
      <c r="AR458" s="120"/>
      <c r="AS458" s="120"/>
      <c r="AT458" s="121"/>
      <c r="AU458" s="120" t="s">
        <v>568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579</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587</v>
      </c>
      <c r="AF460" s="120"/>
      <c r="AG460" s="120"/>
      <c r="AH460" s="121"/>
      <c r="AI460" s="119" t="s">
        <v>568</v>
      </c>
      <c r="AJ460" s="120"/>
      <c r="AK460" s="120"/>
      <c r="AL460" s="120"/>
      <c r="AM460" s="119" t="s">
        <v>568</v>
      </c>
      <c r="AN460" s="120"/>
      <c r="AO460" s="120"/>
      <c r="AP460" s="121"/>
      <c r="AQ460" s="119" t="s">
        <v>588</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9.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621</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617</v>
      </c>
      <c r="AH703" s="669"/>
      <c r="AI703" s="669"/>
      <c r="AJ703" s="669"/>
      <c r="AK703" s="669"/>
      <c r="AL703" s="669"/>
      <c r="AM703" s="669"/>
      <c r="AN703" s="669"/>
      <c r="AO703" s="669"/>
      <c r="AP703" s="669"/>
      <c r="AQ703" s="669"/>
      <c r="AR703" s="669"/>
      <c r="AS703" s="669"/>
      <c r="AT703" s="669"/>
      <c r="AU703" s="669"/>
      <c r="AV703" s="669"/>
      <c r="AW703" s="669"/>
      <c r="AX703" s="670"/>
    </row>
    <row r="704" spans="1:50" ht="168.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622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626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590</v>
      </c>
      <c r="AE708" s="672"/>
      <c r="AF708" s="672"/>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60"/>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590</v>
      </c>
      <c r="AE710" s="159"/>
      <c r="AF710" s="160"/>
      <c r="AG710" s="668" t="s">
        <v>586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60"/>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8" t="s">
        <v>590</v>
      </c>
      <c r="AE712" s="159"/>
      <c r="AF712" s="160"/>
      <c r="AG712" s="595" t="s">
        <v>568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40.5" customHeight="1" x14ac:dyDescent="0.15">
      <c r="A714" s="661"/>
      <c r="B714" s="662"/>
      <c r="C714" s="775" t="s">
        <v>327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566</v>
      </c>
      <c r="AE714" s="593"/>
      <c r="AF714" s="594"/>
      <c r="AG714" s="693" t="s">
        <v>612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1"/>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590</v>
      </c>
      <c r="AE716" s="763"/>
      <c r="AF716" s="763"/>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566</v>
      </c>
      <c r="AE717" s="159"/>
      <c r="AF717" s="159"/>
      <c r="AG717" s="668" t="s">
        <v>614</v>
      </c>
      <c r="AH717" s="669"/>
      <c r="AI717" s="669"/>
      <c r="AJ717" s="669"/>
      <c r="AK717" s="669"/>
      <c r="AL717" s="669"/>
      <c r="AM717" s="669"/>
      <c r="AN717" s="669"/>
      <c r="AO717" s="669"/>
      <c r="AP717" s="669"/>
      <c r="AQ717" s="669"/>
      <c r="AR717" s="669"/>
      <c r="AS717" s="669"/>
      <c r="AT717" s="669"/>
      <c r="AU717" s="669"/>
      <c r="AV717" s="669"/>
      <c r="AW717" s="669"/>
      <c r="AX717" s="670"/>
    </row>
    <row r="718" spans="1:50" ht="41.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566</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566</v>
      </c>
      <c r="AE719" s="672"/>
      <c r="AF719" s="672"/>
      <c r="AG719" s="164" t="s">
        <v>592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604</v>
      </c>
      <c r="D721" s="923"/>
      <c r="E721" s="923"/>
      <c r="F721" s="924"/>
      <c r="G721" s="942"/>
      <c r="H721" s="943"/>
      <c r="I721" s="82" t="str">
        <f>IF(OR(G721="　", G721=""), "", "-")</f>
        <v/>
      </c>
      <c r="J721" s="921">
        <v>14</v>
      </c>
      <c r="K721" s="921"/>
      <c r="L721" s="82" t="str">
        <f>IF(M721="","","-")</f>
        <v/>
      </c>
      <c r="M721" s="83"/>
      <c r="N721" s="918" t="s">
        <v>603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605</v>
      </c>
      <c r="D722" s="923"/>
      <c r="E722" s="923"/>
      <c r="F722" s="924"/>
      <c r="G722" s="942"/>
      <c r="H722" s="943"/>
      <c r="I722" s="82" t="str">
        <f t="shared" ref="I722:I725" si="4">IF(OR(G722="　", G722=""), "", "-")</f>
        <v/>
      </c>
      <c r="J722" s="921">
        <v>389</v>
      </c>
      <c r="K722" s="921"/>
      <c r="L722" s="82" t="str">
        <f t="shared" ref="L722:L725" si="5">IF(M722="","","-")</f>
        <v/>
      </c>
      <c r="M722" s="83"/>
      <c r="N722" s="918" t="s">
        <v>606</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t="s">
        <v>607</v>
      </c>
      <c r="D723" s="923"/>
      <c r="E723" s="923"/>
      <c r="F723" s="924"/>
      <c r="G723" s="942"/>
      <c r="H723" s="943"/>
      <c r="I723" s="82" t="str">
        <f t="shared" si="4"/>
        <v/>
      </c>
      <c r="J723" s="921">
        <v>309</v>
      </c>
      <c r="K723" s="921"/>
      <c r="L723" s="82" t="str">
        <f t="shared" si="5"/>
        <v/>
      </c>
      <c r="M723" s="83"/>
      <c r="N723" s="918" t="s">
        <v>608</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t="s">
        <v>607</v>
      </c>
      <c r="D724" s="923"/>
      <c r="E724" s="923"/>
      <c r="F724" s="924"/>
      <c r="G724" s="942"/>
      <c r="H724" s="943"/>
      <c r="I724" s="82" t="str">
        <f t="shared" si="4"/>
        <v/>
      </c>
      <c r="J724" s="921">
        <v>58</v>
      </c>
      <c r="K724" s="921"/>
      <c r="L724" s="82" t="str">
        <f t="shared" si="5"/>
        <v/>
      </c>
      <c r="M724" s="83"/>
      <c r="N724" s="918" t="s">
        <v>609</v>
      </c>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7.95" customHeight="1" x14ac:dyDescent="0.15">
      <c r="A726" s="622" t="s">
        <v>48</v>
      </c>
      <c r="B726" s="623"/>
      <c r="C726" s="447" t="s">
        <v>53</v>
      </c>
      <c r="D726" s="582"/>
      <c r="E726" s="582"/>
      <c r="F726" s="583"/>
      <c r="G726" s="801" t="s">
        <v>623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95" customHeight="1" thickBot="1" x14ac:dyDescent="0.2">
      <c r="A727" s="624"/>
      <c r="B727" s="625"/>
      <c r="C727" s="699" t="s">
        <v>57</v>
      </c>
      <c r="D727" s="700"/>
      <c r="E727" s="700"/>
      <c r="F727" s="701"/>
      <c r="G727" s="799" t="s">
        <v>624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
      <c r="A729" s="769" t="s">
        <v>627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450000000000003" customHeight="1" thickBot="1" x14ac:dyDescent="0.2">
      <c r="A731" s="619" t="s">
        <v>137</v>
      </c>
      <c r="B731" s="620"/>
      <c r="C731" s="620"/>
      <c r="D731" s="620"/>
      <c r="E731" s="621"/>
      <c r="F731" s="684" t="s">
        <v>628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4.5" customHeight="1" thickBot="1" x14ac:dyDescent="0.2">
      <c r="A733" s="753" t="s">
        <v>386</v>
      </c>
      <c r="B733" s="754"/>
      <c r="C733" s="754"/>
      <c r="D733" s="754"/>
      <c r="E733" s="755"/>
      <c r="F733" s="770" t="s">
        <v>629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625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568</v>
      </c>
      <c r="F737" s="103"/>
      <c r="G737" s="103"/>
      <c r="H737" s="103"/>
      <c r="I737" s="103"/>
      <c r="J737" s="103"/>
      <c r="K737" s="103"/>
      <c r="L737" s="103"/>
      <c r="M737" s="103"/>
      <c r="N737" s="109" t="s">
        <v>402</v>
      </c>
      <c r="O737" s="109"/>
      <c r="P737" s="109"/>
      <c r="Q737" s="109"/>
      <c r="R737" s="103" t="s">
        <v>568</v>
      </c>
      <c r="S737" s="103"/>
      <c r="T737" s="103"/>
      <c r="U737" s="103"/>
      <c r="V737" s="103"/>
      <c r="W737" s="103"/>
      <c r="X737" s="103"/>
      <c r="Y737" s="103"/>
      <c r="Z737" s="103"/>
      <c r="AA737" s="109" t="s">
        <v>401</v>
      </c>
      <c r="AB737" s="109"/>
      <c r="AC737" s="109"/>
      <c r="AD737" s="109"/>
      <c r="AE737" s="103" t="s">
        <v>568</v>
      </c>
      <c r="AF737" s="103"/>
      <c r="AG737" s="103"/>
      <c r="AH737" s="103"/>
      <c r="AI737" s="103"/>
      <c r="AJ737" s="103"/>
      <c r="AK737" s="103"/>
      <c r="AL737" s="103"/>
      <c r="AM737" s="103"/>
      <c r="AN737" s="109" t="s">
        <v>400</v>
      </c>
      <c r="AO737" s="109"/>
      <c r="AP737" s="109"/>
      <c r="AQ737" s="109"/>
      <c r="AR737" s="110" t="s">
        <v>568</v>
      </c>
      <c r="AS737" s="111"/>
      <c r="AT737" s="111"/>
      <c r="AU737" s="111"/>
      <c r="AV737" s="111"/>
      <c r="AW737" s="111"/>
      <c r="AX737" s="112"/>
      <c r="AY737" s="88"/>
      <c r="AZ737" s="88"/>
    </row>
    <row r="738" spans="1:52" ht="24.75" customHeight="1" x14ac:dyDescent="0.15">
      <c r="A738" s="100" t="s">
        <v>399</v>
      </c>
      <c r="B738" s="101"/>
      <c r="C738" s="101"/>
      <c r="D738" s="102"/>
      <c r="E738" s="103" t="s">
        <v>568</v>
      </c>
      <c r="F738" s="103"/>
      <c r="G738" s="103"/>
      <c r="H738" s="103"/>
      <c r="I738" s="103"/>
      <c r="J738" s="103"/>
      <c r="K738" s="103"/>
      <c r="L738" s="103"/>
      <c r="M738" s="103"/>
      <c r="N738" s="109" t="s">
        <v>398</v>
      </c>
      <c r="O738" s="109"/>
      <c r="P738" s="109"/>
      <c r="Q738" s="109"/>
      <c r="R738" s="103" t="s">
        <v>579</v>
      </c>
      <c r="S738" s="103"/>
      <c r="T738" s="103"/>
      <c r="U738" s="103"/>
      <c r="V738" s="103"/>
      <c r="W738" s="103"/>
      <c r="X738" s="103"/>
      <c r="Y738" s="103"/>
      <c r="Z738" s="103"/>
      <c r="AA738" s="109" t="s">
        <v>397</v>
      </c>
      <c r="AB738" s="109"/>
      <c r="AC738" s="109"/>
      <c r="AD738" s="109"/>
      <c r="AE738" s="103" t="s">
        <v>568</v>
      </c>
      <c r="AF738" s="103"/>
      <c r="AG738" s="103"/>
      <c r="AH738" s="103"/>
      <c r="AI738" s="103"/>
      <c r="AJ738" s="103"/>
      <c r="AK738" s="103"/>
      <c r="AL738" s="103"/>
      <c r="AM738" s="103"/>
      <c r="AN738" s="109" t="s">
        <v>396</v>
      </c>
      <c r="AO738" s="109"/>
      <c r="AP738" s="109"/>
      <c r="AQ738" s="109"/>
      <c r="AR738" s="110" t="s">
        <v>594</v>
      </c>
      <c r="AS738" s="111"/>
      <c r="AT738" s="111"/>
      <c r="AU738" s="111"/>
      <c r="AV738" s="111"/>
      <c r="AW738" s="111"/>
      <c r="AX738" s="112"/>
    </row>
    <row r="739" spans="1:52" ht="24.75" customHeight="1" x14ac:dyDescent="0.15">
      <c r="A739" s="100" t="s">
        <v>395</v>
      </c>
      <c r="B739" s="101"/>
      <c r="C739" s="101"/>
      <c r="D739" s="102"/>
      <c r="E739" s="103" t="s">
        <v>595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149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 customHeight="1" x14ac:dyDescent="0.15">
      <c r="A780" s="764" t="s">
        <v>390</v>
      </c>
      <c r="B780" s="765"/>
      <c r="C780" s="765"/>
      <c r="D780" s="765"/>
      <c r="E780" s="765"/>
      <c r="F780" s="766"/>
      <c r="G780" s="443" t="s">
        <v>596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0"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2" customHeight="1" x14ac:dyDescent="0.15">
      <c r="A782" s="557"/>
      <c r="B782" s="767"/>
      <c r="C782" s="767"/>
      <c r="D782" s="767"/>
      <c r="E782" s="767"/>
      <c r="F782" s="768"/>
      <c r="G782" s="453" t="s">
        <v>631</v>
      </c>
      <c r="H782" s="454"/>
      <c r="I782" s="454"/>
      <c r="J782" s="454"/>
      <c r="K782" s="455"/>
      <c r="L782" s="456" t="s">
        <v>632</v>
      </c>
      <c r="M782" s="457"/>
      <c r="N782" s="457"/>
      <c r="O782" s="457"/>
      <c r="P782" s="457"/>
      <c r="Q782" s="457"/>
      <c r="R782" s="457"/>
      <c r="S782" s="457"/>
      <c r="T782" s="457"/>
      <c r="U782" s="457"/>
      <c r="V782" s="457"/>
      <c r="W782" s="457"/>
      <c r="X782" s="458"/>
      <c r="Y782" s="459">
        <v>33</v>
      </c>
      <c r="Z782" s="460"/>
      <c r="AA782" s="460"/>
      <c r="AB782" s="558"/>
      <c r="AC782" s="453" t="s">
        <v>631</v>
      </c>
      <c r="AD782" s="454"/>
      <c r="AE782" s="454"/>
      <c r="AF782" s="454"/>
      <c r="AG782" s="455"/>
      <c r="AH782" s="456" t="s">
        <v>643</v>
      </c>
      <c r="AI782" s="457"/>
      <c r="AJ782" s="457"/>
      <c r="AK782" s="457"/>
      <c r="AL782" s="457"/>
      <c r="AM782" s="457"/>
      <c r="AN782" s="457"/>
      <c r="AO782" s="457"/>
      <c r="AP782" s="457"/>
      <c r="AQ782" s="457"/>
      <c r="AR782" s="457"/>
      <c r="AS782" s="457"/>
      <c r="AT782" s="458"/>
      <c r="AU782" s="459">
        <v>22</v>
      </c>
      <c r="AV782" s="460"/>
      <c r="AW782" s="460"/>
      <c r="AX782" s="461"/>
    </row>
    <row r="783" spans="1:50" ht="42" customHeight="1" x14ac:dyDescent="0.15">
      <c r="A783" s="557"/>
      <c r="B783" s="767"/>
      <c r="C783" s="767"/>
      <c r="D783" s="767"/>
      <c r="E783" s="767"/>
      <c r="F783" s="768"/>
      <c r="G783" s="352" t="s">
        <v>597</v>
      </c>
      <c r="H783" s="353"/>
      <c r="I783" s="353"/>
      <c r="J783" s="353"/>
      <c r="K783" s="354"/>
      <c r="L783" s="405" t="s">
        <v>645</v>
      </c>
      <c r="M783" s="406"/>
      <c r="N783" s="406"/>
      <c r="O783" s="406"/>
      <c r="P783" s="406"/>
      <c r="Q783" s="406"/>
      <c r="R783" s="406"/>
      <c r="S783" s="406"/>
      <c r="T783" s="406"/>
      <c r="U783" s="406"/>
      <c r="V783" s="406"/>
      <c r="W783" s="406"/>
      <c r="X783" s="407"/>
      <c r="Y783" s="402">
        <v>32</v>
      </c>
      <c r="Z783" s="403"/>
      <c r="AA783" s="403"/>
      <c r="AB783" s="409"/>
      <c r="AC783" s="352" t="s">
        <v>597</v>
      </c>
      <c r="AD783" s="353"/>
      <c r="AE783" s="353"/>
      <c r="AF783" s="353"/>
      <c r="AG783" s="354"/>
      <c r="AH783" s="405" t="s">
        <v>646</v>
      </c>
      <c r="AI783" s="406"/>
      <c r="AJ783" s="406"/>
      <c r="AK783" s="406"/>
      <c r="AL783" s="406"/>
      <c r="AM783" s="406"/>
      <c r="AN783" s="406"/>
      <c r="AO783" s="406"/>
      <c r="AP783" s="406"/>
      <c r="AQ783" s="406"/>
      <c r="AR783" s="406"/>
      <c r="AS783" s="406"/>
      <c r="AT783" s="407"/>
      <c r="AU783" s="402">
        <v>9</v>
      </c>
      <c r="AV783" s="403"/>
      <c r="AW783" s="403"/>
      <c r="AX783" s="404"/>
    </row>
    <row r="784" spans="1:50" ht="42" customHeight="1" x14ac:dyDescent="0.15">
      <c r="A784" s="557"/>
      <c r="B784" s="767"/>
      <c r="C784" s="767"/>
      <c r="D784" s="767"/>
      <c r="E784" s="767"/>
      <c r="F784" s="768"/>
      <c r="G784" s="352" t="s">
        <v>80</v>
      </c>
      <c r="H784" s="353"/>
      <c r="I784" s="353"/>
      <c r="J784" s="353"/>
      <c r="K784" s="354"/>
      <c r="L784" s="405" t="s">
        <v>633</v>
      </c>
      <c r="M784" s="406"/>
      <c r="N784" s="406"/>
      <c r="O784" s="406"/>
      <c r="P784" s="406"/>
      <c r="Q784" s="406"/>
      <c r="R784" s="406"/>
      <c r="S784" s="406"/>
      <c r="T784" s="406"/>
      <c r="U784" s="406"/>
      <c r="V784" s="406"/>
      <c r="W784" s="406"/>
      <c r="X784" s="407"/>
      <c r="Y784" s="402">
        <v>5</v>
      </c>
      <c r="Z784" s="403"/>
      <c r="AA784" s="403"/>
      <c r="AB784" s="409"/>
      <c r="AC784" s="352" t="s">
        <v>644</v>
      </c>
      <c r="AD784" s="353"/>
      <c r="AE784" s="353"/>
      <c r="AF784" s="353"/>
      <c r="AG784" s="354"/>
      <c r="AH784" s="405" t="s">
        <v>652</v>
      </c>
      <c r="AI784" s="406"/>
      <c r="AJ784" s="406"/>
      <c r="AK784" s="406"/>
      <c r="AL784" s="406"/>
      <c r="AM784" s="406"/>
      <c r="AN784" s="406"/>
      <c r="AO784" s="406"/>
      <c r="AP784" s="406"/>
      <c r="AQ784" s="406"/>
      <c r="AR784" s="406"/>
      <c r="AS784" s="406"/>
      <c r="AT784" s="407"/>
      <c r="AU784" s="402">
        <v>1</v>
      </c>
      <c r="AV784" s="403"/>
      <c r="AW784" s="403"/>
      <c r="AX784" s="404"/>
    </row>
    <row r="785" spans="1:50" ht="42"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42"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42"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42"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idden="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idden="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idden="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0"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70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32</v>
      </c>
      <c r="AV792" s="419"/>
      <c r="AW792" s="419"/>
      <c r="AX792" s="421"/>
    </row>
    <row r="793" spans="1:50" ht="30" customHeight="1" x14ac:dyDescent="0.15">
      <c r="A793" s="557"/>
      <c r="B793" s="767"/>
      <c r="C793" s="767"/>
      <c r="D793" s="767"/>
      <c r="E793" s="767"/>
      <c r="F793" s="768"/>
      <c r="G793" s="443" t="s">
        <v>651</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30"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42" customHeight="1" x14ac:dyDescent="0.15">
      <c r="A795" s="557"/>
      <c r="B795" s="767"/>
      <c r="C795" s="767"/>
      <c r="D795" s="767"/>
      <c r="E795" s="767"/>
      <c r="F795" s="768"/>
      <c r="G795" s="453" t="s">
        <v>634</v>
      </c>
      <c r="H795" s="454"/>
      <c r="I795" s="454"/>
      <c r="J795" s="454"/>
      <c r="K795" s="455"/>
      <c r="L795" s="456" t="s">
        <v>642</v>
      </c>
      <c r="M795" s="457"/>
      <c r="N795" s="457"/>
      <c r="O795" s="457"/>
      <c r="P795" s="457"/>
      <c r="Q795" s="457"/>
      <c r="R795" s="457"/>
      <c r="S795" s="457"/>
      <c r="T795" s="457"/>
      <c r="U795" s="457"/>
      <c r="V795" s="457"/>
      <c r="W795" s="457"/>
      <c r="X795" s="458"/>
      <c r="Y795" s="459">
        <v>7</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30"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30"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30"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30"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30"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30"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30"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30"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30"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30"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7</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30" hidden="1" customHeight="1" x14ac:dyDescent="0.15">
      <c r="A806" s="557"/>
      <c r="B806" s="767"/>
      <c r="C806" s="767"/>
      <c r="D806" s="767"/>
      <c r="E806" s="767"/>
      <c r="F806" s="768"/>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30"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30"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30"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30"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30"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30"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30"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30"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30"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30"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30"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30"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30"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30"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30"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30"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30"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30"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30"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30"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30"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30"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30"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30"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30"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30"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347</v>
      </c>
      <c r="AM832" s="961"/>
      <c r="AN832" s="961"/>
      <c r="AO832" s="81" t="s">
        <v>345</v>
      </c>
      <c r="AP832" s="21"/>
      <c r="AQ832" s="21"/>
      <c r="AR832" s="21"/>
      <c r="AS832" s="21"/>
      <c r="AT832" s="21"/>
      <c r="AU832" s="21"/>
      <c r="AV832" s="21"/>
      <c r="AW832" s="21"/>
      <c r="AX832" s="22"/>
    </row>
    <row r="833" spans="1:50" ht="30"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90" customHeight="1" x14ac:dyDescent="0.15">
      <c r="A838" s="408">
        <v>1</v>
      </c>
      <c r="B838" s="408">
        <v>1</v>
      </c>
      <c r="C838" s="428" t="s">
        <v>598</v>
      </c>
      <c r="D838" s="422"/>
      <c r="E838" s="422"/>
      <c r="F838" s="422"/>
      <c r="G838" s="422"/>
      <c r="H838" s="422"/>
      <c r="I838" s="422"/>
      <c r="J838" s="423">
        <v>6011101045308</v>
      </c>
      <c r="K838" s="424"/>
      <c r="L838" s="424"/>
      <c r="M838" s="424"/>
      <c r="N838" s="424"/>
      <c r="O838" s="424"/>
      <c r="P838" s="429" t="s">
        <v>599</v>
      </c>
      <c r="Q838" s="321"/>
      <c r="R838" s="321"/>
      <c r="S838" s="321"/>
      <c r="T838" s="321"/>
      <c r="U838" s="321"/>
      <c r="V838" s="321"/>
      <c r="W838" s="321"/>
      <c r="X838" s="321"/>
      <c r="Y838" s="322">
        <v>70</v>
      </c>
      <c r="Z838" s="323"/>
      <c r="AA838" s="323"/>
      <c r="AB838" s="324"/>
      <c r="AC838" s="332" t="s">
        <v>380</v>
      </c>
      <c r="AD838" s="427"/>
      <c r="AE838" s="427"/>
      <c r="AF838" s="427"/>
      <c r="AG838" s="427"/>
      <c r="AH838" s="425">
        <v>2</v>
      </c>
      <c r="AI838" s="426"/>
      <c r="AJ838" s="426"/>
      <c r="AK838" s="426"/>
      <c r="AL838" s="329">
        <v>100</v>
      </c>
      <c r="AM838" s="330"/>
      <c r="AN838" s="330"/>
      <c r="AO838" s="331"/>
      <c r="AP838" s="325" t="s">
        <v>579</v>
      </c>
      <c r="AQ838" s="325"/>
      <c r="AR838" s="325"/>
      <c r="AS838" s="325"/>
      <c r="AT838" s="325"/>
      <c r="AU838" s="325"/>
      <c r="AV838" s="325"/>
      <c r="AW838" s="325"/>
      <c r="AX838" s="325"/>
    </row>
    <row r="839" spans="1:50" ht="90" customHeight="1" x14ac:dyDescent="0.15">
      <c r="A839" s="408">
        <v>2</v>
      </c>
      <c r="B839" s="408">
        <v>1</v>
      </c>
      <c r="C839" s="428" t="s">
        <v>600</v>
      </c>
      <c r="D839" s="422"/>
      <c r="E839" s="422"/>
      <c r="F839" s="422"/>
      <c r="G839" s="422"/>
      <c r="H839" s="422"/>
      <c r="I839" s="422"/>
      <c r="J839" s="423">
        <v>3011105000996</v>
      </c>
      <c r="K839" s="424"/>
      <c r="L839" s="424"/>
      <c r="M839" s="424"/>
      <c r="N839" s="424"/>
      <c r="O839" s="424"/>
      <c r="P839" s="429" t="s">
        <v>601</v>
      </c>
      <c r="Q839" s="321"/>
      <c r="R839" s="321"/>
      <c r="S839" s="321"/>
      <c r="T839" s="321"/>
      <c r="U839" s="321"/>
      <c r="V839" s="321"/>
      <c r="W839" s="321"/>
      <c r="X839" s="321"/>
      <c r="Y839" s="322">
        <v>25</v>
      </c>
      <c r="Z839" s="323"/>
      <c r="AA839" s="323"/>
      <c r="AB839" s="324"/>
      <c r="AC839" s="332" t="s">
        <v>380</v>
      </c>
      <c r="AD839" s="332"/>
      <c r="AE839" s="332"/>
      <c r="AF839" s="332"/>
      <c r="AG839" s="332"/>
      <c r="AH839" s="425">
        <v>2</v>
      </c>
      <c r="AI839" s="426"/>
      <c r="AJ839" s="426"/>
      <c r="AK839" s="426"/>
      <c r="AL839" s="329">
        <v>100</v>
      </c>
      <c r="AM839" s="330"/>
      <c r="AN839" s="330"/>
      <c r="AO839" s="331"/>
      <c r="AP839" s="325" t="s">
        <v>602</v>
      </c>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v>31</v>
      </c>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90.75" customHeight="1" x14ac:dyDescent="0.15">
      <c r="A871" s="408">
        <v>1</v>
      </c>
      <c r="B871" s="408">
        <v>1</v>
      </c>
      <c r="C871" s="428" t="s">
        <v>635</v>
      </c>
      <c r="D871" s="422"/>
      <c r="E871" s="422"/>
      <c r="F871" s="422"/>
      <c r="G871" s="422"/>
      <c r="H871" s="422"/>
      <c r="I871" s="422"/>
      <c r="J871" s="423">
        <v>4010701026082</v>
      </c>
      <c r="K871" s="424"/>
      <c r="L871" s="424"/>
      <c r="M871" s="424"/>
      <c r="N871" s="424"/>
      <c r="O871" s="424"/>
      <c r="P871" s="429" t="s">
        <v>641</v>
      </c>
      <c r="Q871" s="321"/>
      <c r="R871" s="321"/>
      <c r="S871" s="321"/>
      <c r="T871" s="321"/>
      <c r="U871" s="321"/>
      <c r="V871" s="321"/>
      <c r="W871" s="321"/>
      <c r="X871" s="321"/>
      <c r="Y871" s="322">
        <v>32</v>
      </c>
      <c r="Z871" s="323"/>
      <c r="AA871" s="323"/>
      <c r="AB871" s="324"/>
      <c r="AC871" s="332" t="s">
        <v>383</v>
      </c>
      <c r="AD871" s="427"/>
      <c r="AE871" s="427"/>
      <c r="AF871" s="427"/>
      <c r="AG871" s="427"/>
      <c r="AH871" s="425" t="s">
        <v>636</v>
      </c>
      <c r="AI871" s="426"/>
      <c r="AJ871" s="426"/>
      <c r="AK871" s="426"/>
      <c r="AL871" s="329" t="s">
        <v>636</v>
      </c>
      <c r="AM871" s="330"/>
      <c r="AN871" s="330"/>
      <c r="AO871" s="331"/>
      <c r="AP871" s="325"/>
      <c r="AQ871" s="325"/>
      <c r="AR871" s="325"/>
      <c r="AS871" s="325"/>
      <c r="AT871" s="325"/>
      <c r="AU871" s="325"/>
      <c r="AV871" s="325"/>
      <c r="AW871" s="325"/>
      <c r="AX871" s="325"/>
    </row>
    <row r="872" spans="1:50" ht="78" customHeight="1" x14ac:dyDescent="0.15">
      <c r="A872" s="408">
        <v>2</v>
      </c>
      <c r="B872" s="408">
        <v>1</v>
      </c>
      <c r="C872" s="428" t="s">
        <v>647</v>
      </c>
      <c r="D872" s="422"/>
      <c r="E872" s="422"/>
      <c r="F872" s="422"/>
      <c r="G872" s="422"/>
      <c r="H872" s="422"/>
      <c r="I872" s="422"/>
      <c r="J872" s="423">
        <v>1010405014444</v>
      </c>
      <c r="K872" s="424"/>
      <c r="L872" s="424"/>
      <c r="M872" s="424"/>
      <c r="N872" s="424"/>
      <c r="O872" s="424"/>
      <c r="P872" s="429" t="s">
        <v>637</v>
      </c>
      <c r="Q872" s="321"/>
      <c r="R872" s="321"/>
      <c r="S872" s="321"/>
      <c r="T872" s="321"/>
      <c r="U872" s="321"/>
      <c r="V872" s="321"/>
      <c r="W872" s="321"/>
      <c r="X872" s="321"/>
      <c r="Y872" s="322">
        <v>3</v>
      </c>
      <c r="Z872" s="323"/>
      <c r="AA872" s="323"/>
      <c r="AB872" s="324"/>
      <c r="AC872" s="332" t="s">
        <v>383</v>
      </c>
      <c r="AD872" s="332"/>
      <c r="AE872" s="332"/>
      <c r="AF872" s="332"/>
      <c r="AG872" s="332"/>
      <c r="AH872" s="425" t="s">
        <v>636</v>
      </c>
      <c r="AI872" s="426"/>
      <c r="AJ872" s="426"/>
      <c r="AK872" s="426"/>
      <c r="AL872" s="329" t="s">
        <v>636</v>
      </c>
      <c r="AM872" s="330"/>
      <c r="AN872" s="330"/>
      <c r="AO872" s="331"/>
      <c r="AP872" s="325"/>
      <c r="AQ872" s="325"/>
      <c r="AR872" s="325"/>
      <c r="AS872" s="325"/>
      <c r="AT872" s="325"/>
      <c r="AU872" s="325"/>
      <c r="AV872" s="325"/>
      <c r="AW872" s="325"/>
      <c r="AX872" s="325"/>
    </row>
    <row r="873" spans="1:50" ht="78.75" customHeight="1" x14ac:dyDescent="0.15">
      <c r="A873" s="408">
        <v>3</v>
      </c>
      <c r="B873" s="408">
        <v>1</v>
      </c>
      <c r="C873" s="428" t="s">
        <v>648</v>
      </c>
      <c r="D873" s="422"/>
      <c r="E873" s="422"/>
      <c r="F873" s="422"/>
      <c r="G873" s="422"/>
      <c r="H873" s="422"/>
      <c r="I873" s="422"/>
      <c r="J873" s="423">
        <v>6010001034247</v>
      </c>
      <c r="K873" s="424"/>
      <c r="L873" s="424"/>
      <c r="M873" s="424"/>
      <c r="N873" s="424"/>
      <c r="O873" s="424"/>
      <c r="P873" s="429" t="s">
        <v>638</v>
      </c>
      <c r="Q873" s="321"/>
      <c r="R873" s="321"/>
      <c r="S873" s="321"/>
      <c r="T873" s="321"/>
      <c r="U873" s="321"/>
      <c r="V873" s="321"/>
      <c r="W873" s="321"/>
      <c r="X873" s="321"/>
      <c r="Y873" s="322">
        <v>1</v>
      </c>
      <c r="Z873" s="323"/>
      <c r="AA873" s="323"/>
      <c r="AB873" s="324"/>
      <c r="AC873" s="332" t="s">
        <v>383</v>
      </c>
      <c r="AD873" s="332"/>
      <c r="AE873" s="332"/>
      <c r="AF873" s="332"/>
      <c r="AG873" s="332"/>
      <c r="AH873" s="327" t="s">
        <v>636</v>
      </c>
      <c r="AI873" s="328"/>
      <c r="AJ873" s="328"/>
      <c r="AK873" s="328"/>
      <c r="AL873" s="329" t="s">
        <v>636</v>
      </c>
      <c r="AM873" s="330"/>
      <c r="AN873" s="330"/>
      <c r="AO873" s="331"/>
      <c r="AP873" s="325"/>
      <c r="AQ873" s="325"/>
      <c r="AR873" s="325"/>
      <c r="AS873" s="325"/>
      <c r="AT873" s="325"/>
      <c r="AU873" s="325"/>
      <c r="AV873" s="325"/>
      <c r="AW873" s="325"/>
      <c r="AX873" s="325"/>
    </row>
    <row r="874" spans="1:50" hidden="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idden="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idden="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idden="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idden="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idden="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idden="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idden="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idden="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idden="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idden="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idden="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idden="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idden="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idden="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idden="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idden="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idden="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idden="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idden="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idden="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idden="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idden="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idden="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idden="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idden="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57" customHeight="1" x14ac:dyDescent="0.15">
      <c r="A904" s="408">
        <v>1</v>
      </c>
      <c r="B904" s="408">
        <v>1</v>
      </c>
      <c r="C904" s="428" t="s">
        <v>649</v>
      </c>
      <c r="D904" s="422"/>
      <c r="E904" s="422"/>
      <c r="F904" s="422"/>
      <c r="G904" s="422"/>
      <c r="H904" s="422"/>
      <c r="I904" s="422"/>
      <c r="J904" s="423">
        <v>8010405011939</v>
      </c>
      <c r="K904" s="424"/>
      <c r="L904" s="424"/>
      <c r="M904" s="424"/>
      <c r="N904" s="424"/>
      <c r="O904" s="424"/>
      <c r="P904" s="429" t="s">
        <v>639</v>
      </c>
      <c r="Q904" s="321"/>
      <c r="R904" s="321"/>
      <c r="S904" s="321"/>
      <c r="T904" s="321"/>
      <c r="U904" s="321"/>
      <c r="V904" s="321"/>
      <c r="W904" s="321"/>
      <c r="X904" s="321"/>
      <c r="Y904" s="322">
        <v>7</v>
      </c>
      <c r="Z904" s="323"/>
      <c r="AA904" s="323"/>
      <c r="AB904" s="324"/>
      <c r="AC904" s="332" t="s">
        <v>383</v>
      </c>
      <c r="AD904" s="427"/>
      <c r="AE904" s="427"/>
      <c r="AF904" s="427"/>
      <c r="AG904" s="427"/>
      <c r="AH904" s="425" t="s">
        <v>636</v>
      </c>
      <c r="AI904" s="426"/>
      <c r="AJ904" s="426"/>
      <c r="AK904" s="426"/>
      <c r="AL904" s="329" t="s">
        <v>636</v>
      </c>
      <c r="AM904" s="330"/>
      <c r="AN904" s="330"/>
      <c r="AO904" s="331"/>
      <c r="AP904" s="325"/>
      <c r="AQ904" s="325"/>
      <c r="AR904" s="325"/>
      <c r="AS904" s="325"/>
      <c r="AT904" s="325"/>
      <c r="AU904" s="325"/>
      <c r="AV904" s="325"/>
      <c r="AW904" s="325"/>
      <c r="AX904" s="325"/>
    </row>
    <row r="905" spans="1:50" ht="57" customHeight="1" x14ac:dyDescent="0.15">
      <c r="A905" s="408">
        <v>2</v>
      </c>
      <c r="B905" s="408">
        <v>1</v>
      </c>
      <c r="C905" s="428" t="s">
        <v>650</v>
      </c>
      <c r="D905" s="422"/>
      <c r="E905" s="422"/>
      <c r="F905" s="422"/>
      <c r="G905" s="422"/>
      <c r="H905" s="422"/>
      <c r="I905" s="422"/>
      <c r="J905" s="423">
        <v>3010001076738</v>
      </c>
      <c r="K905" s="424"/>
      <c r="L905" s="424"/>
      <c r="M905" s="424"/>
      <c r="N905" s="424"/>
      <c r="O905" s="424"/>
      <c r="P905" s="429" t="s">
        <v>640</v>
      </c>
      <c r="Q905" s="321"/>
      <c r="R905" s="321"/>
      <c r="S905" s="321"/>
      <c r="T905" s="321"/>
      <c r="U905" s="321"/>
      <c r="V905" s="321"/>
      <c r="W905" s="321"/>
      <c r="X905" s="321"/>
      <c r="Y905" s="322">
        <v>2</v>
      </c>
      <c r="Z905" s="323"/>
      <c r="AA905" s="323"/>
      <c r="AB905" s="324"/>
      <c r="AC905" s="332" t="s">
        <v>383</v>
      </c>
      <c r="AD905" s="332"/>
      <c r="AE905" s="332"/>
      <c r="AF905" s="332"/>
      <c r="AG905" s="332"/>
      <c r="AH905" s="425" t="s">
        <v>636</v>
      </c>
      <c r="AI905" s="426"/>
      <c r="AJ905" s="426"/>
      <c r="AK905" s="426"/>
      <c r="AL905" s="329" t="s">
        <v>636</v>
      </c>
      <c r="AM905" s="330"/>
      <c r="AN905" s="330"/>
      <c r="AO905" s="331"/>
      <c r="AP905" s="325"/>
      <c r="AQ905" s="325"/>
      <c r="AR905" s="325"/>
      <c r="AS905" s="325"/>
      <c r="AT905" s="325"/>
      <c r="AU905" s="325"/>
      <c r="AV905" s="325"/>
      <c r="AW905" s="325"/>
      <c r="AX905" s="325"/>
    </row>
    <row r="906" spans="1:50" hidden="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idden="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idden="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idden="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idden="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idden="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idden="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idden="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idden="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idden="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idden="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idden="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idden="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idden="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idden="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idden="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idden="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idden="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idden="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idden="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idden="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idden="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idden="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idden="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idden="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idden="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idden="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idden="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idden="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idden="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idden="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idden="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idden="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idden="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idden="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idden="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idden="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idden="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idden="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idden="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idden="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idden="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idden="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idden="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idden="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idden="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idden="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idden="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idden="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idden="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idden="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idden="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idden="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idden="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idden="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idden="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idden="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idden="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idden="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idden="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idden="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idden="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idden="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idden="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idden="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idden="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idden="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idden="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idden="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idden="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idden="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idden="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idden="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idden="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idden="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idden="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idden="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idden="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idden="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idden="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idden="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idden="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idden="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idden="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idden="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idden="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idden="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idden="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idden="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idden="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idden="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idden="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idden="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idden="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idden="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idden="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idden="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idden="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idden="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idden="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idden="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idden="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idden="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idden="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idden="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idden="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idden="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idden="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idden="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idden="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idden="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idden="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idden="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idden="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idden="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idden="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idden="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idden="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idden="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idden="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idden="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idden="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idden="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idden="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idden="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idden="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idden="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idden="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idden="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idden="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idden="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idden="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idden="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idden="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idden="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idden="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idden="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idden="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idden="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idden="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idden="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idden="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idden="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idden="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idden="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idden="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idden="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idden="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idden="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idden="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idden="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idden="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idden="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idden="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idden="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idden="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idden="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idden="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idden="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idden="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idden="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idden="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idden="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idden="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idden="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idden="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idden="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idden="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idden="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idden="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idden="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idden="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idden="1" x14ac:dyDescent="0.15">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347</v>
      </c>
      <c r="AM1099" s="963"/>
      <c r="AN1099" s="963"/>
      <c r="AO1099" s="79"/>
      <c r="AP1099" s="68"/>
      <c r="AQ1099" s="68"/>
      <c r="AR1099" s="68"/>
      <c r="AS1099" s="68"/>
      <c r="AT1099" s="68"/>
      <c r="AU1099" s="68"/>
      <c r="AV1099" s="68"/>
      <c r="AW1099" s="68"/>
      <c r="AX1099" s="69"/>
    </row>
    <row r="1100" spans="1:50" hidden="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4.25" hidden="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idden="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333</v>
      </c>
      <c r="AQ1102" s="431"/>
      <c r="AR1102" s="431"/>
      <c r="AS1102" s="431"/>
      <c r="AT1102" s="431"/>
      <c r="AU1102" s="431"/>
      <c r="AV1102" s="431"/>
      <c r="AW1102" s="431"/>
      <c r="AX1102" s="431"/>
    </row>
    <row r="1103" spans="1:50" hidden="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idden="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idden="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idden="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idden="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idden="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idden="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idden="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idden="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idden="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idden="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idden="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idden="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idden="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idden="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idden="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idden="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idden="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idden="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idden="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idden="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idden="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idden="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idden="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idden="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idden="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idden="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idden="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idden="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92">
    <cfRule type="expression" dxfId="2801" priority="13889">
      <formula>IF(RIGHT(TEXT(Y792,"0.#"),1)=".",FALSE,TRUE)</formula>
    </cfRule>
    <cfRule type="expression" dxfId="2800" priority="13890">
      <formula>IF(RIGHT(TEXT(Y792,"0.#"),1)=".",TRUE,FALSE)</formula>
    </cfRule>
  </conditionalFormatting>
  <conditionalFormatting sqref="Y823:Y830 Y821 Y810:Y817 Y808 Y797:Y804">
    <cfRule type="expression" dxfId="2799" priority="13671">
      <formula>IF(RIGHT(TEXT(Y797,"0.#"),1)=".",FALSE,TRUE)</formula>
    </cfRule>
    <cfRule type="expression" dxfId="2798" priority="13672">
      <formula>IF(RIGHT(TEXT(Y797,"0.#"),1)=".",TRUE,FALSE)</formula>
    </cfRule>
  </conditionalFormatting>
  <conditionalFormatting sqref="P16:AQ17 P15:AX15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5:Y791">
    <cfRule type="expression" dxfId="2791" priority="13695">
      <formula>IF(RIGHT(TEXT(Y785,"0.#"),1)=".",FALSE,TRUE)</formula>
    </cfRule>
    <cfRule type="expression" dxfId="2790" priority="13696">
      <formula>IF(RIGHT(TEXT(Y785,"0.#"),1)=".",TRUE,FALSE)</formula>
    </cfRule>
  </conditionalFormatting>
  <conditionalFormatting sqref="AU792">
    <cfRule type="expression" dxfId="2789" priority="13691">
      <formula>IF(RIGHT(TEXT(AU792,"0.#"),1)=".",FALSE,TRUE)</formula>
    </cfRule>
    <cfRule type="expression" dxfId="2788" priority="13692">
      <formula>IF(RIGHT(TEXT(AU792,"0.#"),1)=".",TRUE,FALSE)</formula>
    </cfRule>
  </conditionalFormatting>
  <conditionalFormatting sqref="AU784:AU791">
    <cfRule type="expression" dxfId="2787" priority="13689">
      <formula>IF(RIGHT(TEXT(AU784,"0.#"),1)=".",FALSE,TRUE)</formula>
    </cfRule>
    <cfRule type="expression" dxfId="2786" priority="13690">
      <formula>IF(RIGHT(TEXT(AU784,"0.#"),1)=".",TRUE,FALSE)</formula>
    </cfRule>
  </conditionalFormatting>
  <conditionalFormatting sqref="Y822 Y809 Y796">
    <cfRule type="expression" dxfId="2785" priority="13675">
      <formula>IF(RIGHT(TEXT(Y796,"0.#"),1)=".",FALSE,TRUE)</formula>
    </cfRule>
    <cfRule type="expression" dxfId="2784" priority="13676">
      <formula>IF(RIGHT(TEXT(Y796,"0.#"),1)=".",TRUE,FALSE)</formula>
    </cfRule>
  </conditionalFormatting>
  <conditionalFormatting sqref="Y831 Y818 Y805">
    <cfRule type="expression" dxfId="2783" priority="13673">
      <formula>IF(RIGHT(TEXT(Y805,"0.#"),1)=".",FALSE,TRUE)</formula>
    </cfRule>
    <cfRule type="expression" dxfId="2782" priority="13674">
      <formula>IF(RIGHT(TEXT(Y805,"0.#"),1)=".",TRUE,FALSE)</formula>
    </cfRule>
  </conditionalFormatting>
  <conditionalFormatting sqref="AU822 AU809 AU796">
    <cfRule type="expression" dxfId="2781" priority="13669">
      <formula>IF(RIGHT(TEXT(AU796,"0.#"),1)=".",FALSE,TRUE)</formula>
    </cfRule>
    <cfRule type="expression" dxfId="2780" priority="13670">
      <formula>IF(RIGHT(TEXT(AU796,"0.#"),1)=".",TRUE,FALSE)</formula>
    </cfRule>
  </conditionalFormatting>
  <conditionalFormatting sqref="AU831 AU818 AU805">
    <cfRule type="expression" dxfId="2779" priority="13667">
      <formula>IF(RIGHT(TEXT(AU805,"0.#"),1)=".",FALSE,TRUE)</formula>
    </cfRule>
    <cfRule type="expression" dxfId="2778" priority="13668">
      <formula>IF(RIGHT(TEXT(AU805,"0.#"),1)=".",TRUE,FALSE)</formula>
    </cfRule>
  </conditionalFormatting>
  <conditionalFormatting sqref="AU823:AU830 AU821 AU810:AU817 AU808 AU797:AU804 AU795">
    <cfRule type="expression" dxfId="2777" priority="13665">
      <formula>IF(RIGHT(TEXT(AU795,"0.#"),1)=".",FALSE,TRUE)</formula>
    </cfRule>
    <cfRule type="expression" dxfId="2776" priority="13666">
      <formula>IF(RIGHT(TEXT(AU795,"0.#"),1)=".",TRUE,FALSE)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0:AO867">
    <cfRule type="expression" dxfId="2511" priority="6643">
      <formula>IF(AND(AL840&gt;=0, RIGHT(TEXT(AL840,"0.#"),1)&lt;&gt;"."),TRUE,FALSE)</formula>
    </cfRule>
    <cfRule type="expression" dxfId="2510" priority="6644">
      <formula>IF(AND(AL840&gt;=0, RIGHT(TEXT(AL840,"0.#"),1)="."),TRUE,FALSE)</formula>
    </cfRule>
    <cfRule type="expression" dxfId="2509" priority="6645">
      <formula>IF(AND(AL840&lt;0, RIGHT(TEXT(AL840,"0.#"),1)&lt;&gt;"."),TRUE,FALSE)</formula>
    </cfRule>
    <cfRule type="expression" dxfId="2508" priority="6646">
      <formula>IF(AND(AL840&lt;0, RIGHT(TEXT(AL840,"0.#"),1)="."),TRUE,FALSE)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0:Y867">
    <cfRule type="expression" dxfId="2437" priority="2971">
      <formula>IF(RIGHT(TEXT(Y840,"0.#"),1)=".",FALSE,TRUE)</formula>
    </cfRule>
    <cfRule type="expression" dxfId="2436" priority="2972">
      <formula>IF(RIGHT(TEXT(Y840,"0.#"),1)=".",TRUE,FALSE)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3:AO1132">
    <cfRule type="expression" dxfId="2407" priority="2877">
      <formula>IF(AND(AL1103&gt;=0, RIGHT(TEXT(AL1103,"0.#"),1)&lt;&gt;"."),TRUE,FALSE)</formula>
    </cfRule>
    <cfRule type="expression" dxfId="2406" priority="2878">
      <formula>IF(AND(AL1103&gt;=0, RIGHT(TEXT(AL1103,"0.#"),1)="."),TRUE,FALSE)</formula>
    </cfRule>
    <cfRule type="expression" dxfId="2405" priority="2879">
      <formula>IF(AND(AL1103&lt;0, RIGHT(TEXT(AL1103,"0.#"),1)&lt;&gt;"."),TRUE,FALSE)</formula>
    </cfRule>
    <cfRule type="expression" dxfId="2404" priority="2880">
      <formula>IF(AND(AL1103&lt;0, RIGHT(TEXT(AL1103,"0.#"),1)="."),TRUE,FALSE)</formula>
    </cfRule>
  </conditionalFormatting>
  <conditionalFormatting sqref="Y1103:Y1132">
    <cfRule type="expression" dxfId="2403" priority="2875">
      <formula>IF(RIGHT(TEXT(Y1103,"0.#"),1)=".",FALSE,TRUE)</formula>
    </cfRule>
    <cfRule type="expression" dxfId="2402" priority="2876">
      <formula>IF(RIGHT(TEXT(Y1103,"0.#"),1)=".",TRUE,FALSE)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8:AO839">
    <cfRule type="expression" dxfId="2393" priority="2829">
      <formula>IF(AND(AL838&gt;=0, RIGHT(TEXT(AL838,"0.#"),1)&lt;&gt;"."),TRUE,FALSE)</formula>
    </cfRule>
    <cfRule type="expression" dxfId="2392" priority="2830">
      <formula>IF(AND(AL838&gt;=0, RIGHT(TEXT(AL838,"0.#"),1)="."),TRUE,FALSE)</formula>
    </cfRule>
    <cfRule type="expression" dxfId="2391" priority="2831">
      <formula>IF(AND(AL838&lt;0, RIGHT(TEXT(AL838,"0.#"),1)&lt;&gt;"."),TRUE,FALSE)</formula>
    </cfRule>
    <cfRule type="expression" dxfId="2390" priority="2832">
      <formula>IF(AND(AL838&lt;0, RIGHT(TEXT(AL838,"0.#"),1)="."),TRUE,FALSE)</formula>
    </cfRule>
  </conditionalFormatting>
  <conditionalFormatting sqref="Y838:Y839">
    <cfRule type="expression" dxfId="2389" priority="2827">
      <formula>IF(RIGHT(TEXT(Y838,"0.#"),1)=".",FALSE,TRUE)</formula>
    </cfRule>
    <cfRule type="expression" dxfId="2388" priority="2828">
      <formula>IF(RIGHT(TEXT(Y838,"0.#"),1)=".",TRUE,FALSE)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74:Y900">
    <cfRule type="expression" dxfId="2071" priority="2087">
      <formula>IF(RIGHT(TEXT(Y874,"0.#"),1)=".",FALSE,TRUE)</formula>
    </cfRule>
    <cfRule type="expression" dxfId="2070" priority="2088">
      <formula>IF(RIGHT(TEXT(Y874,"0.#"),1)=".",TRUE,FALSE)</formula>
    </cfRule>
  </conditionalFormatting>
  <conditionalFormatting sqref="Y906:Y933">
    <cfRule type="expression" dxfId="2069" priority="2075">
      <formula>IF(RIGHT(TEXT(Y906,"0.#"),1)=".",FALSE,TRUE)</formula>
    </cfRule>
    <cfRule type="expression" dxfId="2068" priority="2076">
      <formula>IF(RIGHT(TEXT(Y906,"0.#"),1)=".",TRUE,FALSE)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783">
    <cfRule type="expression" dxfId="717" priority="17">
      <formula>IF(RIGHT(TEXT(Y783,"0.#"),1)=".",FALSE,TRUE)</formula>
    </cfRule>
    <cfRule type="expression" dxfId="716" priority="18">
      <formula>IF(RIGHT(TEXT(Y783,"0.#"),1)=".",TRUE,FALSE)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4">
    <cfRule type="expression" dxfId="713" priority="13">
      <formula>IF(RIGHT(TEXT(Y784,"0.#"),1)=".",FALSE,TRUE)</formula>
    </cfRule>
    <cfRule type="expression" dxfId="712" priority="14">
      <formula>IF(RIGHT(TEXT(Y784,"0.#"),1)=".",TRUE,FALSE)</formula>
    </cfRule>
  </conditionalFormatting>
  <conditionalFormatting sqref="AU783">
    <cfRule type="expression" dxfId="711" priority="11">
      <formula>IF(RIGHT(TEXT(AU783,"0.#"),1)=".",FALSE,TRUE)</formula>
    </cfRule>
    <cfRule type="expression" dxfId="710" priority="12">
      <formula>IF(RIGHT(TEXT(AU783,"0.#"),1)=".",TRUE,FALSE)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Y795">
    <cfRule type="expression" dxfId="707" priority="7">
      <formula>IF(RIGHT(TEXT(Y795,"0.#"),1)=".",FALSE,TRUE)</formula>
    </cfRule>
    <cfRule type="expression" dxfId="706" priority="8">
      <formula>IF(RIGHT(TEXT(Y795,"0.#"),1)=".",TRUE,FALSE)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Y871:Y872">
    <cfRule type="expression" dxfId="703" priority="3">
      <formula>IF(RIGHT(TEXT(Y871,"0.#"),1)=".",FALSE,TRUE)</formula>
    </cfRule>
    <cfRule type="expression" dxfId="702" priority="4">
      <formula>IF(RIGHT(TEXT(Y871,"0.#"),1)=".",TRUE,FALSE)</formula>
    </cfRule>
  </conditionalFormatting>
  <conditionalFormatting sqref="Y904:Y905">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352</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352</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352</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352</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352</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352</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352</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352</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352</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352</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524746-5184-48B2-B10F-6DD28C618541}">
  <ds:schemaRefs>
    <ds:schemaRef ds:uri="http://purl.org/dc/terms/"/>
    <ds:schemaRef ds:uri="FBA1376E-82DB-4D6C-B33A-D646C0617999"/>
    <ds:schemaRef ds:uri="http://schemas.microsoft.com/office/2006/documentManagement/types"/>
    <ds:schemaRef ds:uri="http://purl.org/dc/dcmitype/"/>
    <ds:schemaRef ds:uri="http://purl.org/dc/elements/1.1/"/>
    <ds:schemaRef ds:uri="http://schemas.microsoft.com/office/infopath/2007/PartnerControls"/>
    <ds:schemaRef ds:uri="2d5f1945-286f-4658-a685-0dc25831e22f"/>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64BC963-F3BF-4EC8-BEB3-2E7D55FD1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755697-FA4D-46F0-A5A5-9833C6355C3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2020-10-02T09:40:31Z</cp:lastPrinted>
  <dcterms:created xsi:type="dcterms:W3CDTF">2012-03-13T00:50:25Z</dcterms:created>
  <dcterms:modified xsi:type="dcterms:W3CDTF">2020-11-16T11:56:54Z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