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_予算・税・産投\01_予算\01_要求\令和3年度\1_各種調書（PR資料、事業概要資料、予算書等）\5_行政事業レビューシート\★最新版管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<sst xmlns="http://schemas.openxmlformats.org/spreadsheetml/2006/main" count="2862" uniqueCount="641">
  <si>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</si>
  <si>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</si>
  <si>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</si>
  <si>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</si>
  <si>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</si>
  <si>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</si>
  <si>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</si>
  <si>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</si>
  <si>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</si>
  <si>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</si>
  <si>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</si>
  <si>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</si>
  <si>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</si>
  <si>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</si>
  <si>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</si>
  <si>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</si>
  <si>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</si>
  <si>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</si>
  <si>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</si>
  <si>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</si>
  <si>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</si>
  <si>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</si>
  <si>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</si>
  <si>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</si>
  <si>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</si>
  <si>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</si>
  <si>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</si>
  <si>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</si>
  <si>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</si>
  <si>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</si>
  <si>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</si>
  <si>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</si>
  <si>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</si>
  <si>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</si>
  <si>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</si>
  <si>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</si>
  <si>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</si>
  <si>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</si>
  <si>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</si>
  <si>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</si>
  <si>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</si>
  <si>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</si>
  <si>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</si>
  <si>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</si>
  <si>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</si>
  <si>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</si>
  <si>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</si>
  <si>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</si>
  <si>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</si>
  <si>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</si>
  <si>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</si>
  <si>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</si>
  <si>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</si>
  <si>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</si>
  <si>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</si>
  <si>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</si>
  <si>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</si>
  <si>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</si>
  <si>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</si>
  <si>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</si>
  <si>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</si>
  <si>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</si>
  <si>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</si>
  <si>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</si>
  <si>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</si>
  <si>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</si>
  <si>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</si>
  <si>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</si>
  <si>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</si>
  <si>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</si>
  <si>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</si>
  <si>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</si>
  <si>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</si>
  <si>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</si>
  <si>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</si>
  <si>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</si>
  <si>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</si>
  <si>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</si>
  <si>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</si>
  <si>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</si>
  <si>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</si>
  <si>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</si>
  <si>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</si>
  <si>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</si>
  <si>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</si>
  <si>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</si>
  <si>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</si>
  <si>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</si>
  <si>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</si>
  <si>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</si>
  <si>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</si>
  <si>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</si>
  <si>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</si>
  <si>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</si>
  <si>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</si>
  <si>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</si>
  <si>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</si>
  <si>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</si>
  <si>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</si>
  <si>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</si>
  <si>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</si>
  <si>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</si>
  <si>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</si>
  <si>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</si>
  <si>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</si>
  <si>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</si>
  <si>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</si>
  <si>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</si>
  <si>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</si>
  <si>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</si>
  <si>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</si>
  <si>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</si>
  <si>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</si>
  <si>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</si>
  <si>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</si>
  <si>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</si>
  <si>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</si>
  <si>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</si>
  <si>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</si>
  <si>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</si>
  <si>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</si>
  <si>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</si>
  <si>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</si>
  <si>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</si>
  <si>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</si>
  <si>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</si>
  <si>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</si>
  <si>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</si>
  <si>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</si>
  <si>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</si>
  <si>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</si>
  <si>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</si>
  <si>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</si>
  <si>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</si>
  <si>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</si>
  <si>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</si>
  <si>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</si>
  <si>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</si>
  <si>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</si>
  <si>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</si>
  <si>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</si>
  <si>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</si>
  <si>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</si>
  <si>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</si>
  <si>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</si>
  <si>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</si>
  <si>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</si>
  <si>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</si>
  <si>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</si>
  <si>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</si>
  <si>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</si>
  <si>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</si>
  <si>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</si>
  <si>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</si>
  <si>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</si>
  <si>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</si>
  <si>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</si>
  <si>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</si>
  <si>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</si>
  <si>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</si>
  <si>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</si>
  <si>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</si>
  <si>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</si>
  <si>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</si>
  <si>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</si>
  <si>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</si>
  <si>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</si>
  <si>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</si>
  <si>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</si>
  <si>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</si>
  <si>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</si>
  <si>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</si>
  <si>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</si>
  <si>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</si>
  <si>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</si>
  <si>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</si>
  <si>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</si>
  <si>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</si>
  <si>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</si>
  <si>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</si>
  <si>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</si>
  <si>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</si>
  <si>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</si>
  <si>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</si>
  <si>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</si>
  <si>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</si>
  <si>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</si>
  <si>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</si>
  <si>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</si>
  <si>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</si>
  <si>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</si>
  <si>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</si>
  <si>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</si>
  <si>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</si>
  <si>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</si>
  <si>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</si>
  <si>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</si>
  <si>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</si>
  <si>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</si>
  <si>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</si>
  <si>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</si>
  <si>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</si>
  <si>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</si>
  <si>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</si>
  <si>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</si>
  <si>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</si>
  <si>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</si>
  <si>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</si>
  <si>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</si>
  <si>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</si>
  <si>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</si>
  <si>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</si>
  <si>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</si>
  <si>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</si>
  <si>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</si>
  <si>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</si>
  <si>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</si>
  <si>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</si>
  <si>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</si>
  <si>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</si>
  <si>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</si>
  <si>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</si>
  <si>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</si>
  <si>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</si>
  <si>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</si>
  <si>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</si>
  <si>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</si>
  <si>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</si>
  <si>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</si>
  <si>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</si>
  <si>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</si>
  <si>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</si>
  <si>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</si>
  <si>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</si>
  <si>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</si>
  <si>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</si>
  <si>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</si>
  <si>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</si>
  <si>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</si>
  <si>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</si>
  <si>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</si>
  <si>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</si>
  <si>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</si>
  <si>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</si>
  <si>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</si>
  <si>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</si>
  <si>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</si>
  <si>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</si>
  <si>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</si>
  <si>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</si>
  <si>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</si>
  <si>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</si>
  <si>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</si>
  <si>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</si>
  <si>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</si>
  <si>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</si>
  <si>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</si>
  <si>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</si>
  <si>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</si>
  <si>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</si>
  <si>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</si>
  <si>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</si>
  <si>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</si>
  <si>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</si>
  <si>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</si>
  <si>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</si>
  <si>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</si>
  <si>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</si>
  <si>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</si>
  <si>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</si>
  <si>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</si>
  <si>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</si>
  <si>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</si>
  <si>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</si>
  <si>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</si>
  <si>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</si>
  <si>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</si>
  <si>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</si>
  <si>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</si>
  <si>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</si>
  <si>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</si>
  <si>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</si>
  <si>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</si>
  <si>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</si>
  <si>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</si>
  <si>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</si>
  <si>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</si>
  <si>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</si>
  <si>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</si>
  <si>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</si>
  <si>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</si>
  <si>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</si>
  <si>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</si>
  <si>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</si>
  <si>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</si>
  <si>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</si>
  <si>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</si>
  <si>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</si>
  <si>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</si>
  <si>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</si>
  <si>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</si>
  <si>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</si>
  <si>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</si>
  <si>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</si>
  <si>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</si>
  <si>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</si>
  <si>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</si>
  <si>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</si>
  <si>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</si>
  <si>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</si>
  <si>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</si>
  <si>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</si>
  <si>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</si>
  <si>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</si>
  <si>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</si>
  <si>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</si>
  <si>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</si>
  <si>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</si>
  <si>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</si>
  <si>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</si>
  <si>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</si>
  <si>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</si>
  <si>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</si>
  <si>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</si>
  <si>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</si>
  <si>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</si>
  <si>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</si>
  <si>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</si>
  <si>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</si>
  <si>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</si>
  <si>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</si>
  <si>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</si>
  <si>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</si>
  <si>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</si>
  <si>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</si>
  <si>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</si>
  <si>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</si>
  <si>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</si>
  <si>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</si>
  <si>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</si>
  <si>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</si>
  <si>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</si>
  <si>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</si>
  <si>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</si>
  <si>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</si>
  <si>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</si>
  <si>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</si>
  <si>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</si>
  <si>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</si>
  <si>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</si>
  <si>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</si>
  <si>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</si>
  <si>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</si>
  <si>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</si>
  <si>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</si>
  <si>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</si>
  <si>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</si>
  <si>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</si>
  <si>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</si>
  <si>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</si>
  <si>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</si>
  <si>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</si>
  <si>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</si>
  <si>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</si>
  <si>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</si>
  <si>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</si>
  <si>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</si>
  <si>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</si>
  <si>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</si>
  <si>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</si>
  <si>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</si>
  <si>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</si>
  <si>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</si>
  <si>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</si>
  <si>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</si>
  <si>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</si>
  <si>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</si>
  <si>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</si>
  <si>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</si>
  <si>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</si>
  <si>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</si>
  <si>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</si>
  <si>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</si>
  <si>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</si>
  <si>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</si>
  <si>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</si>
  <si>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</si>
  <si>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</si>
  <si>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</si>
  <si>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</si>
  <si>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</si>
  <si>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</si>
  <si>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</si>
  <si>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</si>
  <si>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</si>
  <si>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</si>
  <si>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</si>
  <si>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</si>
  <si>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</si>
  <si>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</si>
  <si>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</si>
  <si>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</si>
  <si>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</si>
  <si>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</si>
  <si>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</si>
  <si>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</si>
  <si>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</si>
  <si>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</si>
  <si>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</si>
  <si>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</si>
  <si>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</si>
  <si>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</si>
  <si>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</si>
  <si>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</si>
  <si>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</si>
  <si>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</si>
  <si>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</si>
  <si>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</si>
  <si>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</si>
  <si>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</si>
  <si>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</si>
  <si>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</si>
  <si>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</si>
  <si>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</si>
  <si>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</si>
  <si>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</si>
  <si>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</si>
  <si>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</si>
  <si>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</si>
  <si>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</si>
  <si>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</si>
  <si>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</si>
  <si>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</si>
  <si>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</si>
  <si>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</si>
  <si>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</si>
  <si>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</si>
  <si>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</si>
  <si>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</si>
  <si>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</si>
  <si>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</si>
  <si>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</si>
  <si>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</si>
  <si>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</si>
  <si>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</si>
  <si>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</si>
  <si>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</si>
  <si>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</si>
  <si>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</si>
  <si>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</si>
  <si>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</si>
  <si>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</si>
  <si>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</si>
  <si>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</si>
  <si>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</si>
  <si>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</si>
  <si>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</si>
  <si>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</si>
  <si>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</si>
  <si>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</si>
  <si>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</si>
  <si>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</si>
  <si>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</si>
  <si>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</si>
  <si>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</si>
  <si>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</si>
  <si>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</si>
  <si>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</si>
  <si>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</si>
  <si>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</si>
  <si>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</si>
  <si>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</si>
  <si>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</si>
  <si>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</si>
  <si>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</si>
  <si>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</si>
  <si>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</si>
  <si>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</si>
  <si>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</si>
  <si>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</si>
  <si>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</si>
  <si>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</si>
  <si>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</si>
  <si>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</si>
  <si>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</si>
  <si>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</si>
  <si>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</si>
  <si>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</si>
  <si>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</si>
  <si>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</si>
  <si>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</si>
  <si>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</si>
  <si>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</si>
  <si>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</si>
  <si>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</si>
  <si>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</si>
  <si>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</si>
  <si>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</si>
  <si>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</si>
  <si>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</si>
  <si>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</si>
  <si>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</si>
  <si>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</si>
  <si>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</si>
  <si>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</si>
  <si>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</si>
  <si>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</si>
  <si>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</si>
  <si>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</si>
  <si>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</si>
  <si>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</si>
  <si>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</si>
  <si>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</si>
  <si>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</si>
  <si>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</si>
  <si>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</si>
  <si>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</si>
  <si>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</si>
  <si>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</si>
  <si>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</si>
  <si>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</si>
  <si>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</si>
  <si>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</si>
  <si>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</si>
  <si>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</si>
  <si>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</si>
  <si>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</si>
  <si>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</si>
  <si>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</si>
  <si>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</si>
  <si>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</si>
  <si>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</si>
  <si>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</si>
  <si>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</si>
  <si>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</si>
  <si>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</si>
  <si>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</si>
  <si>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</si>
  <si>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</si>
  <si>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</si>
  <si>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</si>
  <si>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</si>
  <si>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</si>
  <si>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</si>
  <si>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</si>
  <si>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</si>
  <si>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</si>
  <si>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</si>
  <si>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</si>
  <si>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</si>
  <si>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</si>
  <si>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</si>
  <si>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</si>
  <si>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</si>
  <si>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</si>
  <si>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</si>
  <si>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</si>
  <si>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</si>
  <si>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</si>
  <si>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</si>
  <si>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</si>
  <si>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</si>
  <si>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</si>
  <si>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</si>
  <si>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国内の石油天然ガス開発等の資金借入に係る利子補給金</t>
  </si>
  <si>
    <t>資源エネルギー庁</t>
  </si>
  <si>
    <t>石油・天然ガス課</t>
    <rPh sb="0" eb="2">
      <t>セキユ</t>
    </rPh>
    <rPh sb="3" eb="5">
      <t>テンネン</t>
    </rPh>
    <rPh sb="7" eb="8">
      <t>カ</t>
    </rPh>
    <phoneticPr fontId="6"/>
  </si>
  <si>
    <t>課長　早田　豪</t>
    <rPh sb="0" eb="2">
      <t>カチョウ</t>
    </rPh>
    <rPh sb="3" eb="5">
      <t>ソウダ</t>
    </rPh>
    <rPh sb="6" eb="7">
      <t>タケシ</t>
    </rPh>
    <phoneticPr fontId="5"/>
  </si>
  <si>
    <t>○</t>
  </si>
  <si>
    <t>特別会計に関する法律第85条第2項第3号
特別会計に関する法律施行令第50条第4項第5号</t>
  </si>
  <si>
    <t>-</t>
  </si>
  <si>
    <t>石油・石油ガス備蓄増強等利子補給金</t>
  </si>
  <si>
    <t>-</t>
    <phoneticPr fontId="5"/>
  </si>
  <si>
    <t>件</t>
    <rPh sb="0" eb="1">
      <t>ケン</t>
    </rPh>
    <phoneticPr fontId="5"/>
  </si>
  <si>
    <t>令和4年度までに国内の石油・天然ガスの開発・生産設備等の整備事業を累積6件実現（完了）させる。</t>
    <rPh sb="0" eb="2">
      <t>レイワ</t>
    </rPh>
    <rPh sb="3" eb="5">
      <t>ネンド</t>
    </rPh>
    <phoneticPr fontId="6"/>
  </si>
  <si>
    <t>国内の石油・天然ガスの開発・生産設備等の整備完了事業数</t>
  </si>
  <si>
    <t>利子補給金融機関からのヒアリング</t>
    <rPh sb="0" eb="2">
      <t>リシ</t>
    </rPh>
    <rPh sb="2" eb="4">
      <t>ホキュウ</t>
    </rPh>
    <rPh sb="4" eb="6">
      <t>キンユウ</t>
    </rPh>
    <rPh sb="6" eb="8">
      <t>キカン</t>
    </rPh>
    <phoneticPr fontId="6"/>
  </si>
  <si>
    <t>事業規模（新規融資額）</t>
    <rPh sb="0" eb="2">
      <t>ジギョウ</t>
    </rPh>
    <rPh sb="2" eb="4">
      <t>キボ</t>
    </rPh>
    <rPh sb="5" eb="7">
      <t>シンキ</t>
    </rPh>
    <rPh sb="7" eb="9">
      <t>ユウシ</t>
    </rPh>
    <rPh sb="9" eb="10">
      <t>ガク</t>
    </rPh>
    <phoneticPr fontId="6"/>
  </si>
  <si>
    <t>億円</t>
    <rPh sb="0" eb="2">
      <t>オクエン</t>
    </rPh>
    <phoneticPr fontId="6"/>
  </si>
  <si>
    <t>千円／件</t>
    <rPh sb="0" eb="1">
      <t>セン</t>
    </rPh>
    <rPh sb="1" eb="2">
      <t>エン</t>
    </rPh>
    <rPh sb="3" eb="4">
      <t>ケン</t>
    </rPh>
    <phoneticPr fontId="6"/>
  </si>
  <si>
    <t>1,249,674/42</t>
  </si>
  <si>
    <t>5．エネルギー・環境</t>
  </si>
  <si>
    <t>5-1 資源・燃料</t>
  </si>
  <si>
    <t>石油・天然ガスの自主開発比率</t>
    <rPh sb="0" eb="2">
      <t>セキユ</t>
    </rPh>
    <rPh sb="3" eb="5">
      <t>テンネン</t>
    </rPh>
    <rPh sb="8" eb="10">
      <t>ジシュ</t>
    </rPh>
    <rPh sb="10" eb="12">
      <t>カイハツ</t>
    </rPh>
    <rPh sb="12" eb="14">
      <t>ヒリツ</t>
    </rPh>
    <phoneticPr fontId="7"/>
  </si>
  <si>
    <t>%</t>
  </si>
  <si>
    <t>-</t>
    <phoneticPr fontId="5"/>
  </si>
  <si>
    <t>国内資源の生産設備及び関連設備への支援は、我が国のエネルギー安定供給確保に資するものであり、国民や社会のニーズを的確に反映している。</t>
  </si>
  <si>
    <t>エネルギーの安定供給確保は国の責務であり、民間による国内の関連設備の整備促進を図ることが必要。</t>
  </si>
  <si>
    <t>石油・天然ガスの開発事業は長期に渡り数百億円規模の多額の資金が必要となる等多大なリスクが伴うため、民間金融機関から低利で長期の融資を受けることは困難であることから、本事業による支援は必要かつ適切である。</t>
    <rPh sb="13" eb="15">
      <t>チョウキ</t>
    </rPh>
    <rPh sb="16" eb="17">
      <t>ワタ</t>
    </rPh>
    <rPh sb="91" eb="93">
      <t>ヒツヨウ</t>
    </rPh>
    <phoneticPr fontId="6"/>
  </si>
  <si>
    <t>無</t>
  </si>
  <si>
    <t>公募により金融機関を選定しており、競争性が確保されている。</t>
  </si>
  <si>
    <t>‐</t>
  </si>
  <si>
    <t>借入金利の一定比率を利子補給するものであり、受益者である民間企業の負担関係は妥当。</t>
  </si>
  <si>
    <t>借入額に基づいて算出しており、妥当な水準である。</t>
  </si>
  <si>
    <t>融資対象が明確に定められており、事業目的に即し真に必要なものに限定されている。</t>
  </si>
  <si>
    <t>成果はまだ十分に現れていないが、潜在的な需要はある。</t>
  </si>
  <si>
    <t>借入金利の一定比率を利子補給するものであり、直接支援するよりも、低コストで実施出来ている。</t>
  </si>
  <si>
    <t>新規案件の成立は民間事業者の経済活動次第であるが、新規案件の可能性も出始めている。</t>
  </si>
  <si>
    <t>本事業により整備された施設等は十分に活用されている。</t>
  </si>
  <si>
    <t>新規案件の成立が予定より遅れたために不用が発生した。</t>
    <rPh sb="2" eb="4">
      <t>アンケン</t>
    </rPh>
    <rPh sb="8" eb="10">
      <t>ヨテイ</t>
    </rPh>
    <rPh sb="12" eb="13">
      <t>オク</t>
    </rPh>
    <rPh sb="18" eb="20">
      <t>フヨウ</t>
    </rPh>
    <rPh sb="21" eb="23">
      <t>ハッセイ</t>
    </rPh>
    <phoneticPr fontId="6"/>
  </si>
  <si>
    <t>石油・天然ガス開発企業へのヒアリング等を通じたニーズ把握を行い、予算要求に反映させることで効率化を図っている。</t>
    <rPh sb="0" eb="2">
      <t>セキユ</t>
    </rPh>
    <rPh sb="3" eb="5">
      <t>テンネン</t>
    </rPh>
    <rPh sb="7" eb="9">
      <t>カイハツ</t>
    </rPh>
    <rPh sb="9" eb="11">
      <t>キギョウ</t>
    </rPh>
    <rPh sb="18" eb="19">
      <t>トウ</t>
    </rPh>
    <rPh sb="20" eb="21">
      <t>ツウ</t>
    </rPh>
    <rPh sb="26" eb="28">
      <t>ハアク</t>
    </rPh>
    <rPh sb="29" eb="30">
      <t>オコナ</t>
    </rPh>
    <rPh sb="32" eb="34">
      <t>ヨサン</t>
    </rPh>
    <rPh sb="34" eb="36">
      <t>ヨウキュウ</t>
    </rPh>
    <rPh sb="37" eb="39">
      <t>ハンエイ</t>
    </rPh>
    <rPh sb="45" eb="48">
      <t>コウリツカ</t>
    </rPh>
    <rPh sb="49" eb="50">
      <t>ハカ</t>
    </rPh>
    <phoneticPr fontId="6"/>
  </si>
  <si>
    <t>－</t>
    <phoneticPr fontId="5"/>
  </si>
  <si>
    <t>予算要求に当たり、石油・天然ガス開発企業へのヒアリングを実施し、本事業へのニーズを予算要求に適確に反映させることにより、22年度以降の不用率は大幅に改善されている（平成21年度の執行率は59.7％）。今後も、引き続き、ヒアリングを実施し、適切かつ効果的な事業実施に努めることが必要である。</t>
  </si>
  <si>
    <t>今後も引き続き適切かつ効率的な事業実施に努めるとともに、予算の効果的な活用に向け、金融機関及び企業に対して活用を呼び掛けていく。</t>
  </si>
  <si>
    <t>0457</t>
  </si>
  <si>
    <t>0302</t>
  </si>
  <si>
    <t>0391</t>
  </si>
  <si>
    <t>0254</t>
  </si>
  <si>
    <t>0418</t>
  </si>
  <si>
    <t>0338</t>
  </si>
  <si>
    <t>0180</t>
  </si>
  <si>
    <t>0183</t>
    <phoneticPr fontId="5"/>
  </si>
  <si>
    <t>A.（株）日本政策投資銀行</t>
    <rPh sb="2" eb="5">
      <t>カブ</t>
    </rPh>
    <rPh sb="5" eb="13">
      <t>ニホンセイサクトウシギンコウ</t>
    </rPh>
    <phoneticPr fontId="6"/>
  </si>
  <si>
    <t>補給金</t>
    <rPh sb="0" eb="3">
      <t>ホキュウキン</t>
    </rPh>
    <phoneticPr fontId="7"/>
  </si>
  <si>
    <t>平成21年度からの継続案件</t>
  </si>
  <si>
    <t>平成22年度からの継続案件</t>
  </si>
  <si>
    <t>平成23年度からの継続案件</t>
  </si>
  <si>
    <t>平成24年度からの継続案件</t>
  </si>
  <si>
    <t>平成27年度からの継続案件</t>
  </si>
  <si>
    <t>(株)日本政策投資銀行</t>
  </si>
  <si>
    <t>補助金等交付</t>
  </si>
  <si>
    <t>-</t>
    <phoneticPr fontId="5"/>
  </si>
  <si>
    <t>平成21～27年度からの継続5件について利子補給を実施。</t>
    <phoneticPr fontId="5"/>
  </si>
  <si>
    <t>執行額（累計）／利子補給件数（累計）
　・平成20～令和元年度執行額（1,330,579千円）
 ・平成20～令和元年度利子補給件数（47件）　　　　　　　　　　　　　</t>
    <rPh sb="26" eb="28">
      <t>レイワ</t>
    </rPh>
    <rPh sb="28" eb="29">
      <t>ガン</t>
    </rPh>
    <rPh sb="55" eb="57">
      <t>レイワ</t>
    </rPh>
    <rPh sb="57" eb="58">
      <t>ガン</t>
    </rPh>
    <phoneticPr fontId="5"/>
  </si>
  <si>
    <t>－</t>
    <phoneticPr fontId="5"/>
  </si>
  <si>
    <t>-</t>
    <phoneticPr fontId="5"/>
  </si>
  <si>
    <t>-</t>
    <phoneticPr fontId="5"/>
  </si>
  <si>
    <t>-</t>
    <phoneticPr fontId="5"/>
  </si>
  <si>
    <t>-</t>
    <phoneticPr fontId="5"/>
  </si>
  <si>
    <t>貸付金額減少による減</t>
    <rPh sb="0" eb="1">
      <t>カ</t>
    </rPh>
    <rPh sb="1" eb="2">
      <t>ツ</t>
    </rPh>
    <rPh sb="2" eb="4">
      <t>キンガク</t>
    </rPh>
    <rPh sb="4" eb="6">
      <t>ゲンショウ</t>
    </rPh>
    <rPh sb="9" eb="10">
      <t>ゲン</t>
    </rPh>
    <phoneticPr fontId="5"/>
  </si>
  <si>
    <t>経済財政運営と改革の基本方針2020（令和2年7月17日 閣議決定）
エネルギー基本計画（平成30年7月3日 閣議決定）
長期エネルギー需給見通し（平成27年7月16日 経済産業省）</t>
    <phoneticPr fontId="5"/>
  </si>
  <si>
    <t>有識者書面点検対象外</t>
    <phoneticPr fontId="5"/>
  </si>
  <si>
    <t>利子補給割合について、他の利子補給金事業とも比較をしながら不断の見直しを行うこと。また、本事業が事業目的である我が国の石油・天然ガスの安定供給確保にどの程度資するのか定量的に把握すること。</t>
    <phoneticPr fontId="5"/>
  </si>
  <si>
    <t>我が国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一定比率を利子補給する。これらの事業の生産開始により我が国の自主開発比率の向上に貢献する。</t>
    <phoneticPr fontId="5"/>
  </si>
  <si>
    <t>執行等改善</t>
  </si>
  <si>
    <t>利子補給率については、他の利子補給制度とも比較し、過剰な利子補給率とならないように、下限値を設定するよう、不断の見直しを実施。また、本事業により生産物の全量が日本国内に供給される国内上流資源開発案件への投資が促されており、我が国の石油・天然ガスの安定供給に直接的に貢献している。</t>
    <rPh sb="0" eb="2">
      <t>リシ</t>
    </rPh>
    <rPh sb="2" eb="4">
      <t>ホキュウ</t>
    </rPh>
    <rPh sb="4" eb="5">
      <t>リツ</t>
    </rPh>
    <rPh sb="11" eb="12">
      <t>タ</t>
    </rPh>
    <rPh sb="13" eb="15">
      <t>リシ</t>
    </rPh>
    <rPh sb="15" eb="17">
      <t>ホキュウ</t>
    </rPh>
    <rPh sb="17" eb="19">
      <t>セイド</t>
    </rPh>
    <rPh sb="21" eb="23">
      <t>ヒカク</t>
    </rPh>
    <rPh sb="32" eb="33">
      <t>リツ</t>
    </rPh>
    <rPh sb="42" eb="45">
      <t>カゲンチ</t>
    </rPh>
    <rPh sb="46" eb="48">
      <t>セッテイ</t>
    </rPh>
    <rPh sb="53" eb="55">
      <t>フダン</t>
    </rPh>
    <rPh sb="56" eb="58">
      <t>ミナオ</t>
    </rPh>
    <rPh sb="60" eb="62">
      <t>ジッシ</t>
    </rPh>
    <rPh sb="66" eb="67">
      <t>ホン</t>
    </rPh>
    <rPh sb="67" eb="69">
      <t>ジギョウ</t>
    </rPh>
    <rPh sb="72" eb="75">
      <t>セイサンブツ</t>
    </rPh>
    <rPh sb="76" eb="78">
      <t>ゼンリョウ</t>
    </rPh>
    <rPh sb="79" eb="81">
      <t>ニホン</t>
    </rPh>
    <rPh sb="81" eb="82">
      <t>コク</t>
    </rPh>
    <rPh sb="82" eb="83">
      <t>ナイ</t>
    </rPh>
    <rPh sb="84" eb="86">
      <t>キョウキュウ</t>
    </rPh>
    <rPh sb="89" eb="91">
      <t>コクナイ</t>
    </rPh>
    <rPh sb="91" eb="93">
      <t>ジョウリュウ</t>
    </rPh>
    <rPh sb="93" eb="95">
      <t>シゲン</t>
    </rPh>
    <rPh sb="95" eb="97">
      <t>カイハツ</t>
    </rPh>
    <rPh sb="97" eb="99">
      <t>アンケン</t>
    </rPh>
    <rPh sb="101" eb="103">
      <t>トウシ</t>
    </rPh>
    <rPh sb="104" eb="105">
      <t>ウナガ</t>
    </rPh>
    <rPh sb="115" eb="117">
      <t>セキユ</t>
    </rPh>
    <rPh sb="118" eb="120">
      <t>テンネン</t>
    </rPh>
    <rPh sb="123" eb="125">
      <t>アンテイ</t>
    </rPh>
    <rPh sb="125" eb="127">
      <t>キョウキュウ</t>
    </rPh>
    <rPh sb="128" eb="130">
      <t>チョクセツ</t>
    </rPh>
    <rPh sb="130" eb="131">
      <t>テキ</t>
    </rPh>
    <rPh sb="132" eb="134">
      <t>コウケン</t>
    </rPh>
    <phoneticPr fontId="5"/>
  </si>
  <si>
    <t>1,358,663/47</t>
    <phoneticPr fontId="5"/>
  </si>
  <si>
    <t>1,439,568/52</t>
    <phoneticPr fontId="5"/>
  </si>
  <si>
    <t>我が国石油・天然ガス開発企業による国内の石油・天然ガスの開発を資金面で支援することにより、最も安定した石油・天然ガス供給源である国内の石油・天然ガス生産を維持・拡大し、我が国の石油・天然ガスの安定供給を確保する。</t>
    <phoneticPr fontId="5"/>
  </si>
  <si>
    <t>我が国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最大0.4％までを利子補給する。</t>
    <rPh sb="105" eb="107">
      <t>サイダイ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</si>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</sst>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43435</xdr:colOff>
      <xdr:row>742</xdr:row>
      <xdr:rowOff>0</xdr:rowOff>
    </xdr:from>
    <xdr:to>
      <xdr:col>33</xdr:col>
      <xdr:colOff>106499</xdr:colOff>
      <xdr:row>744</xdr:row>
      <xdr:rowOff>216468</xdr:rowOff>
    </xdr:to>
    <xdr:sp macro="" textlink="">
      <xdr:nvSpPr>
        <xdr:cNvPr id="20" name="正方形/長方形 19"/>
        <xdr:cNvSpPr/>
      </xdr:nvSpPr>
      <xdr:spPr>
        <a:xfrm>
          <a:off x="4443985" y="33432750"/>
          <a:ext cx="2263339" cy="921318"/>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194970</xdr:colOff>
      <xdr:row>746</xdr:row>
      <xdr:rowOff>48060</xdr:rowOff>
    </xdr:from>
    <xdr:to>
      <xdr:col>27</xdr:col>
      <xdr:colOff>195278</xdr:colOff>
      <xdr:row>747</xdr:row>
      <xdr:rowOff>314974</xdr:rowOff>
    </xdr:to>
    <xdr:cxnSp macro="">
      <xdr:nvCxnSpPr>
        <xdr:cNvPr id="21" name="直線矢印コネクタ 20"/>
        <xdr:cNvCxnSpPr/>
      </xdr:nvCxnSpPr>
      <xdr:spPr>
        <a:xfrm>
          <a:off x="5595645" y="34890510"/>
          <a:ext cx="308" cy="619339"/>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25</xdr:col>
      <xdr:colOff>188065</xdr:colOff>
      <xdr:row>748</xdr:row>
      <xdr:rowOff>119365</xdr:rowOff>
    </xdr:from>
    <xdr:ext cx="954107" cy="292452"/>
    <xdr:sp macro="" textlink="">
      <xdr:nvSpPr>
        <xdr:cNvPr id="22" name="テキスト ボックス 21"/>
        <xdr:cNvSpPr txBox="1"/>
      </xdr:nvSpPr>
      <xdr:spPr>
        <a:xfrm>
          <a:off x="5188690" y="35752390"/>
          <a:ext cx="95410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54018</xdr:colOff>
      <xdr:row>749</xdr:row>
      <xdr:rowOff>51362</xdr:rowOff>
    </xdr:from>
    <xdr:to>
      <xdr:col>33</xdr:col>
      <xdr:colOff>117082</xdr:colOff>
      <xdr:row>752</xdr:row>
      <xdr:rowOff>22418</xdr:rowOff>
    </xdr:to>
    <xdr:sp macro="" textlink="">
      <xdr:nvSpPr>
        <xdr:cNvPr id="23" name="正方形/長方形 22"/>
        <xdr:cNvSpPr/>
      </xdr:nvSpPr>
      <xdr:spPr>
        <a:xfrm>
          <a:off x="4454568" y="35951087"/>
          <a:ext cx="2263339" cy="102833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114436</xdr:colOff>
      <xdr:row>742</xdr:row>
      <xdr:rowOff>143435</xdr:rowOff>
    </xdr:from>
    <xdr:ext cx="954107" cy="292452"/>
    <xdr:sp macro="" textlink="">
      <xdr:nvSpPr>
        <xdr:cNvPr id="24" name="テキスト ボックス 23"/>
        <xdr:cNvSpPr txBox="1"/>
      </xdr:nvSpPr>
      <xdr:spPr>
        <a:xfrm>
          <a:off x="5115061" y="33576185"/>
          <a:ext cx="95410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p>
      </xdr:txBody>
    </xdr:sp>
    <xdr:clientData/>
  </xdr:oneCellAnchor>
  <xdr:oneCellAnchor>
    <xdr:from>
      <xdr:col>25</xdr:col>
      <xdr:colOff>164703</xdr:colOff>
      <xdr:row>743</xdr:row>
      <xdr:rowOff>92942</xdr:rowOff>
    </xdr:from>
    <xdr:ext cx="800219" cy="292452"/>
    <xdr:sp macro="" textlink="">
      <xdr:nvSpPr>
        <xdr:cNvPr id="25" name="テキスト ボックス 24"/>
        <xdr:cNvSpPr txBox="1"/>
      </xdr:nvSpPr>
      <xdr:spPr>
        <a:xfrm>
          <a:off x="5165328" y="33878117"/>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oneCellAnchor>
  <xdr:oneCellAnchor>
    <xdr:from>
      <xdr:col>23</xdr:col>
      <xdr:colOff>9848</xdr:colOff>
      <xdr:row>749</xdr:row>
      <xdr:rowOff>193551</xdr:rowOff>
    </xdr:from>
    <xdr:ext cx="1923155" cy="292452"/>
    <xdr:sp macro="" textlink="">
      <xdr:nvSpPr>
        <xdr:cNvPr id="26" name="テキスト ボックス 25"/>
        <xdr:cNvSpPr txBox="1"/>
      </xdr:nvSpPr>
      <xdr:spPr>
        <a:xfrm>
          <a:off x="4610423" y="36093276"/>
          <a:ext cx="1923155"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（株）日本政策投資銀行</a:t>
          </a:r>
        </a:p>
      </xdr:txBody>
    </xdr:sp>
    <xdr:clientData/>
  </xdr:oneCellAnchor>
  <xdr:oneCellAnchor>
    <xdr:from>
      <xdr:col>25</xdr:col>
      <xdr:colOff>131614</xdr:colOff>
      <xdr:row>750</xdr:row>
      <xdr:rowOff>178776</xdr:rowOff>
    </xdr:from>
    <xdr:ext cx="800219" cy="292452"/>
    <xdr:sp macro="" textlink="">
      <xdr:nvSpPr>
        <xdr:cNvPr id="27" name="テキスト ボックス 26"/>
        <xdr:cNvSpPr txBox="1"/>
      </xdr:nvSpPr>
      <xdr:spPr>
        <a:xfrm>
          <a:off x="5132239" y="36430926"/>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oneCellAnchor>
  <xdr:oneCellAnchor>
    <xdr:from>
      <xdr:col>17</xdr:col>
      <xdr:colOff>123825</xdr:colOff>
      <xdr:row>752</xdr:row>
      <xdr:rowOff>199571</xdr:rowOff>
    </xdr:from>
    <xdr:ext cx="4314825" cy="292452"/>
    <xdr:sp macro="" textlink="">
      <xdr:nvSpPr>
        <xdr:cNvPr id="28" name="テキスト ボックス 27"/>
        <xdr:cNvSpPr txBox="1"/>
      </xdr:nvSpPr>
      <xdr:spPr>
        <a:xfrm>
          <a:off x="3524250" y="37156571"/>
          <a:ext cx="4314825"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年度からの継続</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について利子補給を実施。</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oneCellAnchor>
  <xdr:oneCellAnchor>
    <xdr:from>
      <xdr:col>17</xdr:col>
      <xdr:colOff>123825</xdr:colOff>
      <xdr:row>744</xdr:row>
      <xdr:rowOff>244395</xdr:rowOff>
    </xdr:from>
    <xdr:ext cx="4219575" cy="492571"/>
    <xdr:sp macro="" textlink="">
      <xdr:nvSpPr>
        <xdr:cNvPr id="11" name="テキスト ボックス 10"/>
        <xdr:cNvSpPr txBox="1"/>
      </xdr:nvSpPr>
      <xdr:spPr>
        <a:xfrm>
          <a:off x="3524250" y="34467720"/>
          <a:ext cx="4219575" cy="492571"/>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国内石油・天然ガス開発企業の民間金融機関からの借入金利への利子補給（最大</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oneCellAnchor>
  <xdr:twoCellAnchor>
    <xdr:from>
      <xdr:col>17</xdr:col>
      <xdr:colOff>47625</xdr:colOff>
      <xdr:row>744</xdr:row>
      <xdr:rowOff>295275</xdr:rowOff>
    </xdr:from>
    <xdr:to>
      <xdr:col>39</xdr:col>
      <xdr:colOff>28575</xdr:colOff>
      <xdr:row>745</xdr:row>
      <xdr:rowOff>276225</xdr:rowOff>
    </xdr:to>
    <xdr:sp macro="" textlink="">
      <xdr:nvSpPr>
        <xdr:cNvPr id="2" name="大かっこ 1"/>
        <xdr:cNvSpPr/>
      </xdr:nvSpPr>
      <xdr:spPr>
        <a:xfrm>
          <a:off x="3448050" y="34518600"/>
          <a:ext cx="438150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79" zoomScaleNormal="75" zoomScaleSheetLayoutView="100" zoomScalePageLayoutView="25" workbookViewId="0">
      <selection activeCell="AF747" sqref="AF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459</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1.2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630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638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639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144</v>
      </c>
      <c r="Q13" s="117"/>
      <c r="R13" s="117"/>
      <c r="S13" s="117"/>
      <c r="T13" s="117"/>
      <c r="U13" s="117"/>
      <c r="V13" s="118"/>
      <c r="W13" s="116">
        <v>130</v>
      </c>
      <c r="X13" s="117"/>
      <c r="Y13" s="117"/>
      <c r="Z13" s="117"/>
      <c r="AA13" s="117"/>
      <c r="AB13" s="117"/>
      <c r="AC13" s="118"/>
      <c r="AD13" s="116">
        <v>88</v>
      </c>
      <c r="AE13" s="117"/>
      <c r="AF13" s="117"/>
      <c r="AG13" s="117"/>
      <c r="AH13" s="117"/>
      <c r="AI13" s="117"/>
      <c r="AJ13" s="118"/>
      <c r="AK13" s="116">
        <v>69</v>
      </c>
      <c r="AL13" s="117"/>
      <c r="AM13" s="117"/>
      <c r="AN13" s="117"/>
      <c r="AO13" s="117"/>
      <c r="AP13" s="117"/>
      <c r="AQ13" s="118"/>
      <c r="AR13" s="113">
        <v>48</v>
      </c>
      <c r="AS13" s="114"/>
      <c r="AT13" s="114"/>
      <c r="AU13" s="114"/>
      <c r="AV13" s="114"/>
      <c r="AW13" s="114"/>
      <c r="AX13" s="398"/>
    </row>
    <row r="14" spans="1:50" ht="21" customHeight="1" x14ac:dyDescent="0.15">
      <c r="A14" s="146"/>
      <c r="B14" s="147"/>
      <c r="C14" s="147"/>
      <c r="D14" s="147"/>
      <c r="E14" s="147"/>
      <c r="F14" s="148"/>
      <c r="G14" s="750"/>
      <c r="H14" s="751"/>
      <c r="I14" s="576" t="s">
        <v>8</v>
      </c>
      <c r="J14" s="632"/>
      <c r="K14" s="632"/>
      <c r="L14" s="632"/>
      <c r="M14" s="632"/>
      <c r="N14" s="632"/>
      <c r="O14" s="63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626</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626</v>
      </c>
      <c r="AL15" s="117"/>
      <c r="AM15" s="117"/>
      <c r="AN15" s="117"/>
      <c r="AO15" s="117"/>
      <c r="AP15" s="117"/>
      <c r="AQ15" s="118"/>
      <c r="AR15" s="116" t="s">
        <v>626</v>
      </c>
      <c r="AS15" s="117"/>
      <c r="AT15" s="117"/>
      <c r="AU15" s="117"/>
      <c r="AV15" s="117"/>
      <c r="AW15" s="117"/>
      <c r="AX15" s="631"/>
    </row>
    <row r="16" spans="1:50" ht="21" customHeight="1" x14ac:dyDescent="0.15">
      <c r="A16" s="146"/>
      <c r="B16" s="147"/>
      <c r="C16" s="147"/>
      <c r="D16" s="147"/>
      <c r="E16" s="147"/>
      <c r="F16" s="148"/>
      <c r="G16" s="750"/>
      <c r="H16" s="751"/>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626</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2"/>
      <c r="K17" s="632"/>
      <c r="L17" s="632"/>
      <c r="M17" s="632"/>
      <c r="N17" s="632"/>
      <c r="O17" s="633"/>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626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144</v>
      </c>
      <c r="Q18" s="123"/>
      <c r="R18" s="123"/>
      <c r="S18" s="123"/>
      <c r="T18" s="123"/>
      <c r="U18" s="123"/>
      <c r="V18" s="124"/>
      <c r="W18" s="122">
        <f>SUM(W13:AC17)</f>
        <v>130</v>
      </c>
      <c r="X18" s="123"/>
      <c r="Y18" s="123"/>
      <c r="Z18" s="123"/>
      <c r="AA18" s="123"/>
      <c r="AB18" s="123"/>
      <c r="AC18" s="124"/>
      <c r="AD18" s="122">
        <f>SUM(AD13:AJ17)</f>
        <v>88</v>
      </c>
      <c r="AE18" s="123"/>
      <c r="AF18" s="123"/>
      <c r="AG18" s="123"/>
      <c r="AH18" s="123"/>
      <c r="AI18" s="123"/>
      <c r="AJ18" s="124"/>
      <c r="AK18" s="122">
        <f>SUM(AK13:AQ17)</f>
        <v>69</v>
      </c>
      <c r="AL18" s="123"/>
      <c r="AM18" s="123"/>
      <c r="AN18" s="123"/>
      <c r="AO18" s="123"/>
      <c r="AP18" s="123"/>
      <c r="AQ18" s="124"/>
      <c r="AR18" s="122">
        <f>SUM(AR13:AX17)</f>
        <v>48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138</v>
      </c>
      <c r="Q19" s="117"/>
      <c r="R19" s="117"/>
      <c r="S19" s="117"/>
      <c r="T19" s="117"/>
      <c r="U19" s="117"/>
      <c r="V19" s="118"/>
      <c r="W19" s="116">
        <v>109</v>
      </c>
      <c r="X19" s="117"/>
      <c r="Y19" s="117"/>
      <c r="Z19" s="117"/>
      <c r="AA19" s="117"/>
      <c r="AB19" s="117"/>
      <c r="AC19" s="118"/>
      <c r="AD19" s="116">
        <v>81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0.95833333333333337</v>
      </c>
      <c r="Q20" s="540"/>
      <c r="R20" s="540"/>
      <c r="S20" s="540"/>
      <c r="T20" s="540"/>
      <c r="U20" s="540"/>
      <c r="V20" s="540"/>
      <c r="W20" s="540">
        <f t="shared" ref="W20" si="0">IF(W18=0, "-", SUM(W19)/W18)</f>
        <v>0.83846153846153848</v>
      </c>
      <c r="X20" s="540"/>
      <c r="Y20" s="540"/>
      <c r="Z20" s="540"/>
      <c r="AA20" s="540"/>
      <c r="AB20" s="540"/>
      <c r="AC20" s="540"/>
      <c r="AD20" s="540">
        <f t="shared" ref="AD20" si="1">IF(AD18=0, "-", SUM(AD19)/AD18)</f>
        <v>0.92045454545454541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358</v>
      </c>
      <c r="H21" s="935"/>
      <c r="I21" s="935"/>
      <c r="J21" s="935"/>
      <c r="K21" s="935"/>
      <c r="L21" s="935"/>
      <c r="M21" s="935"/>
      <c r="N21" s="935"/>
      <c r="O21" s="935"/>
      <c r="P21" s="540">
        <f>IF(P19=0, "-", SUM(P19)/SUM(P13,P14))</f>
        <v>0.95833333333333337</v>
      </c>
      <c r="Q21" s="540"/>
      <c r="R21" s="540"/>
      <c r="S21" s="540"/>
      <c r="T21" s="540"/>
      <c r="U21" s="540"/>
      <c r="V21" s="540"/>
      <c r="W21" s="540">
        <f t="shared" ref="W21" si="2">IF(W19=0, "-", SUM(W19)/SUM(W13,W14))</f>
        <v>0.83846153846153848</v>
      </c>
      <c r="X21" s="540"/>
      <c r="Y21" s="540"/>
      <c r="Z21" s="540"/>
      <c r="AA21" s="540"/>
      <c r="AB21" s="540"/>
      <c r="AC21" s="540"/>
      <c r="AD21" s="540">
        <f t="shared" ref="AD21" si="3">IF(AD19=0, "-", SUM(AD19)/SUM(AD13,AD14))</f>
        <v>0.92045454545454541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69</v>
      </c>
      <c r="Q23" s="114"/>
      <c r="R23" s="114"/>
      <c r="S23" s="114"/>
      <c r="T23" s="114"/>
      <c r="U23" s="114"/>
      <c r="V23" s="115"/>
      <c r="W23" s="113">
        <v>48</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69</v>
      </c>
      <c r="Q29" s="117"/>
      <c r="R29" s="117"/>
      <c r="S29" s="117"/>
      <c r="T29" s="117"/>
      <c r="U29" s="117"/>
      <c r="V29" s="118"/>
      <c r="W29" s="222">
        <f>AR13</f>
        <v>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572</v>
      </c>
      <c r="AV31" s="275"/>
      <c r="AW31" s="383" t="s">
        <v>181</v>
      </c>
      <c r="AX31" s="384"/>
    </row>
    <row r="32" spans="1:50" ht="23.25" customHeight="1" x14ac:dyDescent="0.15">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573</v>
      </c>
      <c r="AC32" s="552"/>
      <c r="AD32" s="552"/>
      <c r="AE32" s="368">
        <v>2</v>
      </c>
      <c r="AF32" s="369"/>
      <c r="AG32" s="369"/>
      <c r="AH32" s="369"/>
      <c r="AI32" s="368">
        <v>2</v>
      </c>
      <c r="AJ32" s="369"/>
      <c r="AK32" s="369"/>
      <c r="AL32" s="369"/>
      <c r="AM32" s="368">
        <v>3</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6</v>
      </c>
      <c r="AF33" s="369"/>
      <c r="AG33" s="369"/>
      <c r="AH33" s="369"/>
      <c r="AI33" s="368">
        <v>6</v>
      </c>
      <c r="AJ33" s="369"/>
      <c r="AK33" s="369"/>
      <c r="AL33" s="369"/>
      <c r="AM33" s="368">
        <v>6</v>
      </c>
      <c r="AN33" s="369"/>
      <c r="AO33" s="369"/>
      <c r="AP33" s="369"/>
      <c r="AQ33" s="119">
        <v>6</v>
      </c>
      <c r="AR33" s="120"/>
      <c r="AS33" s="120"/>
      <c r="AT33" s="121"/>
      <c r="AU33" s="369" t="s">
        <v>570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 t="shared" ref="AE34" si="4">AE32/AE33*100</f>
        <v>33.333333333333329</v>
      </c>
      <c r="AF34" s="369"/>
      <c r="AG34" s="369"/>
      <c r="AH34" s="369"/>
      <c r="AI34" s="368">
        <f t="shared" ref="AI34" si="5">AI32/AI33*100</f>
        <v>33.333333333333329</v>
      </c>
      <c r="AJ34" s="369"/>
      <c r="AK34" s="369"/>
      <c r="AL34" s="369"/>
      <c r="AM34" s="368">
        <f t="shared" ref="AM34" si="6">AM32/AM33*100</f>
        <v>50</v>
      </c>
      <c r="AN34" s="369"/>
      <c r="AO34" s="369"/>
      <c r="AP34" s="369"/>
      <c r="AQ34" s="119" t="s">
        <v>570</v>
      </c>
      <c r="AR34" s="120"/>
      <c r="AS34" s="120"/>
      <c r="AT34" s="121"/>
      <c r="AU34" s="369" t="s">
        <v>570</v>
      </c>
      <c r="AV34" s="369"/>
      <c r="AW34" s="369"/>
      <c r="AX34" s="371"/>
    </row>
    <row r="35" spans="1:50" ht="23.25" customHeight="1" x14ac:dyDescent="0.15">
      <c r="A35" s="904" t="s">
        <v>386</v>
      </c>
      <c r="B35" s="905"/>
      <c r="C35" s="905"/>
      <c r="D35" s="905"/>
      <c r="E35" s="905"/>
      <c r="F35" s="906"/>
      <c r="G35" s="910" t="s">
        <v>576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7" t="s">
        <v>353</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7" t="s">
        <v>353</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4"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2" t="s">
        <v>578</v>
      </c>
      <c r="AC101" s="552"/>
      <c r="AD101" s="552"/>
      <c r="AE101" s="368">
        <v>0</v>
      </c>
      <c r="AF101" s="369"/>
      <c r="AG101" s="369"/>
      <c r="AH101" s="370"/>
      <c r="AI101" s="368">
        <v>0</v>
      </c>
      <c r="AJ101" s="369"/>
      <c r="AK101" s="369"/>
      <c r="AL101" s="370"/>
      <c r="AM101" s="368">
        <v>10</v>
      </c>
      <c r="AN101" s="369"/>
      <c r="AO101" s="369"/>
      <c r="AP101" s="370"/>
      <c r="AQ101" s="368" t="s">
        <v>572</v>
      </c>
      <c r="AR101" s="369"/>
      <c r="AS101" s="369"/>
      <c r="AT101" s="370"/>
      <c r="AU101" s="368" t="s">
        <v>572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27</v>
      </c>
      <c r="AF102" s="362"/>
      <c r="AG102" s="362"/>
      <c r="AH102" s="362"/>
      <c r="AI102" s="362">
        <v>27</v>
      </c>
      <c r="AJ102" s="362"/>
      <c r="AK102" s="362"/>
      <c r="AL102" s="362"/>
      <c r="AM102" s="362">
        <v>15</v>
      </c>
      <c r="AN102" s="362"/>
      <c r="AO102" s="362"/>
      <c r="AP102" s="362"/>
      <c r="AQ102" s="821">
        <v>25</v>
      </c>
      <c r="AR102" s="822"/>
      <c r="AS102" s="822"/>
      <c r="AT102" s="823"/>
      <c r="AU102" s="821" t="s">
        <v>628</v>
      </c>
      <c r="AV102" s="822"/>
      <c r="AW102" s="822"/>
      <c r="AX102" s="823"/>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623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29754</v>
      </c>
      <c r="AF116" s="362"/>
      <c r="AG116" s="362"/>
      <c r="AH116" s="362"/>
      <c r="AI116" s="362">
        <v>28903</v>
      </c>
      <c r="AJ116" s="362"/>
      <c r="AK116" s="362"/>
      <c r="AL116" s="362"/>
      <c r="AM116" s="362">
        <v>27684</v>
      </c>
      <c r="AN116" s="362"/>
      <c r="AO116" s="362"/>
      <c r="AP116" s="362"/>
      <c r="AQ116" s="368" t="s">
        <v>572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580</v>
      </c>
      <c r="AF117" s="310"/>
      <c r="AG117" s="310"/>
      <c r="AH117" s="310"/>
      <c r="AI117" s="310" t="s">
        <v>636</v>
      </c>
      <c r="AJ117" s="310"/>
      <c r="AK117" s="310"/>
      <c r="AL117" s="310"/>
      <c r="AM117" s="310" t="s">
        <v>637</v>
      </c>
      <c r="AN117" s="310"/>
      <c r="AO117" s="310"/>
      <c r="AP117" s="310"/>
      <c r="AQ117" s="310" t="s">
        <v>624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15">
      <c r="A134" s="1002"/>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v>26.6</v>
      </c>
      <c r="AF134" s="120"/>
      <c r="AG134" s="120"/>
      <c r="AH134" s="120"/>
      <c r="AI134" s="270">
        <v>29.4</v>
      </c>
      <c r="AJ134" s="120"/>
      <c r="AK134" s="120"/>
      <c r="AL134" s="120"/>
      <c r="AM134" s="270">
        <v>34.700000000000003</v>
      </c>
      <c r="AN134" s="120"/>
      <c r="AO134" s="120"/>
      <c r="AP134" s="120"/>
      <c r="AQ134" s="270" t="s">
        <v>414</v>
      </c>
      <c r="AR134" s="120"/>
      <c r="AS134" s="120"/>
      <c r="AT134" s="120"/>
      <c r="AU134" s="270" t="s">
        <v>585</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633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2"/>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568</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50.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0" t="s">
        <v>587</v>
      </c>
      <c r="AH703" s="671"/>
      <c r="AI703" s="671"/>
      <c r="AJ703" s="671"/>
      <c r="AK703" s="671"/>
      <c r="AL703" s="671"/>
      <c r="AM703" s="671"/>
      <c r="AN703" s="671"/>
      <c r="AO703" s="671"/>
      <c r="AP703" s="671"/>
      <c r="AQ703" s="671"/>
      <c r="AR703" s="671"/>
      <c r="AS703" s="671"/>
      <c r="AT703" s="671"/>
      <c r="AU703" s="671"/>
      <c r="AV703" s="671"/>
      <c r="AW703" s="671"/>
      <c r="AX703" s="672"/>
    </row>
    <row r="704" spans="1:50" ht="6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4"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568</v>
      </c>
      <c r="AE705" s="739"/>
      <c r="AF705" s="739"/>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7"/>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7"/>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5.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568</v>
      </c>
      <c r="AE708" s="674"/>
      <c r="AF708" s="674"/>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70" t="s">
        <v>593</v>
      </c>
      <c r="AH709" s="671"/>
      <c r="AI709" s="671"/>
      <c r="AJ709" s="671"/>
      <c r="AK709" s="671"/>
      <c r="AL709" s="671"/>
      <c r="AM709" s="671"/>
      <c r="AN709" s="671"/>
      <c r="AO709" s="671"/>
      <c r="AP709" s="671"/>
      <c r="AQ709" s="671"/>
      <c r="AR709" s="671"/>
      <c r="AS709" s="671"/>
      <c r="AT709" s="671"/>
      <c r="AU709" s="671"/>
      <c r="AV709" s="671"/>
      <c r="AW709" s="671"/>
      <c r="AX709" s="672"/>
    </row>
    <row r="710" spans="1:50" ht="37.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70" t="s">
        <v>640</v>
      </c>
      <c r="AH710" s="671"/>
      <c r="AI710" s="671"/>
      <c r="AJ710" s="671"/>
      <c r="AK710" s="671"/>
      <c r="AL710" s="671"/>
      <c r="AM710" s="671"/>
      <c r="AN710" s="671"/>
      <c r="AO710" s="671"/>
      <c r="AP710" s="671"/>
      <c r="AQ710" s="671"/>
      <c r="AR710" s="671"/>
      <c r="AS710" s="671"/>
      <c r="AT710" s="671"/>
      <c r="AU710" s="671"/>
      <c r="AV710" s="671"/>
      <c r="AW710" s="671"/>
      <c r="AX710" s="672"/>
    </row>
    <row r="711" spans="1:50" ht="33.7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70" t="s">
        <v>594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33.75" customHeight="1" x14ac:dyDescent="0.15">
      <c r="A714" s="663"/>
      <c r="B714" s="664"/>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568</v>
      </c>
      <c r="AE714" s="593"/>
      <c r="AF714" s="594"/>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4"/>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568</v>
      </c>
      <c r="AE716" s="767"/>
      <c r="AF716" s="767"/>
      <c r="AG716" s="670" t="s">
        <v>596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3" t="s">
        <v>591</v>
      </c>
      <c r="AE719" s="674"/>
      <c r="AF719" s="674"/>
      <c r="AG719" s="164" t="s">
        <v>627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6"/>
      <c r="B721" s="657"/>
      <c r="C721" s="925"/>
      <c r="D721" s="926"/>
      <c r="E721" s="926"/>
      <c r="F721" s="927"/>
      <c r="G721" s="945"/>
      <c r="H721" s="946"/>
      <c r="I721" s="82" t="str">
        <f>IF(OR(G721="　", G721=""), "", "-")</f>
        <v/>
      </c>
      <c r="J721" s="924" t="s">
        <v>572</v>
      </c>
      <c r="K721" s="924"/>
      <c r="L721" s="82" t="str">
        <f>IF(M721="","","-")</f>
        <v/>
      </c>
      <c r="M721" s="83"/>
      <c r="N721" s="921" t="s">
        <v>601</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6"/>
      <c r="B722" s="657"/>
      <c r="C722" s="925"/>
      <c r="D722" s="926"/>
      <c r="E722" s="926"/>
      <c r="F722" s="927"/>
      <c r="G722" s="945"/>
      <c r="H722" s="946"/>
      <c r="I722" s="82" t="str">
        <f t="shared" ref="I722:I725" si="7">IF(OR(G722="　", G722=""), "", "-")</f>
        <v/>
      </c>
      <c r="J722" s="924"/>
      <c r="K722" s="924"/>
      <c r="L722" s="82" t="str">
        <f t="shared" ref="L722:L725" si="8">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6"/>
      <c r="B723" s="657"/>
      <c r="C723" s="925"/>
      <c r="D723" s="926"/>
      <c r="E723" s="926"/>
      <c r="F723" s="927"/>
      <c r="G723" s="945"/>
      <c r="H723" s="946"/>
      <c r="I723" s="82" t="str">
        <f t="shared" si="7"/>
        <v/>
      </c>
      <c r="J723" s="924"/>
      <c r="K723" s="924"/>
      <c r="L723" s="82" t="str">
        <f t="shared" si="8"/>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6"/>
      <c r="B724" s="657"/>
      <c r="C724" s="925"/>
      <c r="D724" s="926"/>
      <c r="E724" s="926"/>
      <c r="F724" s="927"/>
      <c r="G724" s="945"/>
      <c r="H724" s="946"/>
      <c r="I724" s="82" t="str">
        <f t="shared" si="7"/>
        <v/>
      </c>
      <c r="J724" s="924"/>
      <c r="K724" s="924"/>
      <c r="L724" s="82" t="str">
        <f t="shared" si="8"/>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8"/>
      <c r="B725" s="659"/>
      <c r="C725" s="928"/>
      <c r="D725" s="929"/>
      <c r="E725" s="929"/>
      <c r="F725" s="930"/>
      <c r="G725" s="967"/>
      <c r="H725" s="968"/>
      <c r="I725" s="84" t="str">
        <f t="shared" si="7"/>
        <v/>
      </c>
      <c r="J725" s="969"/>
      <c r="K725" s="969"/>
      <c r="L725" s="84" t="str">
        <f t="shared" si="8"/>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4" t="s">
        <v>48</v>
      </c>
      <c r="B726" s="625"/>
      <c r="C726" s="447" t="s">
        <v>53</v>
      </c>
      <c r="D726" s="582"/>
      <c r="E726" s="582"/>
      <c r="F726" s="583"/>
      <c r="G726" s="804" t="s">
        <v>602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95" customHeight="1" thickBot="1" x14ac:dyDescent="0.2">
      <c r="A727" s="626"/>
      <c r="B727" s="627"/>
      <c r="C727" s="701" t="s">
        <v>57</v>
      </c>
      <c r="D727" s="702"/>
      <c r="E727" s="702"/>
      <c r="F727" s="703"/>
      <c r="G727" s="802" t="s">
        <v>603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
      <c r="A729" s="773" t="s">
        <v>631</v>
      </c>
      <c r="B729" s="774"/>
      <c r="C729" s="774"/>
      <c r="D729" s="774"/>
      <c r="E729" s="774"/>
      <c r="F729" s="774"/>
      <c r="G729" s="774"/>
      <c r="H729" s="774"/>
      <c r="I729" s="774"/>
      <c r="J729" s="774"/>
      <c r="K729" s="774"/>
      <c r="L729" s="774"/>
      <c r="M729" s="774"/>
      <c r="N729" s="774"/>
      <c r="O729" s="774"/>
      <c r="P729" s="774"/>
      <c r="Q729" s="774"/>
      <c r="R729" s="774"/>
      <c r="S729" s="774"/>
      <c r="T729" s="774"/>
      <c r="U729" s="774"/>
      <c r="V729" s="774"/>
      <c r="W729" s="774"/>
      <c r="X729" s="774"/>
      <c r="Y729" s="774"/>
      <c r="Z729" s="774"/>
      <c r="AA729" s="774"/>
      <c r="AB729" s="774"/>
      <c r="AC729" s="774"/>
      <c r="AD729" s="774"/>
      <c r="AE729" s="774"/>
      <c r="AF729" s="774"/>
      <c r="AG729" s="774"/>
      <c r="AH729" s="774"/>
      <c r="AI729" s="774"/>
      <c r="AJ729" s="774"/>
      <c r="AK729" s="774"/>
      <c r="AL729" s="774"/>
      <c r="AM729" s="774"/>
      <c r="AN729" s="774"/>
      <c r="AO729" s="774"/>
      <c r="AP729" s="774"/>
      <c r="AQ729" s="774"/>
      <c r="AR729" s="774"/>
      <c r="AS729" s="774"/>
      <c r="AT729" s="774"/>
      <c r="AU729" s="774"/>
      <c r="AV729" s="774"/>
      <c r="AW729" s="774"/>
      <c r="AX729" s="77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450000000000003" customHeight="1" thickBot="1" x14ac:dyDescent="0.2">
      <c r="A731" s="621" t="s">
        <v>137</v>
      </c>
      <c r="B731" s="622"/>
      <c r="C731" s="622"/>
      <c r="D731" s="622"/>
      <c r="E731" s="623"/>
      <c r="F731" s="686" t="s">
        <v>632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2.25" customHeight="1" thickBot="1" x14ac:dyDescent="0.2">
      <c r="A733" s="757" t="s">
        <v>634</v>
      </c>
      <c r="B733" s="758"/>
      <c r="C733" s="758"/>
      <c r="D733" s="758"/>
      <c r="E733" s="759"/>
      <c r="F733" s="686" t="s">
        <v>635</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t="s">
        <v>625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604</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x14ac:dyDescent="0.15">
      <c r="A738" s="100" t="s">
        <v>401</v>
      </c>
      <c r="B738" s="101"/>
      <c r="C738" s="101"/>
      <c r="D738" s="102"/>
      <c r="E738" s="103" t="s">
        <v>605</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x14ac:dyDescent="0.15">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346</v>
      </c>
      <c r="J740" s="125"/>
      <c r="K740" s="92" t="str">
        <f>IF(OR(I740="　", I740=""), "", "-")</f>
        <v/>
      </c>
      <c r="L740" s="126">
        <v>183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612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1"/>
      <c r="C782" s="771"/>
      <c r="D782" s="771"/>
      <c r="E782" s="771"/>
      <c r="F782" s="772"/>
      <c r="G782" s="453" t="s">
        <v>613</v>
      </c>
      <c r="H782" s="755"/>
      <c r="I782" s="755"/>
      <c r="J782" s="755"/>
      <c r="K782" s="756"/>
      <c r="L782" s="456" t="s">
        <v>614</v>
      </c>
      <c r="M782" s="457"/>
      <c r="N782" s="457"/>
      <c r="O782" s="457"/>
      <c r="P782" s="457"/>
      <c r="Q782" s="457"/>
      <c r="R782" s="457"/>
      <c r="S782" s="457"/>
      <c r="T782" s="457"/>
      <c r="U782" s="457"/>
      <c r="V782" s="457"/>
      <c r="W782" s="457"/>
      <c r="X782" s="458"/>
      <c r="Y782" s="459">
        <v>2</v>
      </c>
      <c r="Z782" s="460"/>
      <c r="AA782" s="460"/>
      <c r="AB782" s="558"/>
      <c r="AC782" s="453" t="s">
        <v>601</v>
      </c>
      <c r="AD782" s="454"/>
      <c r="AE782" s="454"/>
      <c r="AF782" s="454"/>
      <c r="AG782" s="455"/>
      <c r="AH782" s="456" t="s">
        <v>570</v>
      </c>
      <c r="AI782" s="457"/>
      <c r="AJ782" s="457"/>
      <c r="AK782" s="457"/>
      <c r="AL782" s="457"/>
      <c r="AM782" s="457"/>
      <c r="AN782" s="457"/>
      <c r="AO782" s="457"/>
      <c r="AP782" s="457"/>
      <c r="AQ782" s="457"/>
      <c r="AR782" s="457"/>
      <c r="AS782" s="457"/>
      <c r="AT782" s="458"/>
      <c r="AU782" s="459" t="s">
        <v>570</v>
      </c>
      <c r="AV782" s="460"/>
      <c r="AW782" s="460"/>
      <c r="AX782" s="461"/>
    </row>
    <row r="783" spans="1:50" ht="24.75" customHeight="1" x14ac:dyDescent="0.15">
      <c r="A783" s="557"/>
      <c r="B783" s="771"/>
      <c r="C783" s="771"/>
      <c r="D783" s="771"/>
      <c r="E783" s="771"/>
      <c r="F783" s="772"/>
      <c r="G783" s="352" t="s">
        <v>613</v>
      </c>
      <c r="H783" s="615"/>
      <c r="I783" s="615"/>
      <c r="J783" s="615"/>
      <c r="K783" s="616"/>
      <c r="L783" s="405" t="s">
        <v>615</v>
      </c>
      <c r="M783" s="406"/>
      <c r="N783" s="406"/>
      <c r="O783" s="406"/>
      <c r="P783" s="406"/>
      <c r="Q783" s="406"/>
      <c r="R783" s="406"/>
      <c r="S783" s="406"/>
      <c r="T783" s="406"/>
      <c r="U783" s="406"/>
      <c r="V783" s="406"/>
      <c r="W783" s="406"/>
      <c r="X783" s="407"/>
      <c r="Y783" s="402">
        <v>10</v>
      </c>
      <c r="Z783" s="403"/>
      <c r="AA783" s="403"/>
      <c r="AB783" s="409"/>
      <c r="AC783" s="352" t="s">
        <v>601</v>
      </c>
      <c r="AD783" s="353"/>
      <c r="AE783" s="353"/>
      <c r="AF783" s="353"/>
      <c r="AG783" s="354"/>
      <c r="AH783" s="405" t="s">
        <v>570</v>
      </c>
      <c r="AI783" s="406"/>
      <c r="AJ783" s="406"/>
      <c r="AK783" s="406"/>
      <c r="AL783" s="406"/>
      <c r="AM783" s="406"/>
      <c r="AN783" s="406"/>
      <c r="AO783" s="406"/>
      <c r="AP783" s="406"/>
      <c r="AQ783" s="406"/>
      <c r="AR783" s="406"/>
      <c r="AS783" s="406"/>
      <c r="AT783" s="407"/>
      <c r="AU783" s="402" t="s">
        <v>570</v>
      </c>
      <c r="AV783" s="403"/>
      <c r="AW783" s="403"/>
      <c r="AX783" s="404"/>
    </row>
    <row r="784" spans="1:50" ht="24.75" customHeight="1" x14ac:dyDescent="0.15">
      <c r="A784" s="557"/>
      <c r="B784" s="771"/>
      <c r="C784" s="771"/>
      <c r="D784" s="771"/>
      <c r="E784" s="771"/>
      <c r="F784" s="772"/>
      <c r="G784" s="352" t="s">
        <v>613</v>
      </c>
      <c r="H784" s="615"/>
      <c r="I784" s="615"/>
      <c r="J784" s="615"/>
      <c r="K784" s="616"/>
      <c r="L784" s="405" t="s">
        <v>616</v>
      </c>
      <c r="M784" s="406"/>
      <c r="N784" s="406"/>
      <c r="O784" s="406"/>
      <c r="P784" s="406"/>
      <c r="Q784" s="406"/>
      <c r="R784" s="406"/>
      <c r="S784" s="406"/>
      <c r="T784" s="406"/>
      <c r="U784" s="406"/>
      <c r="V784" s="406"/>
      <c r="W784" s="406"/>
      <c r="X784" s="407"/>
      <c r="Y784" s="402">
        <v>17</v>
      </c>
      <c r="Z784" s="403"/>
      <c r="AA784" s="403"/>
      <c r="AB784" s="409"/>
      <c r="AC784" s="352" t="s">
        <v>601</v>
      </c>
      <c r="AD784" s="353"/>
      <c r="AE784" s="353"/>
      <c r="AF784" s="353"/>
      <c r="AG784" s="354"/>
      <c r="AH784" s="405" t="s">
        <v>570</v>
      </c>
      <c r="AI784" s="406"/>
      <c r="AJ784" s="406"/>
      <c r="AK784" s="406"/>
      <c r="AL784" s="406"/>
      <c r="AM784" s="406"/>
      <c r="AN784" s="406"/>
      <c r="AO784" s="406"/>
      <c r="AP784" s="406"/>
      <c r="AQ784" s="406"/>
      <c r="AR784" s="406"/>
      <c r="AS784" s="406"/>
      <c r="AT784" s="407"/>
      <c r="AU784" s="402" t="s">
        <v>570</v>
      </c>
      <c r="AV784" s="403"/>
      <c r="AW784" s="403"/>
      <c r="AX784" s="404"/>
    </row>
    <row r="785" spans="1:50" ht="24.75" customHeight="1" x14ac:dyDescent="0.15">
      <c r="A785" s="557"/>
      <c r="B785" s="771"/>
      <c r="C785" s="771"/>
      <c r="D785" s="771"/>
      <c r="E785" s="771"/>
      <c r="F785" s="772"/>
      <c r="G785" s="352" t="s">
        <v>613</v>
      </c>
      <c r="H785" s="615"/>
      <c r="I785" s="615"/>
      <c r="J785" s="615"/>
      <c r="K785" s="616"/>
      <c r="L785" s="405" t="s">
        <v>617</v>
      </c>
      <c r="M785" s="406"/>
      <c r="N785" s="406"/>
      <c r="O785" s="406"/>
      <c r="P785" s="406"/>
      <c r="Q785" s="406"/>
      <c r="R785" s="406"/>
      <c r="S785" s="406"/>
      <c r="T785" s="406"/>
      <c r="U785" s="406"/>
      <c r="V785" s="406"/>
      <c r="W785" s="406"/>
      <c r="X785" s="407"/>
      <c r="Y785" s="402">
        <v>10</v>
      </c>
      <c r="Z785" s="403"/>
      <c r="AA785" s="403"/>
      <c r="AB785" s="409"/>
      <c r="AC785" s="352" t="s">
        <v>601</v>
      </c>
      <c r="AD785" s="353"/>
      <c r="AE785" s="353"/>
      <c r="AF785" s="353"/>
      <c r="AG785" s="354"/>
      <c r="AH785" s="405" t="s">
        <v>570</v>
      </c>
      <c r="AI785" s="406"/>
      <c r="AJ785" s="406"/>
      <c r="AK785" s="406"/>
      <c r="AL785" s="406"/>
      <c r="AM785" s="406"/>
      <c r="AN785" s="406"/>
      <c r="AO785" s="406"/>
      <c r="AP785" s="406"/>
      <c r="AQ785" s="406"/>
      <c r="AR785" s="406"/>
      <c r="AS785" s="406"/>
      <c r="AT785" s="407"/>
      <c r="AU785" s="402" t="s">
        <v>570</v>
      </c>
      <c r="AV785" s="403"/>
      <c r="AW785" s="403"/>
      <c r="AX785" s="404"/>
    </row>
    <row r="786" spans="1:50" ht="24.75" customHeight="1" x14ac:dyDescent="0.15">
      <c r="A786" s="557"/>
      <c r="B786" s="771"/>
      <c r="C786" s="771"/>
      <c r="D786" s="771"/>
      <c r="E786" s="771"/>
      <c r="F786" s="772"/>
      <c r="G786" s="352" t="s">
        <v>613</v>
      </c>
      <c r="H786" s="615"/>
      <c r="I786" s="615"/>
      <c r="J786" s="615"/>
      <c r="K786" s="616"/>
      <c r="L786" s="405" t="s">
        <v>618</v>
      </c>
      <c r="M786" s="406"/>
      <c r="N786" s="406"/>
      <c r="O786" s="406"/>
      <c r="P786" s="406"/>
      <c r="Q786" s="406"/>
      <c r="R786" s="406"/>
      <c r="S786" s="406"/>
      <c r="T786" s="406"/>
      <c r="U786" s="406"/>
      <c r="V786" s="406"/>
      <c r="W786" s="406"/>
      <c r="X786" s="407"/>
      <c r="Y786" s="402">
        <v>42</v>
      </c>
      <c r="Z786" s="403"/>
      <c r="AA786" s="403"/>
      <c r="AB786" s="409"/>
      <c r="AC786" s="352" t="s">
        <v>601</v>
      </c>
      <c r="AD786" s="353"/>
      <c r="AE786" s="353"/>
      <c r="AF786" s="353"/>
      <c r="AG786" s="354"/>
      <c r="AH786" s="405" t="s">
        <v>570</v>
      </c>
      <c r="AI786" s="406"/>
      <c r="AJ786" s="406"/>
      <c r="AK786" s="406"/>
      <c r="AL786" s="406"/>
      <c r="AM786" s="406"/>
      <c r="AN786" s="406"/>
      <c r="AO786" s="406"/>
      <c r="AP786" s="406"/>
      <c r="AQ786" s="406"/>
      <c r="AR786" s="406"/>
      <c r="AS786" s="406"/>
      <c r="AT786" s="407"/>
      <c r="AU786" s="402" t="s">
        <v>570</v>
      </c>
      <c r="AV786" s="403"/>
      <c r="AW786" s="403"/>
      <c r="AX786" s="404"/>
    </row>
    <row r="787" spans="1:50" ht="24.75" customHeight="1" x14ac:dyDescent="0.15">
      <c r="A787" s="557"/>
      <c r="B787" s="771"/>
      <c r="C787" s="771"/>
      <c r="D787" s="771"/>
      <c r="E787" s="771"/>
      <c r="F787" s="772"/>
      <c r="G787" s="352"/>
      <c r="H787" s="615"/>
      <c r="I787" s="615"/>
      <c r="J787" s="615"/>
      <c r="K787" s="616"/>
      <c r="L787" s="405"/>
      <c r="M787" s="406"/>
      <c r="N787" s="406"/>
      <c r="O787" s="406"/>
      <c r="P787" s="406"/>
      <c r="Q787" s="406"/>
      <c r="R787" s="406"/>
      <c r="S787" s="406"/>
      <c r="T787" s="406"/>
      <c r="U787" s="406"/>
      <c r="V787" s="406"/>
      <c r="W787" s="406"/>
      <c r="X787" s="407"/>
      <c r="Y787" s="402"/>
      <c r="Z787" s="403"/>
      <c r="AA787" s="403"/>
      <c r="AB787" s="409"/>
      <c r="AC787" s="352" t="s">
        <v>601</v>
      </c>
      <c r="AD787" s="353"/>
      <c r="AE787" s="353"/>
      <c r="AF787" s="353"/>
      <c r="AG787" s="354"/>
      <c r="AH787" s="405" t="s">
        <v>570</v>
      </c>
      <c r="AI787" s="406"/>
      <c r="AJ787" s="406"/>
      <c r="AK787" s="406"/>
      <c r="AL787" s="406"/>
      <c r="AM787" s="406"/>
      <c r="AN787" s="406"/>
      <c r="AO787" s="406"/>
      <c r="AP787" s="406"/>
      <c r="AQ787" s="406"/>
      <c r="AR787" s="406"/>
      <c r="AS787" s="406"/>
      <c r="AT787" s="407"/>
      <c r="AU787" s="402" t="s">
        <v>572</v>
      </c>
      <c r="AV787" s="403"/>
      <c r="AW787" s="403"/>
      <c r="AX787" s="404"/>
    </row>
    <row r="788" spans="1:50" ht="24.75" hidden="1" customHeight="1" x14ac:dyDescent="0.15">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81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5.75" customHeight="1" x14ac:dyDescent="0.15">
      <c r="A838" s="408">
        <v>1</v>
      </c>
      <c r="B838" s="408">
        <v>1</v>
      </c>
      <c r="C838" s="422" t="s">
        <v>619</v>
      </c>
      <c r="D838" s="422"/>
      <c r="E838" s="422"/>
      <c r="F838" s="422"/>
      <c r="G838" s="422"/>
      <c r="H838" s="422"/>
      <c r="I838" s="422"/>
      <c r="J838" s="423">
        <v>2010001120389</v>
      </c>
      <c r="K838" s="424"/>
      <c r="L838" s="424"/>
      <c r="M838" s="424"/>
      <c r="N838" s="424"/>
      <c r="O838" s="424"/>
      <c r="P838" s="429" t="s">
        <v>622</v>
      </c>
      <c r="Q838" s="321"/>
      <c r="R838" s="321"/>
      <c r="S838" s="321"/>
      <c r="T838" s="321"/>
      <c r="U838" s="321"/>
      <c r="V838" s="321"/>
      <c r="W838" s="321"/>
      <c r="X838" s="321"/>
      <c r="Y838" s="322">
        <v>81</v>
      </c>
      <c r="Z838" s="323"/>
      <c r="AA838" s="323"/>
      <c r="AB838" s="324"/>
      <c r="AC838" s="332" t="s">
        <v>620</v>
      </c>
      <c r="AD838" s="427"/>
      <c r="AE838" s="427"/>
      <c r="AF838" s="427"/>
      <c r="AG838" s="427"/>
      <c r="AH838" s="425" t="s">
        <v>572</v>
      </c>
      <c r="AI838" s="426"/>
      <c r="AJ838" s="426"/>
      <c r="AK838" s="426"/>
      <c r="AL838" s="329" t="s">
        <v>621</v>
      </c>
      <c r="AM838" s="330"/>
      <c r="AN838" s="330"/>
      <c r="AO838" s="331"/>
      <c r="AP838" s="325" t="s">
        <v>572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189" max="49" man="1"/>
    <brk id="735" max="49" man="1"/>
    <brk id="838" max="49" man="1"/>
    <brk id="868" max="49" man="1"/>
    <brk id="901" max="49" man="1"/>
    <brk id="934" max="49" man="1"/>
    <brk id="967" max="49" man="1"/>
    <brk id="1000" max="49" man="1"/>
    <brk id="1033" max="49" man="1"/>
    <brk id="1066" max="49" man="1"/>
    <brk id="11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B81326-5036-436A-9CB7-FAD9C0C00BAE}">
  <ds:schemaRef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245C23-E817-4CAF-8180-13D945A4395B}">
  <ds:schemaRefs>
    <ds:schemaRef ds:uri="http://schemas.microsoft.com/sharepoint/v3/contenttype/forms"/>
  </ds:schemaRefs>
</ds:datastoreItem>
</file>

<file path=customXml/itemProps3.xml><?xml version="1.0" encoding="utf-8"?>
<ds:datastoreItem xmlns:ds="http://schemas.openxmlformats.org/officeDocument/2006/customXml" ds:itemID="{E30D2276-9AB7-4C74-863B-5EBF7B318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2020-09-28T16:52:29Z</cp:lastPrinted>
  <dcterms:created xsi:type="dcterms:W3CDTF">2012-03-13T00:50:25Z</dcterms:created>
  <dcterms:modified xsi:type="dcterms:W3CDTF">2020-10-05T12:59:28Z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