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８．いずれの施策にも関連しないも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<sst xmlns="http://schemas.openxmlformats.org/spreadsheetml/2006/main" count="2905" uniqueCount="634">
  <si>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</si>
  <si>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</si>
  <si>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</si>
  <si>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</si>
  <si>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</si>
  <si>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</si>
  <si>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</si>
  <si>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</si>
  <si>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</si>
  <si>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</si>
  <si>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</si>
  <si>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</si>
  <si>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</si>
  <si>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</si>
  <si>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</si>
  <si>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</si>
  <si>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</si>
  <si>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</si>
  <si>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</si>
  <si>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</si>
  <si>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</si>
  <si>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</si>
  <si>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</si>
  <si>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</si>
  <si>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</si>
  <si>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</si>
  <si>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</si>
  <si>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</si>
  <si>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</si>
  <si>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</si>
  <si>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</si>
  <si>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</si>
  <si>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</si>
  <si>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</si>
  <si>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</si>
  <si>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</si>
  <si>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</si>
  <si>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</si>
  <si>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</si>
  <si>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</si>
  <si>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</si>
  <si>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</si>
  <si>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</si>
  <si>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</si>
  <si>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</si>
  <si>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</si>
  <si>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</si>
  <si>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</si>
  <si>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</si>
  <si>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</si>
  <si>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</si>
  <si>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</si>
  <si>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</si>
  <si>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</si>
  <si>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</si>
  <si>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</si>
  <si>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</si>
  <si>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</si>
  <si>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</si>
  <si>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</si>
  <si>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</si>
  <si>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</si>
  <si>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</si>
  <si>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</si>
  <si>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</si>
  <si>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</si>
  <si>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</si>
  <si>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</si>
  <si>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</si>
  <si>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</si>
  <si>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</si>
  <si>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</si>
  <si>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</si>
  <si>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</si>
  <si>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</si>
  <si>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</si>
  <si>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</si>
  <si>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</si>
  <si>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</si>
  <si>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</si>
  <si>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</si>
  <si>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</si>
  <si>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</si>
  <si>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</si>
  <si>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</si>
  <si>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</si>
  <si>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</si>
  <si>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</si>
  <si>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</si>
  <si>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</si>
  <si>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</si>
  <si>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</si>
  <si>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</si>
  <si>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</si>
  <si>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</si>
  <si>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</si>
  <si>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</si>
  <si>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</si>
  <si>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</si>
  <si>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</si>
  <si>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</si>
  <si>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</si>
  <si>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</si>
  <si>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</si>
  <si>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</si>
  <si>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</si>
  <si>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</si>
  <si>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</si>
  <si>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</si>
  <si>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</si>
  <si>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</si>
  <si>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</si>
  <si>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</si>
  <si>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</si>
  <si>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</si>
  <si>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</si>
  <si>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</si>
  <si>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</si>
  <si>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</si>
  <si>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</si>
  <si>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</si>
  <si>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</si>
  <si>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</si>
  <si>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</si>
  <si>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</si>
  <si>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</si>
  <si>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</si>
  <si>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</si>
  <si>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</si>
  <si>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</si>
  <si>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</si>
  <si>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</si>
  <si>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</si>
  <si>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</si>
  <si>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</si>
  <si>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</si>
  <si>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</si>
  <si>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</si>
  <si>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</si>
  <si>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</si>
  <si>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</si>
  <si>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</si>
  <si>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</si>
  <si>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</si>
  <si>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</si>
  <si>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</si>
  <si>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</si>
  <si>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</si>
  <si>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</si>
  <si>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</si>
  <si>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</si>
  <si>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</si>
  <si>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</si>
  <si>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</si>
  <si>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</si>
  <si>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</si>
  <si>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</si>
  <si>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</si>
  <si>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</si>
  <si>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</si>
  <si>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</si>
  <si>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</si>
  <si>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</si>
  <si>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</si>
  <si>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</si>
  <si>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</si>
  <si>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</si>
  <si>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</si>
  <si>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</si>
  <si>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</si>
  <si>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</si>
  <si>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</si>
  <si>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</si>
  <si>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</si>
  <si>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</si>
  <si>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</si>
  <si>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</si>
  <si>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</si>
  <si>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</si>
  <si>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</si>
  <si>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</si>
  <si>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</si>
  <si>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</si>
  <si>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</si>
  <si>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</si>
  <si>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</si>
  <si>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</si>
  <si>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</si>
  <si>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</si>
  <si>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</si>
  <si>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</si>
  <si>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</si>
  <si>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</si>
  <si>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</si>
  <si>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</si>
  <si>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</si>
  <si>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</si>
  <si>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</si>
  <si>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</si>
  <si>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</si>
  <si>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</si>
  <si>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</si>
  <si>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</si>
  <si>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</si>
  <si>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</si>
  <si>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</si>
  <si>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</si>
  <si>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</si>
  <si>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</si>
  <si>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</si>
  <si>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</si>
  <si>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</si>
  <si>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</si>
  <si>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</si>
  <si>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</si>
  <si>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</si>
  <si>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</si>
  <si>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</si>
  <si>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</si>
  <si>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</si>
  <si>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</si>
  <si>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</si>
  <si>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</si>
  <si>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</si>
  <si>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</si>
  <si>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</si>
  <si>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</si>
  <si>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</si>
  <si>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</si>
  <si>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</si>
  <si>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</si>
  <si>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</si>
  <si>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</si>
  <si>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</si>
  <si>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</si>
  <si>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</si>
  <si>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</si>
  <si>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</si>
  <si>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</si>
  <si>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</si>
  <si>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</si>
  <si>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</si>
  <si>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</si>
  <si>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</si>
  <si>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</si>
  <si>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</si>
  <si>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</si>
  <si>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</si>
  <si>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</si>
  <si>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</si>
  <si>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</si>
  <si>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</si>
  <si>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</si>
  <si>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</si>
  <si>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</si>
  <si>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</si>
  <si>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</si>
  <si>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</si>
  <si>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</si>
  <si>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</si>
  <si>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</si>
  <si>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</si>
  <si>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</si>
  <si>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</si>
  <si>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</si>
  <si>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</si>
  <si>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</si>
  <si>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</si>
  <si>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</si>
  <si>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</si>
  <si>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</si>
  <si>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</si>
  <si>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</si>
  <si>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</si>
  <si>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</si>
  <si>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</si>
  <si>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</si>
  <si>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</si>
  <si>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</si>
  <si>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</si>
  <si>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</si>
  <si>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</si>
  <si>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</si>
  <si>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</si>
  <si>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</si>
  <si>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</si>
  <si>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</si>
  <si>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</si>
  <si>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</si>
  <si>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</si>
  <si>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</si>
  <si>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</si>
  <si>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</si>
  <si>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</si>
  <si>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</si>
  <si>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</si>
  <si>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</si>
  <si>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</si>
  <si>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</si>
  <si>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</si>
  <si>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</si>
  <si>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</si>
  <si>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</si>
  <si>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</si>
  <si>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</si>
  <si>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</si>
  <si>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</si>
  <si>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</si>
  <si>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</si>
  <si>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</si>
  <si>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</si>
  <si>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</si>
  <si>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</si>
  <si>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</si>
  <si>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</si>
  <si>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</si>
  <si>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</si>
  <si>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</si>
  <si>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</si>
  <si>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</si>
  <si>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</si>
  <si>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</si>
  <si>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</si>
  <si>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</si>
  <si>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</si>
  <si>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</si>
  <si>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</si>
  <si>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</si>
  <si>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</si>
  <si>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</si>
  <si>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</si>
  <si>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</si>
  <si>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</si>
  <si>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</si>
  <si>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</si>
  <si>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</si>
  <si>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</si>
  <si>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</si>
  <si>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</si>
  <si>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</si>
  <si>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</si>
  <si>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</si>
  <si>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</si>
  <si>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</si>
  <si>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</si>
  <si>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</si>
  <si>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</si>
  <si>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</si>
  <si>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</si>
  <si>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</si>
  <si>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</si>
  <si>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</si>
  <si>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</si>
  <si>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</si>
  <si>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</si>
  <si>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</si>
  <si>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</si>
  <si>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</si>
  <si>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</si>
  <si>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</si>
  <si>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</si>
  <si>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</si>
  <si>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</si>
  <si>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</si>
  <si>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</si>
  <si>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</si>
  <si>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</si>
  <si>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</si>
  <si>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</si>
  <si>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</si>
  <si>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</si>
  <si>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</si>
  <si>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</si>
  <si>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</si>
  <si>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</si>
  <si>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</si>
  <si>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</si>
  <si>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</si>
  <si>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</si>
  <si>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</si>
  <si>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</si>
  <si>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</si>
  <si>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</si>
  <si>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</si>
  <si>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</si>
  <si>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</si>
  <si>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</si>
  <si>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</si>
  <si>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</si>
  <si>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</si>
  <si>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</si>
  <si>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</si>
  <si>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</si>
  <si>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</si>
  <si>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</si>
  <si>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</si>
  <si>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</si>
  <si>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</si>
  <si>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</si>
  <si>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</si>
  <si>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</si>
  <si>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</si>
  <si>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</si>
  <si>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</si>
  <si>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</si>
  <si>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</si>
  <si>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</si>
  <si>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</si>
  <si>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</si>
  <si>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</si>
  <si>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</si>
  <si>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</si>
  <si>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</si>
  <si>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</si>
  <si>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</si>
  <si>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</si>
  <si>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</si>
  <si>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</si>
  <si>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</si>
  <si>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</si>
  <si>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</si>
  <si>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</si>
  <si>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</si>
  <si>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</si>
  <si>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</si>
  <si>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</si>
  <si>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</si>
  <si>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</si>
  <si>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</si>
  <si>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</si>
  <si>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</si>
  <si>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</si>
  <si>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</si>
  <si>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</si>
  <si>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</si>
  <si>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</si>
  <si>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</si>
  <si>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</si>
  <si>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</si>
  <si>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</si>
  <si>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</si>
  <si>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</si>
  <si>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</si>
  <si>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</si>
  <si>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</si>
  <si>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</si>
  <si>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</si>
  <si>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</si>
  <si>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</si>
  <si>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</si>
  <si>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</si>
  <si>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</si>
  <si>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</si>
  <si>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</si>
  <si>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</si>
  <si>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</si>
  <si>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</si>
  <si>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</si>
  <si>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</si>
  <si>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</si>
  <si>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</si>
  <si>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</si>
  <si>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</si>
  <si>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</si>
  <si>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</si>
  <si>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</si>
  <si>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</si>
  <si>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</si>
  <si>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</si>
  <si>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</si>
  <si>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</si>
  <si>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</si>
  <si>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</si>
  <si>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</si>
  <si>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</si>
  <si>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</si>
  <si>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</si>
  <si>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</si>
  <si>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</si>
  <si>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</si>
  <si>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</si>
  <si>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</si>
  <si>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</si>
  <si>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</si>
  <si>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</si>
  <si>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</si>
  <si>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</si>
  <si>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</si>
  <si>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</si>
  <si>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</si>
  <si>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</si>
  <si>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</si>
  <si>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</si>
  <si>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</si>
  <si>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</si>
  <si>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</si>
  <si>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</si>
  <si>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</si>
  <si>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</si>
  <si>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</si>
  <si>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</si>
  <si>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</si>
  <si>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</si>
  <si>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</si>
  <si>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</si>
  <si>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</si>
  <si>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</si>
  <si>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</si>
  <si>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</si>
  <si>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</si>
  <si>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</si>
  <si>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</si>
  <si>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</si>
  <si>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</si>
  <si>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</si>
  <si>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</si>
  <si>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</si>
  <si>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</si>
  <si>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</si>
  <si>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</si>
  <si>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</si>
  <si>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</si>
  <si>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</si>
  <si>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</si>
  <si>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</si>
  <si>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</si>
  <si>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</si>
  <si>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</si>
  <si>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</si>
  <si>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</si>
  <si>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</si>
  <si>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</si>
  <si>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</si>
  <si>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</si>
  <si>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</si>
  <si>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</si>
  <si>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</si>
  <si>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</si>
  <si>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</si>
  <si>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</si>
  <si>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</si>
  <si>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</si>
  <si>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</si>
  <si>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</si>
  <si>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</si>
  <si>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</si>
  <si>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</si>
  <si>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</si>
  <si>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</si>
  <si>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</si>
  <si>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</si>
  <si>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</si>
  <si>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</si>
  <si>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</si>
  <si>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</si>
  <si>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</si>
  <si>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</si>
  <si>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</si>
  <si>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</si>
  <si>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</si>
  <si>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</si>
  <si>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</si>
  <si>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中小企業等知的財産活用支援事業委託費
（中小企業知財経営支援金融機能活用促進事業）</t>
    <rPh sb="20" eb="22">
      <t>チュウショウ</t>
    </rPh>
    <rPh sb="22" eb="24">
      <t>キギョウ</t>
    </rPh>
    <rPh sb="24" eb="26">
      <t>チザイ</t>
    </rPh>
    <rPh sb="26" eb="28">
      <t>ケイエイ</t>
    </rPh>
    <rPh sb="28" eb="30">
      <t>シエン</t>
    </rPh>
    <rPh sb="30" eb="32">
      <t>キンユウ</t>
    </rPh>
    <rPh sb="32" eb="34">
      <t>キノウ</t>
    </rPh>
    <rPh sb="34" eb="36">
      <t>カツヨウ</t>
    </rPh>
    <rPh sb="36" eb="38">
      <t>ソクシン</t>
    </rPh>
    <rPh sb="38" eb="40">
      <t>ジギョウ</t>
    </rPh>
    <phoneticPr fontId="5"/>
  </si>
  <si>
    <t>特許庁</t>
    <rPh sb="0" eb="3">
      <t>トッキョチョウ</t>
    </rPh>
    <phoneticPr fontId="5"/>
  </si>
  <si>
    <t>総務部　普及支援課</t>
    <rPh sb="0" eb="2">
      <t>ソウム</t>
    </rPh>
    <rPh sb="2" eb="3">
      <t>ブ</t>
    </rPh>
    <rPh sb="4" eb="9">
      <t>フキュウシエンカ</t>
    </rPh>
    <phoneticPr fontId="5"/>
  </si>
  <si>
    <t>課長　佐野　元次</t>
    <rPh sb="0" eb="2">
      <t>カチョウ</t>
    </rPh>
    <rPh sb="3" eb="5">
      <t>サノ</t>
    </rPh>
    <rPh sb="6" eb="8">
      <t>モトジ</t>
    </rPh>
    <phoneticPr fontId="5"/>
  </si>
  <si>
    <t>-</t>
    <phoneticPr fontId="5"/>
  </si>
  <si>
    <t>○</t>
  </si>
  <si>
    <t>知的財産推進計画２０１９（２０１９年６月２１日決定）</t>
    <rPh sb="0" eb="2">
      <t>チテキ</t>
    </rPh>
    <rPh sb="2" eb="4">
      <t>ザイサン</t>
    </rPh>
    <rPh sb="4" eb="6">
      <t>スイシン</t>
    </rPh>
    <rPh sb="6" eb="8">
      <t>ケイカク</t>
    </rPh>
    <rPh sb="17" eb="18">
      <t>ネン</t>
    </rPh>
    <rPh sb="19" eb="20">
      <t>ガツ</t>
    </rPh>
    <rPh sb="22" eb="23">
      <t>ニチ</t>
    </rPh>
    <rPh sb="23" eb="25">
      <t>ケッテイ</t>
    </rPh>
    <phoneticPr fontId="5"/>
  </si>
  <si>
    <t>-</t>
    <phoneticPr fontId="5"/>
  </si>
  <si>
    <t>-</t>
    <phoneticPr fontId="5"/>
  </si>
  <si>
    <t>中小企業等知的財産活用支援事業委託費</t>
  </si>
  <si>
    <t>機関</t>
    <rPh sb="0" eb="2">
      <t>キカン</t>
    </rPh>
    <phoneticPr fontId="5"/>
  </si>
  <si>
    <t>-</t>
    <phoneticPr fontId="5"/>
  </si>
  <si>
    <t>令和元年度から令和5年度までの5年間で、知財を切り口とした経営支援が可能な金融機関を150機関とする。</t>
    <rPh sb="20" eb="22">
      <t>チザイ</t>
    </rPh>
    <rPh sb="23" eb="24">
      <t>キ</t>
    </rPh>
    <rPh sb="25" eb="26">
      <t>クチ</t>
    </rPh>
    <rPh sb="29" eb="31">
      <t>ケイエイ</t>
    </rPh>
    <rPh sb="31" eb="33">
      <t>シエン</t>
    </rPh>
    <rPh sb="34" eb="36">
      <t>カノウ</t>
    </rPh>
    <rPh sb="37" eb="39">
      <t>キンユウ</t>
    </rPh>
    <rPh sb="39" eb="41">
      <t>キカン</t>
    </rPh>
    <rPh sb="45" eb="47">
      <t>キカン</t>
    </rPh>
    <phoneticPr fontId="5"/>
  </si>
  <si>
    <t>中小企業には、金融機関に知的財産を活用した事業を理解してもらい、資金調達や本業支援を受けたいというニーズがあり、一方で金融機関は、特許等の知的財産に着目してアドバイスを行うことに苦手意識を持っているため、両者に対する支援として知財金融がニーズを満たしている。</t>
    <rPh sb="0" eb="2">
      <t>チュウショウ</t>
    </rPh>
    <rPh sb="2" eb="4">
      <t>キギョウ</t>
    </rPh>
    <rPh sb="7" eb="9">
      <t>キンユウ</t>
    </rPh>
    <rPh sb="9" eb="11">
      <t>キカン</t>
    </rPh>
    <rPh sb="12" eb="14">
      <t>チテキ</t>
    </rPh>
    <rPh sb="14" eb="16">
      <t>ザイサン</t>
    </rPh>
    <rPh sb="17" eb="19">
      <t>カツヨウ</t>
    </rPh>
    <rPh sb="21" eb="23">
      <t>ジギョウ</t>
    </rPh>
    <rPh sb="24" eb="26">
      <t>リカイ</t>
    </rPh>
    <rPh sb="32" eb="34">
      <t>シキン</t>
    </rPh>
    <rPh sb="34" eb="36">
      <t>チョウタツ</t>
    </rPh>
    <rPh sb="37" eb="39">
      <t>ホンギョウ</t>
    </rPh>
    <rPh sb="39" eb="41">
      <t>シエン</t>
    </rPh>
    <rPh sb="42" eb="43">
      <t>ウ</t>
    </rPh>
    <rPh sb="56" eb="58">
      <t>イッポウ</t>
    </rPh>
    <rPh sb="59" eb="61">
      <t>キンユウ</t>
    </rPh>
    <rPh sb="61" eb="63">
      <t>キカン</t>
    </rPh>
    <rPh sb="65" eb="67">
      <t>トッキョ</t>
    </rPh>
    <rPh sb="67" eb="68">
      <t>ナド</t>
    </rPh>
    <rPh sb="69" eb="71">
      <t>チテキ</t>
    </rPh>
    <rPh sb="71" eb="73">
      <t>ザイサン</t>
    </rPh>
    <rPh sb="74" eb="76">
      <t>チャクモク</t>
    </rPh>
    <rPh sb="84" eb="85">
      <t>オコナ</t>
    </rPh>
    <rPh sb="89" eb="91">
      <t>ニガテ</t>
    </rPh>
    <rPh sb="91" eb="93">
      <t>イシキ</t>
    </rPh>
    <rPh sb="94" eb="95">
      <t>モ</t>
    </rPh>
    <rPh sb="102" eb="104">
      <t>リョウシャ</t>
    </rPh>
    <rPh sb="105" eb="106">
      <t>タイ</t>
    </rPh>
    <rPh sb="108" eb="110">
      <t>シエン</t>
    </rPh>
    <rPh sb="113" eb="115">
      <t>チザイ</t>
    </rPh>
    <rPh sb="115" eb="117">
      <t>キンユウ</t>
    </rPh>
    <rPh sb="122" eb="123">
      <t>ミ</t>
    </rPh>
    <phoneticPr fontId="5"/>
  </si>
  <si>
    <t>無</t>
  </si>
  <si>
    <t>国の支援によって知財ビジネス提案書・評価書を金融機関が利用出来る機会を提供することで、地域金融機関に知財を切り口とした融資検討や成長支援提案をする意義を認識させ、定着させることにより、金融機関が独自で知財金融に取り組むことが可能となってくる。</t>
    <rPh sb="14" eb="17">
      <t>テイアンショ</t>
    </rPh>
    <phoneticPr fontId="5"/>
  </si>
  <si>
    <t>知財金融普及のため、金融機関向けの説明会の開催や調査会社の適切な管理が出来る事業者を公募で選定することで合理的に実施している。</t>
    <rPh sb="24" eb="26">
      <t>チョウサ</t>
    </rPh>
    <rPh sb="26" eb="28">
      <t>カイシャ</t>
    </rPh>
    <rPh sb="29" eb="31">
      <t>テキセツ</t>
    </rPh>
    <rPh sb="32" eb="34">
      <t>カンリ</t>
    </rPh>
    <phoneticPr fontId="5"/>
  </si>
  <si>
    <t>‐</t>
  </si>
  <si>
    <t>セミナーや説明会を適宜WEB開催にする等により会場費のコスト削減を図る。</t>
    <rPh sb="5" eb="8">
      <t>セツメイカイ</t>
    </rPh>
    <rPh sb="8" eb="9">
      <t>カイジョウ</t>
    </rPh>
    <rPh sb="9" eb="11">
      <t>テキギ</t>
    </rPh>
    <rPh sb="14" eb="16">
      <t>カイサイ</t>
    </rPh>
    <rPh sb="19" eb="20">
      <t>トウ</t>
    </rPh>
    <rPh sb="23" eb="26">
      <t>カイジョウヒ</t>
    </rPh>
    <rPh sb="30" eb="32">
      <t>サクゲン</t>
    </rPh>
    <rPh sb="33" eb="34">
      <t>ハカ</t>
    </rPh>
    <phoneticPr fontId="5"/>
  </si>
  <si>
    <t>企画競争により、最も効果的な実施内容を選定している。</t>
    <rPh sb="0" eb="2">
      <t>キカク</t>
    </rPh>
    <rPh sb="2" eb="4">
      <t>キョウソウ</t>
    </rPh>
    <rPh sb="8" eb="9">
      <t>モット</t>
    </rPh>
    <rPh sb="10" eb="13">
      <t>コウカテキ</t>
    </rPh>
    <rPh sb="14" eb="16">
      <t>ジッシ</t>
    </rPh>
    <rPh sb="16" eb="18">
      <t>ナイヨウ</t>
    </rPh>
    <rPh sb="19" eb="21">
      <t>センテイ</t>
    </rPh>
    <phoneticPr fontId="5"/>
  </si>
  <si>
    <t>三菱UFJリサーチ&amp;コンサルティング株式会社</t>
    <rPh sb="0" eb="2">
      <t>ミツビシ</t>
    </rPh>
    <rPh sb="9" eb="22">
      <t>アンドコンサルティングカブシキガイシャ</t>
    </rPh>
    <phoneticPr fontId="5"/>
  </si>
  <si>
    <t>知財ビジネス提案書作成や伴走型支援の包括的な受託業務等</t>
    <rPh sb="0" eb="2">
      <t>チザイ</t>
    </rPh>
    <rPh sb="6" eb="9">
      <t>テイアンショ</t>
    </rPh>
    <rPh sb="9" eb="11">
      <t>サクセイ</t>
    </rPh>
    <rPh sb="12" eb="14">
      <t>バンソウ</t>
    </rPh>
    <rPh sb="14" eb="15">
      <t>ガタ</t>
    </rPh>
    <rPh sb="15" eb="17">
      <t>シエン</t>
    </rPh>
    <rPh sb="18" eb="21">
      <t>ホウカツテキ</t>
    </rPh>
    <rPh sb="22" eb="24">
      <t>ジュタク</t>
    </rPh>
    <rPh sb="24" eb="26">
      <t>ギョウム</t>
    </rPh>
    <rPh sb="26" eb="27">
      <t>ナド</t>
    </rPh>
    <phoneticPr fontId="5"/>
  </si>
  <si>
    <t>正林国際特許商標事務所</t>
    <phoneticPr fontId="5"/>
  </si>
  <si>
    <t>株式会社パテント・ファイナンス・コンサルティング</t>
    <phoneticPr fontId="5"/>
  </si>
  <si>
    <t>特定非営利活動法人日本動産鑑定</t>
    <phoneticPr fontId="5"/>
  </si>
  <si>
    <t>IP Valuation特許事務所</t>
    <phoneticPr fontId="5"/>
  </si>
  <si>
    <t>一般社団法人知財経営ネットワーク</t>
    <phoneticPr fontId="5"/>
  </si>
  <si>
    <t>株式会社工業市場研究所</t>
    <phoneticPr fontId="5"/>
  </si>
  <si>
    <t xml:space="preserve"> 特許業務法人 創成国際特許事務所</t>
    <phoneticPr fontId="5"/>
  </si>
  <si>
    <t>つくば未来経営コンサルティング事務所</t>
    <phoneticPr fontId="5"/>
  </si>
  <si>
    <t>-</t>
    <phoneticPr fontId="5"/>
  </si>
  <si>
    <t>-</t>
    <phoneticPr fontId="5"/>
  </si>
  <si>
    <t>知財ビジネス評価書・提案書作成</t>
    <rPh sb="0" eb="2">
      <t>チザイ</t>
    </rPh>
    <rPh sb="6" eb="9">
      <t>ヒョウカショ</t>
    </rPh>
    <rPh sb="10" eb="13">
      <t>テイアンショ</t>
    </rPh>
    <rPh sb="13" eb="15">
      <t>サクセイ</t>
    </rPh>
    <phoneticPr fontId="5"/>
  </si>
  <si>
    <t>一般社団法人国際知財活用促進連盟</t>
    <phoneticPr fontId="5"/>
  </si>
  <si>
    <t>株式会社 ＡＩＲＩ</t>
    <rPh sb="0" eb="4">
      <t>カブシキガイシャ</t>
    </rPh>
    <phoneticPr fontId="5"/>
  </si>
  <si>
    <t>事業費</t>
    <rPh sb="0" eb="3">
      <t>ジギョウヒ</t>
    </rPh>
    <phoneticPr fontId="5"/>
  </si>
  <si>
    <t>人件費</t>
    <rPh sb="0" eb="3">
      <t>ジンケンヒ</t>
    </rPh>
    <phoneticPr fontId="5"/>
  </si>
  <si>
    <t>一般管理費</t>
    <rPh sb="0" eb="5">
      <t>イッパンカンリヒ</t>
    </rPh>
    <phoneticPr fontId="5"/>
  </si>
  <si>
    <t>知財ビジネス評価書・提案書作成費</t>
    <rPh sb="0" eb="2">
      <t>チザイ</t>
    </rPh>
    <rPh sb="6" eb="9">
      <t>ヒョウカショ</t>
    </rPh>
    <rPh sb="10" eb="13">
      <t>テイアンショ</t>
    </rPh>
    <rPh sb="13" eb="15">
      <t>サクセイ</t>
    </rPh>
    <rPh sb="15" eb="16">
      <t>ヒ</t>
    </rPh>
    <phoneticPr fontId="5"/>
  </si>
  <si>
    <t>-</t>
    <phoneticPr fontId="5"/>
  </si>
  <si>
    <t>一部の地方自治体では金融機関に対する知財意識向上の取組みを行っているが、全国に約５００機関存在する地域金融機関に効率的に働きかけるには、国による支援が必要。</t>
    <rPh sb="0" eb="2">
      <t>イチブ</t>
    </rPh>
    <rPh sb="3" eb="5">
      <t>チホウ</t>
    </rPh>
    <rPh sb="5" eb="8">
      <t>ジチタイ</t>
    </rPh>
    <rPh sb="10" eb="12">
      <t>キンユウ</t>
    </rPh>
    <rPh sb="12" eb="14">
      <t>キカン</t>
    </rPh>
    <rPh sb="15" eb="16">
      <t>タイ</t>
    </rPh>
    <rPh sb="18" eb="20">
      <t>チザイ</t>
    </rPh>
    <rPh sb="20" eb="22">
      <t>イシキ</t>
    </rPh>
    <rPh sb="22" eb="24">
      <t>コウジョウ</t>
    </rPh>
    <rPh sb="25" eb="27">
      <t>トリク</t>
    </rPh>
    <rPh sb="29" eb="30">
      <t>オコナ</t>
    </rPh>
    <rPh sb="36" eb="38">
      <t>ゼンコク</t>
    </rPh>
    <rPh sb="39" eb="40">
      <t>ヤク</t>
    </rPh>
    <rPh sb="43" eb="45">
      <t>キカン</t>
    </rPh>
    <rPh sb="45" eb="47">
      <t>ソンザイ</t>
    </rPh>
    <rPh sb="49" eb="51">
      <t>チイキ</t>
    </rPh>
    <rPh sb="51" eb="53">
      <t>キンユウ</t>
    </rPh>
    <rPh sb="53" eb="55">
      <t>キカン</t>
    </rPh>
    <rPh sb="56" eb="58">
      <t>コウリツ</t>
    </rPh>
    <rPh sb="58" eb="59">
      <t>テキ</t>
    </rPh>
    <rPh sb="60" eb="61">
      <t>ハタラ</t>
    </rPh>
    <rPh sb="68" eb="69">
      <t>クニ</t>
    </rPh>
    <rPh sb="72" eb="74">
      <t>シエン</t>
    </rPh>
    <rPh sb="75" eb="77">
      <t>ヒツヨウ</t>
    </rPh>
    <phoneticPr fontId="5"/>
  </si>
  <si>
    <t>知的財産推進計画２０１９において、地方・中小の知財戦略強化支援のための施策の方向性として知財ビジネス提案書の作成支援を行うことが記載されている。</t>
    <rPh sb="0" eb="2">
      <t>チテキ</t>
    </rPh>
    <rPh sb="2" eb="4">
      <t>ザイサン</t>
    </rPh>
    <rPh sb="4" eb="6">
      <t>スイシン</t>
    </rPh>
    <rPh sb="6" eb="8">
      <t>ケイカク</t>
    </rPh>
    <rPh sb="35" eb="37">
      <t>シサク</t>
    </rPh>
    <rPh sb="38" eb="41">
      <t>ホウコウセイ</t>
    </rPh>
    <rPh sb="44" eb="46">
      <t>チザイ</t>
    </rPh>
    <rPh sb="50" eb="53">
      <t>テイアンショ</t>
    </rPh>
    <rPh sb="54" eb="56">
      <t>サクセイ</t>
    </rPh>
    <rPh sb="56" eb="58">
      <t>シエン</t>
    </rPh>
    <rPh sb="59" eb="60">
      <t>オコナ</t>
    </rPh>
    <rPh sb="64" eb="66">
      <t>キサイ</t>
    </rPh>
    <phoneticPr fontId="5"/>
  </si>
  <si>
    <t>目標値以上の成果実績となっている。</t>
    <rPh sb="0" eb="3">
      <t>モクヒョウチ</t>
    </rPh>
    <rPh sb="3" eb="5">
      <t>イジョウ</t>
    </rPh>
    <rPh sb="6" eb="8">
      <t>セイカ</t>
    </rPh>
    <rPh sb="8" eb="10">
      <t>ジッセキ</t>
    </rPh>
    <phoneticPr fontId="5"/>
  </si>
  <si>
    <t>見込みに見合った実績となっている。</t>
    <rPh sb="0" eb="2">
      <t>ミコ</t>
    </rPh>
    <rPh sb="4" eb="6">
      <t>ミア</t>
    </rPh>
    <rPh sb="8" eb="10">
      <t>ジッセキ</t>
    </rPh>
    <phoneticPr fontId="5"/>
  </si>
  <si>
    <t>マニュアルや事例集等を普及活動において活用している。</t>
    <rPh sb="6" eb="8">
      <t>ジレイ</t>
    </rPh>
    <rPh sb="8" eb="9">
      <t>シュウ</t>
    </rPh>
    <rPh sb="9" eb="10">
      <t>トウ</t>
    </rPh>
    <rPh sb="11" eb="15">
      <t>フキュウカツドウ</t>
    </rPh>
    <rPh sb="19" eb="21">
      <t>カツヨウ</t>
    </rPh>
    <phoneticPr fontId="5"/>
  </si>
  <si>
    <t>業務を行う者の人件費</t>
    <phoneticPr fontId="5"/>
  </si>
  <si>
    <t>調査会社への外注費、説明会開催費、資料作成費、謝金・旅費等</t>
    <rPh sb="10" eb="13">
      <t>セツメイカイ</t>
    </rPh>
    <rPh sb="23" eb="25">
      <t>シャキン</t>
    </rPh>
    <rPh sb="26" eb="28">
      <t>リョヒ</t>
    </rPh>
    <phoneticPr fontId="5"/>
  </si>
  <si>
    <t>A.三菱UFJリサーチ&amp;コンサルティング株式会社</t>
    <phoneticPr fontId="5"/>
  </si>
  <si>
    <t>B.正林国際特許商標事務所</t>
    <phoneticPr fontId="5"/>
  </si>
  <si>
    <t>-</t>
    <phoneticPr fontId="5"/>
  </si>
  <si>
    <t>中小企業等の知的財産を踏まえた事業の評価や経営課題に対する解決策をまとめた「知財ビジネス評価書・提案書」を金融機関へ提供し、「知財活用への気づき」を与えると共に、取引先への本業支援を促す。また、知財専門家と金融機関が共に中小企業を訪問して、経営支援の内容を検討し実践することで、対象企業の事業維持・拡大を目指す。
　</t>
    <phoneticPr fontId="5"/>
  </si>
  <si>
    <t>令和２年度は以下の取組を実施予定。
・知財ビジネス評価書提供（中小企業の経営力の源泉となる技術力やブランド力等の知的財産と事業との関係性を評価したレポート）
・知財ビジネス提案書作成支援（知財ビジネス評価書を提供した金融機関と知財専門家が中小企業を訪問し、評価書の内容を基に経営支援を実施）
・知財金融を普及させるための周知資料の作成やフォーラム等の開催
・知財ビジネス評価書や提案書の効果分析</t>
    <rPh sb="0" eb="2">
      <t>レイワ</t>
    </rPh>
    <rPh sb="4" eb="5">
      <t>ド</t>
    </rPh>
    <rPh sb="6" eb="8">
      <t>イカ</t>
    </rPh>
    <rPh sb="9" eb="11">
      <t>トリク</t>
    </rPh>
    <rPh sb="12" eb="14">
      <t>ジッシ</t>
    </rPh>
    <rPh sb="14" eb="16">
      <t>ヨテイ</t>
    </rPh>
    <rPh sb="19" eb="21">
      <t>チザイ</t>
    </rPh>
    <rPh sb="25" eb="28">
      <t>ヒョウカショ</t>
    </rPh>
    <rPh sb="28" eb="30">
      <t>テイキョウ</t>
    </rPh>
    <rPh sb="31" eb="33">
      <t>チュウショウ</t>
    </rPh>
    <rPh sb="33" eb="35">
      <t>キギョウ</t>
    </rPh>
    <rPh sb="36" eb="38">
      <t>ケイエイ</t>
    </rPh>
    <rPh sb="38" eb="39">
      <t>リョク</t>
    </rPh>
    <rPh sb="40" eb="42">
      <t>ゲンセン</t>
    </rPh>
    <rPh sb="45" eb="48">
      <t>ギジュツリョク</t>
    </rPh>
    <rPh sb="53" eb="54">
      <t>リョク</t>
    </rPh>
    <rPh sb="54" eb="55">
      <t>トウ</t>
    </rPh>
    <rPh sb="56" eb="60">
      <t>チテキザイサン</t>
    </rPh>
    <rPh sb="61" eb="63">
      <t>ジギョウ</t>
    </rPh>
    <rPh sb="65" eb="68">
      <t>カンケイセイ</t>
    </rPh>
    <rPh sb="69" eb="71">
      <t>ヒョウカ</t>
    </rPh>
    <rPh sb="80" eb="82">
      <t>チザイ</t>
    </rPh>
    <rPh sb="86" eb="89">
      <t>テイアンショ</t>
    </rPh>
    <rPh sb="89" eb="91">
      <t>サクセイ</t>
    </rPh>
    <rPh sb="91" eb="93">
      <t>シエン</t>
    </rPh>
    <rPh sb="94" eb="96">
      <t>チザイ</t>
    </rPh>
    <rPh sb="100" eb="103">
      <t>ヒョウカショ</t>
    </rPh>
    <rPh sb="104" eb="106">
      <t>テイキョウ</t>
    </rPh>
    <rPh sb="108" eb="112">
      <t>キンユウキカン</t>
    </rPh>
    <rPh sb="113" eb="115">
      <t>チザイ</t>
    </rPh>
    <rPh sb="115" eb="118">
      <t>センモンカ</t>
    </rPh>
    <rPh sb="119" eb="123">
      <t>チュウショウキギョウ</t>
    </rPh>
    <rPh sb="124" eb="126">
      <t>ホウモン</t>
    </rPh>
    <rPh sb="128" eb="131">
      <t>ヒョウカショ</t>
    </rPh>
    <rPh sb="132" eb="134">
      <t>ナイヨウ</t>
    </rPh>
    <rPh sb="135" eb="136">
      <t>モト</t>
    </rPh>
    <rPh sb="137" eb="139">
      <t>ケイエイ</t>
    </rPh>
    <rPh sb="139" eb="141">
      <t>シエン</t>
    </rPh>
    <rPh sb="142" eb="144">
      <t>ジッシ</t>
    </rPh>
    <rPh sb="152" eb="154">
      <t>フキュウ</t>
    </rPh>
    <rPh sb="160" eb="162">
      <t>シュウチ</t>
    </rPh>
    <rPh sb="162" eb="164">
      <t>シリョウ</t>
    </rPh>
    <rPh sb="165" eb="167">
      <t>サクセイ</t>
    </rPh>
    <rPh sb="173" eb="174">
      <t>トウ</t>
    </rPh>
    <rPh sb="175" eb="177">
      <t>カイサイ</t>
    </rPh>
    <rPh sb="179" eb="181">
      <t>チザイ</t>
    </rPh>
    <rPh sb="185" eb="188">
      <t>ヒョウカショ</t>
    </rPh>
    <rPh sb="189" eb="192">
      <t>テイアンショ</t>
    </rPh>
    <rPh sb="193" eb="195">
      <t>コウカ</t>
    </rPh>
    <rPh sb="195" eb="197">
      <t>ブンセキ</t>
    </rPh>
    <phoneticPr fontId="5"/>
  </si>
  <si>
    <t>アウトカム達成に向けてより効果的な案件に集中して支援を実施することとし、それに応じて知財ビジネス評価書及び提案書の作成件数を削減するため３年度要求額が減少した。</t>
    <rPh sb="39" eb="40">
      <t>オウ</t>
    </rPh>
    <rPh sb="62" eb="64">
      <t>サクゲン</t>
    </rPh>
    <rPh sb="69" eb="71">
      <t>ネンド</t>
    </rPh>
    <rPh sb="71" eb="73">
      <t>ヨウキュウ</t>
    </rPh>
    <rPh sb="73" eb="74">
      <t>ガク</t>
    </rPh>
    <phoneticPr fontId="5"/>
  </si>
  <si>
    <t>執行額/対象案件数</t>
    <rPh sb="0" eb="2">
      <t>シッコウ</t>
    </rPh>
    <rPh sb="2" eb="3">
      <t>ガク</t>
    </rPh>
    <rPh sb="4" eb="6">
      <t>タイショウ</t>
    </rPh>
    <rPh sb="6" eb="8">
      <t>アンケン</t>
    </rPh>
    <rPh sb="8" eb="9">
      <t>スウ</t>
    </rPh>
    <phoneticPr fontId="5"/>
  </si>
  <si>
    <t>千円</t>
    <rPh sb="0" eb="2">
      <t>センエン</t>
    </rPh>
    <phoneticPr fontId="5"/>
  </si>
  <si>
    <t>144,622千円/167</t>
    <phoneticPr fontId="5"/>
  </si>
  <si>
    <t>2年度契約額150,917千円/2年度対象案件見込数160</t>
    <phoneticPr fontId="5"/>
  </si>
  <si>
    <t>知財ビジネス提案書・評価書の作成件数</t>
    <rPh sb="0" eb="2">
      <t>チザイ</t>
    </rPh>
    <rPh sb="6" eb="9">
      <t>テイアンショ</t>
    </rPh>
    <rPh sb="10" eb="13">
      <t>ヒョウカショ</t>
    </rPh>
    <rPh sb="14" eb="16">
      <t>サクセイ</t>
    </rPh>
    <rPh sb="16" eb="18">
      <t>ケンスウ</t>
    </rPh>
    <phoneticPr fontId="5"/>
  </si>
  <si>
    <t>件数</t>
    <rPh sb="0" eb="2">
      <t>ケンスウ</t>
    </rPh>
    <phoneticPr fontId="5"/>
  </si>
  <si>
    <t>企画競争による公募を開始し、事業説明会には６者が参加、３者から応募があり、外部の技術審査委員による審査を経て選定された。</t>
    <rPh sb="0" eb="2">
      <t>キカク</t>
    </rPh>
    <rPh sb="2" eb="4">
      <t>キョウソウ</t>
    </rPh>
    <rPh sb="7" eb="9">
      <t>コウボ</t>
    </rPh>
    <rPh sb="10" eb="12">
      <t>カイシ</t>
    </rPh>
    <rPh sb="14" eb="16">
      <t>ジギョウ</t>
    </rPh>
    <rPh sb="16" eb="19">
      <t>セツメイカイ</t>
    </rPh>
    <rPh sb="22" eb="23">
      <t>シャ</t>
    </rPh>
    <rPh sb="24" eb="26">
      <t>サンカ</t>
    </rPh>
    <rPh sb="28" eb="29">
      <t>シャ</t>
    </rPh>
    <rPh sb="31" eb="33">
      <t>オウボ</t>
    </rPh>
    <rPh sb="37" eb="39">
      <t>ガイブ</t>
    </rPh>
    <rPh sb="40" eb="42">
      <t>ギジュツ</t>
    </rPh>
    <rPh sb="42" eb="44">
      <t>シンサ</t>
    </rPh>
    <rPh sb="44" eb="46">
      <t>イイン</t>
    </rPh>
    <rPh sb="49" eb="51">
      <t>シンサ</t>
    </rPh>
    <rPh sb="52" eb="53">
      <t>ヘ</t>
    </rPh>
    <rPh sb="54" eb="56">
      <t>センテイ</t>
    </rPh>
    <phoneticPr fontId="5"/>
  </si>
  <si>
    <t>知財ビジネス提案書・評価書作成費用の他、各案件の効果分析費用やフォーラム開催等による周知コストも含まれており、効果的な事業実施のために妥当な水準と言える。一方で、事業終了に向けて必要最小限のコストに抑えるよう、施策の取捨選択を検討する必要がある。</t>
    <rPh sb="0" eb="2">
      <t>チザイ</t>
    </rPh>
    <rPh sb="6" eb="9">
      <t>テイアンショ</t>
    </rPh>
    <rPh sb="10" eb="13">
      <t>ヒョウカショ</t>
    </rPh>
    <rPh sb="13" eb="15">
      <t>サクセイ</t>
    </rPh>
    <rPh sb="15" eb="17">
      <t>ヒヨウ</t>
    </rPh>
    <rPh sb="18" eb="19">
      <t>ホカ</t>
    </rPh>
    <rPh sb="20" eb="21">
      <t>カク</t>
    </rPh>
    <rPh sb="21" eb="23">
      <t>アンケン</t>
    </rPh>
    <rPh sb="24" eb="26">
      <t>コウカ</t>
    </rPh>
    <rPh sb="26" eb="28">
      <t>ブンセキ</t>
    </rPh>
    <rPh sb="28" eb="30">
      <t>ヒヨウ</t>
    </rPh>
    <rPh sb="36" eb="38">
      <t>カイサイ</t>
    </rPh>
    <rPh sb="38" eb="39">
      <t>トウ</t>
    </rPh>
    <rPh sb="42" eb="44">
      <t>シュウチ</t>
    </rPh>
    <rPh sb="48" eb="49">
      <t>フク</t>
    </rPh>
    <rPh sb="55" eb="57">
      <t>コウカ</t>
    </rPh>
    <rPh sb="57" eb="58">
      <t>テキ</t>
    </rPh>
    <rPh sb="59" eb="61">
      <t>ジギョウ</t>
    </rPh>
    <rPh sb="61" eb="63">
      <t>ジッシ</t>
    </rPh>
    <rPh sb="67" eb="69">
      <t>ダトウ</t>
    </rPh>
    <rPh sb="70" eb="72">
      <t>スイジュン</t>
    </rPh>
    <rPh sb="73" eb="74">
      <t>イ</t>
    </rPh>
    <rPh sb="77" eb="79">
      <t>イッポウ</t>
    </rPh>
    <rPh sb="81" eb="83">
      <t>ジギョウ</t>
    </rPh>
    <rPh sb="83" eb="85">
      <t>シュウリョウ</t>
    </rPh>
    <rPh sb="86" eb="87">
      <t>ム</t>
    </rPh>
    <rPh sb="89" eb="91">
      <t>ヒツヨウ</t>
    </rPh>
    <rPh sb="91" eb="94">
      <t>サイショウゲン</t>
    </rPh>
    <rPh sb="99" eb="100">
      <t>オサ</t>
    </rPh>
    <rPh sb="105" eb="107">
      <t>シサク</t>
    </rPh>
    <rPh sb="108" eb="112">
      <t>シュシャセンタク</t>
    </rPh>
    <rPh sb="113" eb="115">
      <t>ケントウ</t>
    </rPh>
    <rPh sb="117" eb="119">
      <t>ヒツヨウ</t>
    </rPh>
    <phoneticPr fontId="5"/>
  </si>
  <si>
    <t>事業終了を見据え成果目標達成に向けて、実施する施策の適正水準を再検討することで予算縮減を図る。具体的には、知財ビジネス提案書・評価書の作成件数を減らして、より高い効果が見込める案件に集中して支援を実施していく。</t>
    <rPh sb="0" eb="2">
      <t>ジギョウ</t>
    </rPh>
    <rPh sb="2" eb="4">
      <t>シュウリョウ</t>
    </rPh>
    <rPh sb="5" eb="7">
      <t>ミス</t>
    </rPh>
    <rPh sb="8" eb="10">
      <t>セイカ</t>
    </rPh>
    <rPh sb="10" eb="12">
      <t>モクヒョウ</t>
    </rPh>
    <rPh sb="12" eb="14">
      <t>タッセイ</t>
    </rPh>
    <rPh sb="15" eb="16">
      <t>ム</t>
    </rPh>
    <rPh sb="19" eb="21">
      <t>ジッシ</t>
    </rPh>
    <rPh sb="23" eb="25">
      <t>シサク</t>
    </rPh>
    <rPh sb="26" eb="28">
      <t>テキセイ</t>
    </rPh>
    <rPh sb="28" eb="30">
      <t>スイジュン</t>
    </rPh>
    <rPh sb="31" eb="32">
      <t>サイ</t>
    </rPh>
    <rPh sb="32" eb="34">
      <t>ケントウ</t>
    </rPh>
    <rPh sb="39" eb="41">
      <t>ヨサン</t>
    </rPh>
    <rPh sb="41" eb="43">
      <t>シュクゲン</t>
    </rPh>
    <rPh sb="44" eb="45">
      <t>ハカ</t>
    </rPh>
    <rPh sb="47" eb="50">
      <t>グタイテキ</t>
    </rPh>
    <rPh sb="53" eb="55">
      <t>チザイ</t>
    </rPh>
    <rPh sb="59" eb="62">
      <t>テイアンショ</t>
    </rPh>
    <rPh sb="63" eb="66">
      <t>ヒョウカショ</t>
    </rPh>
    <rPh sb="67" eb="69">
      <t>サクセイ</t>
    </rPh>
    <rPh sb="69" eb="71">
      <t>ケンスウ</t>
    </rPh>
    <rPh sb="72" eb="73">
      <t>ヘ</t>
    </rPh>
    <rPh sb="88" eb="90">
      <t>アンケン</t>
    </rPh>
    <rPh sb="91" eb="93">
      <t>シュウチュウ</t>
    </rPh>
    <rPh sb="95" eb="97">
      <t>シエン</t>
    </rPh>
    <rPh sb="98" eb="100">
      <t>ジッシ</t>
    </rPh>
    <phoneticPr fontId="5"/>
  </si>
  <si>
    <t>・成果指標（アウトカム）は、「知財に着目した経営支援を行った金融機関数」である。「知財に着目した経営支援」とは、具体的にどのような経営支援が該当するのか、指標の定義を明確にすべきではないか。また、目標値は150機関（累計）だと思われるが、過年度実績に含まれる金融機関が継続して知財に着目した経営支援を行っているかもフォローすることが必要。
・成果指標（アウトカム）と活動指標（アウトプット）が同一であり再検討が必要ではないか。例えば、活動指標として、「知財ビジネス提案書・評価書の作成数」、「提案書等の提案件数」、「知財専門家と金融機関による訪問中小企業数」、「フォーラム開催数・参加者数」等を設定し、実績を丁寧に説明すべきではないか。
・単位あたりコストの計算式を明記すべきではないか。
・点検結果、改善の方向性欄について、成果指標、活動指標を見直し、これら指標の実績を基に、具体的に点検結果や改善策を記載すべきではないか。
・調査会社への外注費が計上されているが、昨今、再委託と外注の区分については様々な批判・指摘があるため、外注として整理している理由・事情について、適宜、補足的な説明も必要ではないか。</t>
    <phoneticPr fontId="5"/>
  </si>
  <si>
    <t>有識者のご指摘を踏まえて、所要の対応を行うこと。</t>
    <phoneticPr fontId="5"/>
  </si>
  <si>
    <t>縮減</t>
  </si>
  <si>
    <t>知財ビジネス提案書の作成により、知財に着目して取引先企業の事業性を理解し、経営支援を行った金融機関数。</t>
    <rPh sb="0" eb="2">
      <t>チザイ</t>
    </rPh>
    <rPh sb="6" eb="9">
      <t>テイアンショ</t>
    </rPh>
    <rPh sb="10" eb="12">
      <t>サクセイ</t>
    </rPh>
    <rPh sb="16" eb="18">
      <t>チザイ</t>
    </rPh>
    <rPh sb="19" eb="21">
      <t>チャクモク</t>
    </rPh>
    <rPh sb="23" eb="25">
      <t>トリヒキ</t>
    </rPh>
    <rPh sb="25" eb="26">
      <t>サキ</t>
    </rPh>
    <rPh sb="26" eb="28">
      <t>キギョウ</t>
    </rPh>
    <rPh sb="29" eb="32">
      <t>ジギョウセイ</t>
    </rPh>
    <rPh sb="33" eb="35">
      <t>リカイ</t>
    </rPh>
    <rPh sb="37" eb="39">
      <t>ケイエイ</t>
    </rPh>
    <rPh sb="39" eb="41">
      <t>シエン</t>
    </rPh>
    <rPh sb="42" eb="43">
      <t>オコナ</t>
    </rPh>
    <rPh sb="45" eb="47">
      <t>キンユウ</t>
    </rPh>
    <rPh sb="47" eb="49">
      <t>キカン</t>
    </rPh>
    <rPh sb="49" eb="50">
      <t>スウ</t>
    </rPh>
    <phoneticPr fontId="5"/>
  </si>
  <si>
    <t>現状は各項目に問題はないものの、コストについては削減を検討していく必要がある。</t>
    <rPh sb="0" eb="2">
      <t>ゲンジョウ</t>
    </rPh>
    <rPh sb="3" eb="4">
      <t>カク</t>
    </rPh>
    <rPh sb="4" eb="6">
      <t>コウモク</t>
    </rPh>
    <rPh sb="7" eb="9">
      <t>モンダイ</t>
    </rPh>
    <rPh sb="24" eb="26">
      <t>サクゲン</t>
    </rPh>
    <rPh sb="27" eb="29">
      <t>ケントウ</t>
    </rPh>
    <rPh sb="33" eb="35">
      <t>ヒツヨウ</t>
    </rPh>
    <phoneticPr fontId="5"/>
  </si>
  <si>
    <t>・成果指標（アウトカム）は、「知財ビジネス提案書の作成により、知財に着目して取引先企業の事業性を理解し、経営支援を行った金融機関数。」とする。また、過年度実績に含まれる金融機関に対してはフォローアップ調査を実施している。
・成果指標（アウトカム）達成のためには知財ビジネス提案書・評価書を適切な件数作成する必要があることから、活動指標（アウトプット）として「知財ビジネス提案書・評価書の作成数」を設定する。
・単位あたりコストの計算式を明記し、点検を実施した。
・成果指標、活動指標を再検討し、点検結果や具体的な改善策を記載した。
・調査会社への外注費については、事業の効率性の説明の中で外注として整理している理由も補足した。</t>
    <rPh sb="1" eb="3">
      <t>セイカ</t>
    </rPh>
    <rPh sb="3" eb="5">
      <t>シヒョウ</t>
    </rPh>
    <phoneticPr fontId="5"/>
  </si>
  <si>
    <t>予算は、知財ビジネス提案書・評価書作成費、マニュアル作成費、調査費、謝金・旅費、その他普及に関する費目となっており、事業目的に即し真に必要なものに限定されている。なお、知財ビジネス評価書の作成作業については専門性の高い調査会社に一任することで、受託事業者が持ち合わせていない能力を補っている。</t>
    <rPh sb="10" eb="13">
      <t>テイアンショ</t>
    </rPh>
    <rPh sb="26" eb="28">
      <t>サクセイ</t>
    </rPh>
    <rPh sb="28" eb="29">
      <t>ヒ</t>
    </rPh>
    <rPh sb="30" eb="32">
      <t>チョウサ</t>
    </rPh>
    <rPh sb="32" eb="33">
      <t>ヒ</t>
    </rPh>
    <rPh sb="42" eb="43">
      <t>タ</t>
    </rPh>
    <rPh sb="43" eb="45">
      <t>フキュウ</t>
    </rPh>
    <rPh sb="46" eb="47">
      <t>カン</t>
    </rPh>
    <rPh sb="49" eb="51">
      <t>ヒモク</t>
    </rPh>
    <rPh sb="58" eb="60">
      <t>ジギョウ</t>
    </rPh>
    <rPh sb="60" eb="62">
      <t>モクテキ</t>
    </rPh>
    <rPh sb="63" eb="64">
      <t>ソク</t>
    </rPh>
    <rPh sb="65" eb="66">
      <t>シン</t>
    </rPh>
    <rPh sb="67" eb="69">
      <t>ヒツヨウ</t>
    </rPh>
    <phoneticPr fontId="5"/>
  </si>
  <si>
    <t>-</t>
    <phoneticPr fontId="5"/>
  </si>
  <si>
    <t>-</t>
    <phoneticPr fontId="5"/>
  </si>
  <si>
    <t>千円/件</t>
    <rPh sb="0" eb="2">
      <t>センエン</t>
    </rPh>
    <rPh sb="3" eb="4">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</si>
</sst>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123264</xdr:colOff>
      <xdr:row>744</xdr:row>
      <xdr:rowOff>0</xdr:rowOff>
    </xdr:from>
    <xdr:to>
      <xdr:col>36</xdr:col>
      <xdr:colOff>11206</xdr:colOff>
      <xdr:row>762</xdr:row>
      <xdr:rowOff>411182</xdr:rowOff>
    </xdr:to>
    <xdr:grpSp>
      <xdr:nvGrpSpPr>
        <xdr:cNvPr id="2" name="グループ化 1"/>
        <xdr:cNvGrpSpPr/>
      </xdr:nvGrpSpPr>
      <xdr:grpSpPr>
        <a:xfrm>
          <a:off x="4157382" y="33617647"/>
          <a:ext cx="3115236" cy="7538123"/>
          <a:chOff x="3652077" y="36358958"/>
          <a:chExt cx="3222606" cy="7114561"/>
        </a:xfrm>
      </xdr:grpSpPr>
      <xdr:sp macro="" textlink="">
        <xdr:nvSpPr>
          <xdr:cNvPr id="3" name="大かっこ 2"/>
          <xdr:cNvSpPr>
            <a:spLocks noChangeArrowheads="1"/>
          </xdr:cNvSpPr>
        </xdr:nvSpPr>
        <xdr:spPr bwMode="auto">
          <a:xfrm>
            <a:off x="3968269" y="42723425"/>
            <a:ext cx="2519216" cy="750094"/>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ctr" rtl="0">
              <a:lnSpc>
                <a:spcPts val="1500"/>
              </a:lnSpc>
              <a:defRPr sz="1000"/>
            </a:pPr>
            <a:r>
              <a:rPr lang="ja-JP" altLang="en-US" sz="1200"/>
              <a:t>知財ビジネス提案書・評価書の作成</a:t>
            </a:r>
            <a:r>
              <a:rPr lang="en-US" altLang="ja-JP" sz="1200"/>
              <a:t>【</a:t>
            </a:r>
            <a:r>
              <a:rPr lang="ja-JP" altLang="en-US" sz="1200"/>
              <a:t>外注費</a:t>
            </a:r>
            <a:r>
              <a:rPr lang="en-US" altLang="ja-JP" sz="1200"/>
              <a:t>】</a:t>
            </a:r>
            <a:endParaRPr lang="ja-JP" altLang="en-US" sz="1200"/>
          </a:p>
        </xdr:txBody>
      </xdr:sp>
      <xdr:grpSp>
        <xdr:nvGrpSpPr>
          <xdr:cNvPr id="4" name="グループ化 3"/>
          <xdr:cNvGrpSpPr/>
        </xdr:nvGrpSpPr>
        <xdr:grpSpPr>
          <a:xfrm>
            <a:off x="3652077" y="36358958"/>
            <a:ext cx="3222606" cy="6265416"/>
            <a:chOff x="4021171" y="35501708"/>
            <a:chExt cx="3222606" cy="6265416"/>
          </a:xfrm>
        </xdr:grpSpPr>
        <xdr:sp macro="" textlink="">
          <xdr:nvSpPr>
            <xdr:cNvPr id="5" name="Rectangle 1"/>
            <xdr:cNvSpPr>
              <a:spLocks noChangeArrowheads="1"/>
            </xdr:cNvSpPr>
          </xdr:nvSpPr>
          <xdr:spPr bwMode="auto">
            <a:xfrm>
              <a:off x="4611846" y="35501708"/>
              <a:ext cx="2047243" cy="925471"/>
            </a:xfrm>
            <a:prstGeom prst="rect">
              <a:avLst/>
            </a:prstGeom>
            <a:solidFill>
              <a:srgbClr val="FFFFFF"/>
            </a:solidFill>
            <a:ln w="9525">
              <a:solidFill>
                <a:srgbClr val="000000"/>
              </a:solidFill>
              <a:miter lim="800000"/>
              <a:headEnd/>
              <a:tailEnd/>
            </a:ln>
          </xdr:spPr>
          <xdr:txBody>
            <a:bodyPr vertOverflow="clip" wrap="square" lIns="36576" tIns="22860" rIns="0" bIns="0" anchor="ctr"/>
            <a:lstStyle/>
            <a:p>
              <a:pPr algn="ctr" rtl="0">
                <a:lnSpc>
                  <a:spcPts val="1700"/>
                </a:lnSpc>
                <a:defRPr sz="1000"/>
              </a:pPr>
              <a:r>
                <a:rPr lang="ja-JP" altLang="en-US" sz="1400" b="0" i="0" u="none" strike="noStrike" baseline="0">
                  <a:solidFill>
                    <a:srgbClr val="000000"/>
                  </a:solidFill>
                  <a:latin typeface="ＭＳ Ｐゴシック"/>
                  <a:ea typeface="ＭＳ Ｐゴシック"/>
                </a:rPr>
                <a:t>特許庁</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endParaRPr lang="ja-JP" altLang="en-US"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１４５百万円</a:t>
              </a:r>
            </a:p>
          </xdr:txBody>
        </xdr:sp>
        <xdr:sp macro="" textlink="">
          <xdr:nvSpPr>
            <xdr:cNvPr id="6" name="大かっこ 21"/>
            <xdr:cNvSpPr>
              <a:spLocks noChangeArrowheads="1"/>
            </xdr:cNvSpPr>
          </xdr:nvSpPr>
          <xdr:spPr bwMode="auto">
            <a:xfrm>
              <a:off x="4532465" y="36544184"/>
              <a:ext cx="2210638" cy="545541"/>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Rectangle 12"/>
            <xdr:cNvSpPr>
              <a:spLocks noChangeArrowheads="1"/>
            </xdr:cNvSpPr>
          </xdr:nvSpPr>
          <xdr:spPr bwMode="auto">
            <a:xfrm>
              <a:off x="4657413" y="36468844"/>
              <a:ext cx="2017404" cy="6667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ゴシック"/>
                  <a:ea typeface="ＭＳ Ｐゴシック"/>
                </a:rPr>
                <a:t>事業設計、実施事業者の公募・選定、執行管理、確定検査</a:t>
              </a:r>
            </a:p>
          </xdr:txBody>
        </xdr:sp>
        <xdr:sp macro="" textlink="">
          <xdr:nvSpPr>
            <xdr:cNvPr id="8" name="Rectangle 1"/>
            <xdr:cNvSpPr>
              <a:spLocks noChangeArrowheads="1"/>
            </xdr:cNvSpPr>
          </xdr:nvSpPr>
          <xdr:spPr bwMode="auto">
            <a:xfrm>
              <a:off x="4021171" y="38552437"/>
              <a:ext cx="3222606" cy="607218"/>
            </a:xfrm>
            <a:prstGeom prst="rect">
              <a:avLst/>
            </a:prstGeom>
            <a:solidFill>
              <a:srgbClr val="FFFFFF"/>
            </a:solidFill>
            <a:ln w="9525">
              <a:solidFill>
                <a:srgbClr val="000000"/>
              </a:solidFill>
              <a:miter lim="800000"/>
              <a:headEnd/>
              <a:tailEnd/>
            </a:ln>
          </xdr:spPr>
          <xdr:txBody>
            <a:bodyPr vertOverflow="clip" wrap="square" lIns="36576" tIns="22860" rIns="0" bIns="0" anchor="ctr"/>
            <a:lstStyle/>
            <a:p>
              <a:pPr algn="ctr" rtl="0">
                <a:lnSpc>
                  <a:spcPts val="1700"/>
                </a:lnSpc>
                <a:defRPr sz="1000"/>
              </a:pP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mn-ea"/>
                </a:rPr>
                <a:t>三菱</a:t>
              </a:r>
              <a:r>
                <a:rPr lang="en-US" altLang="ja-JP" sz="1200" b="0" i="0" u="none" strike="noStrike" baseline="0">
                  <a:solidFill>
                    <a:srgbClr val="000000"/>
                  </a:solidFill>
                  <a:latin typeface="ＭＳ Ｐゴシック"/>
                  <a:ea typeface="+mn-ea"/>
                </a:rPr>
                <a:t>UFJ</a:t>
              </a:r>
              <a:r>
                <a:rPr lang="ja-JP" altLang="en-US" sz="1200" b="0" i="0" u="none" strike="noStrike" baseline="0">
                  <a:solidFill>
                    <a:srgbClr val="000000"/>
                  </a:solidFill>
                  <a:latin typeface="ＭＳ Ｐゴシック"/>
                  <a:ea typeface="+mn-ea"/>
                </a:rPr>
                <a:t>リサーチ＆コンサルティング株式会社</a:t>
              </a:r>
              <a:endParaRPr lang="en-US" altLang="ja-JP" sz="1200" b="0" i="0" u="none" strike="noStrike" baseline="0">
                <a:solidFill>
                  <a:srgbClr val="000000"/>
                </a:solidFill>
                <a:latin typeface="ＭＳ Ｐゴシック"/>
                <a:ea typeface="+mn-ea"/>
              </a:endParaRPr>
            </a:p>
            <a:p>
              <a:pPr algn="ctr" rtl="0">
                <a:lnSpc>
                  <a:spcPts val="1700"/>
                </a:lnSpc>
                <a:defRPr sz="1000"/>
              </a:pPr>
              <a:r>
                <a:rPr lang="ja-JP" altLang="en-US" sz="1200" b="0" i="0" u="none" strike="noStrike" baseline="0">
                  <a:solidFill>
                    <a:srgbClr val="000000"/>
                  </a:solidFill>
                  <a:latin typeface="ＭＳ Ｐゴシック"/>
                  <a:ea typeface="+mn-ea"/>
                </a:rPr>
                <a:t>１４５百万円</a:t>
              </a:r>
              <a:endParaRPr lang="en-US" altLang="ja-JP" sz="1200" b="0" i="0" u="none" strike="noStrike" baseline="0">
                <a:solidFill>
                  <a:srgbClr val="000000"/>
                </a:solidFill>
                <a:latin typeface="ＭＳ Ｐゴシック"/>
                <a:ea typeface="ＭＳ Ｐゴシック"/>
              </a:endParaRPr>
            </a:p>
          </xdr:txBody>
        </xdr:sp>
        <xdr:sp macro="" textlink="">
          <xdr:nvSpPr>
            <xdr:cNvPr id="9" name="Rectangle 10"/>
            <xdr:cNvSpPr>
              <a:spLocks noChangeArrowheads="1"/>
            </xdr:cNvSpPr>
          </xdr:nvSpPr>
          <xdr:spPr bwMode="auto">
            <a:xfrm>
              <a:off x="4528974" y="41112280"/>
              <a:ext cx="2178652" cy="65484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600"/>
                </a:lnSpc>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．民間調査会社１４者</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６５百万円</a:t>
              </a:r>
              <a:endParaRPr lang="en-US" altLang="ja-JP" sz="1400" b="0" i="0" u="none" strike="noStrike" baseline="0">
                <a:solidFill>
                  <a:srgbClr val="000000"/>
                </a:solidFill>
                <a:latin typeface="ＭＳ Ｐゴシック"/>
                <a:ea typeface="ＭＳ Ｐゴシック"/>
              </a:endParaRPr>
            </a:p>
          </xdr:txBody>
        </xdr:sp>
        <xdr:sp macro="" textlink="">
          <xdr:nvSpPr>
            <xdr:cNvPr id="10" name="大かっこ 22"/>
            <xdr:cNvSpPr>
              <a:spLocks noChangeArrowheads="1"/>
            </xdr:cNvSpPr>
          </xdr:nvSpPr>
          <xdr:spPr bwMode="auto">
            <a:xfrm>
              <a:off x="4262437" y="39231092"/>
              <a:ext cx="2655095" cy="993376"/>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lnSpc>
                  <a:spcPts val="1300"/>
                </a:lnSpc>
                <a:defRPr sz="1000"/>
              </a:pPr>
              <a:r>
                <a:rPr lang="ja-JP" altLang="en-US" sz="1200"/>
                <a:t>金融機関へ公募説明会実施、知財ビジネス提案書・評価書の提供、金融機関への伴走型支援、知財金融セミナー開催、事例集作成、パンフレット等作成</a:t>
              </a:r>
            </a:p>
          </xdr:txBody>
        </xdr:sp>
        <xdr:cxnSp macro="">
          <xdr:nvCxnSpPr>
            <xdr:cNvPr id="11" name="直線矢印コネクタ 10"/>
            <xdr:cNvCxnSpPr/>
          </xdr:nvCxnSpPr>
          <xdr:spPr>
            <a:xfrm>
              <a:off x="5607210" y="37195125"/>
              <a:ext cx="0" cy="916781"/>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xnSp macro="">
          <xdr:nvCxnSpPr>
            <xdr:cNvPr id="12" name="直線矢印コネクタ 11"/>
            <xdr:cNvCxnSpPr/>
          </xdr:nvCxnSpPr>
          <xdr:spPr>
            <a:xfrm>
              <a:off x="5618300" y="40227821"/>
              <a:ext cx="0" cy="85255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sp macro="" textlink="">
          <xdr:nvSpPr>
            <xdr:cNvPr id="13" name="テキスト ボックス 12"/>
            <xdr:cNvSpPr txBox="1"/>
          </xdr:nvSpPr>
          <xdr:spPr>
            <a:xfrm>
              <a:off x="4505797" y="38211125"/>
              <a:ext cx="2213418" cy="261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5" zoomScale="85" zoomScaleNormal="75" zoomScaleSheetLayoutView="85" zoomScalePageLayoutView="85" workbookViewId="0">
      <selection activeCell="AU759" sqref="AU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412</v>
      </c>
      <c r="AT2" s="967"/>
      <c r="AU2" s="967"/>
      <c r="AV2" s="51" t="str">
        <f>IF(AW2="", "", "-")</f>
        <v/>
      </c>
      <c r="AW2" s="912"/>
      <c r="AX2" s="912"/>
    </row>
    <row r="3" spans="1:50" ht="21" customHeight="1" thickBot="1" x14ac:dyDescent="0.2">
      <c r="A3" s="868" t="s">
        <v>429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561</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421</v>
      </c>
      <c r="H5" s="841"/>
      <c r="I5" s="841"/>
      <c r="J5" s="841"/>
      <c r="K5" s="841"/>
      <c r="L5" s="841"/>
      <c r="M5" s="842" t="s">
        <v>66</v>
      </c>
      <c r="N5" s="843"/>
      <c r="O5" s="843"/>
      <c r="P5" s="843"/>
      <c r="Q5" s="843"/>
      <c r="R5" s="844"/>
      <c r="S5" s="845" t="s">
        <v>535</v>
      </c>
      <c r="T5" s="841"/>
      <c r="U5" s="841"/>
      <c r="V5" s="841"/>
      <c r="W5" s="841"/>
      <c r="X5" s="846"/>
      <c r="Y5" s="699" t="s">
        <v>3</v>
      </c>
      <c r="Z5" s="546"/>
      <c r="AA5" s="546"/>
      <c r="AB5" s="546"/>
      <c r="AC5" s="546"/>
      <c r="AD5" s="547"/>
      <c r="AE5" s="700" t="s">
        <v>564</v>
      </c>
      <c r="AF5" s="700"/>
      <c r="AG5" s="700"/>
      <c r="AH5" s="700"/>
      <c r="AI5" s="700"/>
      <c r="AJ5" s="700"/>
      <c r="AK5" s="700"/>
      <c r="AL5" s="700"/>
      <c r="AM5" s="700"/>
      <c r="AN5" s="700"/>
      <c r="AO5" s="700"/>
      <c r="AP5" s="701"/>
      <c r="AQ5" s="702" t="s">
        <v>565</v>
      </c>
      <c r="AR5" s="703"/>
      <c r="AS5" s="703"/>
      <c r="AT5" s="703"/>
      <c r="AU5" s="703"/>
      <c r="AV5" s="703"/>
      <c r="AW5" s="703"/>
      <c r="AX5" s="704"/>
    </row>
    <row r="6" spans="1:50" ht="39" customHeight="1" x14ac:dyDescent="0.15">
      <c r="A6" s="707" t="s">
        <v>4</v>
      </c>
      <c r="B6" s="708"/>
      <c r="C6" s="708"/>
      <c r="D6" s="708"/>
      <c r="E6" s="708"/>
      <c r="F6" s="708"/>
      <c r="G6" s="395" t="str">
        <f>入力規則等!F39</f>
        <v>特許特別会計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3" t="s">
        <v>393</v>
      </c>
      <c r="Z7" s="446"/>
      <c r="AA7" s="446"/>
      <c r="AB7" s="446"/>
      <c r="AC7" s="446"/>
      <c r="AD7" s="924"/>
      <c r="AE7" s="913" t="s">
        <v>568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知的財産</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612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613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566</v>
      </c>
      <c r="Q13" s="659"/>
      <c r="R13" s="659"/>
      <c r="S13" s="659"/>
      <c r="T13" s="659"/>
      <c r="U13" s="659"/>
      <c r="V13" s="660"/>
      <c r="W13" s="658" t="s">
        <v>570</v>
      </c>
      <c r="X13" s="659"/>
      <c r="Y13" s="659"/>
      <c r="Z13" s="659"/>
      <c r="AA13" s="659"/>
      <c r="AB13" s="659"/>
      <c r="AC13" s="660"/>
      <c r="AD13" s="658">
        <v>153</v>
      </c>
      <c r="AE13" s="659"/>
      <c r="AF13" s="659"/>
      <c r="AG13" s="659"/>
      <c r="AH13" s="659"/>
      <c r="AI13" s="659"/>
      <c r="AJ13" s="660"/>
      <c r="AK13" s="658">
        <v>153</v>
      </c>
      <c r="AL13" s="659"/>
      <c r="AM13" s="659"/>
      <c r="AN13" s="659"/>
      <c r="AO13" s="659"/>
      <c r="AP13" s="659"/>
      <c r="AQ13" s="660"/>
      <c r="AR13" s="920">
        <v>114</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566</v>
      </c>
      <c r="Q14" s="659"/>
      <c r="R14" s="659"/>
      <c r="S14" s="659"/>
      <c r="T14" s="659"/>
      <c r="U14" s="659"/>
      <c r="V14" s="660"/>
      <c r="W14" s="658" t="s">
        <v>566</v>
      </c>
      <c r="X14" s="659"/>
      <c r="Y14" s="659"/>
      <c r="Z14" s="659"/>
      <c r="AA14" s="659"/>
      <c r="AB14" s="659"/>
      <c r="AC14" s="660"/>
      <c r="AD14" s="658" t="s">
        <v>566</v>
      </c>
      <c r="AE14" s="659"/>
      <c r="AF14" s="659"/>
      <c r="AG14" s="659"/>
      <c r="AH14" s="659"/>
      <c r="AI14" s="659"/>
      <c r="AJ14" s="660"/>
      <c r="AK14" s="658" t="s">
        <v>566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566</v>
      </c>
      <c r="Q15" s="659"/>
      <c r="R15" s="659"/>
      <c r="S15" s="659"/>
      <c r="T15" s="659"/>
      <c r="U15" s="659"/>
      <c r="V15" s="660"/>
      <c r="W15" s="658" t="s">
        <v>566</v>
      </c>
      <c r="X15" s="659"/>
      <c r="Y15" s="659"/>
      <c r="Z15" s="659"/>
      <c r="AA15" s="659"/>
      <c r="AB15" s="659"/>
      <c r="AC15" s="660"/>
      <c r="AD15" s="658" t="s">
        <v>566</v>
      </c>
      <c r="AE15" s="659"/>
      <c r="AF15" s="659"/>
      <c r="AG15" s="659"/>
      <c r="AH15" s="659"/>
      <c r="AI15" s="659"/>
      <c r="AJ15" s="660"/>
      <c r="AK15" s="658" t="s">
        <v>566</v>
      </c>
      <c r="AL15" s="659"/>
      <c r="AM15" s="659"/>
      <c r="AN15" s="659"/>
      <c r="AO15" s="659"/>
      <c r="AP15" s="659"/>
      <c r="AQ15" s="660"/>
      <c r="AR15" s="658" t="s">
        <v>566</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569</v>
      </c>
      <c r="Q16" s="659"/>
      <c r="R16" s="659"/>
      <c r="S16" s="659"/>
      <c r="T16" s="659"/>
      <c r="U16" s="659"/>
      <c r="V16" s="660"/>
      <c r="W16" s="658" t="s">
        <v>566</v>
      </c>
      <c r="X16" s="659"/>
      <c r="Y16" s="659"/>
      <c r="Z16" s="659"/>
      <c r="AA16" s="659"/>
      <c r="AB16" s="659"/>
      <c r="AC16" s="660"/>
      <c r="AD16" s="658" t="s">
        <v>566</v>
      </c>
      <c r="AE16" s="659"/>
      <c r="AF16" s="659"/>
      <c r="AG16" s="659"/>
      <c r="AH16" s="659"/>
      <c r="AI16" s="659"/>
      <c r="AJ16" s="660"/>
      <c r="AK16" s="658" t="s">
        <v>566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566</v>
      </c>
      <c r="Q17" s="659"/>
      <c r="R17" s="659"/>
      <c r="S17" s="659"/>
      <c r="T17" s="659"/>
      <c r="U17" s="659"/>
      <c r="V17" s="660"/>
      <c r="W17" s="658" t="s">
        <v>570</v>
      </c>
      <c r="X17" s="659"/>
      <c r="Y17" s="659"/>
      <c r="Z17" s="659"/>
      <c r="AA17" s="659"/>
      <c r="AB17" s="659"/>
      <c r="AC17" s="660"/>
      <c r="AD17" s="658" t="s">
        <v>566</v>
      </c>
      <c r="AE17" s="659"/>
      <c r="AF17" s="659"/>
      <c r="AG17" s="659"/>
      <c r="AH17" s="659"/>
      <c r="AI17" s="659"/>
      <c r="AJ17" s="660"/>
      <c r="AK17" s="658" t="s">
        <v>566</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153</v>
      </c>
      <c r="AE18" s="880"/>
      <c r="AF18" s="880"/>
      <c r="AG18" s="880"/>
      <c r="AH18" s="880"/>
      <c r="AI18" s="880"/>
      <c r="AJ18" s="881"/>
      <c r="AK18" s="879">
        <f>SUM(AK13:AQ17)</f>
        <v>153</v>
      </c>
      <c r="AL18" s="880"/>
      <c r="AM18" s="880"/>
      <c r="AN18" s="880"/>
      <c r="AO18" s="880"/>
      <c r="AP18" s="880"/>
      <c r="AQ18" s="881"/>
      <c r="AR18" s="879">
        <f>SUM(AR13:AX17)</f>
        <v>114</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0</v>
      </c>
      <c r="X19" s="659"/>
      <c r="Y19" s="659"/>
      <c r="Z19" s="659"/>
      <c r="AA19" s="659"/>
      <c r="AB19" s="659"/>
      <c r="AC19" s="660"/>
      <c r="AD19" s="658">
        <v>145</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0.94771241830065356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0.94771241830065356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432</v>
      </c>
      <c r="B22" s="948"/>
      <c r="C22" s="948"/>
      <c r="D22" s="948"/>
      <c r="E22" s="948"/>
      <c r="F22" s="949"/>
      <c r="G22" s="985" t="s">
        <v>337</v>
      </c>
      <c r="H22" s="220"/>
      <c r="I22" s="220"/>
      <c r="J22" s="220"/>
      <c r="K22" s="220"/>
      <c r="L22" s="220"/>
      <c r="M22" s="220"/>
      <c r="N22" s="220"/>
      <c r="O22" s="221"/>
      <c r="P22" s="936" t="s">
        <v>433</v>
      </c>
      <c r="Q22" s="220"/>
      <c r="R22" s="220"/>
      <c r="S22" s="220"/>
      <c r="T22" s="220"/>
      <c r="U22" s="220"/>
      <c r="V22" s="221"/>
      <c r="W22" s="936" t="s">
        <v>434</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32.25" customHeight="1" x14ac:dyDescent="0.15">
      <c r="A23" s="950"/>
      <c r="B23" s="951"/>
      <c r="C23" s="951"/>
      <c r="D23" s="951"/>
      <c r="E23" s="951"/>
      <c r="F23" s="952"/>
      <c r="G23" s="986" t="s">
        <v>571</v>
      </c>
      <c r="H23" s="987"/>
      <c r="I23" s="987"/>
      <c r="J23" s="987"/>
      <c r="K23" s="987"/>
      <c r="L23" s="987"/>
      <c r="M23" s="987"/>
      <c r="N23" s="987"/>
      <c r="O23" s="988"/>
      <c r="P23" s="920">
        <v>153</v>
      </c>
      <c r="Q23" s="921"/>
      <c r="R23" s="921"/>
      <c r="S23" s="921"/>
      <c r="T23" s="921"/>
      <c r="U23" s="921"/>
      <c r="V23" s="937"/>
      <c r="W23" s="920">
        <v>114</v>
      </c>
      <c r="X23" s="921"/>
      <c r="Y23" s="921"/>
      <c r="Z23" s="921"/>
      <c r="AA23" s="921"/>
      <c r="AB23" s="921"/>
      <c r="AC23" s="937"/>
      <c r="AD23" s="957" t="s">
        <v>614</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f>AK13</f>
        <v>153</v>
      </c>
      <c r="Q29" s="659"/>
      <c r="R29" s="659"/>
      <c r="S29" s="659"/>
      <c r="T29" s="659"/>
      <c r="U29" s="659"/>
      <c r="V29" s="660"/>
      <c r="W29" s="968">
        <f>AR13</f>
        <v>114</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396</v>
      </c>
      <c r="AF30" s="860"/>
      <c r="AG30" s="860"/>
      <c r="AH30" s="861"/>
      <c r="AI30" s="859" t="s">
        <v>418</v>
      </c>
      <c r="AJ30" s="860"/>
      <c r="AK30" s="860"/>
      <c r="AL30" s="861"/>
      <c r="AM30" s="916" t="s">
        <v>423</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v>3</v>
      </c>
      <c r="AR31" s="199"/>
      <c r="AS31" s="132" t="s">
        <v>236</v>
      </c>
      <c r="AT31" s="133"/>
      <c r="AU31" s="198">
        <v>5</v>
      </c>
      <c r="AV31" s="198"/>
      <c r="AW31" s="398" t="s">
        <v>181</v>
      </c>
      <c r="AX31" s="399"/>
    </row>
    <row r="32" spans="1:50" ht="23.25" customHeight="1" x14ac:dyDescent="0.15">
      <c r="A32" s="403"/>
      <c r="B32" s="401"/>
      <c r="C32" s="401"/>
      <c r="D32" s="401"/>
      <c r="E32" s="401"/>
      <c r="F32" s="402"/>
      <c r="G32" s="564" t="s">
        <v>574</v>
      </c>
      <c r="H32" s="565"/>
      <c r="I32" s="565"/>
      <c r="J32" s="565"/>
      <c r="K32" s="565"/>
      <c r="L32" s="565"/>
      <c r="M32" s="565"/>
      <c r="N32" s="565"/>
      <c r="O32" s="566"/>
      <c r="P32" s="104" t="s">
        <v>627</v>
      </c>
      <c r="Q32" s="104"/>
      <c r="R32" s="104"/>
      <c r="S32" s="104"/>
      <c r="T32" s="104"/>
      <c r="U32" s="104"/>
      <c r="V32" s="104"/>
      <c r="W32" s="104"/>
      <c r="X32" s="105"/>
      <c r="Y32" s="474" t="s">
        <v>12</v>
      </c>
      <c r="Z32" s="534"/>
      <c r="AA32" s="535"/>
      <c r="AB32" s="464" t="s">
        <v>572</v>
      </c>
      <c r="AC32" s="464"/>
      <c r="AD32" s="464"/>
      <c r="AE32" s="216" t="s">
        <v>566</v>
      </c>
      <c r="AF32" s="217"/>
      <c r="AG32" s="217"/>
      <c r="AH32" s="217"/>
      <c r="AI32" s="216" t="s">
        <v>566</v>
      </c>
      <c r="AJ32" s="217"/>
      <c r="AK32" s="217"/>
      <c r="AL32" s="217"/>
      <c r="AM32" s="216">
        <v>45</v>
      </c>
      <c r="AN32" s="217"/>
      <c r="AO32" s="217"/>
      <c r="AP32" s="217"/>
      <c r="AQ32" s="340" t="s">
        <v>631</v>
      </c>
      <c r="AR32" s="206"/>
      <c r="AS32" s="206"/>
      <c r="AT32" s="341"/>
      <c r="AU32" s="217" t="s">
        <v>631</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572</v>
      </c>
      <c r="AC33" s="526"/>
      <c r="AD33" s="526"/>
      <c r="AE33" s="216" t="s">
        <v>566</v>
      </c>
      <c r="AF33" s="217"/>
      <c r="AG33" s="217"/>
      <c r="AH33" s="217"/>
      <c r="AI33" s="216" t="s">
        <v>566</v>
      </c>
      <c r="AJ33" s="217"/>
      <c r="AK33" s="217"/>
      <c r="AL33" s="217"/>
      <c r="AM33" s="216">
        <v>30</v>
      </c>
      <c r="AN33" s="217"/>
      <c r="AO33" s="217"/>
      <c r="AP33" s="217"/>
      <c r="AQ33" s="340">
        <v>90</v>
      </c>
      <c r="AR33" s="206"/>
      <c r="AS33" s="206"/>
      <c r="AT33" s="341"/>
      <c r="AU33" s="217">
        <v>150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566</v>
      </c>
      <c r="AF34" s="217"/>
      <c r="AG34" s="217"/>
      <c r="AH34" s="217"/>
      <c r="AI34" s="216" t="s">
        <v>566</v>
      </c>
      <c r="AJ34" s="217"/>
      <c r="AK34" s="217"/>
      <c r="AL34" s="217"/>
      <c r="AM34" s="216">
        <f>AM32/AM33%</f>
        <v>150</v>
      </c>
      <c r="AN34" s="217"/>
      <c r="AO34" s="217"/>
      <c r="AP34" s="217"/>
      <c r="AQ34" s="340" t="s">
        <v>631</v>
      </c>
      <c r="AR34" s="206"/>
      <c r="AS34" s="206"/>
      <c r="AT34" s="341"/>
      <c r="AU34" s="217" t="s">
        <v>631</v>
      </c>
      <c r="AV34" s="217"/>
      <c r="AW34" s="217"/>
      <c r="AX34" s="219"/>
    </row>
    <row r="35" spans="1:50" ht="23.25" customHeight="1" x14ac:dyDescent="0.15">
      <c r="A35" s="224" t="s">
        <v>384</v>
      </c>
      <c r="B35" s="225"/>
      <c r="C35" s="225"/>
      <c r="D35" s="225"/>
      <c r="E35" s="225"/>
      <c r="F35" s="226"/>
      <c r="G35" s="230" t="s">
        <v>566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387</v>
      </c>
      <c r="B78" s="335"/>
      <c r="C78" s="335"/>
      <c r="D78" s="335"/>
      <c r="E78" s="332" t="s">
        <v>332</v>
      </c>
      <c r="F78" s="333"/>
      <c r="G78" s="56" t="s">
        <v>238</v>
      </c>
      <c r="H78" s="588"/>
      <c r="I78" s="589"/>
      <c r="J78" s="589"/>
      <c r="K78" s="589"/>
      <c r="L78" s="589"/>
      <c r="M78" s="589"/>
      <c r="N78" s="589"/>
      <c r="O78" s="590"/>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idden="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7"/>
      <c r="B99" s="433"/>
      <c r="C99" s="433"/>
      <c r="D99" s="433"/>
      <c r="E99" s="433"/>
      <c r="F99" s="434"/>
      <c r="G99" s="581"/>
      <c r="H99" s="214"/>
      <c r="I99" s="214"/>
      <c r="J99" s="214"/>
      <c r="K99" s="214"/>
      <c r="L99" s="214"/>
      <c r="M99" s="214"/>
      <c r="N99" s="214"/>
      <c r="O99" s="582"/>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3.2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619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620</v>
      </c>
      <c r="AC101" s="464"/>
      <c r="AD101" s="464"/>
      <c r="AE101" s="216" t="s">
        <v>573</v>
      </c>
      <c r="AF101" s="217"/>
      <c r="AG101" s="217"/>
      <c r="AH101" s="218"/>
      <c r="AI101" s="216" t="s">
        <v>573</v>
      </c>
      <c r="AJ101" s="217"/>
      <c r="AK101" s="217"/>
      <c r="AL101" s="218"/>
      <c r="AM101" s="216">
        <v>167</v>
      </c>
      <c r="AN101" s="217"/>
      <c r="AO101" s="217"/>
      <c r="AP101" s="218"/>
      <c r="AQ101" s="216" t="s">
        <v>631</v>
      </c>
      <c r="AR101" s="217"/>
      <c r="AS101" s="217"/>
      <c r="AT101" s="218"/>
      <c r="AU101" s="216" t="s">
        <v>631</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620</v>
      </c>
      <c r="AC102" s="464"/>
      <c r="AD102" s="464"/>
      <c r="AE102" s="421" t="s">
        <v>573</v>
      </c>
      <c r="AF102" s="421"/>
      <c r="AG102" s="421"/>
      <c r="AH102" s="421"/>
      <c r="AI102" s="421" t="s">
        <v>573</v>
      </c>
      <c r="AJ102" s="421"/>
      <c r="AK102" s="421"/>
      <c r="AL102" s="421"/>
      <c r="AM102" s="421">
        <v>160</v>
      </c>
      <c r="AN102" s="421"/>
      <c r="AO102" s="421"/>
      <c r="AP102" s="421"/>
      <c r="AQ102" s="271">
        <v>160</v>
      </c>
      <c r="AR102" s="272"/>
      <c r="AS102" s="272"/>
      <c r="AT102" s="317"/>
      <c r="AU102" s="271">
        <v>96</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2" t="s">
        <v>438</v>
      </c>
      <c r="AR115" s="593"/>
      <c r="AS115" s="593"/>
      <c r="AT115" s="593"/>
      <c r="AU115" s="593"/>
      <c r="AV115" s="593"/>
      <c r="AW115" s="593"/>
      <c r="AX115" s="594"/>
    </row>
    <row r="116" spans="1:50" ht="23.25" customHeight="1" x14ac:dyDescent="0.15">
      <c r="A116" s="442"/>
      <c r="B116" s="443"/>
      <c r="C116" s="443"/>
      <c r="D116" s="443"/>
      <c r="E116" s="443"/>
      <c r="F116" s="444"/>
      <c r="G116" s="393" t="s">
        <v>615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616</v>
      </c>
      <c r="AC116" s="466"/>
      <c r="AD116" s="467"/>
      <c r="AE116" s="421" t="s">
        <v>601</v>
      </c>
      <c r="AF116" s="421"/>
      <c r="AG116" s="421"/>
      <c r="AH116" s="421"/>
      <c r="AI116" s="421" t="s">
        <v>601</v>
      </c>
      <c r="AJ116" s="421"/>
      <c r="AK116" s="421"/>
      <c r="AL116" s="421"/>
      <c r="AM116" s="421">
        <f>144622/167</f>
        <v>866</v>
      </c>
      <c r="AN116" s="421"/>
      <c r="AO116" s="421"/>
      <c r="AP116" s="421"/>
      <c r="AQ116" s="216">
        <f>150917/160</f>
        <v>943.23125000000005</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633</v>
      </c>
      <c r="AC117" s="476"/>
      <c r="AD117" s="477"/>
      <c r="AE117" s="554" t="s">
        <v>631</v>
      </c>
      <c r="AF117" s="554"/>
      <c r="AG117" s="554"/>
      <c r="AH117" s="554"/>
      <c r="AI117" s="554" t="s">
        <v>631</v>
      </c>
      <c r="AJ117" s="554"/>
      <c r="AK117" s="554"/>
      <c r="AL117" s="554"/>
      <c r="AM117" s="554" t="s">
        <v>617</v>
      </c>
      <c r="AN117" s="554"/>
      <c r="AO117" s="554"/>
      <c r="AP117" s="554"/>
      <c r="AQ117" s="554" t="s">
        <v>618</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2" t="s">
        <v>438</v>
      </c>
      <c r="AR118" s="593"/>
      <c r="AS118" s="593"/>
      <c r="AT118" s="593"/>
      <c r="AU118" s="593"/>
      <c r="AV118" s="593"/>
      <c r="AW118" s="593"/>
      <c r="AX118" s="594"/>
    </row>
    <row r="119" spans="1:50" ht="23.25" hidden="1" customHeight="1" x14ac:dyDescent="0.15">
      <c r="A119" s="442"/>
      <c r="B119" s="443"/>
      <c r="C119" s="443"/>
      <c r="D119" s="443"/>
      <c r="E119" s="443"/>
      <c r="F119" s="444"/>
      <c r="G119" s="393"/>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t="s">
        <v>601</v>
      </c>
      <c r="AF119" s="421"/>
      <c r="AG119" s="421"/>
      <c r="AH119" s="421"/>
      <c r="AI119" s="421" t="s">
        <v>601</v>
      </c>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2" t="s">
        <v>438</v>
      </c>
      <c r="AR121" s="593"/>
      <c r="AS121" s="593"/>
      <c r="AT121" s="593"/>
      <c r="AU121" s="593"/>
      <c r="AV121" s="593"/>
      <c r="AW121" s="593"/>
      <c r="AX121" s="594"/>
    </row>
    <row r="122" spans="1:50" ht="23.25" hidden="1" customHeight="1" x14ac:dyDescent="0.15">
      <c r="A122" s="442"/>
      <c r="B122" s="443"/>
      <c r="C122" s="443"/>
      <c r="D122" s="443"/>
      <c r="E122" s="443"/>
      <c r="F122" s="444"/>
      <c r="G122" s="393"/>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t="s">
        <v>611</v>
      </c>
      <c r="AF122" s="421"/>
      <c r="AG122" s="421"/>
      <c r="AH122" s="421"/>
      <c r="AI122" s="421" t="s">
        <v>601</v>
      </c>
      <c r="AJ122" s="421"/>
      <c r="AK122" s="421"/>
      <c r="AL122" s="421"/>
      <c r="AM122" s="421"/>
      <c r="AN122" s="421"/>
      <c r="AO122" s="421"/>
      <c r="AP122" s="421"/>
      <c r="AQ122" s="421"/>
      <c r="AR122" s="421"/>
      <c r="AS122" s="421"/>
      <c r="AT122" s="421"/>
      <c r="AU122" s="421"/>
      <c r="AV122" s="421"/>
      <c r="AW122" s="421"/>
      <c r="AX122" s="553"/>
    </row>
    <row r="123" spans="1:50" ht="46.5" hidden="1"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2" t="s">
        <v>438</v>
      </c>
      <c r="AR124" s="593"/>
      <c r="AS124" s="593"/>
      <c r="AT124" s="593"/>
      <c r="AU124" s="593"/>
      <c r="AV124" s="593"/>
      <c r="AW124" s="593"/>
      <c r="AX124" s="594"/>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396</v>
      </c>
      <c r="AF127" s="419"/>
      <c r="AG127" s="419"/>
      <c r="AH127" s="420"/>
      <c r="AI127" s="418" t="s">
        <v>394</v>
      </c>
      <c r="AJ127" s="419"/>
      <c r="AK127" s="419"/>
      <c r="AL127" s="420"/>
      <c r="AM127" s="418" t="s">
        <v>423</v>
      </c>
      <c r="AN127" s="419"/>
      <c r="AO127" s="419"/>
      <c r="AP127" s="420"/>
      <c r="AQ127" s="592" t="s">
        <v>438</v>
      </c>
      <c r="AR127" s="593"/>
      <c r="AS127" s="593"/>
      <c r="AT127" s="593"/>
      <c r="AU127" s="593"/>
      <c r="AV127" s="593"/>
      <c r="AW127" s="593"/>
      <c r="AX127" s="594"/>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15">
      <c r="A130" s="187" t="s">
        <v>411</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426</v>
      </c>
      <c r="D430" s="932"/>
      <c r="E430" s="173" t="s">
        <v>404</v>
      </c>
      <c r="F430" s="899"/>
      <c r="G430" s="900" t="s">
        <v>255</v>
      </c>
      <c r="H430" s="122"/>
      <c r="I430" s="122"/>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0" t="s">
        <v>255</v>
      </c>
      <c r="H484" s="122"/>
      <c r="I484" s="122"/>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0" t="s">
        <v>255</v>
      </c>
      <c r="H538" s="122"/>
      <c r="I538" s="122"/>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0" t="s">
        <v>255</v>
      </c>
      <c r="H592" s="122"/>
      <c r="I592" s="122"/>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0" t="s">
        <v>255</v>
      </c>
      <c r="H646" s="122"/>
      <c r="I646" s="122"/>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7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567</v>
      </c>
      <c r="AE702" s="346"/>
      <c r="AF702" s="346"/>
      <c r="AG702" s="385" t="s">
        <v>575</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567</v>
      </c>
      <c r="AE703" s="327"/>
      <c r="AF703" s="327"/>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59.2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567</v>
      </c>
      <c r="AE704" s="784"/>
      <c r="AF704" s="784"/>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567</v>
      </c>
      <c r="AE705" s="716"/>
      <c r="AF705" s="716"/>
      <c r="AG705" s="124" t="s">
        <v>621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576</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576</v>
      </c>
      <c r="AE707" s="837"/>
      <c r="AF707" s="837"/>
      <c r="AG707" s="126"/>
      <c r="AH707" s="110"/>
      <c r="AI707" s="110"/>
      <c r="AJ707" s="110"/>
      <c r="AK707" s="110"/>
      <c r="AL707" s="110"/>
      <c r="AM707" s="110"/>
      <c r="AN707" s="110"/>
      <c r="AO707" s="110"/>
      <c r="AP707" s="110"/>
      <c r="AQ707" s="110"/>
      <c r="AR707" s="110"/>
      <c r="AS707" s="110"/>
      <c r="AT707" s="110"/>
      <c r="AU707" s="110"/>
      <c r="AV707" s="110"/>
      <c r="AW707" s="110"/>
      <c r="AX707" s="127"/>
    </row>
    <row r="708" spans="1:50" ht="78.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567</v>
      </c>
      <c r="AE708" s="606"/>
      <c r="AF708" s="606"/>
      <c r="AG708" s="743" t="s">
        <v>577</v>
      </c>
      <c r="AH708" s="744"/>
      <c r="AI708" s="744"/>
      <c r="AJ708" s="744"/>
      <c r="AK708" s="744"/>
      <c r="AL708" s="744"/>
      <c r="AM708" s="744"/>
      <c r="AN708" s="744"/>
      <c r="AO708" s="744"/>
      <c r="AP708" s="744"/>
      <c r="AQ708" s="744"/>
      <c r="AR708" s="744"/>
      <c r="AS708" s="744"/>
      <c r="AT708" s="744"/>
      <c r="AU708" s="744"/>
      <c r="AV708" s="744"/>
      <c r="AW708" s="744"/>
      <c r="AX708" s="745"/>
    </row>
    <row r="709" spans="1:50" ht="89.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622</v>
      </c>
      <c r="AH709" s="101"/>
      <c r="AI709" s="101"/>
      <c r="AJ709" s="101"/>
      <c r="AK709" s="101"/>
      <c r="AL709" s="101"/>
      <c r="AM709" s="101"/>
      <c r="AN709" s="101"/>
      <c r="AO709" s="101"/>
      <c r="AP709" s="101"/>
      <c r="AQ709" s="101"/>
      <c r="AR709" s="101"/>
      <c r="AS709" s="101"/>
      <c r="AT709" s="101"/>
      <c r="AU709" s="101"/>
      <c r="AV709" s="101"/>
      <c r="AW709" s="101"/>
      <c r="AX709" s="102"/>
    </row>
    <row r="710" spans="1:50" ht="61.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578</v>
      </c>
      <c r="AH710" s="101"/>
      <c r="AI710" s="101"/>
      <c r="AJ710" s="101"/>
      <c r="AK710" s="101"/>
      <c r="AL710" s="101"/>
      <c r="AM710" s="101"/>
      <c r="AN710" s="101"/>
      <c r="AO710" s="101"/>
      <c r="AP710" s="101"/>
      <c r="AQ710" s="101"/>
      <c r="AR710" s="101"/>
      <c r="AS710" s="101"/>
      <c r="AT710" s="101"/>
      <c r="AU710" s="101"/>
      <c r="AV710" s="101"/>
      <c r="AW710" s="101"/>
      <c r="AX710" s="102"/>
    </row>
    <row r="711" spans="1:50" ht="88.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567</v>
      </c>
      <c r="AE711" s="327"/>
      <c r="AF711" s="327"/>
      <c r="AG711" s="100" t="s">
        <v>630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579</v>
      </c>
      <c r="AE712" s="784"/>
      <c r="AF712" s="784"/>
      <c r="AG712" s="811" t="s">
        <v>631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579</v>
      </c>
      <c r="AE713" s="327"/>
      <c r="AF713" s="664"/>
      <c r="AG713" s="100" t="s">
        <v>631</v>
      </c>
      <c r="AH713" s="101"/>
      <c r="AI713" s="101"/>
      <c r="AJ713" s="101"/>
      <c r="AK713" s="101"/>
      <c r="AL713" s="101"/>
      <c r="AM713" s="101"/>
      <c r="AN713" s="101"/>
      <c r="AO713" s="101"/>
      <c r="AP713" s="101"/>
      <c r="AQ713" s="101"/>
      <c r="AR713" s="101"/>
      <c r="AS713" s="101"/>
      <c r="AT713" s="101"/>
      <c r="AU713" s="101"/>
      <c r="AV713" s="101"/>
      <c r="AW713" s="101"/>
      <c r="AX713" s="102"/>
    </row>
    <row r="714" spans="1:50" ht="36"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567</v>
      </c>
      <c r="AE714" s="809"/>
      <c r="AF714" s="810"/>
      <c r="AG714" s="737" t="s">
        <v>580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567</v>
      </c>
      <c r="AE715" s="606"/>
      <c r="AF715" s="657"/>
      <c r="AG715" s="743" t="s">
        <v>604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567</v>
      </c>
      <c r="AE716" s="628"/>
      <c r="AF716" s="628"/>
      <c r="AG716" s="100" t="s">
        <v>581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579</v>
      </c>
      <c r="AE719" s="606"/>
      <c r="AF719" s="606"/>
      <c r="AG719" s="124" t="s">
        <v>632</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1" t="s">
        <v>48</v>
      </c>
      <c r="B726" s="803"/>
      <c r="C726" s="816" t="s">
        <v>53</v>
      </c>
      <c r="D726" s="838"/>
      <c r="E726" s="838"/>
      <c r="F726" s="839"/>
      <c r="G726" s="577" t="s">
        <v>628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7.95" customHeight="1" thickBot="1" x14ac:dyDescent="0.2">
      <c r="A727" s="804"/>
      <c r="B727" s="805"/>
      <c r="C727" s="749" t="s">
        <v>57</v>
      </c>
      <c r="D727" s="750"/>
      <c r="E727" s="750"/>
      <c r="F727" s="751"/>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141" customHeight="1" thickBot="1" x14ac:dyDescent="0.2">
      <c r="A729" s="635" t="s">
        <v>624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6" customHeight="1" thickBot="1" x14ac:dyDescent="0.2">
      <c r="A731" s="800" t="s">
        <v>137</v>
      </c>
      <c r="B731" s="801"/>
      <c r="C731" s="801"/>
      <c r="D731" s="801"/>
      <c r="E731" s="802"/>
      <c r="F731" s="730" t="s">
        <v>625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121.5" customHeight="1" thickBot="1" x14ac:dyDescent="0.2">
      <c r="A733" s="674" t="s">
        <v>626</v>
      </c>
      <c r="B733" s="675"/>
      <c r="C733" s="675"/>
      <c r="D733" s="675"/>
      <c r="E733" s="676"/>
      <c r="F733" s="638" t="s">
        <v>629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hidden="1" customHeight="1" thickBo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hidden="1"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407</v>
      </c>
      <c r="B737" s="209"/>
      <c r="C737" s="209"/>
      <c r="D737" s="210"/>
      <c r="E737" s="990" t="s">
        <v>631</v>
      </c>
      <c r="F737" s="990"/>
      <c r="G737" s="990"/>
      <c r="H737" s="990"/>
      <c r="I737" s="990"/>
      <c r="J737" s="990"/>
      <c r="K737" s="990"/>
      <c r="L737" s="990"/>
      <c r="M737" s="990"/>
      <c r="N737" s="365" t="s">
        <v>402</v>
      </c>
      <c r="O737" s="365"/>
      <c r="P737" s="365"/>
      <c r="Q737" s="365"/>
      <c r="R737" s="990" t="s">
        <v>631</v>
      </c>
      <c r="S737" s="990"/>
      <c r="T737" s="990"/>
      <c r="U737" s="990"/>
      <c r="V737" s="990"/>
      <c r="W737" s="990"/>
      <c r="X737" s="990"/>
      <c r="Y737" s="990"/>
      <c r="Z737" s="990"/>
      <c r="AA737" s="365" t="s">
        <v>401</v>
      </c>
      <c r="AB737" s="365"/>
      <c r="AC737" s="365"/>
      <c r="AD737" s="365"/>
      <c r="AE737" s="990" t="s">
        <v>631</v>
      </c>
      <c r="AF737" s="990"/>
      <c r="AG737" s="990"/>
      <c r="AH737" s="990"/>
      <c r="AI737" s="990"/>
      <c r="AJ737" s="990"/>
      <c r="AK737" s="990"/>
      <c r="AL737" s="990"/>
      <c r="AM737" s="990"/>
      <c r="AN737" s="365" t="s">
        <v>400</v>
      </c>
      <c r="AO737" s="365"/>
      <c r="AP737" s="365"/>
      <c r="AQ737" s="365"/>
      <c r="AR737" s="996" t="s">
        <v>631</v>
      </c>
      <c r="AS737" s="997"/>
      <c r="AT737" s="997"/>
      <c r="AU737" s="997"/>
      <c r="AV737" s="997"/>
      <c r="AW737" s="997"/>
      <c r="AX737" s="998"/>
      <c r="AY737" s="88"/>
      <c r="AZ737" s="88"/>
    </row>
    <row r="738" spans="1:52" ht="24.75" customHeight="1" x14ac:dyDescent="0.15">
      <c r="A738" s="989" t="s">
        <v>399</v>
      </c>
      <c r="B738" s="209"/>
      <c r="C738" s="209"/>
      <c r="D738" s="210"/>
      <c r="E738" s="990" t="s">
        <v>631</v>
      </c>
      <c r="F738" s="990"/>
      <c r="G738" s="990"/>
      <c r="H738" s="990"/>
      <c r="I738" s="990"/>
      <c r="J738" s="990"/>
      <c r="K738" s="990"/>
      <c r="L738" s="990"/>
      <c r="M738" s="990"/>
      <c r="N738" s="365" t="s">
        <v>398</v>
      </c>
      <c r="O738" s="365"/>
      <c r="P738" s="365"/>
      <c r="Q738" s="365"/>
      <c r="R738" s="990" t="s">
        <v>631</v>
      </c>
      <c r="S738" s="990"/>
      <c r="T738" s="990"/>
      <c r="U738" s="990"/>
      <c r="V738" s="990"/>
      <c r="W738" s="990"/>
      <c r="X738" s="990"/>
      <c r="Y738" s="990"/>
      <c r="Z738" s="990"/>
      <c r="AA738" s="365" t="s">
        <v>397</v>
      </c>
      <c r="AB738" s="365"/>
      <c r="AC738" s="365"/>
      <c r="AD738" s="365"/>
      <c r="AE738" s="990" t="s">
        <v>631</v>
      </c>
      <c r="AF738" s="990"/>
      <c r="AG738" s="990"/>
      <c r="AH738" s="990"/>
      <c r="AI738" s="990"/>
      <c r="AJ738" s="990"/>
      <c r="AK738" s="990"/>
      <c r="AL738" s="990"/>
      <c r="AM738" s="990"/>
      <c r="AN738" s="365" t="s">
        <v>396</v>
      </c>
      <c r="AO738" s="365"/>
      <c r="AP738" s="365"/>
      <c r="AQ738" s="365"/>
      <c r="AR738" s="996" t="s">
        <v>631</v>
      </c>
      <c r="AS738" s="997"/>
      <c r="AT738" s="997"/>
      <c r="AU738" s="997"/>
      <c r="AV738" s="997"/>
      <c r="AW738" s="997"/>
      <c r="AX738" s="998"/>
    </row>
    <row r="739" spans="1:52" ht="24.75" customHeight="1" x14ac:dyDescent="0.15">
      <c r="A739" s="989" t="s">
        <v>395</v>
      </c>
      <c r="B739" s="209"/>
      <c r="C739" s="209"/>
      <c r="D739" s="210"/>
      <c r="E739" s="990" t="s">
        <v>631</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419</v>
      </c>
      <c r="B740" s="972"/>
      <c r="C740" s="972"/>
      <c r="D740" s="973"/>
      <c r="E740" s="974" t="s">
        <v>561</v>
      </c>
      <c r="F740" s="975"/>
      <c r="G740" s="975"/>
      <c r="H740" s="92" t="str">
        <f>IF(E740="", "", "(")</f>
        <v>(</v>
      </c>
      <c r="I740" s="975" t="s">
        <v>392</v>
      </c>
      <c r="J740" s="975"/>
      <c r="K740" s="92" t="str">
        <f>IF(OR(I740="　", I740=""), "", "-")</f>
        <v>-</v>
      </c>
      <c r="L740" s="976">
        <v>31</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388</v>
      </c>
      <c r="B741" s="616"/>
      <c r="C741" s="616"/>
      <c r="D741" s="616"/>
      <c r="E741" s="616"/>
      <c r="F741" s="617"/>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390</v>
      </c>
      <c r="B780" s="630"/>
      <c r="C780" s="630"/>
      <c r="D780" s="630"/>
      <c r="E780" s="630"/>
      <c r="F780" s="631"/>
      <c r="G780" s="596" t="s">
        <v>609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610</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598</v>
      </c>
      <c r="H782" s="672"/>
      <c r="I782" s="672"/>
      <c r="J782" s="672"/>
      <c r="K782" s="673"/>
      <c r="L782" s="665" t="s">
        <v>607</v>
      </c>
      <c r="M782" s="666"/>
      <c r="N782" s="666"/>
      <c r="O782" s="666"/>
      <c r="P782" s="666"/>
      <c r="Q782" s="666"/>
      <c r="R782" s="666"/>
      <c r="S782" s="666"/>
      <c r="T782" s="666"/>
      <c r="U782" s="666"/>
      <c r="V782" s="666"/>
      <c r="W782" s="666"/>
      <c r="X782" s="667"/>
      <c r="Y782" s="388">
        <v>58</v>
      </c>
      <c r="Z782" s="389"/>
      <c r="AA782" s="389"/>
      <c r="AB782" s="806"/>
      <c r="AC782" s="671" t="s">
        <v>597</v>
      </c>
      <c r="AD782" s="672"/>
      <c r="AE782" s="672"/>
      <c r="AF782" s="672"/>
      <c r="AG782" s="673"/>
      <c r="AH782" s="665" t="s">
        <v>600</v>
      </c>
      <c r="AI782" s="666"/>
      <c r="AJ782" s="666"/>
      <c r="AK782" s="666"/>
      <c r="AL782" s="666"/>
      <c r="AM782" s="666"/>
      <c r="AN782" s="666"/>
      <c r="AO782" s="666"/>
      <c r="AP782" s="666"/>
      <c r="AQ782" s="666"/>
      <c r="AR782" s="666"/>
      <c r="AS782" s="666"/>
      <c r="AT782" s="667"/>
      <c r="AU782" s="388">
        <v>16</v>
      </c>
      <c r="AV782" s="389"/>
      <c r="AW782" s="389"/>
      <c r="AX782" s="390"/>
    </row>
    <row r="783" spans="1:50" ht="50.25" customHeight="1" x14ac:dyDescent="0.15">
      <c r="A783" s="632"/>
      <c r="B783" s="633"/>
      <c r="C783" s="633"/>
      <c r="D783" s="633"/>
      <c r="E783" s="633"/>
      <c r="F783" s="634"/>
      <c r="G783" s="607" t="s">
        <v>597</v>
      </c>
      <c r="H783" s="608"/>
      <c r="I783" s="608"/>
      <c r="J783" s="608"/>
      <c r="K783" s="609"/>
      <c r="L783" s="599" t="s">
        <v>608</v>
      </c>
      <c r="M783" s="600"/>
      <c r="N783" s="600"/>
      <c r="O783" s="600"/>
      <c r="P783" s="600"/>
      <c r="Q783" s="600"/>
      <c r="R783" s="600"/>
      <c r="S783" s="600"/>
      <c r="T783" s="600"/>
      <c r="U783" s="600"/>
      <c r="V783" s="600"/>
      <c r="W783" s="600"/>
      <c r="X783" s="601"/>
      <c r="Y783" s="602">
        <v>68</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599</v>
      </c>
      <c r="H784" s="608"/>
      <c r="I784" s="608"/>
      <c r="J784" s="608"/>
      <c r="K784" s="609"/>
      <c r="L784" s="599" t="s">
        <v>601</v>
      </c>
      <c r="M784" s="600"/>
      <c r="N784" s="600"/>
      <c r="O784" s="600"/>
      <c r="P784" s="600"/>
      <c r="Q784" s="600"/>
      <c r="R784" s="600"/>
      <c r="S784" s="600"/>
      <c r="T784" s="600"/>
      <c r="U784" s="600"/>
      <c r="V784" s="600"/>
      <c r="W784" s="600"/>
      <c r="X784" s="601"/>
      <c r="Y784" s="602">
        <v>19</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145</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16</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47.25" customHeight="1" x14ac:dyDescent="0.15">
      <c r="A838" s="376">
        <v>1</v>
      </c>
      <c r="B838" s="376">
        <v>1</v>
      </c>
      <c r="C838" s="361" t="s">
        <v>582</v>
      </c>
      <c r="D838" s="347"/>
      <c r="E838" s="347"/>
      <c r="F838" s="347"/>
      <c r="G838" s="347"/>
      <c r="H838" s="347"/>
      <c r="I838" s="347"/>
      <c r="J838" s="348">
        <v>3010401011971</v>
      </c>
      <c r="K838" s="349"/>
      <c r="L838" s="349"/>
      <c r="M838" s="349"/>
      <c r="N838" s="349"/>
      <c r="O838" s="349"/>
      <c r="P838" s="362" t="s">
        <v>583</v>
      </c>
      <c r="Q838" s="350"/>
      <c r="R838" s="350"/>
      <c r="S838" s="350"/>
      <c r="T838" s="350"/>
      <c r="U838" s="350"/>
      <c r="V838" s="350"/>
      <c r="W838" s="350"/>
      <c r="X838" s="350"/>
      <c r="Y838" s="351">
        <v>145</v>
      </c>
      <c r="Z838" s="352"/>
      <c r="AA838" s="352"/>
      <c r="AB838" s="353"/>
      <c r="AC838" s="363" t="s">
        <v>380</v>
      </c>
      <c r="AD838" s="371"/>
      <c r="AE838" s="371"/>
      <c r="AF838" s="371"/>
      <c r="AG838" s="371"/>
      <c r="AH838" s="372">
        <v>3</v>
      </c>
      <c r="AI838" s="373"/>
      <c r="AJ838" s="373"/>
      <c r="AK838" s="373"/>
      <c r="AL838" s="357" t="s">
        <v>573</v>
      </c>
      <c r="AM838" s="358"/>
      <c r="AN838" s="358"/>
      <c r="AO838" s="359"/>
      <c r="AP838" s="360" t="s">
        <v>573</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584</v>
      </c>
      <c r="D871" s="347"/>
      <c r="E871" s="347"/>
      <c r="F871" s="347"/>
      <c r="G871" s="347"/>
      <c r="H871" s="347"/>
      <c r="I871" s="347"/>
      <c r="J871" s="348" t="s">
        <v>573</v>
      </c>
      <c r="K871" s="349"/>
      <c r="L871" s="349"/>
      <c r="M871" s="349"/>
      <c r="N871" s="349"/>
      <c r="O871" s="349"/>
      <c r="P871" s="362" t="s">
        <v>594</v>
      </c>
      <c r="Q871" s="350"/>
      <c r="R871" s="350"/>
      <c r="S871" s="350"/>
      <c r="T871" s="350"/>
      <c r="U871" s="350"/>
      <c r="V871" s="350"/>
      <c r="W871" s="350"/>
      <c r="X871" s="350"/>
      <c r="Y871" s="351">
        <v>16</v>
      </c>
      <c r="Z871" s="352"/>
      <c r="AA871" s="352"/>
      <c r="AB871" s="353"/>
      <c r="AC871" s="363" t="s">
        <v>383</v>
      </c>
      <c r="AD871" s="371"/>
      <c r="AE871" s="371"/>
      <c r="AF871" s="371"/>
      <c r="AG871" s="371"/>
      <c r="AH871" s="372" t="s">
        <v>573</v>
      </c>
      <c r="AI871" s="373"/>
      <c r="AJ871" s="373"/>
      <c r="AK871" s="373"/>
      <c r="AL871" s="357" t="s">
        <v>573</v>
      </c>
      <c r="AM871" s="358"/>
      <c r="AN871" s="358"/>
      <c r="AO871" s="359"/>
      <c r="AP871" s="360" t="s">
        <v>573</v>
      </c>
      <c r="AQ871" s="360"/>
      <c r="AR871" s="360"/>
      <c r="AS871" s="360"/>
      <c r="AT871" s="360"/>
      <c r="AU871" s="360"/>
      <c r="AV871" s="360"/>
      <c r="AW871" s="360"/>
      <c r="AX871" s="360"/>
    </row>
    <row r="872" spans="1:50" ht="40.5" customHeight="1" x14ac:dyDescent="0.15">
      <c r="A872" s="376">
        <v>2</v>
      </c>
      <c r="B872" s="376">
        <v>1</v>
      </c>
      <c r="C872" s="361" t="s">
        <v>585</v>
      </c>
      <c r="D872" s="347"/>
      <c r="E872" s="347"/>
      <c r="F872" s="347"/>
      <c r="G872" s="347"/>
      <c r="H872" s="347"/>
      <c r="I872" s="347"/>
      <c r="J872" s="348">
        <v>7010401062268</v>
      </c>
      <c r="K872" s="349"/>
      <c r="L872" s="349"/>
      <c r="M872" s="349"/>
      <c r="N872" s="349"/>
      <c r="O872" s="349"/>
      <c r="P872" s="362" t="s">
        <v>594</v>
      </c>
      <c r="Q872" s="350"/>
      <c r="R872" s="350"/>
      <c r="S872" s="350"/>
      <c r="T872" s="350"/>
      <c r="U872" s="350"/>
      <c r="V872" s="350"/>
      <c r="W872" s="350"/>
      <c r="X872" s="350"/>
      <c r="Y872" s="351">
        <v>13</v>
      </c>
      <c r="Z872" s="352"/>
      <c r="AA872" s="352"/>
      <c r="AB872" s="353"/>
      <c r="AC872" s="363" t="s">
        <v>383</v>
      </c>
      <c r="AD872" s="363"/>
      <c r="AE872" s="363"/>
      <c r="AF872" s="363"/>
      <c r="AG872" s="363"/>
      <c r="AH872" s="372" t="s">
        <v>573</v>
      </c>
      <c r="AI872" s="373"/>
      <c r="AJ872" s="373"/>
      <c r="AK872" s="373"/>
      <c r="AL872" s="357" t="s">
        <v>573</v>
      </c>
      <c r="AM872" s="358"/>
      <c r="AN872" s="358"/>
      <c r="AO872" s="359"/>
      <c r="AP872" s="360" t="s">
        <v>573</v>
      </c>
      <c r="AQ872" s="360"/>
      <c r="AR872" s="360"/>
      <c r="AS872" s="360"/>
      <c r="AT872" s="360"/>
      <c r="AU872" s="360"/>
      <c r="AV872" s="360"/>
      <c r="AW872" s="360"/>
      <c r="AX872" s="360"/>
    </row>
    <row r="873" spans="1:50" ht="30" customHeight="1" x14ac:dyDescent="0.15">
      <c r="A873" s="376">
        <v>3</v>
      </c>
      <c r="B873" s="376">
        <v>1</v>
      </c>
      <c r="C873" s="361" t="s">
        <v>586</v>
      </c>
      <c r="D873" s="347"/>
      <c r="E873" s="347"/>
      <c r="F873" s="347"/>
      <c r="G873" s="347"/>
      <c r="H873" s="347"/>
      <c r="I873" s="347"/>
      <c r="J873" s="348">
        <v>1010005012328</v>
      </c>
      <c r="K873" s="349"/>
      <c r="L873" s="349"/>
      <c r="M873" s="349"/>
      <c r="N873" s="349"/>
      <c r="O873" s="349"/>
      <c r="P873" s="362" t="s">
        <v>594</v>
      </c>
      <c r="Q873" s="350"/>
      <c r="R873" s="350"/>
      <c r="S873" s="350"/>
      <c r="T873" s="350"/>
      <c r="U873" s="350"/>
      <c r="V873" s="350"/>
      <c r="W873" s="350"/>
      <c r="X873" s="350"/>
      <c r="Y873" s="351">
        <v>11</v>
      </c>
      <c r="Z873" s="352"/>
      <c r="AA873" s="352"/>
      <c r="AB873" s="353"/>
      <c r="AC873" s="363" t="s">
        <v>383</v>
      </c>
      <c r="AD873" s="363"/>
      <c r="AE873" s="363"/>
      <c r="AF873" s="363"/>
      <c r="AG873" s="363"/>
      <c r="AH873" s="355" t="s">
        <v>573</v>
      </c>
      <c r="AI873" s="356"/>
      <c r="AJ873" s="356"/>
      <c r="AK873" s="356"/>
      <c r="AL873" s="357" t="s">
        <v>573</v>
      </c>
      <c r="AM873" s="358"/>
      <c r="AN873" s="358"/>
      <c r="AO873" s="359"/>
      <c r="AP873" s="360" t="s">
        <v>573</v>
      </c>
      <c r="AQ873" s="360"/>
      <c r="AR873" s="360"/>
      <c r="AS873" s="360"/>
      <c r="AT873" s="360"/>
      <c r="AU873" s="360"/>
      <c r="AV873" s="360"/>
      <c r="AW873" s="360"/>
      <c r="AX873" s="360"/>
    </row>
    <row r="874" spans="1:50" ht="30" customHeight="1" x14ac:dyDescent="0.15">
      <c r="A874" s="376">
        <v>4</v>
      </c>
      <c r="B874" s="376">
        <v>1</v>
      </c>
      <c r="C874" s="361" t="s">
        <v>587</v>
      </c>
      <c r="D874" s="347"/>
      <c r="E874" s="347"/>
      <c r="F874" s="347"/>
      <c r="G874" s="347"/>
      <c r="H874" s="347"/>
      <c r="I874" s="347"/>
      <c r="J874" s="348" t="s">
        <v>573</v>
      </c>
      <c r="K874" s="349"/>
      <c r="L874" s="349"/>
      <c r="M874" s="349"/>
      <c r="N874" s="349"/>
      <c r="O874" s="349"/>
      <c r="P874" s="362" t="s">
        <v>594</v>
      </c>
      <c r="Q874" s="350"/>
      <c r="R874" s="350"/>
      <c r="S874" s="350"/>
      <c r="T874" s="350"/>
      <c r="U874" s="350"/>
      <c r="V874" s="350"/>
      <c r="W874" s="350"/>
      <c r="X874" s="350"/>
      <c r="Y874" s="351">
        <v>5</v>
      </c>
      <c r="Z874" s="352"/>
      <c r="AA874" s="352"/>
      <c r="AB874" s="353"/>
      <c r="AC874" s="363" t="s">
        <v>383</v>
      </c>
      <c r="AD874" s="363"/>
      <c r="AE874" s="363"/>
      <c r="AF874" s="363"/>
      <c r="AG874" s="363"/>
      <c r="AH874" s="355" t="s">
        <v>573</v>
      </c>
      <c r="AI874" s="356"/>
      <c r="AJ874" s="356"/>
      <c r="AK874" s="356"/>
      <c r="AL874" s="357" t="s">
        <v>573</v>
      </c>
      <c r="AM874" s="358"/>
      <c r="AN874" s="358"/>
      <c r="AO874" s="359"/>
      <c r="AP874" s="360" t="s">
        <v>573</v>
      </c>
      <c r="AQ874" s="360"/>
      <c r="AR874" s="360"/>
      <c r="AS874" s="360"/>
      <c r="AT874" s="360"/>
      <c r="AU874" s="360"/>
      <c r="AV874" s="360"/>
      <c r="AW874" s="360"/>
      <c r="AX874" s="360"/>
    </row>
    <row r="875" spans="1:50" ht="30" customHeight="1" x14ac:dyDescent="0.15">
      <c r="A875" s="376">
        <v>5</v>
      </c>
      <c r="B875" s="376">
        <v>1</v>
      </c>
      <c r="C875" s="361" t="s">
        <v>588</v>
      </c>
      <c r="D875" s="347"/>
      <c r="E875" s="347"/>
      <c r="F875" s="347"/>
      <c r="G875" s="347"/>
      <c r="H875" s="347"/>
      <c r="I875" s="347"/>
      <c r="J875" s="348">
        <v>1120005012291</v>
      </c>
      <c r="K875" s="349"/>
      <c r="L875" s="349"/>
      <c r="M875" s="349"/>
      <c r="N875" s="349"/>
      <c r="O875" s="349"/>
      <c r="P875" s="362" t="s">
        <v>594</v>
      </c>
      <c r="Q875" s="350"/>
      <c r="R875" s="350"/>
      <c r="S875" s="350"/>
      <c r="T875" s="350"/>
      <c r="U875" s="350"/>
      <c r="V875" s="350"/>
      <c r="W875" s="350"/>
      <c r="X875" s="350"/>
      <c r="Y875" s="351">
        <v>5</v>
      </c>
      <c r="Z875" s="352"/>
      <c r="AA875" s="352"/>
      <c r="AB875" s="353"/>
      <c r="AC875" s="354" t="s">
        <v>383</v>
      </c>
      <c r="AD875" s="354"/>
      <c r="AE875" s="354"/>
      <c r="AF875" s="354"/>
      <c r="AG875" s="354"/>
      <c r="AH875" s="355" t="s">
        <v>592</v>
      </c>
      <c r="AI875" s="356"/>
      <c r="AJ875" s="356"/>
      <c r="AK875" s="356"/>
      <c r="AL875" s="357" t="s">
        <v>573</v>
      </c>
      <c r="AM875" s="358"/>
      <c r="AN875" s="358"/>
      <c r="AO875" s="359"/>
      <c r="AP875" s="360" t="s">
        <v>573</v>
      </c>
      <c r="AQ875" s="360"/>
      <c r="AR875" s="360"/>
      <c r="AS875" s="360"/>
      <c r="AT875" s="360"/>
      <c r="AU875" s="360"/>
      <c r="AV875" s="360"/>
      <c r="AW875" s="360"/>
      <c r="AX875" s="360"/>
    </row>
    <row r="876" spans="1:50" ht="30" customHeight="1" x14ac:dyDescent="0.15">
      <c r="A876" s="376">
        <v>6</v>
      </c>
      <c r="B876" s="376">
        <v>1</v>
      </c>
      <c r="C876" s="361" t="s">
        <v>589</v>
      </c>
      <c r="D876" s="347"/>
      <c r="E876" s="347"/>
      <c r="F876" s="347"/>
      <c r="G876" s="347"/>
      <c r="H876" s="347"/>
      <c r="I876" s="347"/>
      <c r="J876" s="348">
        <v>3010401009628</v>
      </c>
      <c r="K876" s="349"/>
      <c r="L876" s="349"/>
      <c r="M876" s="349"/>
      <c r="N876" s="349"/>
      <c r="O876" s="349"/>
      <c r="P876" s="362" t="s">
        <v>594</v>
      </c>
      <c r="Q876" s="350"/>
      <c r="R876" s="350"/>
      <c r="S876" s="350"/>
      <c r="T876" s="350"/>
      <c r="U876" s="350"/>
      <c r="V876" s="350"/>
      <c r="W876" s="350"/>
      <c r="X876" s="350"/>
      <c r="Y876" s="351">
        <v>3</v>
      </c>
      <c r="Z876" s="352"/>
      <c r="AA876" s="352"/>
      <c r="AB876" s="353"/>
      <c r="AC876" s="354" t="s">
        <v>383</v>
      </c>
      <c r="AD876" s="354"/>
      <c r="AE876" s="354"/>
      <c r="AF876" s="354"/>
      <c r="AG876" s="354"/>
      <c r="AH876" s="355" t="s">
        <v>573</v>
      </c>
      <c r="AI876" s="356"/>
      <c r="AJ876" s="356"/>
      <c r="AK876" s="356"/>
      <c r="AL876" s="357" t="s">
        <v>573</v>
      </c>
      <c r="AM876" s="358"/>
      <c r="AN876" s="358"/>
      <c r="AO876" s="359"/>
      <c r="AP876" s="360" t="s">
        <v>573</v>
      </c>
      <c r="AQ876" s="360"/>
      <c r="AR876" s="360"/>
      <c r="AS876" s="360"/>
      <c r="AT876" s="360"/>
      <c r="AU876" s="360"/>
      <c r="AV876" s="360"/>
      <c r="AW876" s="360"/>
      <c r="AX876" s="360"/>
    </row>
    <row r="877" spans="1:50" ht="30" customHeight="1" x14ac:dyDescent="0.15">
      <c r="A877" s="376">
        <v>7</v>
      </c>
      <c r="B877" s="376">
        <v>1</v>
      </c>
      <c r="C877" s="361" t="s">
        <v>590</v>
      </c>
      <c r="D877" s="347"/>
      <c r="E877" s="347"/>
      <c r="F877" s="347"/>
      <c r="G877" s="347"/>
      <c r="H877" s="347"/>
      <c r="I877" s="347"/>
      <c r="J877" s="348">
        <v>7011105003921</v>
      </c>
      <c r="K877" s="349"/>
      <c r="L877" s="349"/>
      <c r="M877" s="349"/>
      <c r="N877" s="349"/>
      <c r="O877" s="349"/>
      <c r="P877" s="362" t="s">
        <v>594</v>
      </c>
      <c r="Q877" s="350"/>
      <c r="R877" s="350"/>
      <c r="S877" s="350"/>
      <c r="T877" s="350"/>
      <c r="U877" s="350"/>
      <c r="V877" s="350"/>
      <c r="W877" s="350"/>
      <c r="X877" s="350"/>
      <c r="Y877" s="351">
        <v>3</v>
      </c>
      <c r="Z877" s="352"/>
      <c r="AA877" s="352"/>
      <c r="AB877" s="353"/>
      <c r="AC877" s="354" t="s">
        <v>383</v>
      </c>
      <c r="AD877" s="354"/>
      <c r="AE877" s="354"/>
      <c r="AF877" s="354"/>
      <c r="AG877" s="354"/>
      <c r="AH877" s="355" t="s">
        <v>573</v>
      </c>
      <c r="AI877" s="356"/>
      <c r="AJ877" s="356"/>
      <c r="AK877" s="356"/>
      <c r="AL877" s="357" t="s">
        <v>573</v>
      </c>
      <c r="AM877" s="358"/>
      <c r="AN877" s="358"/>
      <c r="AO877" s="359"/>
      <c r="AP877" s="360" t="s">
        <v>573</v>
      </c>
      <c r="AQ877" s="360"/>
      <c r="AR877" s="360"/>
      <c r="AS877" s="360"/>
      <c r="AT877" s="360"/>
      <c r="AU877" s="360"/>
      <c r="AV877" s="360"/>
      <c r="AW877" s="360"/>
      <c r="AX877" s="360"/>
    </row>
    <row r="878" spans="1:50" ht="30" customHeight="1" x14ac:dyDescent="0.15">
      <c r="A878" s="376">
        <v>8</v>
      </c>
      <c r="B878" s="376">
        <v>1</v>
      </c>
      <c r="C878" s="361" t="s">
        <v>595</v>
      </c>
      <c r="D878" s="347"/>
      <c r="E878" s="347"/>
      <c r="F878" s="347"/>
      <c r="G878" s="347"/>
      <c r="H878" s="347"/>
      <c r="I878" s="347"/>
      <c r="J878" s="348">
        <v>2011105005658</v>
      </c>
      <c r="K878" s="349"/>
      <c r="L878" s="349"/>
      <c r="M878" s="349"/>
      <c r="N878" s="349"/>
      <c r="O878" s="349"/>
      <c r="P878" s="362" t="s">
        <v>594</v>
      </c>
      <c r="Q878" s="350"/>
      <c r="R878" s="350"/>
      <c r="S878" s="350"/>
      <c r="T878" s="350"/>
      <c r="U878" s="350"/>
      <c r="V878" s="350"/>
      <c r="W878" s="350"/>
      <c r="X878" s="350"/>
      <c r="Y878" s="351">
        <v>3</v>
      </c>
      <c r="Z878" s="352"/>
      <c r="AA878" s="352"/>
      <c r="AB878" s="353"/>
      <c r="AC878" s="354" t="s">
        <v>383</v>
      </c>
      <c r="AD878" s="354"/>
      <c r="AE878" s="354"/>
      <c r="AF878" s="354"/>
      <c r="AG878" s="354"/>
      <c r="AH878" s="355" t="s">
        <v>573</v>
      </c>
      <c r="AI878" s="356"/>
      <c r="AJ878" s="356"/>
      <c r="AK878" s="356"/>
      <c r="AL878" s="357" t="s">
        <v>573</v>
      </c>
      <c r="AM878" s="358"/>
      <c r="AN878" s="358"/>
      <c r="AO878" s="359"/>
      <c r="AP878" s="360" t="s">
        <v>573</v>
      </c>
      <c r="AQ878" s="360"/>
      <c r="AR878" s="360"/>
      <c r="AS878" s="360"/>
      <c r="AT878" s="360"/>
      <c r="AU878" s="360"/>
      <c r="AV878" s="360"/>
      <c r="AW878" s="360"/>
      <c r="AX878" s="360"/>
    </row>
    <row r="879" spans="1:50" ht="30" customHeight="1" x14ac:dyDescent="0.15">
      <c r="A879" s="376">
        <v>9</v>
      </c>
      <c r="B879" s="376">
        <v>1</v>
      </c>
      <c r="C879" s="361" t="s">
        <v>591</v>
      </c>
      <c r="D879" s="347"/>
      <c r="E879" s="347"/>
      <c r="F879" s="347"/>
      <c r="G879" s="347"/>
      <c r="H879" s="347"/>
      <c r="I879" s="347"/>
      <c r="J879" s="348" t="s">
        <v>573</v>
      </c>
      <c r="K879" s="349"/>
      <c r="L879" s="349"/>
      <c r="M879" s="349"/>
      <c r="N879" s="349"/>
      <c r="O879" s="349"/>
      <c r="P879" s="362" t="s">
        <v>594</v>
      </c>
      <c r="Q879" s="350"/>
      <c r="R879" s="350"/>
      <c r="S879" s="350"/>
      <c r="T879" s="350"/>
      <c r="U879" s="350"/>
      <c r="V879" s="350"/>
      <c r="W879" s="350"/>
      <c r="X879" s="350"/>
      <c r="Y879" s="351">
        <v>2</v>
      </c>
      <c r="Z879" s="352"/>
      <c r="AA879" s="352"/>
      <c r="AB879" s="353"/>
      <c r="AC879" s="354" t="s">
        <v>383</v>
      </c>
      <c r="AD879" s="354"/>
      <c r="AE879" s="354"/>
      <c r="AF879" s="354"/>
      <c r="AG879" s="354"/>
      <c r="AH879" s="355" t="s">
        <v>593</v>
      </c>
      <c r="AI879" s="356"/>
      <c r="AJ879" s="356"/>
      <c r="AK879" s="356"/>
      <c r="AL879" s="357" t="s">
        <v>573</v>
      </c>
      <c r="AM879" s="358"/>
      <c r="AN879" s="358"/>
      <c r="AO879" s="359"/>
      <c r="AP879" s="360" t="s">
        <v>573</v>
      </c>
      <c r="AQ879" s="360"/>
      <c r="AR879" s="360"/>
      <c r="AS879" s="360"/>
      <c r="AT879" s="360"/>
      <c r="AU879" s="360"/>
      <c r="AV879" s="360"/>
      <c r="AW879" s="360"/>
      <c r="AX879" s="360"/>
    </row>
    <row r="880" spans="1:50" ht="30" customHeight="1" x14ac:dyDescent="0.15">
      <c r="A880" s="376">
        <v>10</v>
      </c>
      <c r="B880" s="376">
        <v>1</v>
      </c>
      <c r="C880" s="361" t="s">
        <v>596</v>
      </c>
      <c r="D880" s="347"/>
      <c r="E880" s="347"/>
      <c r="F880" s="347"/>
      <c r="G880" s="347"/>
      <c r="H880" s="347"/>
      <c r="I880" s="347"/>
      <c r="J880" s="348">
        <v>2010401062347</v>
      </c>
      <c r="K880" s="349"/>
      <c r="L880" s="349"/>
      <c r="M880" s="349"/>
      <c r="N880" s="349"/>
      <c r="O880" s="349"/>
      <c r="P880" s="362" t="s">
        <v>594</v>
      </c>
      <c r="Q880" s="350"/>
      <c r="R880" s="350"/>
      <c r="S880" s="350"/>
      <c r="T880" s="350"/>
      <c r="U880" s="350"/>
      <c r="V880" s="350"/>
      <c r="W880" s="350"/>
      <c r="X880" s="350"/>
      <c r="Y880" s="351">
        <v>1</v>
      </c>
      <c r="Z880" s="352"/>
      <c r="AA880" s="352"/>
      <c r="AB880" s="353"/>
      <c r="AC880" s="354" t="s">
        <v>383</v>
      </c>
      <c r="AD880" s="354"/>
      <c r="AE880" s="354"/>
      <c r="AF880" s="354"/>
      <c r="AG880" s="354"/>
      <c r="AH880" s="355" t="s">
        <v>573</v>
      </c>
      <c r="AI880" s="356"/>
      <c r="AJ880" s="356"/>
      <c r="AK880" s="356"/>
      <c r="AL880" s="357" t="s">
        <v>573</v>
      </c>
      <c r="AM880" s="358"/>
      <c r="AN880" s="358"/>
      <c r="AO880" s="359"/>
      <c r="AP880" s="360" t="s">
        <v>573</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13.5"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13.5"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13.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0:AO867">
    <cfRule type="expression" dxfId="2497" priority="6629">
      <formula>IF(AND(AL840&gt;=0, RIGHT(TEXT(AL840,"0.#"),1)&lt;&gt;"."),TRUE,FALSE)</formula>
    </cfRule>
    <cfRule type="expression" dxfId="2496" priority="6630">
      <formula>IF(AND(AL840&gt;=0, RIGHT(TEXT(AL840,"0.#"),1)="."),TRUE,FALSE)</formula>
    </cfRule>
    <cfRule type="expression" dxfId="2495" priority="6631">
      <formula>IF(AND(AL840&lt;0, RIGHT(TEXT(AL840,"0.#"),1)&lt;&gt;"."),TRUE,FALSE)</formula>
    </cfRule>
    <cfRule type="expression" dxfId="2494" priority="6632">
      <formula>IF(AND(AL840&lt;0, RIGHT(TEXT(AL840,"0.#"),1)="."),TRUE,FALSE)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0:Y867">
    <cfRule type="expression" dxfId="2423" priority="2957">
      <formula>IF(RIGHT(TEXT(Y840,"0.#"),1)=".",FALSE,TRUE)</formula>
    </cfRule>
    <cfRule type="expression" dxfId="2422" priority="2958">
      <formula>IF(RIGHT(TEXT(Y840,"0.#"),1)=".",TRUE,FALSE)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3:AO1132">
    <cfRule type="expression" dxfId="2393" priority="2863">
      <formula>IF(AND(AL1103&gt;=0, RIGHT(TEXT(AL1103,"0.#"),1)&lt;&gt;"."),TRUE,FALSE)</formula>
    </cfRule>
    <cfRule type="expression" dxfId="2392" priority="2864">
      <formula>IF(AND(AL1103&gt;=0, RIGHT(TEXT(AL1103,"0.#"),1)="."),TRUE,FALSE)</formula>
    </cfRule>
    <cfRule type="expression" dxfId="2391" priority="2865">
      <formula>IF(AND(AL1103&lt;0, RIGHT(TEXT(AL1103,"0.#"),1)&lt;&gt;"."),TRUE,FALSE)</formula>
    </cfRule>
    <cfRule type="expression" dxfId="2390" priority="2866">
      <formula>IF(AND(AL1103&lt;0, RIGHT(TEXT(AL1103,"0.#"),1)="."),TRUE,FALSE)</formula>
    </cfRule>
  </conditionalFormatting>
  <conditionalFormatting sqref="Y1103:Y1132">
    <cfRule type="expression" dxfId="2389" priority="2861">
      <formula>IF(RIGHT(TEXT(Y1103,"0.#"),1)=".",FALSE,TRUE)</formula>
    </cfRule>
    <cfRule type="expression" dxfId="2388" priority="2862">
      <formula>IF(RIGHT(TEXT(Y1103,"0.#"),1)=".",TRUE,FALSE)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8:AO839">
    <cfRule type="expression" dxfId="2379" priority="2815">
      <formula>IF(AND(AL838&gt;=0, RIGHT(TEXT(AL838,"0.#"),1)&lt;&gt;"."),TRUE,FALSE)</formula>
    </cfRule>
    <cfRule type="expression" dxfId="2378" priority="2816">
      <formula>IF(AND(AL838&gt;=0, RIGHT(TEXT(AL838,"0.#"),1)="."),TRUE,FALSE)</formula>
    </cfRule>
    <cfRule type="expression" dxfId="2377" priority="2817">
      <formula>IF(AND(AL838&lt;0, RIGHT(TEXT(AL838,"0.#"),1)&lt;&gt;"."),TRUE,FALSE)</formula>
    </cfRule>
    <cfRule type="expression" dxfId="2376" priority="2818">
      <formula>IF(AND(AL838&lt;0, RIGHT(TEXT(AL838,"0.#"),1)="."),TRUE,FALSE)</formula>
    </cfRule>
  </conditionalFormatting>
  <conditionalFormatting sqref="Y838:Y839">
    <cfRule type="expression" dxfId="2375" priority="2813">
      <formula>IF(RIGHT(TEXT(Y838,"0.#"),1)=".",FALSE,TRUE)</formula>
    </cfRule>
    <cfRule type="expression" dxfId="2374" priority="2814">
      <formula>IF(RIGHT(TEXT(Y838,"0.#"),1)=".",TRUE,FALSE)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3:Y900">
    <cfRule type="expression" dxfId="2057" priority="2073">
      <formula>IF(RIGHT(TEXT(Y873,"0.#"),1)=".",FALSE,TRUE)</formula>
    </cfRule>
    <cfRule type="expression" dxfId="2056" priority="2074">
      <formula>IF(RIGHT(TEXT(Y873,"0.#"),1)=".",TRUE,FALSE)</formula>
    </cfRule>
  </conditionalFormatting>
  <conditionalFormatting sqref="Y871:Y872">
    <cfRule type="expression" dxfId="2055" priority="2067">
      <formula>IF(RIGHT(TEXT(Y871,"0.#"),1)=".",FALSE,TRUE)</formula>
    </cfRule>
    <cfRule type="expression" dxfId="2054" priority="2068">
      <formula>IF(RIGHT(TEXT(Y871,"0.#"),1)=".",TRUE,FALSE)</formula>
    </cfRule>
  </conditionalFormatting>
  <conditionalFormatting sqref="Y906:Y933">
    <cfRule type="expression" dxfId="2053" priority="2061">
      <formula>IF(RIGHT(TEXT(Y906,"0.#"),1)=".",FALSE,TRUE)</formula>
    </cfRule>
    <cfRule type="expression" dxfId="2052" priority="2062">
      <formula>IF(RIGHT(TEXT(Y906,"0.#"),1)=".",TRUE,FALSE)</formula>
    </cfRule>
  </conditionalFormatting>
  <conditionalFormatting sqref="Y904:Y905">
    <cfRule type="expression" dxfId="2051" priority="2055">
      <formula>IF(RIGHT(TEXT(Y904,"0.#"),1)=".",FALSE,TRUE)</formula>
    </cfRule>
    <cfRule type="expression" dxfId="2050" priority="2056">
      <formula>IF(RIGHT(TEXT(Y904,"0.#"),1)=".",TRUE,FALSE)</formula>
    </cfRule>
  </conditionalFormatting>
  <conditionalFormatting sqref="Y939:Y966">
    <cfRule type="expression" dxfId="2049" priority="2049">
      <formula>IF(RIGHT(TEXT(Y939,"0.#"),1)=".",FALSE,TRUE)</formula>
    </cfRule>
    <cfRule type="expression" dxfId="2048" priority="2050">
      <formula>IF(RIGHT(TEXT(Y939,"0.#"),1)=".",TRUE,FALSE)</formula>
    </cfRule>
  </conditionalFormatting>
  <conditionalFormatting sqref="Y937:Y938">
    <cfRule type="expression" dxfId="2047" priority="2043">
      <formula>IF(RIGHT(TEXT(Y937,"0.#"),1)=".",FALSE,TRUE)</formula>
    </cfRule>
    <cfRule type="expression" dxfId="2046" priority="2044">
      <formula>IF(RIGHT(TEXT(Y937,"0.#"),1)=".",TRUE,FALSE)</formula>
    </cfRule>
  </conditionalFormatting>
  <conditionalFormatting sqref="Y972:Y999">
    <cfRule type="expression" dxfId="2045" priority="2037">
      <formula>IF(RIGHT(TEXT(Y972,"0.#"),1)=".",FALSE,TRUE)</formula>
    </cfRule>
    <cfRule type="expression" dxfId="2044" priority="2038">
      <formula>IF(RIGHT(TEXT(Y972,"0.#"),1)=".",TRUE,FALSE)</formula>
    </cfRule>
  </conditionalFormatting>
  <conditionalFormatting sqref="Y970:Y971">
    <cfRule type="expression" dxfId="2043" priority="2031">
      <formula>IF(RIGHT(TEXT(Y970,"0.#"),1)=".",FALSE,TRUE)</formula>
    </cfRule>
    <cfRule type="expression" dxfId="2042" priority="2032">
      <formula>IF(RIGHT(TEXT(Y970,"0.#"),1)=".",TRUE,FALSE)</formula>
    </cfRule>
  </conditionalFormatting>
  <conditionalFormatting sqref="Y1005:Y1032">
    <cfRule type="expression" dxfId="2041" priority="2025">
      <formula>IF(RIGHT(TEXT(Y1005,"0.#"),1)=".",FALSE,TRUE)</formula>
    </cfRule>
    <cfRule type="expression" dxfId="2040" priority="2026">
      <formula>IF(RIGHT(TEXT(Y1005,"0.#"),1)=".",TRUE,FALSE)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3:AO900">
    <cfRule type="expression" dxfId="1961" priority="2075">
      <formula>IF(AND(AL873&gt;=0, RIGHT(TEXT(AL873,"0.#"),1)&lt;&gt;"."),TRUE,FALSE)</formula>
    </cfRule>
    <cfRule type="expression" dxfId="1960" priority="2076">
      <formula>IF(AND(AL873&gt;=0, RIGHT(TEXT(AL873,"0.#"),1)="."),TRUE,FALSE)</formula>
    </cfRule>
    <cfRule type="expression" dxfId="1959" priority="2077">
      <formula>IF(AND(AL873&lt;0, RIGHT(TEXT(AL873,"0.#"),1)&lt;&gt;"."),TRUE,FALSE)</formula>
    </cfRule>
    <cfRule type="expression" dxfId="1958" priority="2078">
      <formula>IF(AND(AL873&lt;0, RIGHT(TEXT(AL873,"0.#"),1)="."),TRUE,FALSE)</formula>
    </cfRule>
  </conditionalFormatting>
  <conditionalFormatting sqref="AL871:AO872">
    <cfRule type="expression" dxfId="1957" priority="2069">
      <formula>IF(AND(AL871&gt;=0, RIGHT(TEXT(AL871,"0.#"),1)&lt;&gt;"."),TRUE,FALSE)</formula>
    </cfRule>
    <cfRule type="expression" dxfId="1956" priority="2070">
      <formula>IF(AND(AL871&gt;=0, RIGHT(TEXT(AL871,"0.#"),1)="."),TRUE,FALSE)</formula>
    </cfRule>
    <cfRule type="expression" dxfId="1955" priority="2071">
      <formula>IF(AND(AL871&lt;0, RIGHT(TEXT(AL871,"0.#"),1)&lt;&gt;"."),TRUE,FALSE)</formula>
    </cfRule>
    <cfRule type="expression" dxfId="1954" priority="2072">
      <formula>IF(AND(AL871&lt;0, RIGHT(TEXT(AL871,"0.#"),1)="."),TRUE,FALSE)</formula>
    </cfRule>
  </conditionalFormatting>
  <conditionalFormatting sqref="AL906:AO933">
    <cfRule type="expression" dxfId="1953" priority="2063">
      <formula>IF(AND(AL906&gt;=0, RIGHT(TEXT(AL906,"0.#"),1)&lt;&gt;"."),TRUE,FALSE)</formula>
    </cfRule>
    <cfRule type="expression" dxfId="1952" priority="2064">
      <formula>IF(AND(AL906&gt;=0, RIGHT(TEXT(AL906,"0.#"),1)="."),TRUE,FALSE)</formula>
    </cfRule>
    <cfRule type="expression" dxfId="1951" priority="2065">
      <formula>IF(AND(AL906&lt;0, RIGHT(TEXT(AL906,"0.#"),1)&lt;&gt;"."),TRUE,FALSE)</formula>
    </cfRule>
    <cfRule type="expression" dxfId="1950" priority="2066">
      <formula>IF(AND(AL906&lt;0, RIGHT(TEXT(AL906,"0.#"),1)="."),TRUE,FALSE)</formula>
    </cfRule>
  </conditionalFormatting>
  <conditionalFormatting sqref="AL904:AO905">
    <cfRule type="expression" dxfId="1949" priority="2057">
      <formula>IF(AND(AL904&gt;=0, RIGHT(TEXT(AL904,"0.#"),1)&lt;&gt;"."),TRUE,FALSE)</formula>
    </cfRule>
    <cfRule type="expression" dxfId="1948" priority="2058">
      <formula>IF(AND(AL904&gt;=0, RIGHT(TEXT(AL904,"0.#"),1)="."),TRUE,FALSE)</formula>
    </cfRule>
    <cfRule type="expression" dxfId="1947" priority="2059">
      <formula>IF(AND(AL904&lt;0, RIGHT(TEXT(AL904,"0.#"),1)&lt;&gt;"."),TRUE,FALSE)</formula>
    </cfRule>
    <cfRule type="expression" dxfId="1946" priority="2060">
      <formula>IF(AND(AL904&lt;0, RIGHT(TEXT(AL904,"0.#"),1)="."),TRUE,FALSE)</formula>
    </cfRule>
  </conditionalFormatting>
  <conditionalFormatting sqref="AL939:AO966">
    <cfRule type="expression" dxfId="1945" priority="2051">
      <formula>IF(AND(AL939&gt;=0, RIGHT(TEXT(AL939,"0.#"),1)&lt;&gt;"."),TRUE,FALSE)</formula>
    </cfRule>
    <cfRule type="expression" dxfId="1944" priority="2052">
      <formula>IF(AND(AL939&gt;=0, RIGHT(TEXT(AL939,"0.#"),1)="."),TRUE,FALSE)</formula>
    </cfRule>
    <cfRule type="expression" dxfId="1943" priority="2053">
      <formula>IF(AND(AL939&lt;0, RIGHT(TEXT(AL939,"0.#"),1)&lt;&gt;"."),TRUE,FALSE)</formula>
    </cfRule>
    <cfRule type="expression" dxfId="1942" priority="2054">
      <formula>IF(AND(AL939&lt;0, RIGHT(TEXT(AL939,"0.#"),1)="."),TRUE,FALSE)</formula>
    </cfRule>
  </conditionalFormatting>
  <conditionalFormatting sqref="AL937:AO938">
    <cfRule type="expression" dxfId="1941" priority="2045">
      <formula>IF(AND(AL937&gt;=0, RIGHT(TEXT(AL937,"0.#"),1)&lt;&gt;"."),TRUE,FALSE)</formula>
    </cfRule>
    <cfRule type="expression" dxfId="1940" priority="2046">
      <formula>IF(AND(AL937&gt;=0, RIGHT(TEXT(AL937,"0.#"),1)="."),TRUE,FALSE)</formula>
    </cfRule>
    <cfRule type="expression" dxfId="1939" priority="2047">
      <formula>IF(AND(AL937&lt;0, RIGHT(TEXT(AL937,"0.#"),1)&lt;&gt;"."),TRUE,FALSE)</formula>
    </cfRule>
    <cfRule type="expression" dxfId="1938" priority="2048">
      <formula>IF(AND(AL937&lt;0, RIGHT(TEXT(AL937,"0.#"),1)="."),TRUE,FALSE)</formula>
    </cfRule>
  </conditionalFormatting>
  <conditionalFormatting sqref="AL972:AO999">
    <cfRule type="expression" dxfId="1937" priority="2039">
      <formula>IF(AND(AL972&gt;=0, RIGHT(TEXT(AL972,"0.#"),1)&lt;&gt;"."),TRUE,FALSE)</formula>
    </cfRule>
    <cfRule type="expression" dxfId="1936" priority="2040">
      <formula>IF(AND(AL972&gt;=0, RIGHT(TEXT(AL972,"0.#"),1)="."),TRUE,FALSE)</formula>
    </cfRule>
    <cfRule type="expression" dxfId="1935" priority="2041">
      <formula>IF(AND(AL972&lt;0, RIGHT(TEXT(AL972,"0.#"),1)&lt;&gt;"."),TRUE,FALSE)</formula>
    </cfRule>
    <cfRule type="expression" dxfId="1934" priority="2042">
      <formula>IF(AND(AL972&lt;0, RIGHT(TEXT(AL972,"0.#"),1)="."),TRUE,FALSE)</formula>
    </cfRule>
  </conditionalFormatting>
  <conditionalFormatting sqref="AL970:AO971">
    <cfRule type="expression" dxfId="1933" priority="2033">
      <formula>IF(AND(AL970&gt;=0, RIGHT(TEXT(AL970,"0.#"),1)&lt;&gt;"."),TRUE,FALSE)</formula>
    </cfRule>
    <cfRule type="expression" dxfId="1932" priority="2034">
      <formula>IF(AND(AL970&gt;=0, RIGHT(TEXT(AL970,"0.#"),1)="."),TRUE,FALSE)</formula>
    </cfRule>
    <cfRule type="expression" dxfId="1931" priority="2035">
      <formula>IF(AND(AL970&lt;0, RIGHT(TEXT(AL970,"0.#"),1)&lt;&gt;"."),TRUE,FALSE)</formula>
    </cfRule>
    <cfRule type="expression" dxfId="1930" priority="2036">
      <formula>IF(AND(AL970&lt;0, RIGHT(TEXT(AL970,"0.#"),1)="."),TRUE,FALSE)</formula>
    </cfRule>
  </conditionalFormatting>
  <conditionalFormatting sqref="AL1005:AO1032">
    <cfRule type="expression" dxfId="1929" priority="2027">
      <formula>IF(AND(AL1005&gt;=0, RIGHT(TEXT(AL1005,"0.#"),1)&lt;&gt;"."),TRUE,FALSE)</formula>
    </cfRule>
    <cfRule type="expression" dxfId="1928" priority="2028">
      <formula>IF(AND(AL1005&gt;=0, RIGHT(TEXT(AL1005,"0.#"),1)="."),TRUE,FALSE)</formula>
    </cfRule>
    <cfRule type="expression" dxfId="1927" priority="2029">
      <formula>IF(AND(AL1005&lt;0, RIGHT(TEXT(AL1005,"0.#"),1)&lt;&gt;"."),TRUE,FALSE)</formula>
    </cfRule>
    <cfRule type="expression" dxfId="1926" priority="2030">
      <formula>IF(AND(AL1005&lt;0, RIGHT(TEXT(AL1005,"0.#"),1)="."),TRUE,FALSE)</formula>
    </cfRule>
  </conditionalFormatting>
  <conditionalFormatting sqref="AL1003:AO1004">
    <cfRule type="expression" dxfId="1925" priority="2021">
      <formula>IF(AND(AL1003&gt;=0, RIGHT(TEXT(AL1003,"0.#"),1)&lt;&gt;"."),TRUE,FALSE)</formula>
    </cfRule>
    <cfRule type="expression" dxfId="1924" priority="2022">
      <formula>IF(AND(AL1003&gt;=0, RIGHT(TEXT(AL1003,"0.#"),1)="."),TRUE,FALSE)</formula>
    </cfRule>
    <cfRule type="expression" dxfId="1923" priority="2023">
      <formula>IF(AND(AL1003&lt;0, RIGHT(TEXT(AL1003,"0.#"),1)&lt;&gt;"."),TRUE,FALSE)</formula>
    </cfRule>
    <cfRule type="expression" dxfId="1922" priority="2024">
      <formula>IF(AND(AL1003&lt;0, RIGHT(TEXT(AL1003,"0.#"),1)="."),TRUE,FALSE)</formula>
    </cfRule>
  </conditionalFormatting>
  <conditionalFormatting sqref="Y1003:Y1004">
    <cfRule type="expression" dxfId="1921" priority="2019">
      <formula>IF(RIGHT(TEXT(Y1003,"0.#"),1)=".",FALSE,TRUE)</formula>
    </cfRule>
    <cfRule type="expression" dxfId="1920" priority="2020">
      <formula>IF(RIGHT(TEXT(Y1003,"0.#"),1)=".",TRUE,FALSE)</formula>
    </cfRule>
  </conditionalFormatting>
  <conditionalFormatting sqref="AL1038:AO1065">
    <cfRule type="expression" dxfId="1919" priority="2015">
      <formula>IF(AND(AL1038&gt;=0, RIGHT(TEXT(AL1038,"0.#"),1)&lt;&gt;"."),TRUE,FALSE)</formula>
    </cfRule>
    <cfRule type="expression" dxfId="1918" priority="2016">
      <formula>IF(AND(AL1038&gt;=0, RIGHT(TEXT(AL1038,"0.#"),1)="."),TRUE,FALSE)</formula>
    </cfRule>
    <cfRule type="expression" dxfId="1917" priority="2017">
      <formula>IF(AND(AL1038&lt;0, RIGHT(TEXT(AL1038,"0.#"),1)&lt;&gt;"."),TRUE,FALSE)</formula>
    </cfRule>
    <cfRule type="expression" dxfId="1916" priority="2018">
      <formula>IF(AND(AL1038&lt;0, RIGHT(TEXT(AL1038,"0.#"),1)="."),TRUE,FALSE)</formula>
    </cfRule>
  </conditionalFormatting>
  <conditionalFormatting sqref="Y1038:Y1065">
    <cfRule type="expression" dxfId="1915" priority="2013">
      <formula>IF(RIGHT(TEXT(Y1038,"0.#"),1)=".",FALSE,TRUE)</formula>
    </cfRule>
    <cfRule type="expression" dxfId="1914" priority="2014">
      <formula>IF(RIGHT(TEXT(Y1038,"0.#"),1)=".",TRUE,FALSE)</formula>
    </cfRule>
  </conditionalFormatting>
  <conditionalFormatting sqref="AL1036:AO1037">
    <cfRule type="expression" dxfId="1913" priority="2009">
      <formula>IF(AND(AL1036&gt;=0, RIGHT(TEXT(AL1036,"0.#"),1)&lt;&gt;"."),TRUE,FALSE)</formula>
    </cfRule>
    <cfRule type="expression" dxfId="1912" priority="2010">
      <formula>IF(AND(AL1036&gt;=0, RIGHT(TEXT(AL1036,"0.#"),1)="."),TRUE,FALSE)</formula>
    </cfRule>
    <cfRule type="expression" dxfId="1911" priority="2011">
      <formula>IF(AND(AL1036&lt;0, RIGHT(TEXT(AL1036,"0.#"),1)&lt;&gt;"."),TRUE,FALSE)</formula>
    </cfRule>
    <cfRule type="expression" dxfId="1910" priority="2012">
      <formula>IF(AND(AL1036&lt;0, RIGHT(TEXT(AL1036,"0.#"),1)="."),TRUE,FALSE)</formula>
    </cfRule>
  </conditionalFormatting>
  <conditionalFormatting sqref="Y1036:Y1037">
    <cfRule type="expression" dxfId="1909" priority="2007">
      <formula>IF(RIGHT(TEXT(Y1036,"0.#"),1)=".",FALSE,TRUE)</formula>
    </cfRule>
    <cfRule type="expression" dxfId="1908" priority="2008">
      <formula>IF(RIGHT(TEXT(Y1036,"0.#"),1)=".",TRUE,FALSE)</formula>
    </cfRule>
  </conditionalFormatting>
  <conditionalFormatting sqref="AL1071:AO1098">
    <cfRule type="expression" dxfId="1907" priority="2003">
      <formula>IF(AND(AL1071&gt;=0, RIGHT(TEXT(AL1071,"0.#"),1)&lt;&gt;"."),TRUE,FALSE)</formula>
    </cfRule>
    <cfRule type="expression" dxfId="1906" priority="2004">
      <formula>IF(AND(AL1071&gt;=0, RIGHT(TEXT(AL1071,"0.#"),1)="."),TRUE,FALSE)</formula>
    </cfRule>
    <cfRule type="expression" dxfId="1905" priority="2005">
      <formula>IF(AND(AL1071&lt;0, RIGHT(TEXT(AL1071,"0.#"),1)&lt;&gt;"."),TRUE,FALSE)</formula>
    </cfRule>
    <cfRule type="expression" dxfId="1904" priority="2006">
      <formula>IF(AND(AL1071&lt;0, RIGHT(TEXT(AL1071,"0.#"),1)="."),TRUE,FALSE)</formula>
    </cfRule>
  </conditionalFormatting>
  <conditionalFormatting sqref="Y1071:Y1098">
    <cfRule type="expression" dxfId="1903" priority="2001">
      <formula>IF(RIGHT(TEXT(Y1071,"0.#"),1)=".",FALSE,TRUE)</formula>
    </cfRule>
    <cfRule type="expression" dxfId="1902" priority="2002">
      <formula>IF(RIGHT(TEXT(Y1071,"0.#"),1)=".",TRUE,FALSE)</formula>
    </cfRule>
  </conditionalFormatting>
  <conditionalFormatting sqref="AL1069:AO1070">
    <cfRule type="expression" dxfId="1901" priority="1997">
      <formula>IF(AND(AL1069&gt;=0, RIGHT(TEXT(AL1069,"0.#"),1)&lt;&gt;"."),TRUE,FALSE)</formula>
    </cfRule>
    <cfRule type="expression" dxfId="1900" priority="1998">
      <formula>IF(AND(AL1069&gt;=0, RIGHT(TEXT(AL1069,"0.#"),1)="."),TRUE,FALSE)</formula>
    </cfRule>
    <cfRule type="expression" dxfId="1899" priority="1999">
      <formula>IF(AND(AL1069&lt;0, RIGHT(TEXT(AL1069,"0.#"),1)&lt;&gt;"."),TRUE,FALSE)</formula>
    </cfRule>
    <cfRule type="expression" dxfId="1898" priority="2000">
      <formula>IF(AND(AL1069&lt;0, RIGHT(TEXT(AL1069,"0.#"),1)="."),TRUE,FALSE)</formula>
    </cfRule>
  </conditionalFormatting>
  <conditionalFormatting sqref="Y1069:Y1070">
    <cfRule type="expression" dxfId="1897" priority="1995">
      <formula>IF(RIGHT(TEXT(Y1069,"0.#"),1)=".",FALSE,TRUE)</formula>
    </cfRule>
    <cfRule type="expression" dxfId="1896" priority="1996">
      <formula>IF(RIGHT(TEXT(Y1069,"0.#"),1)=".",TRUE,FALSE)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27" max="49" man="1"/>
    <brk id="779" max="49" man="1"/>
    <brk id="1100"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567</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t="s">
        <v>567</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知的財産</v>
      </c>
      <c r="F24" s="18" t="s">
        <v>415</v>
      </c>
      <c r="G24" s="17"/>
      <c r="H24" s="13" t="str">
        <f t="shared" si="1"/>
        <v/>
      </c>
      <c r="I24" s="13" t="str">
        <f t="shared" si="5"/>
        <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知的財産</v>
      </c>
      <c r="B27" s="13"/>
      <c r="F27" s="18" t="s">
        <v>132</v>
      </c>
      <c r="G27" s="17"/>
      <c r="H27" s="13" t="str">
        <f t="shared" si="1"/>
        <v/>
      </c>
      <c r="I27" s="13" t="str">
        <f t="shared" si="5"/>
        <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t="s">
        <v>567</v>
      </c>
      <c r="H31" s="13" t="str">
        <f t="shared" si="1"/>
        <v>特許特別会計</v>
      </c>
      <c r="I31" s="13" t="str">
        <f t="shared" si="5"/>
        <v>特許特別会計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特許特別会計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1" sqref="P11:X1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0" sqref="Y10:AB1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370</v>
      </c>
      <c r="H2" s="597"/>
      <c r="I2" s="597"/>
      <c r="J2" s="597"/>
      <c r="K2" s="597"/>
      <c r="L2" s="597"/>
      <c r="M2" s="597"/>
      <c r="N2" s="597"/>
      <c r="O2" s="597"/>
      <c r="P2" s="597"/>
      <c r="Q2" s="597"/>
      <c r="R2" s="597"/>
      <c r="S2" s="597"/>
      <c r="T2" s="597"/>
      <c r="U2" s="597"/>
      <c r="V2" s="597"/>
      <c r="W2" s="597"/>
      <c r="X2" s="597"/>
      <c r="Y2" s="597"/>
      <c r="Z2" s="597"/>
      <c r="AA2" s="597"/>
      <c r="AB2" s="598"/>
      <c r="AC2" s="596" t="s">
        <v>372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0" sqref="P10:X1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柿沼</cp:lastModifiedBy>
  <cp:lastPrinted>2020-09-28T06:49:15Z</cp:lastPrinted>
  <dcterms:created xsi:type="dcterms:W3CDTF">2012-03-13T00:50:25Z</dcterms:created>
  <dcterms:modified xsi:type="dcterms:W3CDTF">2020-11-19T05:52:56Z</dcterms:modified>
</cp:coreProperties>
</file>