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総務課\05_調整班\01. (予算)各課やり取り\200924_行政事業レビューシートの作成、有識者等所見に対する反映状況について\（２）行政事業レビューシートの作成\⑤総務課長確認\"/>
    </mc:Choice>
  </mc:AlternateContent>
  <bookViews>
    <workbookView xWindow="0" yWindow="3645"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Y784" i="3" l="1"/>
  <c r="Y783" i="3"/>
  <c r="Y782" i="3"/>
  <c r="AU784" i="3"/>
  <c r="AU783" i="3"/>
  <c r="AU782"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<sst xmlns="http://schemas.openxmlformats.org/spreadsheetml/2006/main" count="3033" uniqueCount="652">
  <si>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</si>
  <si>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</si>
  <si>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</si>
  <si>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</si>
  <si>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</si>
  <si>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</si>
  <si>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</si>
  <si>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</si>
  <si>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</si>
  <si>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</si>
  <si>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</si>
  <si>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</si>
  <si>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</si>
  <si>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</si>
  <si>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</si>
  <si>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</si>
  <si>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</si>
  <si>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</si>
  <si>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</si>
  <si>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</si>
  <si>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</si>
  <si>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</si>
  <si>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</si>
  <si>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</si>
  <si>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</si>
  <si>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</si>
  <si>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</si>
  <si>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</si>
  <si>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</si>
  <si>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</si>
  <si>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</si>
  <si>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</si>
  <si>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</si>
  <si>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</si>
  <si>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</si>
  <si>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</si>
  <si>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</si>
  <si>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</si>
  <si>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</si>
  <si>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</si>
  <si>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</si>
  <si>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</si>
  <si>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</si>
  <si>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</si>
  <si>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</si>
  <si>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</si>
  <si>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</si>
  <si>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</si>
  <si>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</si>
  <si>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</si>
  <si>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</si>
  <si>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</si>
  <si>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</si>
  <si>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</si>
  <si>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</si>
  <si>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</si>
  <si>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</si>
  <si>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</si>
  <si>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</si>
  <si>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</si>
  <si>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</si>
  <si>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</si>
  <si>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</si>
  <si>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</si>
  <si>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</si>
  <si>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</si>
  <si>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</si>
  <si>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</si>
  <si>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</si>
  <si>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</si>
  <si>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</si>
  <si>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</si>
  <si>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</si>
  <si>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</si>
  <si>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</si>
  <si>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</si>
  <si>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</si>
  <si>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</si>
  <si>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</si>
  <si>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</si>
  <si>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</si>
  <si>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</si>
  <si>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</si>
  <si>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</si>
  <si>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</si>
  <si>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</si>
  <si>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</si>
  <si>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</si>
  <si>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</si>
  <si>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</si>
  <si>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</si>
  <si>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</si>
  <si>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</si>
  <si>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</si>
  <si>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</si>
  <si>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</si>
  <si>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</si>
  <si>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</si>
  <si>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</si>
  <si>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</si>
  <si>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</si>
  <si>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</si>
  <si>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</si>
  <si>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</si>
  <si>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</si>
  <si>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</si>
  <si>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</si>
  <si>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</si>
  <si>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</si>
  <si>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</si>
  <si>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</si>
  <si>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</si>
  <si>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</si>
  <si>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</si>
  <si>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</si>
  <si>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</si>
  <si>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</si>
  <si>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</si>
  <si>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</si>
  <si>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</si>
  <si>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</si>
  <si>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</si>
  <si>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</si>
  <si>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</si>
  <si>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</si>
  <si>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</si>
  <si>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</si>
  <si>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</si>
  <si>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</si>
  <si>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</si>
  <si>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</si>
  <si>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</si>
  <si>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</si>
  <si>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</si>
  <si>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</si>
  <si>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</si>
  <si>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</si>
  <si>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</si>
  <si>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</si>
  <si>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</si>
  <si>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</si>
  <si>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</si>
  <si>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</si>
  <si>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</si>
  <si>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</si>
  <si>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</si>
  <si>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</si>
  <si>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</si>
  <si>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</si>
  <si>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</si>
  <si>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</si>
  <si>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</si>
  <si>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</si>
  <si>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</si>
  <si>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</si>
  <si>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</si>
  <si>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</si>
  <si>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</si>
  <si>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</si>
  <si>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</si>
  <si>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</si>
  <si>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</si>
  <si>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</si>
  <si>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</si>
  <si>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</si>
  <si>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</si>
  <si>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</si>
  <si>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</si>
  <si>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</si>
  <si>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</si>
  <si>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</si>
  <si>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</si>
  <si>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</si>
  <si>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</si>
  <si>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</si>
  <si>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</si>
  <si>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</si>
  <si>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</si>
  <si>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</si>
  <si>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</si>
  <si>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</si>
  <si>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</si>
  <si>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</si>
  <si>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</si>
  <si>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</si>
  <si>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</si>
  <si>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</si>
  <si>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</si>
  <si>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</si>
  <si>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</si>
  <si>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</si>
  <si>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</si>
  <si>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</si>
  <si>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</si>
  <si>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</si>
  <si>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</si>
  <si>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</si>
  <si>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</si>
  <si>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</si>
  <si>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</si>
  <si>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</si>
  <si>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</si>
  <si>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</si>
  <si>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</si>
  <si>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</si>
  <si>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</si>
  <si>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</si>
  <si>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</si>
  <si>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</si>
  <si>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</si>
  <si>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</si>
  <si>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</si>
  <si>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</si>
  <si>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</si>
  <si>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</si>
  <si>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</si>
  <si>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</si>
  <si>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</si>
  <si>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</si>
  <si>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</si>
  <si>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</si>
  <si>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</si>
  <si>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</si>
  <si>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</si>
  <si>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</si>
  <si>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</si>
  <si>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</si>
  <si>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</si>
  <si>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</si>
  <si>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</si>
  <si>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</si>
  <si>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</si>
  <si>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</si>
  <si>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</si>
  <si>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</si>
  <si>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</si>
  <si>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</si>
  <si>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</si>
  <si>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</si>
  <si>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</si>
  <si>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</si>
  <si>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</si>
  <si>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</si>
  <si>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</si>
  <si>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</si>
  <si>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</si>
  <si>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</si>
  <si>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</si>
  <si>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</si>
  <si>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</si>
  <si>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</si>
  <si>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</si>
  <si>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</si>
  <si>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</si>
  <si>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</si>
  <si>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</si>
  <si>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</si>
  <si>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</si>
  <si>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</si>
  <si>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</si>
  <si>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</si>
  <si>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</si>
  <si>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</si>
  <si>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</si>
  <si>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</si>
  <si>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</si>
  <si>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</si>
  <si>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</si>
  <si>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</si>
  <si>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</si>
  <si>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</si>
  <si>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</si>
  <si>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</si>
  <si>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</si>
  <si>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</si>
  <si>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</si>
  <si>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</si>
  <si>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</si>
  <si>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</si>
  <si>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</si>
  <si>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</si>
  <si>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</si>
  <si>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</si>
  <si>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</si>
  <si>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</si>
  <si>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</si>
  <si>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</si>
  <si>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</si>
  <si>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</si>
  <si>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</si>
  <si>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</si>
  <si>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</si>
  <si>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</si>
  <si>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</si>
  <si>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</si>
  <si>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</si>
  <si>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</si>
  <si>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</si>
  <si>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</si>
  <si>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</si>
  <si>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</si>
  <si>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</si>
  <si>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</si>
  <si>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</si>
  <si>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</si>
  <si>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</si>
  <si>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</si>
  <si>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</si>
  <si>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</si>
  <si>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</si>
  <si>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</si>
  <si>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</si>
  <si>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</si>
  <si>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</si>
  <si>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</si>
  <si>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</si>
  <si>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</si>
  <si>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</si>
  <si>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</si>
  <si>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</si>
  <si>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</si>
  <si>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</si>
  <si>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</si>
  <si>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</si>
  <si>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</si>
  <si>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</si>
  <si>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</si>
  <si>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</si>
  <si>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</si>
  <si>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</si>
  <si>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</si>
  <si>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</si>
  <si>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</si>
  <si>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</si>
  <si>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</si>
  <si>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</si>
  <si>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</si>
  <si>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</si>
  <si>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</si>
  <si>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</si>
  <si>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</si>
  <si>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</si>
  <si>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</si>
  <si>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</si>
  <si>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</si>
  <si>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</si>
  <si>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</si>
  <si>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</si>
  <si>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</si>
  <si>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</si>
  <si>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</si>
  <si>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</si>
  <si>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</si>
  <si>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</si>
  <si>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</si>
  <si>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</si>
  <si>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</si>
  <si>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</si>
  <si>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</si>
  <si>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</si>
  <si>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</si>
  <si>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</si>
  <si>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</si>
  <si>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</si>
  <si>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</si>
  <si>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</si>
  <si>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</si>
  <si>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</si>
  <si>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</si>
  <si>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</si>
  <si>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</si>
  <si>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</si>
  <si>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</si>
  <si>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</si>
  <si>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</si>
  <si>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</si>
  <si>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</si>
  <si>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</si>
  <si>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</si>
  <si>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</si>
  <si>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</si>
  <si>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</si>
  <si>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</si>
  <si>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</si>
  <si>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</si>
  <si>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</si>
  <si>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</si>
  <si>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</si>
  <si>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</si>
  <si>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</si>
  <si>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</si>
  <si>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</si>
  <si>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</si>
  <si>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</si>
  <si>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</si>
  <si>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</si>
  <si>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</si>
  <si>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</si>
  <si>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</si>
  <si>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</si>
  <si>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</si>
  <si>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</si>
  <si>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</si>
  <si>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</si>
  <si>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</si>
  <si>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</si>
  <si>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</si>
  <si>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</si>
  <si>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</si>
  <si>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</si>
  <si>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</si>
  <si>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</si>
  <si>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</si>
  <si>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</si>
  <si>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</si>
  <si>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</si>
  <si>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</si>
  <si>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</si>
  <si>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</si>
  <si>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</si>
  <si>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</si>
  <si>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</si>
  <si>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</si>
  <si>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</si>
  <si>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</si>
  <si>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</si>
  <si>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</si>
  <si>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</si>
  <si>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</si>
  <si>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</si>
  <si>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</si>
  <si>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</si>
  <si>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</si>
  <si>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</si>
  <si>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</si>
  <si>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</si>
  <si>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</si>
  <si>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</si>
  <si>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</si>
  <si>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</si>
  <si>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</si>
  <si>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</si>
  <si>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</si>
  <si>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</si>
  <si>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</si>
  <si>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</si>
  <si>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</si>
  <si>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</si>
  <si>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</si>
  <si>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</si>
  <si>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</si>
  <si>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</si>
  <si>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</si>
  <si>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</si>
  <si>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</si>
  <si>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</si>
  <si>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</si>
  <si>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</si>
  <si>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</si>
  <si>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</si>
  <si>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</si>
  <si>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</si>
  <si>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</si>
  <si>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</si>
  <si>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</si>
  <si>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</si>
  <si>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</si>
  <si>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</si>
  <si>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</si>
  <si>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</si>
  <si>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</si>
  <si>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</si>
  <si>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</si>
  <si>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</si>
  <si>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</si>
  <si>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</si>
  <si>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</si>
  <si>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</si>
  <si>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</si>
  <si>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</si>
  <si>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</si>
  <si>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</si>
  <si>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</si>
  <si>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</si>
  <si>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</si>
  <si>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</si>
  <si>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</si>
  <si>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</si>
  <si>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</si>
  <si>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</si>
  <si>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</si>
  <si>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</si>
  <si>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</si>
  <si>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</si>
  <si>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</si>
  <si>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</si>
  <si>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</si>
  <si>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</si>
  <si>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</si>
  <si>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</si>
  <si>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</si>
  <si>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</si>
  <si>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</si>
  <si>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</si>
  <si>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</si>
  <si>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</si>
  <si>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</si>
  <si>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</si>
  <si>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</si>
  <si>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</si>
  <si>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</si>
  <si>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</si>
  <si>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</si>
  <si>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</si>
  <si>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</si>
  <si>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</si>
  <si>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</si>
  <si>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</si>
  <si>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</si>
  <si>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</si>
  <si>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</si>
  <si>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</si>
  <si>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</si>
  <si>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</si>
  <si>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</si>
  <si>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</si>
  <si>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</si>
  <si>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</si>
  <si>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</si>
  <si>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</si>
  <si>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</si>
  <si>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</si>
  <si>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</si>
  <si>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</si>
  <si>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</si>
  <si>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</si>
  <si>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</si>
  <si>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</si>
  <si>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</si>
  <si>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</si>
  <si>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</si>
  <si>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</si>
  <si>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</si>
  <si>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</si>
  <si>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</si>
  <si>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</si>
  <si>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</si>
  <si>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</si>
  <si>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</si>
  <si>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</si>
  <si>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</si>
  <si>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</si>
  <si>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</si>
  <si>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</si>
  <si>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</si>
  <si>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</si>
  <si>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</si>
  <si>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</si>
  <si>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総務部　企画調査課</t>
    <rPh sb="0" eb="2">
      <t>ソウム</t>
    </rPh>
    <rPh sb="2" eb="3">
      <t>ブ</t>
    </rPh>
    <rPh sb="4" eb="6">
      <t>キカク</t>
    </rPh>
    <rPh sb="6" eb="9">
      <t>チョウサカ</t>
    </rPh>
    <phoneticPr fontId="5"/>
  </si>
  <si>
    <t>課長　小松　竜一</t>
    <rPh sb="0" eb="2">
      <t>カチョウ</t>
    </rPh>
    <rPh sb="3" eb="5">
      <t>コマツ</t>
    </rPh>
    <rPh sb="6" eb="8">
      <t>リュウイチ</t>
    </rPh>
    <phoneticPr fontId="5"/>
  </si>
  <si>
    <t>我が国においてベンチャーエコシステムを有効に機能させるために、創業期ベンチャー企業の知財戦略構築等の支援事業及びベンチャーエコシステム関係者と知財専門家のネットワーク構築事業を通じて、ベンチャーエコシステムの関係者の知財意識向上及びベンチャーエコシステム内の知財支援体制の整備を行い、もって創業期ベンチャー企業の知財リスクの軽減を図ることを目的とする。</t>
    <phoneticPr fontId="5"/>
  </si>
  <si>
    <t>受託事業者を事務局として、創業期ベンチャーを対象として、ビジネス専門家と弁理士・弁護士等の知財専門家からなる知財メンタリングチームを結成し、支援対象企業毎に、出口（M&amp;A、IPO等）を見据えた適切な知財戦略の構築とこれに基づく権利取得等を支援する。また、ベンチャーエコシステムの関係者（ベンチャー企業、ベンチャー・キャピタル、アクセラレータ、インキュベータ等）と知財専門家を結びつける場の提供を通じて、ベンチャー企業の知財意識の向上と、ベンチャー企業を支援する知財専門家人材の育成を目指す。</t>
    <phoneticPr fontId="5"/>
  </si>
  <si>
    <t>派遣した知財メンタリングチームによる支援内容に関して10程度の評価項目について毎年度末に評価</t>
    <phoneticPr fontId="5"/>
  </si>
  <si>
    <t>コミュニティ構築の達成度に関して１０程度の評価項目について毎年度末に評価</t>
    <phoneticPr fontId="5"/>
  </si>
  <si>
    <t>年度予算額（千円）／支援先企業数　　　　　　　　　　　</t>
    <rPh sb="10" eb="12">
      <t>シエン</t>
    </rPh>
    <rPh sb="12" eb="13">
      <t>サキ</t>
    </rPh>
    <rPh sb="13" eb="15">
      <t>キギョウ</t>
    </rPh>
    <rPh sb="15" eb="16">
      <t>スウ</t>
    </rPh>
    <phoneticPr fontId="5"/>
  </si>
  <si>
    <t>知財専門家ヒアリングにおいて、我が国においてベンチャーエコシステムを有効に機能させるためには、創業期ベンチャー企業について、出口戦略を見据えた事業戦略の構築の際の知財の重要性が指摘されており、国民や社会のニーズを反映している。</t>
    <rPh sb="0" eb="2">
      <t>チザイ</t>
    </rPh>
    <rPh sb="2" eb="5">
      <t>センモンカ</t>
    </rPh>
    <rPh sb="15" eb="16">
      <t>ワ</t>
    </rPh>
    <rPh sb="17" eb="18">
      <t>クニ</t>
    </rPh>
    <rPh sb="34" eb="36">
      <t>ユウコウ</t>
    </rPh>
    <rPh sb="37" eb="39">
      <t>キノウ</t>
    </rPh>
    <rPh sb="47" eb="50">
      <t>ソウギョウキ</t>
    </rPh>
    <rPh sb="55" eb="57">
      <t>キギョウ</t>
    </rPh>
    <rPh sb="62" eb="64">
      <t>デグチ</t>
    </rPh>
    <rPh sb="64" eb="66">
      <t>センリャク</t>
    </rPh>
    <rPh sb="67" eb="69">
      <t>ミス</t>
    </rPh>
    <rPh sb="73" eb="75">
      <t>センリャク</t>
    </rPh>
    <rPh sb="76" eb="78">
      <t>コウチク</t>
    </rPh>
    <rPh sb="79" eb="80">
      <t>サイ</t>
    </rPh>
    <rPh sb="81" eb="83">
      <t>チザイ</t>
    </rPh>
    <rPh sb="84" eb="87">
      <t>ジュウヨウセイ</t>
    </rPh>
    <rPh sb="88" eb="90">
      <t>シテキ</t>
    </rPh>
    <rPh sb="96" eb="98">
      <t>コクミン</t>
    </rPh>
    <phoneticPr fontId="5"/>
  </si>
  <si>
    <t>知財メンタリングチームの活動による成功事例・失敗事例の分析を行い、分析で得られた成果を普及啓発することで、ベンチャーの知財戦略に対する取組の活性化を促すモデル事業であり、国が主体的に取り組むべきものである。ベンチャーエコシステムの関係者の知財意識向上及びベンチャーエコシステム内の知財支援体制の整備も国全体で取り組むべき課題である。</t>
    <rPh sb="45" eb="47">
      <t>ケイハツ</t>
    </rPh>
    <rPh sb="59" eb="61">
      <t>チザイ</t>
    </rPh>
    <rPh sb="150" eb="151">
      <t>クニ</t>
    </rPh>
    <rPh sb="151" eb="153">
      <t>ゼンタイ</t>
    </rPh>
    <rPh sb="154" eb="155">
      <t>ト</t>
    </rPh>
    <rPh sb="156" eb="157">
      <t>ク</t>
    </rPh>
    <rPh sb="160" eb="162">
      <t>カダイ</t>
    </rPh>
    <phoneticPr fontId="5"/>
  </si>
  <si>
    <t>知財専門家ヒアリングで重要性が指摘されている創業期ベンチャー企業を対象とした知財戦略構築に関する支援は、これまで十分ではなかったため、優先度も高く、必要かつ適切な事業である。</t>
    <rPh sb="0" eb="2">
      <t>チザイ</t>
    </rPh>
    <rPh sb="2" eb="5">
      <t>センモンカ</t>
    </rPh>
    <rPh sb="11" eb="14">
      <t>ジュウヨウセイ</t>
    </rPh>
    <rPh sb="15" eb="17">
      <t>シテキ</t>
    </rPh>
    <rPh sb="22" eb="25">
      <t>ソウギョウキ</t>
    </rPh>
    <rPh sb="42" eb="44">
      <t>コウチク</t>
    </rPh>
    <rPh sb="67" eb="70">
      <t>ユウセンド</t>
    </rPh>
    <phoneticPr fontId="5"/>
  </si>
  <si>
    <t>○</t>
  </si>
  <si>
    <t>有</t>
  </si>
  <si>
    <t>無</t>
  </si>
  <si>
    <t>‐</t>
  </si>
  <si>
    <t>事業目的に即した必要なものに限定されている。</t>
    <rPh sb="0" eb="2">
      <t>ジギョウ</t>
    </rPh>
    <rPh sb="2" eb="4">
      <t>モクテキ</t>
    </rPh>
    <rPh sb="5" eb="6">
      <t>ソク</t>
    </rPh>
    <rPh sb="8" eb="10">
      <t>ヒツヨウ</t>
    </rPh>
    <rPh sb="14" eb="16">
      <t>ゲンテイ</t>
    </rPh>
    <phoneticPr fontId="5"/>
  </si>
  <si>
    <t>業務の効率化やユーザー数の増加等などの理由で単位当たりのコストは下がる見込みである。</t>
    <phoneticPr fontId="5"/>
  </si>
  <si>
    <t>支援活動の達成率評価は初年度目標値を上回っている。</t>
    <rPh sb="0" eb="2">
      <t>シエン</t>
    </rPh>
    <rPh sb="2" eb="4">
      <t>カツドウ</t>
    </rPh>
    <rPh sb="5" eb="8">
      <t>タッセイリツ</t>
    </rPh>
    <rPh sb="8" eb="10">
      <t>ヒョウカ</t>
    </rPh>
    <rPh sb="11" eb="14">
      <t>ショネンド</t>
    </rPh>
    <rPh sb="14" eb="17">
      <t>モクヒョウチ</t>
    </rPh>
    <rPh sb="18" eb="20">
      <t>ウワマワ</t>
    </rPh>
    <phoneticPr fontId="5"/>
  </si>
  <si>
    <t>支援先数は初年度目標値を上回っている。</t>
    <rPh sb="0" eb="3">
      <t>シエンサキ</t>
    </rPh>
    <rPh sb="3" eb="4">
      <t>スウ</t>
    </rPh>
    <rPh sb="5" eb="8">
      <t>ショネンド</t>
    </rPh>
    <rPh sb="8" eb="11">
      <t>モクヒョウチ</t>
    </rPh>
    <rPh sb="12" eb="14">
      <t>ウワマワ</t>
    </rPh>
    <phoneticPr fontId="5"/>
  </si>
  <si>
    <t>支援事業の成果物である事例集はウェブ上での公表やイベント・セミナーでの紹介を通じて十分に活用されている。</t>
    <rPh sb="0" eb="2">
      <t>シエン</t>
    </rPh>
    <rPh sb="2" eb="4">
      <t>ジギョウ</t>
    </rPh>
    <rPh sb="5" eb="7">
      <t>セイカ</t>
    </rPh>
    <rPh sb="7" eb="8">
      <t>ブツ</t>
    </rPh>
    <rPh sb="11" eb="14">
      <t>ジレイシュウ</t>
    </rPh>
    <rPh sb="18" eb="19">
      <t>ジョウ</t>
    </rPh>
    <rPh sb="21" eb="23">
      <t>コウヒョウ</t>
    </rPh>
    <rPh sb="35" eb="37">
      <t>ショウカイ</t>
    </rPh>
    <rPh sb="38" eb="39">
      <t>ツウ</t>
    </rPh>
    <rPh sb="41" eb="43">
      <t>ジュウブン</t>
    </rPh>
    <rPh sb="44" eb="46">
      <t>カツヨウ</t>
    </rPh>
    <phoneticPr fontId="5"/>
  </si>
  <si>
    <t>工業所有権研究等委託費
（ベンチャー知財支援基盤整備事業）</t>
    <phoneticPr fontId="5"/>
  </si>
  <si>
    <t>人件費</t>
    <rPh sb="0" eb="3">
      <t>ジンケンヒ</t>
    </rPh>
    <phoneticPr fontId="5"/>
  </si>
  <si>
    <t>事務局運営業務</t>
    <rPh sb="0" eb="3">
      <t>ジムキョク</t>
    </rPh>
    <rPh sb="3" eb="5">
      <t>ウンエイ</t>
    </rPh>
    <rPh sb="5" eb="7">
      <t>ギョウム</t>
    </rPh>
    <phoneticPr fontId="5"/>
  </si>
  <si>
    <t>事業費</t>
    <rPh sb="0" eb="3">
      <t>ジギョウヒ</t>
    </rPh>
    <phoneticPr fontId="5"/>
  </si>
  <si>
    <t>旅費、会議費、謝金、外注費</t>
    <rPh sb="0" eb="2">
      <t>リョヒ</t>
    </rPh>
    <rPh sb="3" eb="6">
      <t>カイギヒ</t>
    </rPh>
    <rPh sb="7" eb="9">
      <t>シャキン</t>
    </rPh>
    <rPh sb="10" eb="13">
      <t>ガイチュウヒ</t>
    </rPh>
    <phoneticPr fontId="5"/>
  </si>
  <si>
    <t>一般管理費</t>
    <rPh sb="0" eb="2">
      <t>イッパン</t>
    </rPh>
    <rPh sb="2" eb="5">
      <t>カンリヒ</t>
    </rPh>
    <phoneticPr fontId="5"/>
  </si>
  <si>
    <t>有限責任監査法人トーマツ</t>
    <phoneticPr fontId="5"/>
  </si>
  <si>
    <t>株式会社角川アスキー総合研究所</t>
    <phoneticPr fontId="5"/>
  </si>
  <si>
    <t>ベンチャー特化型知財ネットワーク構築事業</t>
    <phoneticPr fontId="5"/>
  </si>
  <si>
    <t>知的財産推進計画2019（令和元年6月知的財産戦略本部）
ベンチャー・チャレンジ2020（平成28年4月日本経済再生本部）</t>
    <rPh sb="13" eb="15">
      <t>レイワ</t>
    </rPh>
    <rPh sb="15" eb="16">
      <t>ガン</t>
    </rPh>
    <phoneticPr fontId="5"/>
  </si>
  <si>
    <t>89,000（千円）　／　15者</t>
    <phoneticPr fontId="5"/>
  </si>
  <si>
    <t>執行率も高く、支援先企業数も当初見込み以上を達成した。知財メンタリングチームによる支援内容に関する評価の達成率も８９％と目標値を上回り十分な評価を受けた。また、支援の成果をまとめた事例集の公表や成果報告会を通じて、ベンチャー創業期における知財戦略の重要性をベンチャー企業やVC等に広く周知した。</t>
    <rPh sb="0" eb="2">
      <t>シッコウ</t>
    </rPh>
    <rPh sb="2" eb="3">
      <t>リツ</t>
    </rPh>
    <rPh sb="4" eb="5">
      <t>タカ</t>
    </rPh>
    <rPh sb="7" eb="9">
      <t>シエン</t>
    </rPh>
    <rPh sb="9" eb="10">
      <t>サキ</t>
    </rPh>
    <rPh sb="10" eb="12">
      <t>キギョウ</t>
    </rPh>
    <rPh sb="12" eb="13">
      <t>スウ</t>
    </rPh>
    <rPh sb="14" eb="16">
      <t>トウショ</t>
    </rPh>
    <rPh sb="16" eb="18">
      <t>ミコ</t>
    </rPh>
    <rPh sb="19" eb="21">
      <t>イジョウ</t>
    </rPh>
    <rPh sb="22" eb="24">
      <t>タッセイ</t>
    </rPh>
    <rPh sb="52" eb="55">
      <t>タッセイリツ</t>
    </rPh>
    <rPh sb="67" eb="69">
      <t>ジュウブン</t>
    </rPh>
    <rPh sb="70" eb="72">
      <t>ヒョウカ</t>
    </rPh>
    <rPh sb="73" eb="74">
      <t>ウ</t>
    </rPh>
    <rPh sb="80" eb="82">
      <t>シエン</t>
    </rPh>
    <rPh sb="83" eb="85">
      <t>セイカ</t>
    </rPh>
    <rPh sb="90" eb="92">
      <t>ジレイ</t>
    </rPh>
    <rPh sb="92" eb="93">
      <t>シュウ</t>
    </rPh>
    <rPh sb="94" eb="96">
      <t>コウヒョウ</t>
    </rPh>
    <rPh sb="97" eb="99">
      <t>セイカ</t>
    </rPh>
    <rPh sb="99" eb="102">
      <t>ホウコクカイ</t>
    </rPh>
    <rPh sb="103" eb="104">
      <t>ツウ</t>
    </rPh>
    <rPh sb="112" eb="115">
      <t>ソウギョウキ</t>
    </rPh>
    <rPh sb="119" eb="121">
      <t>チザイ</t>
    </rPh>
    <rPh sb="121" eb="123">
      <t>センリャク</t>
    </rPh>
    <rPh sb="124" eb="127">
      <t>ジュウヨウセイ</t>
    </rPh>
    <rPh sb="140" eb="141">
      <t>ヒロ</t>
    </rPh>
    <rPh sb="142" eb="144">
      <t>シュウチ</t>
    </rPh>
    <phoneticPr fontId="5"/>
  </si>
  <si>
    <t>-</t>
    <phoneticPr fontId="5"/>
  </si>
  <si>
    <t>事業終了年度（令和4年度）において支援先ベンチャー企業における支援活動の達成率評価の平均が70％以上</t>
    <rPh sb="7" eb="9">
      <t>レイワ</t>
    </rPh>
    <phoneticPr fontId="5"/>
  </si>
  <si>
    <t>事業終了年度（令和4年度）において、コミュニティ構築の達成率評価の平均を70％以上。</t>
    <rPh sb="7" eb="9">
      <t>レイワ</t>
    </rPh>
    <phoneticPr fontId="5"/>
  </si>
  <si>
    <t>ベンチャーに起こりがちな成功・失敗事例を積み重ね、これらを対策とともに普及啓発していくことで、ベンチャーコミュニティでの知財戦略に対する意識向上に努める。加えて、ベンチャーエコシステムにおける知財支援体制を強化していくために、その関係者（ベンチャー企業、ベンチャー・キャピタル、アクセラレータ、インキュベータ等）と知財専門家によって構成される知財コミュニティの構築を、ポータルウェブサイトを通じた情報発信や双方向のコミュニケーション、イベント・セミナーの開催を通じて、促進する。事業の効率性に関しては、委託業務内容を検討したうえで、複数応札となるよう事業者募集の際に可能性のある事業者に幅広く声をかける。</t>
    <rPh sb="6" eb="7">
      <t>オ</t>
    </rPh>
    <rPh sb="12" eb="14">
      <t>セイコウ</t>
    </rPh>
    <rPh sb="15" eb="17">
      <t>シッパイ</t>
    </rPh>
    <rPh sb="17" eb="19">
      <t>ジレイ</t>
    </rPh>
    <rPh sb="20" eb="21">
      <t>ツ</t>
    </rPh>
    <rPh sb="22" eb="23">
      <t>カサ</t>
    </rPh>
    <rPh sb="30" eb="31">
      <t>サク</t>
    </rPh>
    <rPh sb="35" eb="37">
      <t>フキュウ</t>
    </rPh>
    <rPh sb="37" eb="39">
      <t>ケイハツ</t>
    </rPh>
    <rPh sb="60" eb="62">
      <t>チザイ</t>
    </rPh>
    <rPh sb="62" eb="64">
      <t>センリャク</t>
    </rPh>
    <rPh sb="65" eb="66">
      <t>タイ</t>
    </rPh>
    <rPh sb="68" eb="70">
      <t>イシキ</t>
    </rPh>
    <rPh sb="70" eb="72">
      <t>コウジョウ</t>
    </rPh>
    <rPh sb="73" eb="74">
      <t>ツト</t>
    </rPh>
    <rPh sb="77" eb="78">
      <t>クワ</t>
    </rPh>
    <rPh sb="96" eb="98">
      <t>チザイ</t>
    </rPh>
    <rPh sb="98" eb="100">
      <t>シエン</t>
    </rPh>
    <rPh sb="100" eb="102">
      <t>タイセイ</t>
    </rPh>
    <rPh sb="103" eb="105">
      <t>キョウカ</t>
    </rPh>
    <rPh sb="166" eb="168">
      <t>コウセイ</t>
    </rPh>
    <rPh sb="171" eb="173">
      <t>チザイ</t>
    </rPh>
    <rPh sb="180" eb="182">
      <t>コウチク</t>
    </rPh>
    <rPh sb="195" eb="196">
      <t>ツウ</t>
    </rPh>
    <rPh sb="198" eb="200">
      <t>ジョウホウ</t>
    </rPh>
    <rPh sb="200" eb="202">
      <t>ハッシン</t>
    </rPh>
    <rPh sb="203" eb="206">
      <t>ソウホウコウ</t>
    </rPh>
    <rPh sb="227" eb="229">
      <t>カイサイ</t>
    </rPh>
    <rPh sb="230" eb="231">
      <t>ツウ</t>
    </rPh>
    <rPh sb="234" eb="236">
      <t>ソクシン</t>
    </rPh>
    <rPh sb="239" eb="241">
      <t>ジギョウ</t>
    </rPh>
    <rPh sb="242" eb="245">
      <t>コウリツセイ</t>
    </rPh>
    <rPh sb="246" eb="247">
      <t>カン</t>
    </rPh>
    <rPh sb="251" eb="253">
      <t>イタク</t>
    </rPh>
    <rPh sb="253" eb="255">
      <t>ギョウム</t>
    </rPh>
    <rPh sb="255" eb="257">
      <t>ナイヨウ</t>
    </rPh>
    <rPh sb="258" eb="260">
      <t>ケントウ</t>
    </rPh>
    <rPh sb="266" eb="268">
      <t>フクスウ</t>
    </rPh>
    <rPh sb="268" eb="270">
      <t>オウサツ</t>
    </rPh>
    <rPh sb="275" eb="278">
      <t>ジギョウシャ</t>
    </rPh>
    <rPh sb="278" eb="280">
      <t>ボシュウ</t>
    </rPh>
    <rPh sb="281" eb="282">
      <t>サイ</t>
    </rPh>
    <rPh sb="283" eb="286">
      <t>カノウセイ</t>
    </rPh>
    <rPh sb="289" eb="292">
      <t>ジギョウシャ</t>
    </rPh>
    <rPh sb="293" eb="295">
      <t>ハバヒロ</t>
    </rPh>
    <rPh sb="296" eb="297">
      <t>コエ</t>
    </rPh>
    <phoneticPr fontId="5"/>
  </si>
  <si>
    <t>企画競争を実施し、事業者の選定は、外部有識者から構成される事業者選定委員会を設置し、同委員会において決定。応募者が一者であったことを踏まえ、過去に応募してきた事業者や類似事業の運営経験のある事業者に幅広く声をかけ、競争性を担保できるようにする。</t>
    <phoneticPr fontId="5"/>
  </si>
  <si>
    <t>単位当たりコストとしては妥当である。</t>
    <rPh sb="0" eb="2">
      <t>タンイ</t>
    </rPh>
    <rPh sb="2" eb="3">
      <t>ア</t>
    </rPh>
    <rPh sb="12" eb="14">
      <t>ダトウ</t>
    </rPh>
    <phoneticPr fontId="5"/>
  </si>
  <si>
    <t>創業期ベンチャー企業に対する知財戦略構築等支援事業における知財メンタリングチームの支援先企業数</t>
    <phoneticPr fontId="5"/>
  </si>
  <si>
    <t>ベンチャー特化型知財ネットワーク構築事業におけるセミナー・ワークショップの開催回数</t>
    <phoneticPr fontId="5"/>
  </si>
  <si>
    <t>ベンチャー特化型知財ネットワーク構築事業におけるシンポジウムの参加者数</t>
    <phoneticPr fontId="5"/>
  </si>
  <si>
    <t>ベンチャー特化型知財ネットワーク構築事業におけるベンチャー企業経営者と知財専門家の派遣件数</t>
    <phoneticPr fontId="5"/>
  </si>
  <si>
    <t>-</t>
    <phoneticPr fontId="5"/>
  </si>
  <si>
    <t>創業期ベンチャー企業に対する知財戦略構築等支援事業にかかる予算（執行）額／　支援先ベンチャー企業数</t>
    <phoneticPr fontId="5"/>
  </si>
  <si>
    <t>ベンチャー特化型知財ネットワーク構築事業におけるセミナー・ワークショップの開催に係る経費／セミナー・ワークショップの開催回数　　</t>
    <phoneticPr fontId="5"/>
  </si>
  <si>
    <t>ベンチャー特化型知財ネットワーク構築事業におけるシンポジウムの開催に係る経費／シンポジウムの参加者数</t>
    <phoneticPr fontId="5"/>
  </si>
  <si>
    <t>ベンチャー特化型知財ネットワーク構築事業におけるベンチャー企業への知財専門家派遣に係る経費／知財専門家派遣件数</t>
    <phoneticPr fontId="5"/>
  </si>
  <si>
    <t>1,333（千円）／39</t>
    <rPh sb="6" eb="8">
      <t>センエン</t>
    </rPh>
    <phoneticPr fontId="5"/>
  </si>
  <si>
    <t>1,365（千円）／848</t>
    <rPh sb="6" eb="8">
      <t>センエン</t>
    </rPh>
    <phoneticPr fontId="5"/>
  </si>
  <si>
    <t>1,289（千円）／49</t>
    <rPh sb="6" eb="8">
      <t>センエン</t>
    </rPh>
    <phoneticPr fontId="5"/>
  </si>
  <si>
    <t>136,000（千円）　／　238者</t>
    <phoneticPr fontId="5"/>
  </si>
  <si>
    <t>-</t>
    <phoneticPr fontId="5"/>
  </si>
  <si>
    <t>-</t>
    <phoneticPr fontId="5"/>
  </si>
  <si>
    <t>有識者のご指摘を踏まえて、所要の対応を行うこと。</t>
    <phoneticPr fontId="5"/>
  </si>
  <si>
    <t>・成果指標（アウトカム）として「派遣した知財メンタリングチームによる支援内容に関して10程度の評価項目について毎年度末に評価」、「コミュニティ構築の達成度に関して１０程度の評価項目について毎年度末に評価」が設定されている。誰がどのような基準でいつ評価するのか指標の定義を明記すべき。
・また、成果指標として、上記指標以外に、「支援先企業における知財戦略の構築件数」、「権利取得件数」、「（支援事業の成果の波及効果を測定するための）成果物のアクセス数」等も設定し、実績を説明すべきではないか。
・活動指標（アウトプット）として、知財戦略構築等支援事業における「知財メンタリングチームの支援回数」も設定すべきではないか。特に、知財メンタリングチームの支援は、支援先１者あたり600万円程度要しており、どの程度の支援が行われたか具体的に明らかにすべき。
・単位あたりコスト「年度予算額（千円）／支援先企業数」の支援先企業数（238者）の定義を明確にすべきではないか（知財戦略構築等支援事業の支援先や知財専門家派遣先の合計等と一致しない）。
・受益者負担において「派遣先の応分の負担のもとに支援を行う事業」との記載があるが、派遣先がどの程度負担しているか（負担割合、負担経費等）を明記すべきではないか。
・関連事業の記載がないが、文部科学省など他府省を含めて関連事業がないか精査が必要。
・費目・使途の社名が未記載のため記載が必要。</t>
    <phoneticPr fontId="5"/>
  </si>
  <si>
    <t>本事業は、知財戦略の構築支援に係る費用のみを負担し、知財戦略の具体的な実行に係る費用（特許出願に係る代理人、出願費用等）や事業終了後の知財戦略の深化、更新に係る費用は派遣先が全て負担することになっているから、派遣先も応分の負担する構造となっており、負担関係は妥当である。</t>
    <phoneticPr fontId="5"/>
  </si>
  <si>
    <t>グローバル・スタートアップ・エコシステム強化事業</t>
    <phoneticPr fontId="5"/>
  </si>
  <si>
    <t>グローバル・スタートアップ・エコシステム強化事業のJ-Startup企業に対する優遇施策の一つとして創業期ベンチャー企業に対する知財戦略構築等支援事業を位置づけており、公募の際にも案内するなど連携をとっている。</t>
    <phoneticPr fontId="5"/>
  </si>
  <si>
    <t>縮減</t>
  </si>
  <si>
    <t>事業効率化によるもの。</t>
    <rPh sb="0" eb="2">
      <t>ジギョウ</t>
    </rPh>
    <rPh sb="2" eb="5">
      <t>コウリツカ</t>
    </rPh>
    <phoneticPr fontId="5"/>
  </si>
  <si>
    <t>人</t>
    <rPh sb="0" eb="1">
      <t>ニン</t>
    </rPh>
    <phoneticPr fontId="5"/>
  </si>
  <si>
    <t>回</t>
    <rPh sb="0" eb="1">
      <t>カイ</t>
    </rPh>
    <phoneticPr fontId="5"/>
  </si>
  <si>
    <t>者</t>
    <rPh sb="0" eb="1">
      <t>シャ</t>
    </rPh>
    <phoneticPr fontId="5"/>
  </si>
  <si>
    <t>件</t>
    <rPh sb="0" eb="1">
      <t>ケン</t>
    </rPh>
    <phoneticPr fontId="5"/>
  </si>
  <si>
    <t>千円/件</t>
    <rPh sb="0" eb="2">
      <t>センエン</t>
    </rPh>
    <rPh sb="3" eb="4">
      <t>ケン</t>
    </rPh>
    <phoneticPr fontId="5"/>
  </si>
  <si>
    <t>千円/者</t>
    <rPh sb="0" eb="2">
      <t>センエン</t>
    </rPh>
    <rPh sb="3" eb="4">
      <t>シャ</t>
    </rPh>
    <phoneticPr fontId="5"/>
  </si>
  <si>
    <t>千円/回</t>
    <rPh sb="0" eb="2">
      <t>センエン</t>
    </rPh>
    <rPh sb="3" eb="4">
      <t>カイ</t>
    </rPh>
    <phoneticPr fontId="5"/>
  </si>
  <si>
    <t>千円</t>
    <rPh sb="0" eb="2">
      <t>センエン</t>
    </rPh>
    <phoneticPr fontId="5"/>
  </si>
  <si>
    <t>千円/人</t>
    <rPh sb="0" eb="2">
      <t>センエン</t>
    </rPh>
    <rPh sb="3" eb="4">
      <t>ニン</t>
    </rPh>
    <phoneticPr fontId="5"/>
  </si>
  <si>
    <t>A.有限責任監査法人トーマツ</t>
    <phoneticPr fontId="5"/>
  </si>
  <si>
    <t>B.株式会社角川アスキー総合研究所</t>
    <phoneticPr fontId="5"/>
  </si>
  <si>
    <t>・成果指標（アウトカム）について、誰がどのような基準でいつ評価するのか指標の定義を明記すべきとの指摘に対し、「派遣した知財メンタリングチームによる支援内容に関して10程度の評価項目について毎年度末に評価」については、外部委員を含むIPAS委員会に諮った評価項目基準に基づき、支援先のスタートアップ企業が毎年度の支援終了後に評価したものです。「コミュニティ構築の達成度に関して１０程度の評価項目について毎年度末に評価」については、本事業で運営するウェブサイトへの登録者が、本事業によって、スタートアップの知財支援情報の伝達やスタートアップ関係者と知財専門家のコネクション形成の機会提供がどの程度なされたか等その満足度に基づいて年度末頃に評価したものです。
・また、成果指標として、上記指標以外に、「支援先企業における知財戦略の構築件数」、「権利取得件数」、「（支援事業の成果の波及効果を測定するための）成果物のアクセス数」等も設定すべきではないかとの指摘に対し、「支援先企業における知財戦略の構築件数」については、支援先企業数と一致することからすでに指標に盛り込まれています。本事業はスタートアップの知財戦略構築を支援する事業であるところ企業によっては必ずしも特許出願することが適切ではないこともあるので「権利取得件数」は指標として必ずしも適切ではないと考えております。「（支援事業の成果の波及効果を測定するための）成果物のアクセス数」について、例えば成果事例集は複数サイトに掲載していることから、アクセス総数の調査が直ちに可能か否か検討を行い、所要の対応を行う。
・活動指標（アウトプット）として、知財戦略構築等支援事業における「知財メンタリングチームの支援回数」も設定すべきではないかとの指摘に対して、「知財メンタリングチームの支援回数」は測定可能ではありますが、一回あたりの時間は様々であり、また、派遣支援の合間のやりとりで議論を進めるケースもあることから、支援回数だけを追うことは必ずしも適当な指標ではないと考えます。
・単位あたりコスト「年度予算額（千円）／支援先企業数」の支援先企業数（238者）の定義は、創業期ベンチャー企業の知財戦略構築等の支援事業において支援を行ったスタートアップ企業と、ベンチャーエコシステム関係者と知財専門家のネットワーク構築事業において運営するウェブサイトに登録したスタートアップ企業所属者の総数です。
・受益者負担において「派遣先の応分の負担のもとに支援を行う事業」との記載について、派遣先が負担する部分を明記しました。
・関連事業の記載がないとの指摘に対して、記載を追記しました。
・費目・使途の社名が未記載との指摘に対して、記載を追記しました。</t>
    <rPh sb="304" eb="306">
      <t>マンゾク</t>
    </rPh>
    <rPh sb="306" eb="307">
      <t>ド</t>
    </rPh>
    <rPh sb="308" eb="309">
      <t>モト</t>
    </rPh>
    <rPh sb="623" eb="624">
      <t>タト</t>
    </rPh>
    <rPh sb="626" eb="628">
      <t>セイカ</t>
    </rPh>
    <rPh sb="628" eb="630">
      <t>ジレイ</t>
    </rPh>
    <rPh sb="630" eb="631">
      <t>シュウ</t>
    </rPh>
    <phoneticPr fontId="5"/>
  </si>
  <si>
    <t>技術調査</t>
    <rPh sb="0" eb="2">
      <t>ギジュツ</t>
    </rPh>
    <rPh sb="2" eb="4">
      <t>チョウサ</t>
    </rPh>
    <phoneticPr fontId="5"/>
  </si>
  <si>
    <t>イノベーションリサーチ株式会社</t>
    <phoneticPr fontId="5"/>
  </si>
  <si>
    <t>日本技術貿易株式会社</t>
    <rPh sb="0" eb="2">
      <t>ニホン</t>
    </rPh>
    <rPh sb="2" eb="4">
      <t>ギジュツ</t>
    </rPh>
    <rPh sb="4" eb="6">
      <t>ボウエキ</t>
    </rPh>
    <rPh sb="6" eb="10">
      <t>カブシキガイシャ</t>
    </rPh>
    <phoneticPr fontId="5"/>
  </si>
  <si>
    <t>イノベーションリサーチ株式会社</t>
    <rPh sb="11" eb="15">
      <t>カブシキガイシャ</t>
    </rPh>
    <phoneticPr fontId="5"/>
  </si>
  <si>
    <t>事業費</t>
    <rPh sb="0" eb="3">
      <t>ジギョウヒ</t>
    </rPh>
    <phoneticPr fontId="5"/>
  </si>
  <si>
    <t>調査費</t>
    <rPh sb="0" eb="2">
      <t>チョウサ</t>
    </rPh>
    <rPh sb="2" eb="3">
      <t>ヒ</t>
    </rPh>
    <phoneticPr fontId="5"/>
  </si>
  <si>
    <t>記事作成、編集</t>
    <rPh sb="0" eb="2">
      <t>キジ</t>
    </rPh>
    <rPh sb="2" eb="4">
      <t>サクセイ</t>
    </rPh>
    <rPh sb="5" eb="7">
      <t>ヘンシュウ</t>
    </rPh>
    <phoneticPr fontId="5"/>
  </si>
  <si>
    <t>-</t>
    <phoneticPr fontId="5"/>
  </si>
  <si>
    <t>創業期ベンチャー企業に対する知財戦略構築等支援</t>
    <rPh sb="0" eb="3">
      <t>ソウギョウキ</t>
    </rPh>
    <rPh sb="8" eb="10">
      <t>キギョウ</t>
    </rPh>
    <rPh sb="11" eb="12">
      <t>タイ</t>
    </rPh>
    <rPh sb="14" eb="16">
      <t>チザイ</t>
    </rPh>
    <rPh sb="16" eb="18">
      <t>センリャク</t>
    </rPh>
    <rPh sb="18" eb="20">
      <t>コウチク</t>
    </rPh>
    <rPh sb="20" eb="21">
      <t>トウ</t>
    </rPh>
    <rPh sb="21" eb="23">
      <t>シエン</t>
    </rPh>
    <phoneticPr fontId="5"/>
  </si>
  <si>
    <t>株式会社アイピーテクノ</t>
    <phoneticPr fontId="5"/>
  </si>
  <si>
    <t>技術調査</t>
    <rPh sb="0" eb="2">
      <t>ギジュツ</t>
    </rPh>
    <rPh sb="2" eb="4">
      <t>チョウサ</t>
    </rPh>
    <phoneticPr fontId="5"/>
  </si>
  <si>
    <t>日本技術貿易株式会社</t>
    <phoneticPr fontId="5"/>
  </si>
  <si>
    <t>シェイプウィン株式会社</t>
    <phoneticPr fontId="5"/>
  </si>
  <si>
    <t>広報、発信</t>
    <rPh sb="0" eb="2">
      <t>コウホウ</t>
    </rPh>
    <rPh sb="3" eb="5">
      <t>ハッシン</t>
    </rPh>
    <phoneticPr fontId="5"/>
  </si>
  <si>
    <t>株式会社ジャパンベンチャーリサーチ</t>
    <rPh sb="0" eb="4">
      <t>カブシキガイシャ</t>
    </rPh>
    <phoneticPr fontId="5"/>
  </si>
  <si>
    <t>東京リスマチック株式会社</t>
    <rPh sb="0" eb="2">
      <t>トウキョウ</t>
    </rPh>
    <rPh sb="8" eb="12">
      <t>カブシキガイシャ</t>
    </rPh>
    <phoneticPr fontId="5"/>
  </si>
  <si>
    <t>印刷</t>
    <rPh sb="0" eb="2">
      <t>インサツ</t>
    </rPh>
    <phoneticPr fontId="5"/>
  </si>
  <si>
    <t>記事作成</t>
    <rPh sb="0" eb="2">
      <t>キジ</t>
    </rPh>
    <rPh sb="2" eb="4">
      <t>サクセイ</t>
    </rPh>
    <phoneticPr fontId="5"/>
  </si>
  <si>
    <t>個人事業主A</t>
    <rPh sb="0" eb="2">
      <t>コジン</t>
    </rPh>
    <rPh sb="2" eb="5">
      <t>ジギョウヌシ</t>
    </rPh>
    <phoneticPr fontId="5"/>
  </si>
  <si>
    <t>個人事業主B</t>
    <rPh sb="0" eb="2">
      <t>コジン</t>
    </rPh>
    <rPh sb="2" eb="5">
      <t>ジギョウヌシ</t>
    </rPh>
    <phoneticPr fontId="5"/>
  </si>
  <si>
    <t>個人事業主C</t>
    <rPh sb="0" eb="5">
      <t>コジンジギョウヌシ</t>
    </rPh>
    <phoneticPr fontId="5"/>
  </si>
  <si>
    <t>C.民間企業等</t>
    <rPh sb="2" eb="4">
      <t>ミンカン</t>
    </rPh>
    <rPh sb="4" eb="6">
      <t>キギョウ</t>
    </rPh>
    <rPh sb="6" eb="7">
      <t>トウ</t>
    </rPh>
    <phoneticPr fontId="5"/>
  </si>
  <si>
    <t>D.民間企業等</t>
    <rPh sb="2" eb="4">
      <t>ミンカン</t>
    </rPh>
    <rPh sb="4" eb="6">
      <t>キギョウ</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</si>
</sst>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202725</xdr:colOff>
      <xdr:row>756</xdr:row>
      <xdr:rowOff>117151</xdr:rowOff>
    </xdr:from>
    <xdr:to>
      <xdr:col>26</xdr:col>
      <xdr:colOff>57468</xdr:colOff>
      <xdr:row>756</xdr:row>
      <xdr:rowOff>622676</xdr:rowOff>
    </xdr:to>
    <xdr:sp macro="" textlink="">
      <xdr:nvSpPr>
        <xdr:cNvPr id="57" name="Text Box 18"/>
        <xdr:cNvSpPr txBox="1">
          <a:spLocks noChangeArrowheads="1"/>
        </xdr:cNvSpPr>
      </xdr:nvSpPr>
      <xdr:spPr bwMode="auto">
        <a:xfrm>
          <a:off x="3735634" y="50963333"/>
          <a:ext cx="1725107" cy="5055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a:t>
          </a:r>
        </a:p>
      </xdr:txBody>
    </xdr:sp>
    <xdr:clientData/>
  </xdr:twoCellAnchor>
  <xdr:twoCellAnchor>
    <xdr:from>
      <xdr:col>9</xdr:col>
      <xdr:colOff>155863</xdr:colOff>
      <xdr:row>742</xdr:row>
      <xdr:rowOff>311730</xdr:rowOff>
    </xdr:from>
    <xdr:to>
      <xdr:col>26</xdr:col>
      <xdr:colOff>20665</xdr:colOff>
      <xdr:row>755</xdr:row>
      <xdr:rowOff>146312</xdr:rowOff>
    </xdr:to>
    <xdr:grpSp>
      <xdr:nvGrpSpPr>
        <xdr:cNvPr id="2" name="Group 19"/>
        <xdr:cNvGrpSpPr>
          <a:grpSpLocks/>
        </xdr:cNvGrpSpPr>
      </xdr:nvGrpSpPr>
      <xdr:grpSpPr bwMode="auto">
        <a:xfrm>
          <a:off x="2026227" y="46308821"/>
          <a:ext cx="3397711" cy="4337309"/>
          <a:chOff x="416" y="3556"/>
          <a:chExt cx="355" cy="414"/>
        </a:xfrm>
      </xdr:grpSpPr>
      <xdr:sp macro="" textlink="">
        <xdr:nvSpPr>
          <xdr:cNvPr id="3" name="大かっこ 21"/>
          <xdr:cNvSpPr>
            <a:spLocks noChangeArrowheads="1"/>
          </xdr:cNvSpPr>
        </xdr:nvSpPr>
        <xdr:spPr bwMode="auto">
          <a:xfrm>
            <a:off x="444" y="3606"/>
            <a:ext cx="243" cy="66"/>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大かっこ 21"/>
          <xdr:cNvSpPr>
            <a:spLocks noChangeArrowheads="1"/>
          </xdr:cNvSpPr>
        </xdr:nvSpPr>
        <xdr:spPr bwMode="auto">
          <a:xfrm>
            <a:off x="416" y="3813"/>
            <a:ext cx="309" cy="15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Line 12"/>
          <xdr:cNvSpPr>
            <a:spLocks noChangeShapeType="1"/>
          </xdr:cNvSpPr>
        </xdr:nvSpPr>
        <xdr:spPr bwMode="auto">
          <a:xfrm flipH="1">
            <a:off x="565" y="3666"/>
            <a:ext cx="0" cy="7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13"/>
          <xdr:cNvSpPr>
            <a:spLocks noChangeArrowheads="1"/>
          </xdr:cNvSpPr>
        </xdr:nvSpPr>
        <xdr:spPr bwMode="auto">
          <a:xfrm>
            <a:off x="487" y="3623"/>
            <a:ext cx="156" cy="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7" name="Text Box 14"/>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89</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15"/>
          <xdr:cNvSpPr txBox="1">
            <a:spLocks noChangeArrowheads="1"/>
          </xdr:cNvSpPr>
        </xdr:nvSpPr>
        <xdr:spPr bwMode="auto">
          <a:xfrm>
            <a:off x="463" y="3752"/>
            <a:ext cx="216"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有限責任監査法人トーマツ</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89</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Rectangle 16"/>
          <xdr:cNvSpPr>
            <a:spLocks noChangeArrowheads="1"/>
          </xdr:cNvSpPr>
        </xdr:nvSpPr>
        <xdr:spPr bwMode="auto">
          <a:xfrm>
            <a:off x="464" y="3830"/>
            <a:ext cx="228"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en-US" altLang="ja-JP" sz="1100" b="0" i="0" baseline="0">
              <a:effectLst/>
              <a:latin typeface="+mn-lt"/>
              <a:ea typeface="+mn-ea"/>
              <a:cs typeface="+mn-cs"/>
            </a:endParaRPr>
          </a:p>
          <a:p>
            <a:pPr rtl="0"/>
            <a:r>
              <a:rPr lang="ja-JP" altLang="en-US">
                <a:effectLst/>
              </a:rPr>
              <a:t>・委員会運営</a:t>
            </a:r>
            <a:endParaRPr lang="ja-JP" altLang="ja-JP">
              <a:effectLst/>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支援先ベンチャー企業の公募</a:t>
            </a:r>
            <a:endParaRPr lang="en-US" altLang="ja-JP" sz="1100" b="0" i="0" baseline="0">
              <a:effectLst/>
              <a:latin typeface="+mn-lt"/>
              <a:ea typeface="+mn-ea"/>
              <a:cs typeface="+mn-cs"/>
            </a:endParaRPr>
          </a:p>
          <a:p>
            <a:pPr rtl="0"/>
            <a:r>
              <a:rPr lang="ja-JP" altLang="en-US" sz="1100" b="0" i="0" baseline="0">
                <a:effectLst/>
                <a:latin typeface="+mn-lt"/>
                <a:ea typeface="+mn-ea"/>
                <a:cs typeface="+mn-cs"/>
              </a:rPr>
              <a:t>・知財メンタリングチームの派遣</a:t>
            </a:r>
            <a:endParaRPr lang="en-US" altLang="ja-JP" sz="1100" b="0" i="0" baseline="0">
              <a:effectLst/>
              <a:latin typeface="+mn-lt"/>
              <a:ea typeface="+mn-ea"/>
              <a:cs typeface="+mn-cs"/>
            </a:endParaRPr>
          </a:p>
          <a:p>
            <a:pPr rtl="0"/>
            <a:r>
              <a:rPr lang="ja-JP" altLang="ja-JP" sz="1100" b="0" i="0" baseline="0">
                <a:effectLst/>
                <a:latin typeface="+mn-lt"/>
                <a:ea typeface="+mn-ea"/>
                <a:cs typeface="+mn-cs"/>
              </a:rPr>
              <a:t>・事例収集・分析</a:t>
            </a:r>
            <a:endParaRPr lang="en-US" altLang="ja-JP" sz="1100" b="0" i="0" baseline="0">
              <a:effectLst/>
              <a:latin typeface="+mn-lt"/>
              <a:ea typeface="+mn-ea"/>
              <a:cs typeface="+mn-cs"/>
            </a:endParaRPr>
          </a:p>
          <a:p>
            <a:pPr rtl="0"/>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0" name="Text Box 17"/>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Text Box 18"/>
          <xdr:cNvSpPr txBox="1">
            <a:spLocks noChangeArrowheads="1"/>
          </xdr:cNvSpPr>
        </xdr:nvSpPr>
        <xdr:spPr bwMode="auto">
          <a:xfrm>
            <a:off x="591" y="3711"/>
            <a:ext cx="180"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【企画競争・委託】</a:t>
            </a:r>
          </a:p>
        </xdr:txBody>
      </xdr:sp>
    </xdr:grpSp>
    <xdr:clientData/>
  </xdr:twoCellAnchor>
  <xdr:twoCellAnchor>
    <xdr:from>
      <xdr:col>32</xdr:col>
      <xdr:colOff>85514</xdr:colOff>
      <xdr:row>744</xdr:row>
      <xdr:rowOff>49998</xdr:rowOff>
    </xdr:from>
    <xdr:to>
      <xdr:col>43</xdr:col>
      <xdr:colOff>125492</xdr:colOff>
      <xdr:row>746</xdr:row>
      <xdr:rowOff>68705</xdr:rowOff>
    </xdr:to>
    <xdr:sp macro="" textlink="">
      <xdr:nvSpPr>
        <xdr:cNvPr id="13" name="大かっこ 21"/>
        <xdr:cNvSpPr>
          <a:spLocks noChangeArrowheads="1"/>
        </xdr:cNvSpPr>
      </xdr:nvSpPr>
      <xdr:spPr bwMode="auto">
        <a:xfrm>
          <a:off x="6735696" y="46497362"/>
          <a:ext cx="2325978" cy="71143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21936</xdr:colOff>
      <xdr:row>750</xdr:row>
      <xdr:rowOff>190117</xdr:rowOff>
    </xdr:from>
    <xdr:to>
      <xdr:col>45</xdr:col>
      <xdr:colOff>74883</xdr:colOff>
      <xdr:row>755</xdr:row>
      <xdr:rowOff>51826</xdr:rowOff>
    </xdr:to>
    <xdr:sp macro="" textlink="">
      <xdr:nvSpPr>
        <xdr:cNvPr id="14" name="大かっこ 21"/>
        <xdr:cNvSpPr>
          <a:spLocks noChangeArrowheads="1"/>
        </xdr:cNvSpPr>
      </xdr:nvSpPr>
      <xdr:spPr bwMode="auto">
        <a:xfrm>
          <a:off x="6464300" y="48715662"/>
          <a:ext cx="2962401" cy="1593528"/>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202422</xdr:colOff>
      <xdr:row>746</xdr:row>
      <xdr:rowOff>4239</xdr:rowOff>
    </xdr:from>
    <xdr:to>
      <xdr:col>37</xdr:col>
      <xdr:colOff>202422</xdr:colOff>
      <xdr:row>748</xdr:row>
      <xdr:rowOff>98509</xdr:rowOff>
    </xdr:to>
    <xdr:sp macro="" textlink="">
      <xdr:nvSpPr>
        <xdr:cNvPr id="15" name="Line 12"/>
        <xdr:cNvSpPr>
          <a:spLocks noChangeShapeType="1"/>
        </xdr:cNvSpPr>
      </xdr:nvSpPr>
      <xdr:spPr bwMode="auto">
        <a:xfrm flipH="1">
          <a:off x="7891695" y="47144330"/>
          <a:ext cx="0" cy="78699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133673</xdr:colOff>
      <xdr:row>744</xdr:row>
      <xdr:rowOff>180695</xdr:rowOff>
    </xdr:from>
    <xdr:to>
      <xdr:col>41</xdr:col>
      <xdr:colOff>171881</xdr:colOff>
      <xdr:row>745</xdr:row>
      <xdr:rowOff>158970</xdr:rowOff>
    </xdr:to>
    <xdr:sp macro="" textlink="">
      <xdr:nvSpPr>
        <xdr:cNvPr id="16" name="Rectangle 13"/>
        <xdr:cNvSpPr>
          <a:spLocks noChangeArrowheads="1"/>
        </xdr:cNvSpPr>
      </xdr:nvSpPr>
      <xdr:spPr bwMode="auto">
        <a:xfrm>
          <a:off x="7199491" y="46628059"/>
          <a:ext cx="1492935" cy="3246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clientData/>
  </xdr:twoCellAnchor>
  <xdr:twoCellAnchor>
    <xdr:from>
      <xdr:col>34</xdr:col>
      <xdr:colOff>165985</xdr:colOff>
      <xdr:row>742</xdr:row>
      <xdr:rowOff>203201</xdr:rowOff>
    </xdr:from>
    <xdr:to>
      <xdr:col>40</xdr:col>
      <xdr:colOff>173321</xdr:colOff>
      <xdr:row>743</xdr:row>
      <xdr:rowOff>331896</xdr:rowOff>
    </xdr:to>
    <xdr:sp macro="" textlink="">
      <xdr:nvSpPr>
        <xdr:cNvPr id="17" name="Text Box 14"/>
        <xdr:cNvSpPr txBox="1">
          <a:spLocks noChangeArrowheads="1"/>
        </xdr:cNvSpPr>
      </xdr:nvSpPr>
      <xdr:spPr bwMode="auto">
        <a:xfrm>
          <a:off x="7231803" y="45957837"/>
          <a:ext cx="1254245" cy="4750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31</xdr:col>
      <xdr:colOff>161062</xdr:colOff>
      <xdr:row>748</xdr:row>
      <xdr:rowOff>222009</xdr:rowOff>
    </xdr:from>
    <xdr:to>
      <xdr:col>44</xdr:col>
      <xdr:colOff>23430</xdr:colOff>
      <xdr:row>750</xdr:row>
      <xdr:rowOff>2032</xdr:rowOff>
    </xdr:to>
    <xdr:sp macro="" textlink="">
      <xdr:nvSpPr>
        <xdr:cNvPr id="18" name="Text Box 15"/>
        <xdr:cNvSpPr txBox="1">
          <a:spLocks noChangeArrowheads="1"/>
        </xdr:cNvSpPr>
      </xdr:nvSpPr>
      <xdr:spPr bwMode="auto">
        <a:xfrm>
          <a:off x="6603426" y="48054827"/>
          <a:ext cx="2564004" cy="472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株式会社角川アスキー総合研究所</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33</xdr:col>
      <xdr:colOff>69573</xdr:colOff>
      <xdr:row>751</xdr:row>
      <xdr:rowOff>26406</xdr:rowOff>
    </xdr:from>
    <xdr:to>
      <xdr:col>43</xdr:col>
      <xdr:colOff>172307</xdr:colOff>
      <xdr:row>755</xdr:row>
      <xdr:rowOff>116292</xdr:rowOff>
    </xdr:to>
    <xdr:sp macro="" textlink="">
      <xdr:nvSpPr>
        <xdr:cNvPr id="19" name="Rectangle 16"/>
        <xdr:cNvSpPr>
          <a:spLocks noChangeArrowheads="1"/>
        </xdr:cNvSpPr>
      </xdr:nvSpPr>
      <xdr:spPr bwMode="auto">
        <a:xfrm>
          <a:off x="6927573" y="48898315"/>
          <a:ext cx="2180916" cy="14753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・事務局運営</a:t>
          </a:r>
          <a:endParaRPr lang="en-US" altLang="ja-JP" sz="1100" b="0" i="0" baseline="0">
            <a:effectLst/>
            <a:latin typeface="+mn-lt"/>
            <a:ea typeface="+mn-ea"/>
            <a:cs typeface="+mn-cs"/>
          </a:endParaRPr>
        </a:p>
        <a:p>
          <a:pPr rtl="0"/>
          <a:r>
            <a:rPr lang="ja-JP" altLang="en-US">
              <a:effectLst/>
            </a:rPr>
            <a:t>・イベント・セミナー企画、運営</a:t>
          </a:r>
          <a:endParaRPr lang="ja-JP" altLang="ja-JP">
            <a:effectLst/>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ウェブサイト作成、コンテンツ企画・作成、運営</a:t>
          </a:r>
          <a:endParaRPr lang="en-US" altLang="ja-JP" sz="1100" b="0" i="0" baseline="0">
            <a:effectLst/>
            <a:latin typeface="+mn-lt"/>
            <a:ea typeface="+mn-ea"/>
            <a:cs typeface="+mn-cs"/>
          </a:endParaRPr>
        </a:p>
        <a:p>
          <a:pPr rtl="0"/>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39</xdr:col>
      <xdr:colOff>34840</xdr:colOff>
      <xdr:row>747</xdr:row>
      <xdr:rowOff>133287</xdr:rowOff>
    </xdr:from>
    <xdr:to>
      <xdr:col>47</xdr:col>
      <xdr:colOff>99174</xdr:colOff>
      <xdr:row>748</xdr:row>
      <xdr:rowOff>66276</xdr:rowOff>
    </xdr:to>
    <xdr:sp macro="" textlink="">
      <xdr:nvSpPr>
        <xdr:cNvPr id="20" name="Text Box 18"/>
        <xdr:cNvSpPr txBox="1">
          <a:spLocks noChangeArrowheads="1"/>
        </xdr:cNvSpPr>
      </xdr:nvSpPr>
      <xdr:spPr bwMode="auto">
        <a:xfrm>
          <a:off x="8139749" y="47619742"/>
          <a:ext cx="1726880" cy="2793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【一般競争・委託】</a:t>
          </a:r>
        </a:p>
      </xdr:txBody>
    </xdr:sp>
    <xdr:clientData/>
  </xdr:twoCellAnchor>
  <xdr:twoCellAnchor>
    <xdr:from>
      <xdr:col>11</xdr:col>
      <xdr:colOff>88340</xdr:colOff>
      <xdr:row>755</xdr:row>
      <xdr:rowOff>343405</xdr:rowOff>
    </xdr:from>
    <xdr:to>
      <xdr:col>47</xdr:col>
      <xdr:colOff>111818</xdr:colOff>
      <xdr:row>780</xdr:row>
      <xdr:rowOff>257651</xdr:rowOff>
    </xdr:to>
    <xdr:grpSp>
      <xdr:nvGrpSpPr>
        <xdr:cNvPr id="31" name="Group 19"/>
        <xdr:cNvGrpSpPr>
          <a:grpSpLocks/>
        </xdr:cNvGrpSpPr>
      </xdr:nvGrpSpPr>
      <xdr:grpSpPr bwMode="auto">
        <a:xfrm>
          <a:off x="2374340" y="50843223"/>
          <a:ext cx="7504933" cy="4520883"/>
          <a:chOff x="469" y="3517"/>
          <a:chExt cx="785" cy="232"/>
        </a:xfrm>
      </xdr:grpSpPr>
      <xdr:sp macro="" textlink="">
        <xdr:nvSpPr>
          <xdr:cNvPr id="32" name="大かっこ 21"/>
          <xdr:cNvSpPr>
            <a:spLocks noChangeArrowheads="1"/>
          </xdr:cNvSpPr>
        </xdr:nvSpPr>
        <xdr:spPr bwMode="auto">
          <a:xfrm>
            <a:off x="469" y="3570"/>
            <a:ext cx="243" cy="40"/>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3"/>
          <xdr:cNvSpPr>
            <a:spLocks noChangeArrowheads="1"/>
          </xdr:cNvSpPr>
        </xdr:nvSpPr>
        <xdr:spPr bwMode="auto">
          <a:xfrm>
            <a:off x="503" y="3579"/>
            <a:ext cx="156" cy="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・調査費</a:t>
            </a:r>
          </a:p>
        </xdr:txBody>
      </xdr:sp>
      <xdr:sp macro="" textlink="">
        <xdr:nvSpPr>
          <xdr:cNvPr id="36" name="Text Box 14"/>
          <xdr:cNvSpPr txBox="1">
            <a:spLocks noChangeArrowheads="1"/>
          </xdr:cNvSpPr>
        </xdr:nvSpPr>
        <xdr:spPr bwMode="auto">
          <a:xfrm>
            <a:off x="521" y="3539"/>
            <a:ext cx="131" cy="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百万円</a:t>
            </a:r>
          </a:p>
        </xdr:txBody>
      </xdr:sp>
      <xdr:sp macro="" textlink="">
        <xdr:nvSpPr>
          <xdr:cNvPr id="39" name="Text Box 17"/>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Text Box 18"/>
          <xdr:cNvSpPr txBox="1">
            <a:spLocks noChangeArrowheads="1"/>
          </xdr:cNvSpPr>
        </xdr:nvSpPr>
        <xdr:spPr bwMode="auto">
          <a:xfrm>
            <a:off x="1074" y="3517"/>
            <a:ext cx="180"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a:t>
            </a:r>
          </a:p>
        </xdr:txBody>
      </xdr:sp>
    </xdr:grpSp>
    <xdr:clientData/>
  </xdr:twoCellAnchor>
  <xdr:twoCellAnchor>
    <xdr:from>
      <xdr:col>16</xdr:col>
      <xdr:colOff>168087</xdr:colOff>
      <xdr:row>756</xdr:row>
      <xdr:rowOff>22412</xdr:rowOff>
    </xdr:from>
    <xdr:to>
      <xdr:col>16</xdr:col>
      <xdr:colOff>168088</xdr:colOff>
      <xdr:row>756</xdr:row>
      <xdr:rowOff>324971</xdr:rowOff>
    </xdr:to>
    <xdr:sp macro="" textlink="">
      <xdr:nvSpPr>
        <xdr:cNvPr id="45" name="Line 12"/>
        <xdr:cNvSpPr>
          <a:spLocks noChangeShapeType="1"/>
        </xdr:cNvSpPr>
      </xdr:nvSpPr>
      <xdr:spPr bwMode="auto">
        <a:xfrm flipH="1">
          <a:off x="3395381" y="50661794"/>
          <a:ext cx="1" cy="30255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100852</xdr:colOff>
      <xdr:row>755</xdr:row>
      <xdr:rowOff>325989</xdr:rowOff>
    </xdr:from>
    <xdr:to>
      <xdr:col>38</xdr:col>
      <xdr:colOff>112058</xdr:colOff>
      <xdr:row>756</xdr:row>
      <xdr:rowOff>247548</xdr:rowOff>
    </xdr:to>
    <xdr:sp macro="" textlink="">
      <xdr:nvSpPr>
        <xdr:cNvPr id="55" name="Line 12"/>
        <xdr:cNvSpPr>
          <a:spLocks noChangeShapeType="1"/>
        </xdr:cNvSpPr>
      </xdr:nvSpPr>
      <xdr:spPr bwMode="auto">
        <a:xfrm>
          <a:off x="7997943" y="50825807"/>
          <a:ext cx="11206" cy="26792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4075</xdr:colOff>
      <xdr:row>756</xdr:row>
      <xdr:rowOff>992690</xdr:rowOff>
    </xdr:from>
    <xdr:to>
      <xdr:col>44</xdr:col>
      <xdr:colOff>39941</xdr:colOff>
      <xdr:row>756</xdr:row>
      <xdr:rowOff>1783774</xdr:rowOff>
    </xdr:to>
    <xdr:sp macro="" textlink="">
      <xdr:nvSpPr>
        <xdr:cNvPr id="65" name="大かっこ 21"/>
        <xdr:cNvSpPr>
          <a:spLocks noChangeArrowheads="1"/>
        </xdr:cNvSpPr>
      </xdr:nvSpPr>
      <xdr:spPr bwMode="auto">
        <a:xfrm>
          <a:off x="6862075" y="51838872"/>
          <a:ext cx="2321866" cy="79108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153761</xdr:colOff>
      <xdr:row>756</xdr:row>
      <xdr:rowOff>1046871</xdr:rowOff>
    </xdr:from>
    <xdr:to>
      <xdr:col>41</xdr:col>
      <xdr:colOff>193097</xdr:colOff>
      <xdr:row>756</xdr:row>
      <xdr:rowOff>1631572</xdr:rowOff>
    </xdr:to>
    <xdr:sp macro="" textlink="">
      <xdr:nvSpPr>
        <xdr:cNvPr id="66" name="Rectangle 13"/>
        <xdr:cNvSpPr>
          <a:spLocks noChangeArrowheads="1"/>
        </xdr:cNvSpPr>
      </xdr:nvSpPr>
      <xdr:spPr bwMode="auto">
        <a:xfrm>
          <a:off x="7219579" y="51893053"/>
          <a:ext cx="1494063" cy="5847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・記事作成、編集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・調査費</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・広報費</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83985</xdr:colOff>
      <xdr:row>756</xdr:row>
      <xdr:rowOff>371179</xdr:rowOff>
    </xdr:from>
    <xdr:to>
      <xdr:col>41</xdr:col>
      <xdr:colOff>89041</xdr:colOff>
      <xdr:row>756</xdr:row>
      <xdr:rowOff>975370</xdr:rowOff>
    </xdr:to>
    <xdr:sp macro="" textlink="">
      <xdr:nvSpPr>
        <xdr:cNvPr id="67" name="Text Box 14"/>
        <xdr:cNvSpPr txBox="1">
          <a:spLocks noChangeArrowheads="1"/>
        </xdr:cNvSpPr>
      </xdr:nvSpPr>
      <xdr:spPr bwMode="auto">
        <a:xfrm>
          <a:off x="7357621" y="51217361"/>
          <a:ext cx="1251965" cy="6041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39</xdr:col>
      <xdr:colOff>136181</xdr:colOff>
      <xdr:row>756</xdr:row>
      <xdr:rowOff>3701914</xdr:rowOff>
    </xdr:from>
    <xdr:to>
      <xdr:col>40</xdr:col>
      <xdr:colOff>25944</xdr:colOff>
      <xdr:row>779</xdr:row>
      <xdr:rowOff>223604</xdr:rowOff>
    </xdr:to>
    <xdr:sp macro="" textlink="">
      <xdr:nvSpPr>
        <xdr:cNvPr id="68" name="Text Box 17"/>
        <xdr:cNvSpPr txBox="1">
          <a:spLocks noChangeArrowheads="1"/>
        </xdr:cNvSpPr>
      </xdr:nvSpPr>
      <xdr:spPr bwMode="auto">
        <a:xfrm>
          <a:off x="8096360" y="54742307"/>
          <a:ext cx="93870" cy="4677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4" zoomScale="55" zoomScaleNormal="75" zoomScaleSheetLayoutView="55" zoomScalePageLayoutView="85" workbookViewId="0">
      <selection activeCell="BB757" sqref="BB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414</v>
      </c>
      <c r="AT2" s="970"/>
      <c r="AU2" s="970"/>
      <c r="AV2" s="51" t="str">
        <f>IF(AW2="", "", "-")</f>
        <v/>
      </c>
      <c r="AW2" s="913"/>
      <c r="AX2" s="913"/>
    </row>
    <row r="3" spans="1:50" ht="21" customHeight="1" thickBot="1" x14ac:dyDescent="0.2">
      <c r="A3" s="869" t="s">
        <v>424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3" t="s">
        <v>577</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557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416</v>
      </c>
      <c r="H5" s="842"/>
      <c r="I5" s="842"/>
      <c r="J5" s="842"/>
      <c r="K5" s="842"/>
      <c r="L5" s="842"/>
      <c r="M5" s="843" t="s">
        <v>66</v>
      </c>
      <c r="N5" s="844"/>
      <c r="O5" s="844"/>
      <c r="P5" s="844"/>
      <c r="Q5" s="844"/>
      <c r="R5" s="845"/>
      <c r="S5" s="846" t="s">
        <v>529</v>
      </c>
      <c r="T5" s="842"/>
      <c r="U5" s="842"/>
      <c r="V5" s="842"/>
      <c r="W5" s="842"/>
      <c r="X5" s="847"/>
      <c r="Y5" s="700" t="s">
        <v>3</v>
      </c>
      <c r="Z5" s="546"/>
      <c r="AA5" s="546"/>
      <c r="AB5" s="546"/>
      <c r="AC5" s="546"/>
      <c r="AD5" s="547"/>
      <c r="AE5" s="701" t="s">
        <v>558</v>
      </c>
      <c r="AF5" s="701"/>
      <c r="AG5" s="701"/>
      <c r="AH5" s="701"/>
      <c r="AI5" s="701"/>
      <c r="AJ5" s="701"/>
      <c r="AK5" s="701"/>
      <c r="AL5" s="701"/>
      <c r="AM5" s="701"/>
      <c r="AN5" s="701"/>
      <c r="AO5" s="701"/>
      <c r="AP5" s="702"/>
      <c r="AQ5" s="703" t="s">
        <v>559</v>
      </c>
      <c r="AR5" s="704"/>
      <c r="AS5" s="704"/>
      <c r="AT5" s="704"/>
      <c r="AU5" s="704"/>
      <c r="AV5" s="704"/>
      <c r="AW5" s="704"/>
      <c r="AX5" s="705"/>
    </row>
    <row r="6" spans="1:50" ht="39" customHeight="1" x14ac:dyDescent="0.15">
      <c r="A6" s="708" t="s">
        <v>4</v>
      </c>
      <c r="B6" s="709"/>
      <c r="C6" s="709"/>
      <c r="D6" s="709"/>
      <c r="E6" s="709"/>
      <c r="F6" s="709"/>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609</v>
      </c>
      <c r="H7" s="502"/>
      <c r="I7" s="502"/>
      <c r="J7" s="502"/>
      <c r="K7" s="502"/>
      <c r="L7" s="502"/>
      <c r="M7" s="502"/>
      <c r="N7" s="502"/>
      <c r="O7" s="502"/>
      <c r="P7" s="502"/>
      <c r="Q7" s="502"/>
      <c r="R7" s="502"/>
      <c r="S7" s="502"/>
      <c r="T7" s="502"/>
      <c r="U7" s="502"/>
      <c r="V7" s="502"/>
      <c r="W7" s="502"/>
      <c r="X7" s="503"/>
      <c r="Y7" s="924" t="s">
        <v>388</v>
      </c>
      <c r="Z7" s="446"/>
      <c r="AA7" s="446"/>
      <c r="AB7" s="446"/>
      <c r="AC7" s="446"/>
      <c r="AD7" s="925"/>
      <c r="AE7" s="914" t="s">
        <v>586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7" t="str">
        <f>入力規則等!A27</f>
        <v>-</v>
      </c>
      <c r="H8" s="722"/>
      <c r="I8" s="722"/>
      <c r="J8" s="722"/>
      <c r="K8" s="722"/>
      <c r="L8" s="722"/>
      <c r="M8" s="722"/>
      <c r="N8" s="722"/>
      <c r="O8" s="722"/>
      <c r="P8" s="722"/>
      <c r="Q8" s="722"/>
      <c r="R8" s="722"/>
      <c r="S8" s="722"/>
      <c r="T8" s="722"/>
      <c r="U8" s="722"/>
      <c r="V8" s="722"/>
      <c r="W8" s="722"/>
      <c r="X8" s="938"/>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560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6" t="s">
        <v>561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0" t="s">
        <v>24</v>
      </c>
      <c r="B12" s="981"/>
      <c r="C12" s="981"/>
      <c r="D12" s="981"/>
      <c r="E12" s="981"/>
      <c r="F12" s="982"/>
      <c r="G12" s="762"/>
      <c r="H12" s="763"/>
      <c r="I12" s="763"/>
      <c r="J12" s="763"/>
      <c r="K12" s="763"/>
      <c r="L12" s="763"/>
      <c r="M12" s="763"/>
      <c r="N12" s="763"/>
      <c r="O12" s="763"/>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8" t="s">
        <v>589</v>
      </c>
      <c r="Q13" s="659"/>
      <c r="R13" s="659"/>
      <c r="S13" s="659"/>
      <c r="T13" s="659"/>
      <c r="U13" s="659"/>
      <c r="V13" s="660"/>
      <c r="W13" s="658" t="s">
        <v>407</v>
      </c>
      <c r="X13" s="659"/>
      <c r="Y13" s="659"/>
      <c r="Z13" s="659"/>
      <c r="AA13" s="659"/>
      <c r="AB13" s="659"/>
      <c r="AC13" s="660"/>
      <c r="AD13" s="658">
        <v>136</v>
      </c>
      <c r="AE13" s="659"/>
      <c r="AF13" s="659"/>
      <c r="AG13" s="659"/>
      <c r="AH13" s="659"/>
      <c r="AI13" s="659"/>
      <c r="AJ13" s="660"/>
      <c r="AK13" s="658">
        <v>152</v>
      </c>
      <c r="AL13" s="659"/>
      <c r="AM13" s="659"/>
      <c r="AN13" s="659"/>
      <c r="AO13" s="659"/>
      <c r="AP13" s="659"/>
      <c r="AQ13" s="660"/>
      <c r="AR13" s="921">
        <v>148</v>
      </c>
      <c r="AS13" s="922"/>
      <c r="AT13" s="922"/>
      <c r="AU13" s="922"/>
      <c r="AV13" s="922"/>
      <c r="AW13" s="922"/>
      <c r="AX13" s="923"/>
    </row>
    <row r="14" spans="1:50" ht="21" customHeight="1" x14ac:dyDescent="0.15">
      <c r="A14" s="614"/>
      <c r="B14" s="615"/>
      <c r="C14" s="615"/>
      <c r="D14" s="615"/>
      <c r="E14" s="615"/>
      <c r="F14" s="616"/>
      <c r="G14" s="727"/>
      <c r="H14" s="728"/>
      <c r="I14" s="713" t="s">
        <v>8</v>
      </c>
      <c r="J14" s="764"/>
      <c r="K14" s="764"/>
      <c r="L14" s="764"/>
      <c r="M14" s="764"/>
      <c r="N14" s="764"/>
      <c r="O14" s="765"/>
      <c r="P14" s="658" t="s">
        <v>599</v>
      </c>
      <c r="Q14" s="659"/>
      <c r="R14" s="659"/>
      <c r="S14" s="659"/>
      <c r="T14" s="659"/>
      <c r="U14" s="659"/>
      <c r="V14" s="660"/>
      <c r="W14" s="658" t="s">
        <v>599</v>
      </c>
      <c r="X14" s="659"/>
      <c r="Y14" s="659"/>
      <c r="Z14" s="659"/>
      <c r="AA14" s="659"/>
      <c r="AB14" s="659"/>
      <c r="AC14" s="660"/>
      <c r="AD14" s="658" t="s">
        <v>599</v>
      </c>
      <c r="AE14" s="659"/>
      <c r="AF14" s="659"/>
      <c r="AG14" s="659"/>
      <c r="AH14" s="659"/>
      <c r="AI14" s="659"/>
      <c r="AJ14" s="660"/>
      <c r="AK14" s="658" t="s">
        <v>599</v>
      </c>
      <c r="AL14" s="659"/>
      <c r="AM14" s="659"/>
      <c r="AN14" s="659"/>
      <c r="AO14" s="659"/>
      <c r="AP14" s="659"/>
      <c r="AQ14" s="660"/>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8" t="s">
        <v>599</v>
      </c>
      <c r="Q15" s="659"/>
      <c r="R15" s="659"/>
      <c r="S15" s="659"/>
      <c r="T15" s="659"/>
      <c r="U15" s="659"/>
      <c r="V15" s="660"/>
      <c r="W15" s="658" t="s">
        <v>599</v>
      </c>
      <c r="X15" s="659"/>
      <c r="Y15" s="659"/>
      <c r="Z15" s="659"/>
      <c r="AA15" s="659"/>
      <c r="AB15" s="659"/>
      <c r="AC15" s="660"/>
      <c r="AD15" s="658" t="s">
        <v>599</v>
      </c>
      <c r="AE15" s="659"/>
      <c r="AF15" s="659"/>
      <c r="AG15" s="659"/>
      <c r="AH15" s="659"/>
      <c r="AI15" s="659"/>
      <c r="AJ15" s="660"/>
      <c r="AK15" s="658" t="s">
        <v>599</v>
      </c>
      <c r="AL15" s="659"/>
      <c r="AM15" s="659"/>
      <c r="AN15" s="659"/>
      <c r="AO15" s="659"/>
      <c r="AP15" s="659"/>
      <c r="AQ15" s="660"/>
      <c r="AR15" s="658" t="s">
        <v>609</v>
      </c>
      <c r="AS15" s="659"/>
      <c r="AT15" s="659"/>
      <c r="AU15" s="659"/>
      <c r="AV15" s="659"/>
      <c r="AW15" s="659"/>
      <c r="AX15" s="808"/>
    </row>
    <row r="16" spans="1:50" ht="21" customHeight="1" x14ac:dyDescent="0.15">
      <c r="A16" s="614"/>
      <c r="B16" s="615"/>
      <c r="C16" s="615"/>
      <c r="D16" s="615"/>
      <c r="E16" s="615"/>
      <c r="F16" s="616"/>
      <c r="G16" s="727"/>
      <c r="H16" s="728"/>
      <c r="I16" s="713" t="s">
        <v>52</v>
      </c>
      <c r="J16" s="714"/>
      <c r="K16" s="714"/>
      <c r="L16" s="714"/>
      <c r="M16" s="714"/>
      <c r="N16" s="714"/>
      <c r="O16" s="715"/>
      <c r="P16" s="658" t="s">
        <v>599</v>
      </c>
      <c r="Q16" s="659"/>
      <c r="R16" s="659"/>
      <c r="S16" s="659"/>
      <c r="T16" s="659"/>
      <c r="U16" s="659"/>
      <c r="V16" s="660"/>
      <c r="W16" s="658" t="s">
        <v>599</v>
      </c>
      <c r="X16" s="659"/>
      <c r="Y16" s="659"/>
      <c r="Z16" s="659"/>
      <c r="AA16" s="659"/>
      <c r="AB16" s="659"/>
      <c r="AC16" s="660"/>
      <c r="AD16" s="658" t="s">
        <v>599</v>
      </c>
      <c r="AE16" s="659"/>
      <c r="AF16" s="659"/>
      <c r="AG16" s="659"/>
      <c r="AH16" s="659"/>
      <c r="AI16" s="659"/>
      <c r="AJ16" s="660"/>
      <c r="AK16" s="658" t="s">
        <v>599</v>
      </c>
      <c r="AL16" s="659"/>
      <c r="AM16" s="659"/>
      <c r="AN16" s="659"/>
      <c r="AO16" s="659"/>
      <c r="AP16" s="659"/>
      <c r="AQ16" s="660"/>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8" t="s">
        <v>599</v>
      </c>
      <c r="Q17" s="659"/>
      <c r="R17" s="659"/>
      <c r="S17" s="659"/>
      <c r="T17" s="659"/>
      <c r="U17" s="659"/>
      <c r="V17" s="660"/>
      <c r="W17" s="658" t="s">
        <v>599</v>
      </c>
      <c r="X17" s="659"/>
      <c r="Y17" s="659"/>
      <c r="Z17" s="659"/>
      <c r="AA17" s="659"/>
      <c r="AB17" s="659"/>
      <c r="AC17" s="660"/>
      <c r="AD17" s="658" t="s">
        <v>599</v>
      </c>
      <c r="AE17" s="659"/>
      <c r="AF17" s="659"/>
      <c r="AG17" s="659"/>
      <c r="AH17" s="659"/>
      <c r="AI17" s="659"/>
      <c r="AJ17" s="660"/>
      <c r="AK17" s="658" t="s">
        <v>599</v>
      </c>
      <c r="AL17" s="659"/>
      <c r="AM17" s="659"/>
      <c r="AN17" s="659"/>
      <c r="AO17" s="659"/>
      <c r="AP17" s="659"/>
      <c r="AQ17" s="660"/>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136</v>
      </c>
      <c r="AE18" s="881"/>
      <c r="AF18" s="881"/>
      <c r="AG18" s="881"/>
      <c r="AH18" s="881"/>
      <c r="AI18" s="881"/>
      <c r="AJ18" s="882"/>
      <c r="AK18" s="880">
        <f>SUM(AK13:AQ17)</f>
        <v>152</v>
      </c>
      <c r="AL18" s="881"/>
      <c r="AM18" s="881"/>
      <c r="AN18" s="881"/>
      <c r="AO18" s="881"/>
      <c r="AP18" s="881"/>
      <c r="AQ18" s="882"/>
      <c r="AR18" s="880">
        <f>SUM(AR13:AX17)</f>
        <v>148</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8">
        <v>0</v>
      </c>
      <c r="Q19" s="659"/>
      <c r="R19" s="659"/>
      <c r="S19" s="659"/>
      <c r="T19" s="659"/>
      <c r="U19" s="659"/>
      <c r="V19" s="660"/>
      <c r="W19" s="658">
        <v>0</v>
      </c>
      <c r="X19" s="659"/>
      <c r="Y19" s="659"/>
      <c r="Z19" s="659"/>
      <c r="AA19" s="659"/>
      <c r="AB19" s="659"/>
      <c r="AC19" s="660"/>
      <c r="AD19" s="658">
        <v>131</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0.96323529411764708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3"/>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0.96323529411764708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427</v>
      </c>
      <c r="B22" s="951"/>
      <c r="C22" s="951"/>
      <c r="D22" s="951"/>
      <c r="E22" s="951"/>
      <c r="F22" s="952"/>
      <c r="G22" s="988" t="s">
        <v>335</v>
      </c>
      <c r="H22" s="220"/>
      <c r="I22" s="220"/>
      <c r="J22" s="220"/>
      <c r="K22" s="220"/>
      <c r="L22" s="220"/>
      <c r="M22" s="220"/>
      <c r="N22" s="220"/>
      <c r="O22" s="221"/>
      <c r="P22" s="939" t="s">
        <v>428</v>
      </c>
      <c r="Q22" s="220"/>
      <c r="R22" s="220"/>
      <c r="S22" s="220"/>
      <c r="T22" s="220"/>
      <c r="U22" s="220"/>
      <c r="V22" s="221"/>
      <c r="W22" s="939" t="s">
        <v>429</v>
      </c>
      <c r="X22" s="220"/>
      <c r="Y22" s="220"/>
      <c r="Z22" s="220"/>
      <c r="AA22" s="220"/>
      <c r="AB22" s="220"/>
      <c r="AC22" s="221"/>
      <c r="AD22" s="939" t="s">
        <v>334</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407</v>
      </c>
      <c r="H23" s="990"/>
      <c r="I23" s="990"/>
      <c r="J23" s="990"/>
      <c r="K23" s="990"/>
      <c r="L23" s="990"/>
      <c r="M23" s="990"/>
      <c r="N23" s="990"/>
      <c r="O23" s="991"/>
      <c r="P23" s="921" t="s">
        <v>599</v>
      </c>
      <c r="Q23" s="922"/>
      <c r="R23" s="922"/>
      <c r="S23" s="922"/>
      <c r="T23" s="922"/>
      <c r="U23" s="922"/>
      <c r="V23" s="940"/>
      <c r="W23" s="921" t="s">
        <v>599</v>
      </c>
      <c r="X23" s="922"/>
      <c r="Y23" s="922"/>
      <c r="Z23" s="922"/>
      <c r="AA23" s="922"/>
      <c r="AB23" s="922"/>
      <c r="AC23" s="940"/>
      <c r="AD23" s="960" t="s">
        <v>616</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8"/>
      <c r="Q24" s="659"/>
      <c r="R24" s="659"/>
      <c r="S24" s="659"/>
      <c r="T24" s="659"/>
      <c r="U24" s="659"/>
      <c r="V24" s="660"/>
      <c r="W24" s="658"/>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8"/>
      <c r="Q25" s="659"/>
      <c r="R25" s="659"/>
      <c r="S25" s="659"/>
      <c r="T25" s="659"/>
      <c r="U25" s="659"/>
      <c r="V25" s="660"/>
      <c r="W25" s="658"/>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8"/>
      <c r="Q26" s="659"/>
      <c r="R26" s="659"/>
      <c r="S26" s="659"/>
      <c r="T26" s="659"/>
      <c r="U26" s="659"/>
      <c r="V26" s="660"/>
      <c r="W26" s="658"/>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8"/>
      <c r="Q27" s="659"/>
      <c r="R27" s="659"/>
      <c r="S27" s="659"/>
      <c r="T27" s="659"/>
      <c r="U27" s="659"/>
      <c r="V27" s="660"/>
      <c r="W27" s="658"/>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339</v>
      </c>
      <c r="H28" s="945"/>
      <c r="I28" s="945"/>
      <c r="J28" s="945"/>
      <c r="K28" s="945"/>
      <c r="L28" s="945"/>
      <c r="M28" s="945"/>
      <c r="N28" s="945"/>
      <c r="O28" s="946"/>
      <c r="P28" s="880">
        <f>P29-SUM(P23:P27)</f>
        <v>152</v>
      </c>
      <c r="Q28" s="881"/>
      <c r="R28" s="881"/>
      <c r="S28" s="881"/>
      <c r="T28" s="881"/>
      <c r="U28" s="881"/>
      <c r="V28" s="882"/>
      <c r="W28" s="880">
        <f>W29-SUM(W23:W27)</f>
        <v>148</v>
      </c>
      <c r="X28" s="881"/>
      <c r="Y28" s="881"/>
      <c r="Z28" s="881"/>
      <c r="AA28" s="881"/>
      <c r="AB28" s="881"/>
      <c r="AC28" s="882"/>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336</v>
      </c>
      <c r="H29" s="948"/>
      <c r="I29" s="948"/>
      <c r="J29" s="948"/>
      <c r="K29" s="948"/>
      <c r="L29" s="948"/>
      <c r="M29" s="948"/>
      <c r="N29" s="948"/>
      <c r="O29" s="949"/>
      <c r="P29" s="971">
        <f>AK13</f>
        <v>152</v>
      </c>
      <c r="Q29" s="972"/>
      <c r="R29" s="972"/>
      <c r="S29" s="972"/>
      <c r="T29" s="972"/>
      <c r="U29" s="972"/>
      <c r="V29" s="973"/>
      <c r="W29" s="971">
        <f>AR13</f>
        <v>148</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3" t="s">
        <v>351</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391</v>
      </c>
      <c r="AF30" s="861"/>
      <c r="AG30" s="861"/>
      <c r="AH30" s="862"/>
      <c r="AI30" s="860" t="s">
        <v>413</v>
      </c>
      <c r="AJ30" s="861"/>
      <c r="AK30" s="861"/>
      <c r="AL30" s="862"/>
      <c r="AM30" s="917" t="s">
        <v>418</v>
      </c>
      <c r="AN30" s="917"/>
      <c r="AO30" s="917"/>
      <c r="AP30" s="860"/>
      <c r="AQ30" s="769" t="s">
        <v>235</v>
      </c>
      <c r="AR30" s="770"/>
      <c r="AS30" s="770"/>
      <c r="AT30" s="771"/>
      <c r="AU30" s="776" t="s">
        <v>134</v>
      </c>
      <c r="AV30" s="776"/>
      <c r="AW30" s="776"/>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599</v>
      </c>
      <c r="AR31" s="199"/>
      <c r="AS31" s="132" t="s">
        <v>236</v>
      </c>
      <c r="AT31" s="133"/>
      <c r="AU31" s="198">
        <v>4</v>
      </c>
      <c r="AV31" s="198"/>
      <c r="AW31" s="398" t="s">
        <v>181</v>
      </c>
      <c r="AX31" s="399"/>
    </row>
    <row r="32" spans="1:50" ht="23.25" customHeight="1" x14ac:dyDescent="0.15">
      <c r="A32" s="403"/>
      <c r="B32" s="401"/>
      <c r="C32" s="401"/>
      <c r="D32" s="401"/>
      <c r="E32" s="401"/>
      <c r="F32" s="402"/>
      <c r="G32" s="564" t="s">
        <v>590</v>
      </c>
      <c r="H32" s="565"/>
      <c r="I32" s="565"/>
      <c r="J32" s="565"/>
      <c r="K32" s="565"/>
      <c r="L32" s="565"/>
      <c r="M32" s="565"/>
      <c r="N32" s="565"/>
      <c r="O32" s="566"/>
      <c r="P32" s="104" t="s">
        <v>562</v>
      </c>
      <c r="Q32" s="104"/>
      <c r="R32" s="104"/>
      <c r="S32" s="104"/>
      <c r="T32" s="104"/>
      <c r="U32" s="104"/>
      <c r="V32" s="104"/>
      <c r="W32" s="104"/>
      <c r="X32" s="105"/>
      <c r="Y32" s="474" t="s">
        <v>12</v>
      </c>
      <c r="Z32" s="534"/>
      <c r="AA32" s="535"/>
      <c r="AB32" s="464" t="s">
        <v>599</v>
      </c>
      <c r="AC32" s="464"/>
      <c r="AD32" s="464"/>
      <c r="AE32" s="216" t="s">
        <v>599</v>
      </c>
      <c r="AF32" s="217"/>
      <c r="AG32" s="217"/>
      <c r="AH32" s="217"/>
      <c r="AI32" s="216" t="s">
        <v>599</v>
      </c>
      <c r="AJ32" s="217"/>
      <c r="AK32" s="217"/>
      <c r="AL32" s="217"/>
      <c r="AM32" s="216">
        <v>89</v>
      </c>
      <c r="AN32" s="217"/>
      <c r="AO32" s="217"/>
      <c r="AP32" s="217"/>
      <c r="AQ32" s="340" t="s">
        <v>599</v>
      </c>
      <c r="AR32" s="206"/>
      <c r="AS32" s="206"/>
      <c r="AT32" s="341"/>
      <c r="AU32" s="217" t="s">
        <v>599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599</v>
      </c>
      <c r="AC33" s="526"/>
      <c r="AD33" s="526"/>
      <c r="AE33" s="216" t="s">
        <v>599</v>
      </c>
      <c r="AF33" s="217"/>
      <c r="AG33" s="217"/>
      <c r="AH33" s="217"/>
      <c r="AI33" s="216" t="s">
        <v>599</v>
      </c>
      <c r="AJ33" s="217"/>
      <c r="AK33" s="217"/>
      <c r="AL33" s="217"/>
      <c r="AM33" s="216">
        <v>70</v>
      </c>
      <c r="AN33" s="217"/>
      <c r="AO33" s="217"/>
      <c r="AP33" s="217"/>
      <c r="AQ33" s="340" t="s">
        <v>599</v>
      </c>
      <c r="AR33" s="206"/>
      <c r="AS33" s="206"/>
      <c r="AT33" s="341"/>
      <c r="AU33" s="217">
        <v>70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599</v>
      </c>
      <c r="AF34" s="217"/>
      <c r="AG34" s="217"/>
      <c r="AH34" s="217"/>
      <c r="AI34" s="216" t="s">
        <v>599</v>
      </c>
      <c r="AJ34" s="217"/>
      <c r="AK34" s="217"/>
      <c r="AL34" s="217"/>
      <c r="AM34" s="216">
        <f>AM32/AM33*100</f>
        <v>127.14285714285714</v>
      </c>
      <c r="AN34" s="217"/>
      <c r="AO34" s="217"/>
      <c r="AP34" s="217"/>
      <c r="AQ34" s="340" t="s">
        <v>599</v>
      </c>
      <c r="AR34" s="206"/>
      <c r="AS34" s="206"/>
      <c r="AT34" s="341"/>
      <c r="AU34" s="217" t="s">
        <v>599</v>
      </c>
      <c r="AV34" s="217"/>
      <c r="AW34" s="217"/>
      <c r="AX34" s="219"/>
    </row>
    <row r="35" spans="1:50" ht="23.25" customHeight="1" x14ac:dyDescent="0.15">
      <c r="A35" s="224" t="s">
        <v>379</v>
      </c>
      <c r="B35" s="225"/>
      <c r="C35" s="225"/>
      <c r="D35" s="225"/>
      <c r="E35" s="225"/>
      <c r="F35" s="226"/>
      <c r="G35" s="230" t="s">
        <v>609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2" t="s">
        <v>351</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235</v>
      </c>
      <c r="AR37" s="151"/>
      <c r="AS37" s="151"/>
      <c r="AT37" s="152"/>
      <c r="AU37" s="414" t="s">
        <v>134</v>
      </c>
      <c r="AV37" s="414"/>
      <c r="AW37" s="414"/>
      <c r="AX37" s="912"/>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599</v>
      </c>
      <c r="AR38" s="199"/>
      <c r="AS38" s="132" t="s">
        <v>236</v>
      </c>
      <c r="AT38" s="133"/>
      <c r="AU38" s="198">
        <v>4</v>
      </c>
      <c r="AV38" s="198"/>
      <c r="AW38" s="398" t="s">
        <v>181</v>
      </c>
      <c r="AX38" s="399"/>
    </row>
    <row r="39" spans="1:50" ht="23.25" customHeight="1" x14ac:dyDescent="0.15">
      <c r="A39" s="403"/>
      <c r="B39" s="401"/>
      <c r="C39" s="401"/>
      <c r="D39" s="401"/>
      <c r="E39" s="401"/>
      <c r="F39" s="402"/>
      <c r="G39" s="564" t="s">
        <v>591</v>
      </c>
      <c r="H39" s="565"/>
      <c r="I39" s="565"/>
      <c r="J39" s="565"/>
      <c r="K39" s="565"/>
      <c r="L39" s="565"/>
      <c r="M39" s="565"/>
      <c r="N39" s="565"/>
      <c r="O39" s="566"/>
      <c r="P39" s="104" t="s">
        <v>563</v>
      </c>
      <c r="Q39" s="104"/>
      <c r="R39" s="104"/>
      <c r="S39" s="104"/>
      <c r="T39" s="104"/>
      <c r="U39" s="104"/>
      <c r="V39" s="104"/>
      <c r="W39" s="104"/>
      <c r="X39" s="105"/>
      <c r="Y39" s="474" t="s">
        <v>12</v>
      </c>
      <c r="Z39" s="534"/>
      <c r="AA39" s="535"/>
      <c r="AB39" s="464" t="s">
        <v>599</v>
      </c>
      <c r="AC39" s="464"/>
      <c r="AD39" s="464"/>
      <c r="AE39" s="216" t="s">
        <v>599</v>
      </c>
      <c r="AF39" s="217"/>
      <c r="AG39" s="217"/>
      <c r="AH39" s="217"/>
      <c r="AI39" s="216" t="s">
        <v>599</v>
      </c>
      <c r="AJ39" s="217"/>
      <c r="AK39" s="217"/>
      <c r="AL39" s="217"/>
      <c r="AM39" s="216">
        <v>71</v>
      </c>
      <c r="AN39" s="217"/>
      <c r="AO39" s="217"/>
      <c r="AP39" s="217"/>
      <c r="AQ39" s="340" t="s">
        <v>599</v>
      </c>
      <c r="AR39" s="206"/>
      <c r="AS39" s="206"/>
      <c r="AT39" s="341"/>
      <c r="AU39" s="217" t="s">
        <v>599</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599</v>
      </c>
      <c r="AC40" s="526"/>
      <c r="AD40" s="526"/>
      <c r="AE40" s="216" t="s">
        <v>599</v>
      </c>
      <c r="AF40" s="217"/>
      <c r="AG40" s="217"/>
      <c r="AH40" s="217"/>
      <c r="AI40" s="216" t="s">
        <v>599</v>
      </c>
      <c r="AJ40" s="217"/>
      <c r="AK40" s="217"/>
      <c r="AL40" s="217"/>
      <c r="AM40" s="216">
        <v>70</v>
      </c>
      <c r="AN40" s="217"/>
      <c r="AO40" s="217"/>
      <c r="AP40" s="217"/>
      <c r="AQ40" s="340" t="s">
        <v>599</v>
      </c>
      <c r="AR40" s="206"/>
      <c r="AS40" s="206"/>
      <c r="AT40" s="341"/>
      <c r="AU40" s="217">
        <v>70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599</v>
      </c>
      <c r="AF41" s="217"/>
      <c r="AG41" s="217"/>
      <c r="AH41" s="217"/>
      <c r="AI41" s="216" t="s">
        <v>599</v>
      </c>
      <c r="AJ41" s="217"/>
      <c r="AK41" s="217"/>
      <c r="AL41" s="217"/>
      <c r="AM41" s="216">
        <f>AM39/AM40*100</f>
        <v>101.42857142857142</v>
      </c>
      <c r="AN41" s="217"/>
      <c r="AO41" s="217"/>
      <c r="AP41" s="217"/>
      <c r="AQ41" s="340" t="s">
        <v>599</v>
      </c>
      <c r="AR41" s="206"/>
      <c r="AS41" s="206"/>
      <c r="AT41" s="341"/>
      <c r="AU41" s="217" t="s">
        <v>599</v>
      </c>
      <c r="AV41" s="217"/>
      <c r="AW41" s="217"/>
      <c r="AX41" s="219"/>
    </row>
    <row r="42" spans="1:50" ht="23.25" customHeight="1" x14ac:dyDescent="0.15">
      <c r="A42" s="224" t="s">
        <v>379</v>
      </c>
      <c r="B42" s="225"/>
      <c r="C42" s="225"/>
      <c r="D42" s="225"/>
      <c r="E42" s="225"/>
      <c r="F42" s="226"/>
      <c r="G42" s="230" t="s">
        <v>609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351</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235</v>
      </c>
      <c r="AR44" s="151"/>
      <c r="AS44" s="151"/>
      <c r="AT44" s="152"/>
      <c r="AU44" s="414" t="s">
        <v>134</v>
      </c>
      <c r="AV44" s="414"/>
      <c r="AW44" s="414"/>
      <c r="AX44" s="91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382</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4"/>
    </row>
    <row r="80" spans="1:50" ht="18.75" hidden="1" customHeight="1" x14ac:dyDescent="0.15">
      <c r="A80" s="866"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36" t="s">
        <v>134</v>
      </c>
      <c r="AV90" s="536"/>
      <c r="AW90" s="536"/>
      <c r="AX90" s="537"/>
    </row>
    <row r="91" spans="1:60" hidden="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75" customHeight="1" x14ac:dyDescent="0.15">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391</v>
      </c>
      <c r="AF100" s="543"/>
      <c r="AG100" s="543"/>
      <c r="AH100" s="544"/>
      <c r="AI100" s="542" t="s">
        <v>411</v>
      </c>
      <c r="AJ100" s="543"/>
      <c r="AK100" s="543"/>
      <c r="AL100" s="544"/>
      <c r="AM100" s="542" t="s">
        <v>418</v>
      </c>
      <c r="AN100" s="543"/>
      <c r="AO100" s="543"/>
      <c r="AP100" s="544"/>
      <c r="AQ100" s="318" t="s">
        <v>431</v>
      </c>
      <c r="AR100" s="319"/>
      <c r="AS100" s="319"/>
      <c r="AT100" s="320"/>
      <c r="AU100" s="318" t="s">
        <v>432</v>
      </c>
      <c r="AV100" s="319"/>
      <c r="AW100" s="319"/>
      <c r="AX100" s="321"/>
    </row>
    <row r="101" spans="1:60" ht="23.25" customHeight="1" x14ac:dyDescent="0.15">
      <c r="A101" s="425"/>
      <c r="B101" s="426"/>
      <c r="C101" s="426"/>
      <c r="D101" s="426"/>
      <c r="E101" s="426"/>
      <c r="F101" s="427"/>
      <c r="G101" s="104" t="s">
        <v>595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619</v>
      </c>
      <c r="AC101" s="464"/>
      <c r="AD101" s="464"/>
      <c r="AE101" s="216" t="s">
        <v>599</v>
      </c>
      <c r="AF101" s="217"/>
      <c r="AG101" s="217"/>
      <c r="AH101" s="218"/>
      <c r="AI101" s="216" t="s">
        <v>599</v>
      </c>
      <c r="AJ101" s="217"/>
      <c r="AK101" s="217"/>
      <c r="AL101" s="218"/>
      <c r="AM101" s="216">
        <v>15</v>
      </c>
      <c r="AN101" s="217"/>
      <c r="AO101" s="217"/>
      <c r="AP101" s="218"/>
      <c r="AQ101" s="216" t="s">
        <v>599</v>
      </c>
      <c r="AR101" s="217"/>
      <c r="AS101" s="217"/>
      <c r="AT101" s="218"/>
      <c r="AU101" s="216" t="s">
        <v>599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619</v>
      </c>
      <c r="AC102" s="464"/>
      <c r="AD102" s="464"/>
      <c r="AE102" s="421" t="s">
        <v>599</v>
      </c>
      <c r="AF102" s="421"/>
      <c r="AG102" s="421"/>
      <c r="AH102" s="421"/>
      <c r="AI102" s="421" t="s">
        <v>599</v>
      </c>
      <c r="AJ102" s="421"/>
      <c r="AK102" s="421"/>
      <c r="AL102" s="421"/>
      <c r="AM102" s="421">
        <v>15</v>
      </c>
      <c r="AN102" s="421"/>
      <c r="AO102" s="421"/>
      <c r="AP102" s="421"/>
      <c r="AQ102" s="271">
        <v>20</v>
      </c>
      <c r="AR102" s="272"/>
      <c r="AS102" s="272"/>
      <c r="AT102" s="317"/>
      <c r="AU102" s="271">
        <v>15</v>
      </c>
      <c r="AV102" s="272"/>
      <c r="AW102" s="272"/>
      <c r="AX102" s="317"/>
    </row>
    <row r="103" spans="1:60" ht="27.75" customHeight="1" x14ac:dyDescent="0.15">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2"/>
      <c r="AU103" s="282" t="s">
        <v>432</v>
      </c>
      <c r="AV103" s="283"/>
      <c r="AW103" s="283"/>
      <c r="AX103" s="284"/>
    </row>
    <row r="104" spans="1:60" ht="23.25" customHeight="1" x14ac:dyDescent="0.15">
      <c r="A104" s="425"/>
      <c r="B104" s="426"/>
      <c r="C104" s="426"/>
      <c r="D104" s="426"/>
      <c r="E104" s="426"/>
      <c r="F104" s="427"/>
      <c r="G104" s="104" t="s">
        <v>596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618</v>
      </c>
      <c r="AC104" s="549"/>
      <c r="AD104" s="550"/>
      <c r="AE104" s="216" t="s">
        <v>599</v>
      </c>
      <c r="AF104" s="217"/>
      <c r="AG104" s="217"/>
      <c r="AH104" s="218"/>
      <c r="AI104" s="216" t="s">
        <v>599</v>
      </c>
      <c r="AJ104" s="217"/>
      <c r="AK104" s="217"/>
      <c r="AL104" s="218"/>
      <c r="AM104" s="216">
        <v>39</v>
      </c>
      <c r="AN104" s="217"/>
      <c r="AO104" s="217"/>
      <c r="AP104" s="218"/>
      <c r="AQ104" s="216" t="s">
        <v>599</v>
      </c>
      <c r="AR104" s="217"/>
      <c r="AS104" s="217"/>
      <c r="AT104" s="218"/>
      <c r="AU104" s="216" t="s">
        <v>599</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618</v>
      </c>
      <c r="AC105" s="472"/>
      <c r="AD105" s="473"/>
      <c r="AE105" s="421" t="s">
        <v>599</v>
      </c>
      <c r="AF105" s="421"/>
      <c r="AG105" s="421"/>
      <c r="AH105" s="421"/>
      <c r="AI105" s="421" t="s">
        <v>599</v>
      </c>
      <c r="AJ105" s="421"/>
      <c r="AK105" s="421"/>
      <c r="AL105" s="421"/>
      <c r="AM105" s="421">
        <v>60</v>
      </c>
      <c r="AN105" s="421"/>
      <c r="AO105" s="421"/>
      <c r="AP105" s="421"/>
      <c r="AQ105" s="216">
        <v>60</v>
      </c>
      <c r="AR105" s="217"/>
      <c r="AS105" s="217"/>
      <c r="AT105" s="218"/>
      <c r="AU105" s="271">
        <v>30</v>
      </c>
      <c r="AV105" s="272"/>
      <c r="AW105" s="272"/>
      <c r="AX105" s="317"/>
    </row>
    <row r="106" spans="1:60" ht="27.75" customHeight="1" x14ac:dyDescent="0.15">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2"/>
      <c r="AU106" s="282" t="s">
        <v>432</v>
      </c>
      <c r="AV106" s="283"/>
      <c r="AW106" s="283"/>
      <c r="AX106" s="284"/>
    </row>
    <row r="107" spans="1:60" ht="23.25" customHeight="1" x14ac:dyDescent="0.15">
      <c r="A107" s="425"/>
      <c r="B107" s="426"/>
      <c r="C107" s="426"/>
      <c r="D107" s="426"/>
      <c r="E107" s="426"/>
      <c r="F107" s="427"/>
      <c r="G107" s="104" t="s">
        <v>597</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617</v>
      </c>
      <c r="AC107" s="549"/>
      <c r="AD107" s="550"/>
      <c r="AE107" s="421" t="s">
        <v>599</v>
      </c>
      <c r="AF107" s="421"/>
      <c r="AG107" s="421"/>
      <c r="AH107" s="421"/>
      <c r="AI107" s="421" t="s">
        <v>599</v>
      </c>
      <c r="AJ107" s="421"/>
      <c r="AK107" s="421"/>
      <c r="AL107" s="421"/>
      <c r="AM107" s="421">
        <v>848</v>
      </c>
      <c r="AN107" s="421"/>
      <c r="AO107" s="421"/>
      <c r="AP107" s="421"/>
      <c r="AQ107" s="216" t="s">
        <v>599</v>
      </c>
      <c r="AR107" s="217"/>
      <c r="AS107" s="217"/>
      <c r="AT107" s="218"/>
      <c r="AU107" s="216" t="s">
        <v>599</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617</v>
      </c>
      <c r="AC108" s="472"/>
      <c r="AD108" s="473"/>
      <c r="AE108" s="421" t="s">
        <v>599</v>
      </c>
      <c r="AF108" s="421"/>
      <c r="AG108" s="421"/>
      <c r="AH108" s="421"/>
      <c r="AI108" s="421" t="s">
        <v>599</v>
      </c>
      <c r="AJ108" s="421"/>
      <c r="AK108" s="421"/>
      <c r="AL108" s="421"/>
      <c r="AM108" s="421">
        <v>400</v>
      </c>
      <c r="AN108" s="421"/>
      <c r="AO108" s="421"/>
      <c r="AP108" s="421"/>
      <c r="AQ108" s="216">
        <v>400</v>
      </c>
      <c r="AR108" s="217"/>
      <c r="AS108" s="217"/>
      <c r="AT108" s="218"/>
      <c r="AU108" s="271">
        <v>400</v>
      </c>
      <c r="AV108" s="272"/>
      <c r="AW108" s="272"/>
      <c r="AX108" s="317"/>
    </row>
    <row r="109" spans="1:60" ht="27.75" customHeight="1" x14ac:dyDescent="0.15">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2"/>
      <c r="AU109" s="282" t="s">
        <v>432</v>
      </c>
      <c r="AV109" s="283"/>
      <c r="AW109" s="283"/>
      <c r="AX109" s="284"/>
    </row>
    <row r="110" spans="1:60" ht="23.25" customHeight="1" x14ac:dyDescent="0.15">
      <c r="A110" s="425"/>
      <c r="B110" s="426"/>
      <c r="C110" s="426"/>
      <c r="D110" s="426"/>
      <c r="E110" s="426"/>
      <c r="F110" s="427"/>
      <c r="G110" s="104" t="s">
        <v>598</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620</v>
      </c>
      <c r="AC110" s="549"/>
      <c r="AD110" s="550"/>
      <c r="AE110" s="421" t="s">
        <v>599</v>
      </c>
      <c r="AF110" s="421"/>
      <c r="AG110" s="421"/>
      <c r="AH110" s="421"/>
      <c r="AI110" s="421" t="s">
        <v>599</v>
      </c>
      <c r="AJ110" s="421"/>
      <c r="AK110" s="421"/>
      <c r="AL110" s="421"/>
      <c r="AM110" s="421">
        <v>49</v>
      </c>
      <c r="AN110" s="421"/>
      <c r="AO110" s="421"/>
      <c r="AP110" s="421"/>
      <c r="AQ110" s="216" t="s">
        <v>599</v>
      </c>
      <c r="AR110" s="217"/>
      <c r="AS110" s="217"/>
      <c r="AT110" s="218"/>
      <c r="AU110" s="216" t="s">
        <v>599</v>
      </c>
      <c r="AV110" s="217"/>
      <c r="AW110" s="217"/>
      <c r="AX110" s="218"/>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620</v>
      </c>
      <c r="AC111" s="472"/>
      <c r="AD111" s="473"/>
      <c r="AE111" s="421" t="s">
        <v>599</v>
      </c>
      <c r="AF111" s="421"/>
      <c r="AG111" s="421"/>
      <c r="AH111" s="421"/>
      <c r="AI111" s="421" t="s">
        <v>599</v>
      </c>
      <c r="AJ111" s="421"/>
      <c r="AK111" s="421"/>
      <c r="AL111" s="421"/>
      <c r="AM111" s="421">
        <v>24</v>
      </c>
      <c r="AN111" s="421"/>
      <c r="AO111" s="421"/>
      <c r="AP111" s="421"/>
      <c r="AQ111" s="216">
        <v>24</v>
      </c>
      <c r="AR111" s="217"/>
      <c r="AS111" s="217"/>
      <c r="AT111" s="218"/>
      <c r="AU111" s="271">
        <v>24</v>
      </c>
      <c r="AV111" s="272"/>
      <c r="AW111" s="272"/>
      <c r="AX111" s="317"/>
    </row>
    <row r="112" spans="1:60" hidden="1" x14ac:dyDescent="0.15">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2"/>
      <c r="AU112" s="282" t="s">
        <v>432</v>
      </c>
      <c r="AV112" s="283"/>
      <c r="AW112" s="283"/>
      <c r="AX112" s="284"/>
    </row>
    <row r="113" spans="1:50" hidden="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idden="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391</v>
      </c>
      <c r="AF115" s="419"/>
      <c r="AG115" s="419"/>
      <c r="AH115" s="420"/>
      <c r="AI115" s="418" t="s">
        <v>389</v>
      </c>
      <c r="AJ115" s="419"/>
      <c r="AK115" s="419"/>
      <c r="AL115" s="420"/>
      <c r="AM115" s="418" t="s">
        <v>418</v>
      </c>
      <c r="AN115" s="419"/>
      <c r="AO115" s="419"/>
      <c r="AP115" s="420"/>
      <c r="AQ115" s="591" t="s">
        <v>433</v>
      </c>
      <c r="AR115" s="592"/>
      <c r="AS115" s="592"/>
      <c r="AT115" s="592"/>
      <c r="AU115" s="592"/>
      <c r="AV115" s="592"/>
      <c r="AW115" s="592"/>
      <c r="AX115" s="593"/>
    </row>
    <row r="116" spans="1:50" ht="23.25" customHeight="1" x14ac:dyDescent="0.15">
      <c r="A116" s="442"/>
      <c r="B116" s="443"/>
      <c r="C116" s="443"/>
      <c r="D116" s="443"/>
      <c r="E116" s="443"/>
      <c r="F116" s="444"/>
      <c r="G116" s="393" t="s">
        <v>564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624</v>
      </c>
      <c r="AC116" s="466"/>
      <c r="AD116" s="467"/>
      <c r="AE116" s="421" t="s">
        <v>599</v>
      </c>
      <c r="AF116" s="421"/>
      <c r="AG116" s="421"/>
      <c r="AH116" s="421"/>
      <c r="AI116" s="421" t="s">
        <v>599</v>
      </c>
      <c r="AJ116" s="421"/>
      <c r="AK116" s="421"/>
      <c r="AL116" s="421"/>
      <c r="AM116" s="421">
        <v>571</v>
      </c>
      <c r="AN116" s="421"/>
      <c r="AO116" s="421"/>
      <c r="AP116" s="421"/>
      <c r="AQ116" s="216" t="s">
        <v>608</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622</v>
      </c>
      <c r="AC117" s="476"/>
      <c r="AD117" s="477"/>
      <c r="AE117" s="554" t="s">
        <v>599</v>
      </c>
      <c r="AF117" s="554"/>
      <c r="AG117" s="554"/>
      <c r="AH117" s="554"/>
      <c r="AI117" s="554" t="s">
        <v>599</v>
      </c>
      <c r="AJ117" s="554"/>
      <c r="AK117" s="554"/>
      <c r="AL117" s="554"/>
      <c r="AM117" s="554" t="s">
        <v>607</v>
      </c>
      <c r="AN117" s="554"/>
      <c r="AO117" s="554"/>
      <c r="AP117" s="554"/>
      <c r="AQ117" s="554" t="s">
        <v>407</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391</v>
      </c>
      <c r="AF118" s="419"/>
      <c r="AG118" s="419"/>
      <c r="AH118" s="420"/>
      <c r="AI118" s="418" t="s">
        <v>389</v>
      </c>
      <c r="AJ118" s="419"/>
      <c r="AK118" s="419"/>
      <c r="AL118" s="420"/>
      <c r="AM118" s="418" t="s">
        <v>418</v>
      </c>
      <c r="AN118" s="419"/>
      <c r="AO118" s="419"/>
      <c r="AP118" s="420"/>
      <c r="AQ118" s="591" t="s">
        <v>433</v>
      </c>
      <c r="AR118" s="592"/>
      <c r="AS118" s="592"/>
      <c r="AT118" s="592"/>
      <c r="AU118" s="592"/>
      <c r="AV118" s="592"/>
      <c r="AW118" s="592"/>
      <c r="AX118" s="593"/>
    </row>
    <row r="119" spans="1:50" ht="27.75" customHeight="1" x14ac:dyDescent="0.15">
      <c r="A119" s="442"/>
      <c r="B119" s="443"/>
      <c r="C119" s="443"/>
      <c r="D119" s="443"/>
      <c r="E119" s="443"/>
      <c r="F119" s="444"/>
      <c r="G119" s="393" t="s">
        <v>600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624</v>
      </c>
      <c r="AC119" s="466"/>
      <c r="AD119" s="467"/>
      <c r="AE119" s="421" t="s">
        <v>599</v>
      </c>
      <c r="AF119" s="421"/>
      <c r="AG119" s="421"/>
      <c r="AH119" s="421"/>
      <c r="AI119" s="421" t="s">
        <v>599</v>
      </c>
      <c r="AJ119" s="421"/>
      <c r="AK119" s="421"/>
      <c r="AL119" s="421"/>
      <c r="AM119" s="421">
        <v>5933</v>
      </c>
      <c r="AN119" s="421"/>
      <c r="AO119" s="421"/>
      <c r="AP119" s="421"/>
      <c r="AQ119" s="216" t="s">
        <v>608</v>
      </c>
      <c r="AR119" s="217"/>
      <c r="AS119" s="217"/>
      <c r="AT119" s="217"/>
      <c r="AU119" s="217"/>
      <c r="AV119" s="217"/>
      <c r="AW119" s="217"/>
      <c r="AX119" s="219"/>
    </row>
    <row r="120" spans="1:50" ht="27.7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622</v>
      </c>
      <c r="AC120" s="476"/>
      <c r="AD120" s="477"/>
      <c r="AE120" s="554" t="s">
        <v>599</v>
      </c>
      <c r="AF120" s="554"/>
      <c r="AG120" s="554"/>
      <c r="AH120" s="554"/>
      <c r="AI120" s="554" t="s">
        <v>599</v>
      </c>
      <c r="AJ120" s="554"/>
      <c r="AK120" s="554"/>
      <c r="AL120" s="554"/>
      <c r="AM120" s="554" t="s">
        <v>587</v>
      </c>
      <c r="AN120" s="554"/>
      <c r="AO120" s="554"/>
      <c r="AP120" s="554"/>
      <c r="AQ120" s="554" t="s">
        <v>407</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391</v>
      </c>
      <c r="AF121" s="419"/>
      <c r="AG121" s="419"/>
      <c r="AH121" s="420"/>
      <c r="AI121" s="418" t="s">
        <v>389</v>
      </c>
      <c r="AJ121" s="419"/>
      <c r="AK121" s="419"/>
      <c r="AL121" s="420"/>
      <c r="AM121" s="418" t="s">
        <v>418</v>
      </c>
      <c r="AN121" s="419"/>
      <c r="AO121" s="419"/>
      <c r="AP121" s="420"/>
      <c r="AQ121" s="591" t="s">
        <v>433</v>
      </c>
      <c r="AR121" s="592"/>
      <c r="AS121" s="592"/>
      <c r="AT121" s="592"/>
      <c r="AU121" s="592"/>
      <c r="AV121" s="592"/>
      <c r="AW121" s="592"/>
      <c r="AX121" s="593"/>
    </row>
    <row r="122" spans="1:50" ht="27.75" customHeight="1" x14ac:dyDescent="0.15">
      <c r="A122" s="442"/>
      <c r="B122" s="443"/>
      <c r="C122" s="443"/>
      <c r="D122" s="443"/>
      <c r="E122" s="443"/>
      <c r="F122" s="444"/>
      <c r="G122" s="393" t="s">
        <v>601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624</v>
      </c>
      <c r="AC122" s="466"/>
      <c r="AD122" s="467"/>
      <c r="AE122" s="421" t="s">
        <v>599</v>
      </c>
      <c r="AF122" s="421"/>
      <c r="AG122" s="421"/>
      <c r="AH122" s="421"/>
      <c r="AI122" s="421" t="s">
        <v>599</v>
      </c>
      <c r="AJ122" s="421"/>
      <c r="AK122" s="421"/>
      <c r="AL122" s="421"/>
      <c r="AM122" s="421">
        <v>34</v>
      </c>
      <c r="AN122" s="421"/>
      <c r="AO122" s="421"/>
      <c r="AP122" s="421"/>
      <c r="AQ122" s="421" t="s">
        <v>599</v>
      </c>
      <c r="AR122" s="421"/>
      <c r="AS122" s="421"/>
      <c r="AT122" s="421"/>
      <c r="AU122" s="421"/>
      <c r="AV122" s="421"/>
      <c r="AW122" s="421"/>
      <c r="AX122" s="553"/>
    </row>
    <row r="123" spans="1:50" ht="27.75"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623</v>
      </c>
      <c r="AC123" s="476"/>
      <c r="AD123" s="477"/>
      <c r="AE123" s="554" t="s">
        <v>599</v>
      </c>
      <c r="AF123" s="554"/>
      <c r="AG123" s="554"/>
      <c r="AH123" s="554"/>
      <c r="AI123" s="554" t="s">
        <v>599</v>
      </c>
      <c r="AJ123" s="554"/>
      <c r="AK123" s="554"/>
      <c r="AL123" s="554"/>
      <c r="AM123" s="554" t="s">
        <v>604</v>
      </c>
      <c r="AN123" s="554"/>
      <c r="AO123" s="554"/>
      <c r="AP123" s="554"/>
      <c r="AQ123" s="554" t="s">
        <v>599</v>
      </c>
      <c r="AR123" s="554"/>
      <c r="AS123" s="554"/>
      <c r="AT123" s="554"/>
      <c r="AU123" s="554"/>
      <c r="AV123" s="554"/>
      <c r="AW123" s="554"/>
      <c r="AX123" s="555"/>
    </row>
    <row r="124" spans="1:50" ht="23.25"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391</v>
      </c>
      <c r="AF124" s="419"/>
      <c r="AG124" s="419"/>
      <c r="AH124" s="420"/>
      <c r="AI124" s="418" t="s">
        <v>389</v>
      </c>
      <c r="AJ124" s="419"/>
      <c r="AK124" s="419"/>
      <c r="AL124" s="420"/>
      <c r="AM124" s="418" t="s">
        <v>418</v>
      </c>
      <c r="AN124" s="419"/>
      <c r="AO124" s="419"/>
      <c r="AP124" s="420"/>
      <c r="AQ124" s="591" t="s">
        <v>433</v>
      </c>
      <c r="AR124" s="592"/>
      <c r="AS124" s="592"/>
      <c r="AT124" s="592"/>
      <c r="AU124" s="592"/>
      <c r="AV124" s="592"/>
      <c r="AW124" s="592"/>
      <c r="AX124" s="593"/>
    </row>
    <row r="125" spans="1:50" ht="27.75" customHeight="1" x14ac:dyDescent="0.15">
      <c r="A125" s="442"/>
      <c r="B125" s="443"/>
      <c r="C125" s="443"/>
      <c r="D125" s="443"/>
      <c r="E125" s="443"/>
      <c r="F125" s="444"/>
      <c r="G125" s="931" t="s">
        <v>602</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t="s">
        <v>624</v>
      </c>
      <c r="AC125" s="466"/>
      <c r="AD125" s="467"/>
      <c r="AE125" s="421" t="s">
        <v>599</v>
      </c>
      <c r="AF125" s="421"/>
      <c r="AG125" s="421"/>
      <c r="AH125" s="421"/>
      <c r="AI125" s="421" t="s">
        <v>599</v>
      </c>
      <c r="AJ125" s="421"/>
      <c r="AK125" s="421"/>
      <c r="AL125" s="421"/>
      <c r="AM125" s="421">
        <v>1.6</v>
      </c>
      <c r="AN125" s="421"/>
      <c r="AO125" s="421"/>
      <c r="AP125" s="421"/>
      <c r="AQ125" s="421" t="s">
        <v>599</v>
      </c>
      <c r="AR125" s="421"/>
      <c r="AS125" s="421"/>
      <c r="AT125" s="421"/>
      <c r="AU125" s="421"/>
      <c r="AV125" s="421"/>
      <c r="AW125" s="421"/>
      <c r="AX125" s="553"/>
    </row>
    <row r="126" spans="1:50" ht="27.75" customHeight="1" x14ac:dyDescent="0.15">
      <c r="A126" s="445"/>
      <c r="B126" s="446"/>
      <c r="C126" s="446"/>
      <c r="D126" s="446"/>
      <c r="E126" s="446"/>
      <c r="F126" s="447"/>
      <c r="G126" s="933"/>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625</v>
      </c>
      <c r="AC126" s="476"/>
      <c r="AD126" s="477"/>
      <c r="AE126" s="554" t="s">
        <v>599</v>
      </c>
      <c r="AF126" s="554"/>
      <c r="AG126" s="554"/>
      <c r="AH126" s="554"/>
      <c r="AI126" s="554" t="s">
        <v>599</v>
      </c>
      <c r="AJ126" s="554"/>
      <c r="AK126" s="554"/>
      <c r="AL126" s="554"/>
      <c r="AM126" s="554" t="s">
        <v>605</v>
      </c>
      <c r="AN126" s="554"/>
      <c r="AO126" s="554"/>
      <c r="AP126" s="554"/>
      <c r="AQ126" s="554" t="s">
        <v>599</v>
      </c>
      <c r="AR126" s="554"/>
      <c r="AS126" s="554"/>
      <c r="AT126" s="554"/>
      <c r="AU126" s="554"/>
      <c r="AV126" s="554"/>
      <c r="AW126" s="554"/>
      <c r="AX126" s="555"/>
    </row>
    <row r="127" spans="1:50" ht="23.25"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391</v>
      </c>
      <c r="AF127" s="419"/>
      <c r="AG127" s="419"/>
      <c r="AH127" s="420"/>
      <c r="AI127" s="418" t="s">
        <v>389</v>
      </c>
      <c r="AJ127" s="419"/>
      <c r="AK127" s="419"/>
      <c r="AL127" s="420"/>
      <c r="AM127" s="418" t="s">
        <v>418</v>
      </c>
      <c r="AN127" s="419"/>
      <c r="AO127" s="419"/>
      <c r="AP127" s="420"/>
      <c r="AQ127" s="591" t="s">
        <v>433</v>
      </c>
      <c r="AR127" s="592"/>
      <c r="AS127" s="592"/>
      <c r="AT127" s="592"/>
      <c r="AU127" s="592"/>
      <c r="AV127" s="592"/>
      <c r="AW127" s="592"/>
      <c r="AX127" s="593"/>
    </row>
    <row r="128" spans="1:50" ht="27.75" customHeight="1" x14ac:dyDescent="0.15">
      <c r="A128" s="442"/>
      <c r="B128" s="443"/>
      <c r="C128" s="443"/>
      <c r="D128" s="443"/>
      <c r="E128" s="443"/>
      <c r="F128" s="444"/>
      <c r="G128" s="393" t="s">
        <v>603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t="s">
        <v>624</v>
      </c>
      <c r="AC128" s="466"/>
      <c r="AD128" s="467"/>
      <c r="AE128" s="421" t="s">
        <v>599</v>
      </c>
      <c r="AF128" s="421"/>
      <c r="AG128" s="421"/>
      <c r="AH128" s="421"/>
      <c r="AI128" s="421" t="s">
        <v>599</v>
      </c>
      <c r="AJ128" s="421"/>
      <c r="AK128" s="421"/>
      <c r="AL128" s="421"/>
      <c r="AM128" s="421">
        <v>26</v>
      </c>
      <c r="AN128" s="421"/>
      <c r="AO128" s="421"/>
      <c r="AP128" s="421"/>
      <c r="AQ128" s="421" t="s">
        <v>599</v>
      </c>
      <c r="AR128" s="421"/>
      <c r="AS128" s="421"/>
      <c r="AT128" s="421"/>
      <c r="AU128" s="421"/>
      <c r="AV128" s="421"/>
      <c r="AW128" s="421"/>
      <c r="AX128" s="553"/>
    </row>
    <row r="129" spans="1:50" ht="27.75"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621</v>
      </c>
      <c r="AC129" s="476"/>
      <c r="AD129" s="477"/>
      <c r="AE129" s="554" t="s">
        <v>599</v>
      </c>
      <c r="AF129" s="554"/>
      <c r="AG129" s="554"/>
      <c r="AH129" s="554"/>
      <c r="AI129" s="554" t="s">
        <v>599</v>
      </c>
      <c r="AJ129" s="554"/>
      <c r="AK129" s="554"/>
      <c r="AL129" s="554"/>
      <c r="AM129" s="554" t="s">
        <v>606</v>
      </c>
      <c r="AN129" s="554"/>
      <c r="AO129" s="554"/>
      <c r="AP129" s="554"/>
      <c r="AQ129" s="554" t="s">
        <v>599</v>
      </c>
      <c r="AR129" s="554"/>
      <c r="AS129" s="554"/>
      <c r="AT129" s="554"/>
      <c r="AU129" s="554"/>
      <c r="AV129" s="554"/>
      <c r="AW129" s="554"/>
      <c r="AX129" s="555"/>
    </row>
    <row r="130" spans="1:50" hidden="1" x14ac:dyDescent="0.15">
      <c r="A130" s="187" t="s">
        <v>406</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idden="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idden="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idden="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idden="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idden="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idden="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idden="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idden="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idden="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idden="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4.25" hidden="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idden="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idden="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idden="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idden="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idden="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idden="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idden="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idden="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idden="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idden="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4.25" hidden="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idden="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idden="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idden="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idden="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idden="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idden="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idden="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idden="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idden="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idden="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idden="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idden="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idden="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idden="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idden="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idden="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idden="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idden="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idden="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idden="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idden="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idden="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idden="1" x14ac:dyDescent="0.15">
      <c r="A430" s="188"/>
      <c r="B430" s="185"/>
      <c r="C430" s="177" t="s">
        <v>421</v>
      </c>
      <c r="D430" s="935"/>
      <c r="E430" s="173" t="s">
        <v>399</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idden="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412</v>
      </c>
      <c r="AJ431" s="339"/>
      <c r="AK431" s="339"/>
      <c r="AL431" s="158"/>
      <c r="AM431" s="339" t="s">
        <v>425</v>
      </c>
      <c r="AN431" s="339"/>
      <c r="AO431" s="339"/>
      <c r="AP431" s="158"/>
      <c r="AQ431" s="158" t="s">
        <v>235</v>
      </c>
      <c r="AR431" s="129"/>
      <c r="AS431" s="129"/>
      <c r="AT431" s="130"/>
      <c r="AU431" s="135" t="s">
        <v>134</v>
      </c>
      <c r="AV431" s="135"/>
      <c r="AW431" s="135"/>
      <c r="AX431" s="136"/>
    </row>
    <row r="432" spans="1:50" hidden="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idden="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idden="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idden="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idden="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412</v>
      </c>
      <c r="AJ436" s="339"/>
      <c r="AK436" s="339"/>
      <c r="AL436" s="158"/>
      <c r="AM436" s="339" t="s">
        <v>425</v>
      </c>
      <c r="AN436" s="339"/>
      <c r="AO436" s="339"/>
      <c r="AP436" s="158"/>
      <c r="AQ436" s="158" t="s">
        <v>235</v>
      </c>
      <c r="AR436" s="129"/>
      <c r="AS436" s="129"/>
      <c r="AT436" s="130"/>
      <c r="AU436" s="135" t="s">
        <v>134</v>
      </c>
      <c r="AV436" s="135"/>
      <c r="AW436" s="135"/>
      <c r="AX436" s="136"/>
    </row>
    <row r="437" spans="1:50" hidden="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idden="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idden="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idden="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idden="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412</v>
      </c>
      <c r="AJ441" s="339"/>
      <c r="AK441" s="339"/>
      <c r="AL441" s="158"/>
      <c r="AM441" s="339" t="s">
        <v>425</v>
      </c>
      <c r="AN441" s="339"/>
      <c r="AO441" s="339"/>
      <c r="AP441" s="158"/>
      <c r="AQ441" s="158" t="s">
        <v>235</v>
      </c>
      <c r="AR441" s="129"/>
      <c r="AS441" s="129"/>
      <c r="AT441" s="130"/>
      <c r="AU441" s="135" t="s">
        <v>134</v>
      </c>
      <c r="AV441" s="135"/>
      <c r="AW441" s="135"/>
      <c r="AX441" s="136"/>
    </row>
    <row r="442" spans="1:50" hidden="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idden="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idden="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idden="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idden="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412</v>
      </c>
      <c r="AJ446" s="339"/>
      <c r="AK446" s="339"/>
      <c r="AL446" s="158"/>
      <c r="AM446" s="339" t="s">
        <v>425</v>
      </c>
      <c r="AN446" s="339"/>
      <c r="AO446" s="339"/>
      <c r="AP446" s="158"/>
      <c r="AQ446" s="158" t="s">
        <v>235</v>
      </c>
      <c r="AR446" s="129"/>
      <c r="AS446" s="129"/>
      <c r="AT446" s="130"/>
      <c r="AU446" s="135" t="s">
        <v>134</v>
      </c>
      <c r="AV446" s="135"/>
      <c r="AW446" s="135"/>
      <c r="AX446" s="136"/>
    </row>
    <row r="447" spans="1:50" hidden="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idden="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idden="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idden="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idden="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412</v>
      </c>
      <c r="AJ451" s="339"/>
      <c r="AK451" s="339"/>
      <c r="AL451" s="158"/>
      <c r="AM451" s="339" t="s">
        <v>425</v>
      </c>
      <c r="AN451" s="339"/>
      <c r="AO451" s="339"/>
      <c r="AP451" s="158"/>
      <c r="AQ451" s="158" t="s">
        <v>235</v>
      </c>
      <c r="AR451" s="129"/>
      <c r="AS451" s="129"/>
      <c r="AT451" s="130"/>
      <c r="AU451" s="135" t="s">
        <v>134</v>
      </c>
      <c r="AV451" s="135"/>
      <c r="AW451" s="135"/>
      <c r="AX451" s="136"/>
    </row>
    <row r="452" spans="1:50" hidden="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idden="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idden="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idden="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idden="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412</v>
      </c>
      <c r="AJ456" s="339"/>
      <c r="AK456" s="339"/>
      <c r="AL456" s="158"/>
      <c r="AM456" s="339" t="s">
        <v>425</v>
      </c>
      <c r="AN456" s="339"/>
      <c r="AO456" s="339"/>
      <c r="AP456" s="158"/>
      <c r="AQ456" s="158" t="s">
        <v>235</v>
      </c>
      <c r="AR456" s="129"/>
      <c r="AS456" s="129"/>
      <c r="AT456" s="130"/>
      <c r="AU456" s="135" t="s">
        <v>134</v>
      </c>
      <c r="AV456" s="135"/>
      <c r="AW456" s="135"/>
      <c r="AX456" s="136"/>
    </row>
    <row r="457" spans="1:50" hidden="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idden="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idden="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idden="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idden="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412</v>
      </c>
      <c r="AJ461" s="339"/>
      <c r="AK461" s="339"/>
      <c r="AL461" s="158"/>
      <c r="AM461" s="339" t="s">
        <v>425</v>
      </c>
      <c r="AN461" s="339"/>
      <c r="AO461" s="339"/>
      <c r="AP461" s="158"/>
      <c r="AQ461" s="158" t="s">
        <v>235</v>
      </c>
      <c r="AR461" s="129"/>
      <c r="AS461" s="129"/>
      <c r="AT461" s="130"/>
      <c r="AU461" s="135" t="s">
        <v>134</v>
      </c>
      <c r="AV461" s="135"/>
      <c r="AW461" s="135"/>
      <c r="AX461" s="136"/>
    </row>
    <row r="462" spans="1:50" hidden="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idden="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idden="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idden="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idden="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412</v>
      </c>
      <c r="AJ466" s="339"/>
      <c r="AK466" s="339"/>
      <c r="AL466" s="158"/>
      <c r="AM466" s="339" t="s">
        <v>425</v>
      </c>
      <c r="AN466" s="339"/>
      <c r="AO466" s="339"/>
      <c r="AP466" s="158"/>
      <c r="AQ466" s="158" t="s">
        <v>235</v>
      </c>
      <c r="AR466" s="129"/>
      <c r="AS466" s="129"/>
      <c r="AT466" s="130"/>
      <c r="AU466" s="135" t="s">
        <v>134</v>
      </c>
      <c r="AV466" s="135"/>
      <c r="AW466" s="135"/>
      <c r="AX466" s="136"/>
    </row>
    <row r="467" spans="1:50" hidden="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idden="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idden="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idden="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idden="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412</v>
      </c>
      <c r="AJ471" s="339"/>
      <c r="AK471" s="339"/>
      <c r="AL471" s="158"/>
      <c r="AM471" s="339" t="s">
        <v>425</v>
      </c>
      <c r="AN471" s="339"/>
      <c r="AO471" s="339"/>
      <c r="AP471" s="158"/>
      <c r="AQ471" s="158" t="s">
        <v>235</v>
      </c>
      <c r="AR471" s="129"/>
      <c r="AS471" s="129"/>
      <c r="AT471" s="130"/>
      <c r="AU471" s="135" t="s">
        <v>134</v>
      </c>
      <c r="AV471" s="135"/>
      <c r="AW471" s="135"/>
      <c r="AX471" s="136"/>
    </row>
    <row r="472" spans="1:50" hidden="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idden="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idden="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idden="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idden="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412</v>
      </c>
      <c r="AJ476" s="339"/>
      <c r="AK476" s="339"/>
      <c r="AL476" s="158"/>
      <c r="AM476" s="339" t="s">
        <v>425</v>
      </c>
      <c r="AN476" s="339"/>
      <c r="AO476" s="339"/>
      <c r="AP476" s="158"/>
      <c r="AQ476" s="158" t="s">
        <v>235</v>
      </c>
      <c r="AR476" s="129"/>
      <c r="AS476" s="129"/>
      <c r="AT476" s="130"/>
      <c r="AU476" s="135" t="s">
        <v>134</v>
      </c>
      <c r="AV476" s="135"/>
      <c r="AW476" s="135"/>
      <c r="AX476" s="136"/>
    </row>
    <row r="477" spans="1:50" hidden="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idden="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idden="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idden="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idden="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idden="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idden="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403</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idden="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412</v>
      </c>
      <c r="AJ485" s="339"/>
      <c r="AK485" s="339"/>
      <c r="AL485" s="158"/>
      <c r="AM485" s="339" t="s">
        <v>425</v>
      </c>
      <c r="AN485" s="339"/>
      <c r="AO485" s="339"/>
      <c r="AP485" s="158"/>
      <c r="AQ485" s="158" t="s">
        <v>235</v>
      </c>
      <c r="AR485" s="129"/>
      <c r="AS485" s="129"/>
      <c r="AT485" s="130"/>
      <c r="AU485" s="135" t="s">
        <v>134</v>
      </c>
      <c r="AV485" s="135"/>
      <c r="AW485" s="135"/>
      <c r="AX485" s="136"/>
    </row>
    <row r="486" spans="1:50" hidden="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idden="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idden="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idden="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idden="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412</v>
      </c>
      <c r="AJ490" s="339"/>
      <c r="AK490" s="339"/>
      <c r="AL490" s="158"/>
      <c r="AM490" s="339" t="s">
        <v>425</v>
      </c>
      <c r="AN490" s="339"/>
      <c r="AO490" s="339"/>
      <c r="AP490" s="158"/>
      <c r="AQ490" s="158" t="s">
        <v>235</v>
      </c>
      <c r="AR490" s="129"/>
      <c r="AS490" s="129"/>
      <c r="AT490" s="130"/>
      <c r="AU490" s="135" t="s">
        <v>134</v>
      </c>
      <c r="AV490" s="135"/>
      <c r="AW490" s="135"/>
      <c r="AX490" s="136"/>
    </row>
    <row r="491" spans="1:50" hidden="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idden="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idden="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idden="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idden="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412</v>
      </c>
      <c r="AJ495" s="339"/>
      <c r="AK495" s="339"/>
      <c r="AL495" s="158"/>
      <c r="AM495" s="339" t="s">
        <v>425</v>
      </c>
      <c r="AN495" s="339"/>
      <c r="AO495" s="339"/>
      <c r="AP495" s="158"/>
      <c r="AQ495" s="158" t="s">
        <v>235</v>
      </c>
      <c r="AR495" s="129"/>
      <c r="AS495" s="129"/>
      <c r="AT495" s="130"/>
      <c r="AU495" s="135" t="s">
        <v>134</v>
      </c>
      <c r="AV495" s="135"/>
      <c r="AW495" s="135"/>
      <c r="AX495" s="136"/>
    </row>
    <row r="496" spans="1:50" hidden="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idden="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idden="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idden="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idden="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412</v>
      </c>
      <c r="AJ500" s="339"/>
      <c r="AK500" s="339"/>
      <c r="AL500" s="158"/>
      <c r="AM500" s="339" t="s">
        <v>425</v>
      </c>
      <c r="AN500" s="339"/>
      <c r="AO500" s="339"/>
      <c r="AP500" s="158"/>
      <c r="AQ500" s="158" t="s">
        <v>235</v>
      </c>
      <c r="AR500" s="129"/>
      <c r="AS500" s="129"/>
      <c r="AT500" s="130"/>
      <c r="AU500" s="135" t="s">
        <v>134</v>
      </c>
      <c r="AV500" s="135"/>
      <c r="AW500" s="135"/>
      <c r="AX500" s="136"/>
    </row>
    <row r="501" spans="1:50" hidden="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idden="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idden="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idden="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idden="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412</v>
      </c>
      <c r="AJ505" s="339"/>
      <c r="AK505" s="339"/>
      <c r="AL505" s="158"/>
      <c r="AM505" s="339" t="s">
        <v>425</v>
      </c>
      <c r="AN505" s="339"/>
      <c r="AO505" s="339"/>
      <c r="AP505" s="158"/>
      <c r="AQ505" s="158" t="s">
        <v>235</v>
      </c>
      <c r="AR505" s="129"/>
      <c r="AS505" s="129"/>
      <c r="AT505" s="130"/>
      <c r="AU505" s="135" t="s">
        <v>134</v>
      </c>
      <c r="AV505" s="135"/>
      <c r="AW505" s="135"/>
      <c r="AX505" s="136"/>
    </row>
    <row r="506" spans="1:50" hidden="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idden="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idden="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idden="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idden="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412</v>
      </c>
      <c r="AJ510" s="339"/>
      <c r="AK510" s="339"/>
      <c r="AL510" s="158"/>
      <c r="AM510" s="339" t="s">
        <v>425</v>
      </c>
      <c r="AN510" s="339"/>
      <c r="AO510" s="339"/>
      <c r="AP510" s="158"/>
      <c r="AQ510" s="158" t="s">
        <v>235</v>
      </c>
      <c r="AR510" s="129"/>
      <c r="AS510" s="129"/>
      <c r="AT510" s="130"/>
      <c r="AU510" s="135" t="s">
        <v>134</v>
      </c>
      <c r="AV510" s="135"/>
      <c r="AW510" s="135"/>
      <c r="AX510" s="136"/>
    </row>
    <row r="511" spans="1:50" hidden="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idden="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idden="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idden="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idden="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412</v>
      </c>
      <c r="AJ515" s="339"/>
      <c r="AK515" s="339"/>
      <c r="AL515" s="158"/>
      <c r="AM515" s="339" t="s">
        <v>425</v>
      </c>
      <c r="AN515" s="339"/>
      <c r="AO515" s="339"/>
      <c r="AP515" s="158"/>
      <c r="AQ515" s="158" t="s">
        <v>235</v>
      </c>
      <c r="AR515" s="129"/>
      <c r="AS515" s="129"/>
      <c r="AT515" s="130"/>
      <c r="AU515" s="135" t="s">
        <v>134</v>
      </c>
      <c r="AV515" s="135"/>
      <c r="AW515" s="135"/>
      <c r="AX515" s="136"/>
    </row>
    <row r="516" spans="1:50" hidden="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idden="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idden="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idden="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idden="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412</v>
      </c>
      <c r="AJ520" s="339"/>
      <c r="AK520" s="339"/>
      <c r="AL520" s="158"/>
      <c r="AM520" s="339" t="s">
        <v>425</v>
      </c>
      <c r="AN520" s="339"/>
      <c r="AO520" s="339"/>
      <c r="AP520" s="158"/>
      <c r="AQ520" s="158" t="s">
        <v>235</v>
      </c>
      <c r="AR520" s="129"/>
      <c r="AS520" s="129"/>
      <c r="AT520" s="130"/>
      <c r="AU520" s="135" t="s">
        <v>134</v>
      </c>
      <c r="AV520" s="135"/>
      <c r="AW520" s="135"/>
      <c r="AX520" s="136"/>
    </row>
    <row r="521" spans="1:50" hidden="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idden="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idden="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idden="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idden="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412</v>
      </c>
      <c r="AJ525" s="339"/>
      <c r="AK525" s="339"/>
      <c r="AL525" s="158"/>
      <c r="AM525" s="339" t="s">
        <v>425</v>
      </c>
      <c r="AN525" s="339"/>
      <c r="AO525" s="339"/>
      <c r="AP525" s="158"/>
      <c r="AQ525" s="158" t="s">
        <v>235</v>
      </c>
      <c r="AR525" s="129"/>
      <c r="AS525" s="129"/>
      <c r="AT525" s="130"/>
      <c r="AU525" s="135" t="s">
        <v>134</v>
      </c>
      <c r="AV525" s="135"/>
      <c r="AW525" s="135"/>
      <c r="AX525" s="136"/>
    </row>
    <row r="526" spans="1:50" hidden="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idden="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idden="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idden="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idden="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412</v>
      </c>
      <c r="AJ530" s="339"/>
      <c r="AK530" s="339"/>
      <c r="AL530" s="158"/>
      <c r="AM530" s="339" t="s">
        <v>425</v>
      </c>
      <c r="AN530" s="339"/>
      <c r="AO530" s="339"/>
      <c r="AP530" s="158"/>
      <c r="AQ530" s="158" t="s">
        <v>235</v>
      </c>
      <c r="AR530" s="129"/>
      <c r="AS530" s="129"/>
      <c r="AT530" s="130"/>
      <c r="AU530" s="135" t="s">
        <v>134</v>
      </c>
      <c r="AV530" s="135"/>
      <c r="AW530" s="135"/>
      <c r="AX530" s="136"/>
    </row>
    <row r="531" spans="1:50" hidden="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idden="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idden="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idden="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idden="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404</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idden="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412</v>
      </c>
      <c r="AJ539" s="339"/>
      <c r="AK539" s="339"/>
      <c r="AL539" s="158"/>
      <c r="AM539" s="339" t="s">
        <v>425</v>
      </c>
      <c r="AN539" s="339"/>
      <c r="AO539" s="339"/>
      <c r="AP539" s="158"/>
      <c r="AQ539" s="158" t="s">
        <v>235</v>
      </c>
      <c r="AR539" s="129"/>
      <c r="AS539" s="129"/>
      <c r="AT539" s="130"/>
      <c r="AU539" s="135" t="s">
        <v>134</v>
      </c>
      <c r="AV539" s="135"/>
      <c r="AW539" s="135"/>
      <c r="AX539" s="136"/>
    </row>
    <row r="540" spans="1:50" hidden="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idden="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idden="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idden="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idden="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412</v>
      </c>
      <c r="AJ544" s="339"/>
      <c r="AK544" s="339"/>
      <c r="AL544" s="158"/>
      <c r="AM544" s="339" t="s">
        <v>425</v>
      </c>
      <c r="AN544" s="339"/>
      <c r="AO544" s="339"/>
      <c r="AP544" s="158"/>
      <c r="AQ544" s="158" t="s">
        <v>235</v>
      </c>
      <c r="AR544" s="129"/>
      <c r="AS544" s="129"/>
      <c r="AT544" s="130"/>
      <c r="AU544" s="135" t="s">
        <v>134</v>
      </c>
      <c r="AV544" s="135"/>
      <c r="AW544" s="135"/>
      <c r="AX544" s="136"/>
    </row>
    <row r="545" spans="1:50" hidden="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idden="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idden="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idden="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idden="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412</v>
      </c>
      <c r="AJ549" s="339"/>
      <c r="AK549" s="339"/>
      <c r="AL549" s="158"/>
      <c r="AM549" s="339" t="s">
        <v>425</v>
      </c>
      <c r="AN549" s="339"/>
      <c r="AO549" s="339"/>
      <c r="AP549" s="158"/>
      <c r="AQ549" s="158" t="s">
        <v>235</v>
      </c>
      <c r="AR549" s="129"/>
      <c r="AS549" s="129"/>
      <c r="AT549" s="130"/>
      <c r="AU549" s="135" t="s">
        <v>134</v>
      </c>
      <c r="AV549" s="135"/>
      <c r="AW549" s="135"/>
      <c r="AX549" s="136"/>
    </row>
    <row r="550" spans="1:50" hidden="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idden="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idden="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idden="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idden="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412</v>
      </c>
      <c r="AJ554" s="339"/>
      <c r="AK554" s="339"/>
      <c r="AL554" s="158"/>
      <c r="AM554" s="339" t="s">
        <v>425</v>
      </c>
      <c r="AN554" s="339"/>
      <c r="AO554" s="339"/>
      <c r="AP554" s="158"/>
      <c r="AQ554" s="158" t="s">
        <v>235</v>
      </c>
      <c r="AR554" s="129"/>
      <c r="AS554" s="129"/>
      <c r="AT554" s="130"/>
      <c r="AU554" s="135" t="s">
        <v>134</v>
      </c>
      <c r="AV554" s="135"/>
      <c r="AW554" s="135"/>
      <c r="AX554" s="136"/>
    </row>
    <row r="555" spans="1:50" hidden="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idden="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idden="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idden="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idden="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412</v>
      </c>
      <c r="AJ559" s="339"/>
      <c r="AK559" s="339"/>
      <c r="AL559" s="158"/>
      <c r="AM559" s="339" t="s">
        <v>425</v>
      </c>
      <c r="AN559" s="339"/>
      <c r="AO559" s="339"/>
      <c r="AP559" s="158"/>
      <c r="AQ559" s="158" t="s">
        <v>235</v>
      </c>
      <c r="AR559" s="129"/>
      <c r="AS559" s="129"/>
      <c r="AT559" s="130"/>
      <c r="AU559" s="135" t="s">
        <v>134</v>
      </c>
      <c r="AV559" s="135"/>
      <c r="AW559" s="135"/>
      <c r="AX559" s="136"/>
    </row>
    <row r="560" spans="1:50" hidden="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idden="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idden="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idden="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idden="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412</v>
      </c>
      <c r="AJ564" s="339"/>
      <c r="AK564" s="339"/>
      <c r="AL564" s="158"/>
      <c r="AM564" s="339" t="s">
        <v>425</v>
      </c>
      <c r="AN564" s="339"/>
      <c r="AO564" s="339"/>
      <c r="AP564" s="158"/>
      <c r="AQ564" s="158" t="s">
        <v>235</v>
      </c>
      <c r="AR564" s="129"/>
      <c r="AS564" s="129"/>
      <c r="AT564" s="130"/>
      <c r="AU564" s="135" t="s">
        <v>134</v>
      </c>
      <c r="AV564" s="135"/>
      <c r="AW564" s="135"/>
      <c r="AX564" s="136"/>
    </row>
    <row r="565" spans="1:50" hidden="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idden="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idden="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idden="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idden="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412</v>
      </c>
      <c r="AJ569" s="339"/>
      <c r="AK569" s="339"/>
      <c r="AL569" s="158"/>
      <c r="AM569" s="339" t="s">
        <v>425</v>
      </c>
      <c r="AN569" s="339"/>
      <c r="AO569" s="339"/>
      <c r="AP569" s="158"/>
      <c r="AQ569" s="158" t="s">
        <v>235</v>
      </c>
      <c r="AR569" s="129"/>
      <c r="AS569" s="129"/>
      <c r="AT569" s="130"/>
      <c r="AU569" s="135" t="s">
        <v>134</v>
      </c>
      <c r="AV569" s="135"/>
      <c r="AW569" s="135"/>
      <c r="AX569" s="136"/>
    </row>
    <row r="570" spans="1:50" hidden="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idden="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idden="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idden="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idden="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412</v>
      </c>
      <c r="AJ574" s="339"/>
      <c r="AK574" s="339"/>
      <c r="AL574" s="158"/>
      <c r="AM574" s="339" t="s">
        <v>425</v>
      </c>
      <c r="AN574" s="339"/>
      <c r="AO574" s="339"/>
      <c r="AP574" s="158"/>
      <c r="AQ574" s="158" t="s">
        <v>235</v>
      </c>
      <c r="AR574" s="129"/>
      <c r="AS574" s="129"/>
      <c r="AT574" s="130"/>
      <c r="AU574" s="135" t="s">
        <v>134</v>
      </c>
      <c r="AV574" s="135"/>
      <c r="AW574" s="135"/>
      <c r="AX574" s="136"/>
    </row>
    <row r="575" spans="1:50" hidden="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idden="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idden="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idden="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idden="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412</v>
      </c>
      <c r="AJ579" s="339"/>
      <c r="AK579" s="339"/>
      <c r="AL579" s="158"/>
      <c r="AM579" s="339" t="s">
        <v>425</v>
      </c>
      <c r="AN579" s="339"/>
      <c r="AO579" s="339"/>
      <c r="AP579" s="158"/>
      <c r="AQ579" s="158" t="s">
        <v>235</v>
      </c>
      <c r="AR579" s="129"/>
      <c r="AS579" s="129"/>
      <c r="AT579" s="130"/>
      <c r="AU579" s="135" t="s">
        <v>134</v>
      </c>
      <c r="AV579" s="135"/>
      <c r="AW579" s="135"/>
      <c r="AX579" s="136"/>
    </row>
    <row r="580" spans="1:50" hidden="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idden="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idden="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idden="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idden="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412</v>
      </c>
      <c r="AJ584" s="339"/>
      <c r="AK584" s="339"/>
      <c r="AL584" s="158"/>
      <c r="AM584" s="339" t="s">
        <v>425</v>
      </c>
      <c r="AN584" s="339"/>
      <c r="AO584" s="339"/>
      <c r="AP584" s="158"/>
      <c r="AQ584" s="158" t="s">
        <v>235</v>
      </c>
      <c r="AR584" s="129"/>
      <c r="AS584" s="129"/>
      <c r="AT584" s="130"/>
      <c r="AU584" s="135" t="s">
        <v>134</v>
      </c>
      <c r="AV584" s="135"/>
      <c r="AW584" s="135"/>
      <c r="AX584" s="136"/>
    </row>
    <row r="585" spans="1:50" hidden="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idden="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idden="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idden="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idden="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403</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idden="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412</v>
      </c>
      <c r="AJ593" s="339"/>
      <c r="AK593" s="339"/>
      <c r="AL593" s="158"/>
      <c r="AM593" s="339" t="s">
        <v>425</v>
      </c>
      <c r="AN593" s="339"/>
      <c r="AO593" s="339"/>
      <c r="AP593" s="158"/>
      <c r="AQ593" s="158" t="s">
        <v>235</v>
      </c>
      <c r="AR593" s="129"/>
      <c r="AS593" s="129"/>
      <c r="AT593" s="130"/>
      <c r="AU593" s="135" t="s">
        <v>134</v>
      </c>
      <c r="AV593" s="135"/>
      <c r="AW593" s="135"/>
      <c r="AX593" s="136"/>
    </row>
    <row r="594" spans="1:50" hidden="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idden="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idden="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idden="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idden="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412</v>
      </c>
      <c r="AJ598" s="339"/>
      <c r="AK598" s="339"/>
      <c r="AL598" s="158"/>
      <c r="AM598" s="339" t="s">
        <v>425</v>
      </c>
      <c r="AN598" s="339"/>
      <c r="AO598" s="339"/>
      <c r="AP598" s="158"/>
      <c r="AQ598" s="158" t="s">
        <v>235</v>
      </c>
      <c r="AR598" s="129"/>
      <c r="AS598" s="129"/>
      <c r="AT598" s="130"/>
      <c r="AU598" s="135" t="s">
        <v>134</v>
      </c>
      <c r="AV598" s="135"/>
      <c r="AW598" s="135"/>
      <c r="AX598" s="136"/>
    </row>
    <row r="599" spans="1:50" hidden="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idden="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idden="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idden="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idden="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412</v>
      </c>
      <c r="AJ603" s="339"/>
      <c r="AK603" s="339"/>
      <c r="AL603" s="158"/>
      <c r="AM603" s="339" t="s">
        <v>425</v>
      </c>
      <c r="AN603" s="339"/>
      <c r="AO603" s="339"/>
      <c r="AP603" s="158"/>
      <c r="AQ603" s="158" t="s">
        <v>235</v>
      </c>
      <c r="AR603" s="129"/>
      <c r="AS603" s="129"/>
      <c r="AT603" s="130"/>
      <c r="AU603" s="135" t="s">
        <v>134</v>
      </c>
      <c r="AV603" s="135"/>
      <c r="AW603" s="135"/>
      <c r="AX603" s="136"/>
    </row>
    <row r="604" spans="1:50" hidden="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idden="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idden="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idden="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idden="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412</v>
      </c>
      <c r="AJ608" s="339"/>
      <c r="AK608" s="339"/>
      <c r="AL608" s="158"/>
      <c r="AM608" s="339" t="s">
        <v>425</v>
      </c>
      <c r="AN608" s="339"/>
      <c r="AO608" s="339"/>
      <c r="AP608" s="158"/>
      <c r="AQ608" s="158" t="s">
        <v>235</v>
      </c>
      <c r="AR608" s="129"/>
      <c r="AS608" s="129"/>
      <c r="AT608" s="130"/>
      <c r="AU608" s="135" t="s">
        <v>134</v>
      </c>
      <c r="AV608" s="135"/>
      <c r="AW608" s="135"/>
      <c r="AX608" s="136"/>
    </row>
    <row r="609" spans="1:50" hidden="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idden="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idden="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idden="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idden="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412</v>
      </c>
      <c r="AJ613" s="339"/>
      <c r="AK613" s="339"/>
      <c r="AL613" s="158"/>
      <c r="AM613" s="339" t="s">
        <v>425</v>
      </c>
      <c r="AN613" s="339"/>
      <c r="AO613" s="339"/>
      <c r="AP613" s="158"/>
      <c r="AQ613" s="158" t="s">
        <v>235</v>
      </c>
      <c r="AR613" s="129"/>
      <c r="AS613" s="129"/>
      <c r="AT613" s="130"/>
      <c r="AU613" s="135" t="s">
        <v>134</v>
      </c>
      <c r="AV613" s="135"/>
      <c r="AW613" s="135"/>
      <c r="AX613" s="136"/>
    </row>
    <row r="614" spans="1:50" hidden="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idden="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idden="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idden="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idden="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412</v>
      </c>
      <c r="AJ618" s="339"/>
      <c r="AK618" s="339"/>
      <c r="AL618" s="158"/>
      <c r="AM618" s="339" t="s">
        <v>425</v>
      </c>
      <c r="AN618" s="339"/>
      <c r="AO618" s="339"/>
      <c r="AP618" s="158"/>
      <c r="AQ618" s="158" t="s">
        <v>235</v>
      </c>
      <c r="AR618" s="129"/>
      <c r="AS618" s="129"/>
      <c r="AT618" s="130"/>
      <c r="AU618" s="135" t="s">
        <v>134</v>
      </c>
      <c r="AV618" s="135"/>
      <c r="AW618" s="135"/>
      <c r="AX618" s="136"/>
    </row>
    <row r="619" spans="1:50" hidden="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idden="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idden="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idden="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idden="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412</v>
      </c>
      <c r="AJ623" s="339"/>
      <c r="AK623" s="339"/>
      <c r="AL623" s="158"/>
      <c r="AM623" s="339" t="s">
        <v>425</v>
      </c>
      <c r="AN623" s="339"/>
      <c r="AO623" s="339"/>
      <c r="AP623" s="158"/>
      <c r="AQ623" s="158" t="s">
        <v>235</v>
      </c>
      <c r="AR623" s="129"/>
      <c r="AS623" s="129"/>
      <c r="AT623" s="130"/>
      <c r="AU623" s="135" t="s">
        <v>134</v>
      </c>
      <c r="AV623" s="135"/>
      <c r="AW623" s="135"/>
      <c r="AX623" s="136"/>
    </row>
    <row r="624" spans="1:50" hidden="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idden="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idden="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idden="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idden="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412</v>
      </c>
      <c r="AJ628" s="339"/>
      <c r="AK628" s="339"/>
      <c r="AL628" s="158"/>
      <c r="AM628" s="339" t="s">
        <v>425</v>
      </c>
      <c r="AN628" s="339"/>
      <c r="AO628" s="339"/>
      <c r="AP628" s="158"/>
      <c r="AQ628" s="158" t="s">
        <v>235</v>
      </c>
      <c r="AR628" s="129"/>
      <c r="AS628" s="129"/>
      <c r="AT628" s="130"/>
      <c r="AU628" s="135" t="s">
        <v>134</v>
      </c>
      <c r="AV628" s="135"/>
      <c r="AW628" s="135"/>
      <c r="AX628" s="136"/>
    </row>
    <row r="629" spans="1:50" hidden="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idden="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idden="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idden="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idden="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412</v>
      </c>
      <c r="AJ633" s="339"/>
      <c r="AK633" s="339"/>
      <c r="AL633" s="158"/>
      <c r="AM633" s="339" t="s">
        <v>425</v>
      </c>
      <c r="AN633" s="339"/>
      <c r="AO633" s="339"/>
      <c r="AP633" s="158"/>
      <c r="AQ633" s="158" t="s">
        <v>235</v>
      </c>
      <c r="AR633" s="129"/>
      <c r="AS633" s="129"/>
      <c r="AT633" s="130"/>
      <c r="AU633" s="135" t="s">
        <v>134</v>
      </c>
      <c r="AV633" s="135"/>
      <c r="AW633" s="135"/>
      <c r="AX633" s="136"/>
    </row>
    <row r="634" spans="1:50" hidden="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idden="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idden="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idden="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idden="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412</v>
      </c>
      <c r="AJ638" s="339"/>
      <c r="AK638" s="339"/>
      <c r="AL638" s="158"/>
      <c r="AM638" s="339" t="s">
        <v>425</v>
      </c>
      <c r="AN638" s="339"/>
      <c r="AO638" s="339"/>
      <c r="AP638" s="158"/>
      <c r="AQ638" s="158" t="s">
        <v>235</v>
      </c>
      <c r="AR638" s="129"/>
      <c r="AS638" s="129"/>
      <c r="AT638" s="130"/>
      <c r="AU638" s="135" t="s">
        <v>134</v>
      </c>
      <c r="AV638" s="135"/>
      <c r="AW638" s="135"/>
      <c r="AX638" s="136"/>
    </row>
    <row r="639" spans="1:50" hidden="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idden="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idden="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idden="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idden="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404</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idden="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412</v>
      </c>
      <c r="AJ647" s="339"/>
      <c r="AK647" s="339"/>
      <c r="AL647" s="158"/>
      <c r="AM647" s="339" t="s">
        <v>425</v>
      </c>
      <c r="AN647" s="339"/>
      <c r="AO647" s="339"/>
      <c r="AP647" s="158"/>
      <c r="AQ647" s="158" t="s">
        <v>235</v>
      </c>
      <c r="AR647" s="129"/>
      <c r="AS647" s="129"/>
      <c r="AT647" s="130"/>
      <c r="AU647" s="135" t="s">
        <v>134</v>
      </c>
      <c r="AV647" s="135"/>
      <c r="AW647" s="135"/>
      <c r="AX647" s="136"/>
    </row>
    <row r="648" spans="1:50" hidden="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idden="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idden="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idden="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idden="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412</v>
      </c>
      <c r="AJ652" s="339"/>
      <c r="AK652" s="339"/>
      <c r="AL652" s="158"/>
      <c r="AM652" s="339" t="s">
        <v>425</v>
      </c>
      <c r="AN652" s="339"/>
      <c r="AO652" s="339"/>
      <c r="AP652" s="158"/>
      <c r="AQ652" s="158" t="s">
        <v>235</v>
      </c>
      <c r="AR652" s="129"/>
      <c r="AS652" s="129"/>
      <c r="AT652" s="130"/>
      <c r="AU652" s="135" t="s">
        <v>134</v>
      </c>
      <c r="AV652" s="135"/>
      <c r="AW652" s="135"/>
      <c r="AX652" s="136"/>
    </row>
    <row r="653" spans="1:50" hidden="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idden="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idden="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idden="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idden="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412</v>
      </c>
      <c r="AJ657" s="339"/>
      <c r="AK657" s="339"/>
      <c r="AL657" s="158"/>
      <c r="AM657" s="339" t="s">
        <v>425</v>
      </c>
      <c r="AN657" s="339"/>
      <c r="AO657" s="339"/>
      <c r="AP657" s="158"/>
      <c r="AQ657" s="158" t="s">
        <v>235</v>
      </c>
      <c r="AR657" s="129"/>
      <c r="AS657" s="129"/>
      <c r="AT657" s="130"/>
      <c r="AU657" s="135" t="s">
        <v>134</v>
      </c>
      <c r="AV657" s="135"/>
      <c r="AW657" s="135"/>
      <c r="AX657" s="136"/>
    </row>
    <row r="658" spans="1:50" hidden="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idden="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idden="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idden="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idden="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412</v>
      </c>
      <c r="AJ662" s="339"/>
      <c r="AK662" s="339"/>
      <c r="AL662" s="158"/>
      <c r="AM662" s="339" t="s">
        <v>425</v>
      </c>
      <c r="AN662" s="339"/>
      <c r="AO662" s="339"/>
      <c r="AP662" s="158"/>
      <c r="AQ662" s="158" t="s">
        <v>235</v>
      </c>
      <c r="AR662" s="129"/>
      <c r="AS662" s="129"/>
      <c r="AT662" s="130"/>
      <c r="AU662" s="135" t="s">
        <v>134</v>
      </c>
      <c r="AV662" s="135"/>
      <c r="AW662" s="135"/>
      <c r="AX662" s="136"/>
    </row>
    <row r="663" spans="1:50" hidden="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idden="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idden="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idden="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idden="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412</v>
      </c>
      <c r="AJ667" s="339"/>
      <c r="AK667" s="339"/>
      <c r="AL667" s="158"/>
      <c r="AM667" s="339" t="s">
        <v>425</v>
      </c>
      <c r="AN667" s="339"/>
      <c r="AO667" s="339"/>
      <c r="AP667" s="158"/>
      <c r="AQ667" s="158" t="s">
        <v>235</v>
      </c>
      <c r="AR667" s="129"/>
      <c r="AS667" s="129"/>
      <c r="AT667" s="130"/>
      <c r="AU667" s="135" t="s">
        <v>134</v>
      </c>
      <c r="AV667" s="135"/>
      <c r="AW667" s="135"/>
      <c r="AX667" s="136"/>
    </row>
    <row r="668" spans="1:50" hidden="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idden="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idden="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idden="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idden="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412</v>
      </c>
      <c r="AJ672" s="339"/>
      <c r="AK672" s="339"/>
      <c r="AL672" s="158"/>
      <c r="AM672" s="339" t="s">
        <v>425</v>
      </c>
      <c r="AN672" s="339"/>
      <c r="AO672" s="339"/>
      <c r="AP672" s="158"/>
      <c r="AQ672" s="158" t="s">
        <v>235</v>
      </c>
      <c r="AR672" s="129"/>
      <c r="AS672" s="129"/>
      <c r="AT672" s="130"/>
      <c r="AU672" s="135" t="s">
        <v>134</v>
      </c>
      <c r="AV672" s="135"/>
      <c r="AW672" s="135"/>
      <c r="AX672" s="136"/>
    </row>
    <row r="673" spans="1:50" hidden="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idden="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idden="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idden="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idden="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412</v>
      </c>
      <c r="AJ677" s="339"/>
      <c r="AK677" s="339"/>
      <c r="AL677" s="158"/>
      <c r="AM677" s="339" t="s">
        <v>425</v>
      </c>
      <c r="AN677" s="339"/>
      <c r="AO677" s="339"/>
      <c r="AP677" s="158"/>
      <c r="AQ677" s="158" t="s">
        <v>235</v>
      </c>
      <c r="AR677" s="129"/>
      <c r="AS677" s="129"/>
      <c r="AT677" s="130"/>
      <c r="AU677" s="135" t="s">
        <v>134</v>
      </c>
      <c r="AV677" s="135"/>
      <c r="AW677" s="135"/>
      <c r="AX677" s="136"/>
    </row>
    <row r="678" spans="1:50" hidden="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idden="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idden="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idden="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idden="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412</v>
      </c>
      <c r="AJ682" s="339"/>
      <c r="AK682" s="339"/>
      <c r="AL682" s="158"/>
      <c r="AM682" s="339" t="s">
        <v>425</v>
      </c>
      <c r="AN682" s="339"/>
      <c r="AO682" s="339"/>
      <c r="AP682" s="158"/>
      <c r="AQ682" s="158" t="s">
        <v>235</v>
      </c>
      <c r="AR682" s="129"/>
      <c r="AS682" s="129"/>
      <c r="AT682" s="130"/>
      <c r="AU682" s="135" t="s">
        <v>134</v>
      </c>
      <c r="AV682" s="135"/>
      <c r="AW682" s="135"/>
      <c r="AX682" s="136"/>
    </row>
    <row r="683" spans="1:50" hidden="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idden="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idden="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idden="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idden="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412</v>
      </c>
      <c r="AJ687" s="339"/>
      <c r="AK687" s="339"/>
      <c r="AL687" s="158"/>
      <c r="AM687" s="339" t="s">
        <v>425</v>
      </c>
      <c r="AN687" s="339"/>
      <c r="AO687" s="339"/>
      <c r="AP687" s="158"/>
      <c r="AQ687" s="158" t="s">
        <v>235</v>
      </c>
      <c r="AR687" s="129"/>
      <c r="AS687" s="129"/>
      <c r="AT687" s="130"/>
      <c r="AU687" s="135" t="s">
        <v>134</v>
      </c>
      <c r="AV687" s="135"/>
      <c r="AW687" s="135"/>
      <c r="AX687" s="136"/>
    </row>
    <row r="688" spans="1:50" hidden="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idden="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idden="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idden="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idden="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412</v>
      </c>
      <c r="AJ692" s="339"/>
      <c r="AK692" s="339"/>
      <c r="AL692" s="158"/>
      <c r="AM692" s="339" t="s">
        <v>425</v>
      </c>
      <c r="AN692" s="339"/>
      <c r="AO692" s="339"/>
      <c r="AP692" s="158"/>
      <c r="AQ692" s="158" t="s">
        <v>235</v>
      </c>
      <c r="AR692" s="129"/>
      <c r="AS692" s="129"/>
      <c r="AT692" s="130"/>
      <c r="AU692" s="135" t="s">
        <v>134</v>
      </c>
      <c r="AV692" s="135"/>
      <c r="AW692" s="135"/>
      <c r="AX692" s="136"/>
    </row>
    <row r="693" spans="1:50" hidden="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idden="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idden="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idden="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idden="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1.75"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568</v>
      </c>
      <c r="AE702" s="346"/>
      <c r="AF702" s="346"/>
      <c r="AG702" s="385" t="s">
        <v>565</v>
      </c>
      <c r="AH702" s="386"/>
      <c r="AI702" s="386"/>
      <c r="AJ702" s="386"/>
      <c r="AK702" s="386"/>
      <c r="AL702" s="386"/>
      <c r="AM702" s="386"/>
      <c r="AN702" s="386"/>
      <c r="AO702" s="386"/>
      <c r="AP702" s="386"/>
      <c r="AQ702" s="386"/>
      <c r="AR702" s="386"/>
      <c r="AS702" s="386"/>
      <c r="AT702" s="386"/>
      <c r="AU702" s="386"/>
      <c r="AV702" s="386"/>
      <c r="AW702" s="386"/>
      <c r="AX702" s="387"/>
    </row>
    <row r="703" spans="1:50" ht="10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568</v>
      </c>
      <c r="AE703" s="327"/>
      <c r="AF703" s="327"/>
      <c r="AG703" s="100" t="s">
        <v>566</v>
      </c>
      <c r="AH703" s="101"/>
      <c r="AI703" s="101"/>
      <c r="AJ703" s="101"/>
      <c r="AK703" s="101"/>
      <c r="AL703" s="101"/>
      <c r="AM703" s="101"/>
      <c r="AN703" s="101"/>
      <c r="AO703" s="101"/>
      <c r="AP703" s="101"/>
      <c r="AQ703" s="101"/>
      <c r="AR703" s="101"/>
      <c r="AS703" s="101"/>
      <c r="AT703" s="101"/>
      <c r="AU703" s="101"/>
      <c r="AV703" s="101"/>
      <c r="AW703" s="101"/>
      <c r="AX703" s="102"/>
    </row>
    <row r="704" spans="1:50" ht="54.7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568</v>
      </c>
      <c r="AE704" s="785"/>
      <c r="AF704" s="785"/>
      <c r="AG704" s="166" t="s">
        <v>567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568</v>
      </c>
      <c r="AE705" s="717"/>
      <c r="AF705" s="717"/>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569</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570</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83.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568</v>
      </c>
      <c r="AE708" s="605"/>
      <c r="AF708" s="605"/>
      <c r="AG708" s="744" t="s">
        <v>612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571</v>
      </c>
      <c r="AE710" s="327"/>
      <c r="AF710" s="327"/>
      <c r="AG710" s="100" t="s">
        <v>407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572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571</v>
      </c>
      <c r="AE712" s="785"/>
      <c r="AF712" s="785"/>
      <c r="AG712" s="812" t="s">
        <v>407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571</v>
      </c>
      <c r="AE713" s="327"/>
      <c r="AF713" s="664"/>
      <c r="AG713" s="100" t="s">
        <v>407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568</v>
      </c>
      <c r="AE714" s="810"/>
      <c r="AF714" s="811"/>
      <c r="AG714" s="738" t="s">
        <v>573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327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568</v>
      </c>
      <c r="AE715" s="605"/>
      <c r="AF715" s="657"/>
      <c r="AG715" s="744" t="s">
        <v>574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0" t="s">
        <v>407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744" t="s">
        <v>575</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576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t="s">
        <v>556</v>
      </c>
      <c r="D721" s="295"/>
      <c r="E721" s="295"/>
      <c r="F721" s="296"/>
      <c r="G721" s="285" t="s">
        <v>344</v>
      </c>
      <c r="H721" s="286"/>
      <c r="I721" s="82" t="str">
        <f>IF(OR(G721="　", G721=""), "", "-")</f>
        <v/>
      </c>
      <c r="J721" s="289">
        <v>2</v>
      </c>
      <c r="K721" s="289"/>
      <c r="L721" s="82" t="str">
        <f>IF(M721="","","-")</f>
        <v/>
      </c>
      <c r="M721" s="83"/>
      <c r="N721" s="302" t="s">
        <v>613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t="s">
        <v>599</v>
      </c>
      <c r="K722" s="289"/>
      <c r="L722" s="82" t="str">
        <f t="shared" ref="L722:L725" si="5">IF(M722="","","-")</f>
        <v/>
      </c>
      <c r="M722" s="83"/>
      <c r="N722" s="302" t="s">
        <v>599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t="s">
        <v>599</v>
      </c>
      <c r="K723" s="289"/>
      <c r="L723" s="82" t="str">
        <f t="shared" si="5"/>
        <v/>
      </c>
      <c r="M723" s="83"/>
      <c r="N723" s="302" t="s">
        <v>599</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t="s">
        <v>599</v>
      </c>
      <c r="K724" s="289"/>
      <c r="L724" s="82" t="str">
        <f t="shared" si="5"/>
        <v/>
      </c>
      <c r="M724" s="83"/>
      <c r="N724" s="302" t="s">
        <v>599</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t="s">
        <v>599</v>
      </c>
      <c r="K725" s="290"/>
      <c r="L725" s="84" t="str">
        <f t="shared" si="5"/>
        <v/>
      </c>
      <c r="M725" s="85"/>
      <c r="N725" s="273" t="s">
        <v>599</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1" t="s">
        <v>48</v>
      </c>
      <c r="B726" s="804"/>
      <c r="C726" s="817" t="s">
        <v>53</v>
      </c>
      <c r="D726" s="839"/>
      <c r="E726" s="839"/>
      <c r="F726" s="840"/>
      <c r="G726" s="577" t="s">
        <v>588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9.75" customHeight="1" thickBot="1" x14ac:dyDescent="0.2">
      <c r="A727" s="805"/>
      <c r="B727" s="806"/>
      <c r="C727" s="750" t="s">
        <v>57</v>
      </c>
      <c r="D727" s="751"/>
      <c r="E727" s="751"/>
      <c r="F727" s="752"/>
      <c r="G727" s="575" t="s">
        <v>592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181.5" customHeight="1" thickBot="1" x14ac:dyDescent="0.2">
      <c r="A729" s="635" t="s">
        <v>611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9.25" customHeight="1" thickBot="1" x14ac:dyDescent="0.2">
      <c r="A731" s="801" t="s">
        <v>137</v>
      </c>
      <c r="B731" s="802"/>
      <c r="C731" s="802"/>
      <c r="D731" s="802"/>
      <c r="E731" s="803"/>
      <c r="F731" s="731" t="s">
        <v>610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94" customHeight="1" thickBot="1" x14ac:dyDescent="0.2">
      <c r="A733" s="674" t="s">
        <v>615</v>
      </c>
      <c r="B733" s="675"/>
      <c r="C733" s="675"/>
      <c r="D733" s="675"/>
      <c r="E733" s="676"/>
      <c r="F733" s="638" t="s">
        <v>628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609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354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402</v>
      </c>
      <c r="B737" s="209"/>
      <c r="C737" s="209"/>
      <c r="D737" s="210"/>
      <c r="E737" s="993" t="s">
        <v>599</v>
      </c>
      <c r="F737" s="993"/>
      <c r="G737" s="993"/>
      <c r="H737" s="993"/>
      <c r="I737" s="993"/>
      <c r="J737" s="993"/>
      <c r="K737" s="993"/>
      <c r="L737" s="993"/>
      <c r="M737" s="993"/>
      <c r="N737" s="365" t="s">
        <v>397</v>
      </c>
      <c r="O737" s="365"/>
      <c r="P737" s="365"/>
      <c r="Q737" s="365"/>
      <c r="R737" s="993" t="s">
        <v>599</v>
      </c>
      <c r="S737" s="993"/>
      <c r="T737" s="993"/>
      <c r="U737" s="993"/>
      <c r="V737" s="993"/>
      <c r="W737" s="993"/>
      <c r="X737" s="993"/>
      <c r="Y737" s="993"/>
      <c r="Z737" s="993"/>
      <c r="AA737" s="365" t="s">
        <v>396</v>
      </c>
      <c r="AB737" s="365"/>
      <c r="AC737" s="365"/>
      <c r="AD737" s="365"/>
      <c r="AE737" s="993" t="s">
        <v>599</v>
      </c>
      <c r="AF737" s="993"/>
      <c r="AG737" s="993"/>
      <c r="AH737" s="993"/>
      <c r="AI737" s="993"/>
      <c r="AJ737" s="993"/>
      <c r="AK737" s="993"/>
      <c r="AL737" s="993"/>
      <c r="AM737" s="993"/>
      <c r="AN737" s="365" t="s">
        <v>395</v>
      </c>
      <c r="AO737" s="365"/>
      <c r="AP737" s="365"/>
      <c r="AQ737" s="365"/>
      <c r="AR737" s="999" t="s">
        <v>599</v>
      </c>
      <c r="AS737" s="1000"/>
      <c r="AT737" s="1000"/>
      <c r="AU737" s="1000"/>
      <c r="AV737" s="1000"/>
      <c r="AW737" s="1000"/>
      <c r="AX737" s="1001"/>
      <c r="AY737" s="88"/>
      <c r="AZ737" s="88"/>
    </row>
    <row r="738" spans="1:52" ht="24.75" customHeight="1" x14ac:dyDescent="0.15">
      <c r="A738" s="992" t="s">
        <v>394</v>
      </c>
      <c r="B738" s="209"/>
      <c r="C738" s="209"/>
      <c r="D738" s="210"/>
      <c r="E738" s="993" t="s">
        <v>599</v>
      </c>
      <c r="F738" s="993"/>
      <c r="G738" s="993"/>
      <c r="H738" s="993"/>
      <c r="I738" s="993"/>
      <c r="J738" s="993"/>
      <c r="K738" s="993"/>
      <c r="L738" s="993"/>
      <c r="M738" s="993"/>
      <c r="N738" s="365" t="s">
        <v>393</v>
      </c>
      <c r="O738" s="365"/>
      <c r="P738" s="365"/>
      <c r="Q738" s="365"/>
      <c r="R738" s="993" t="s">
        <v>599</v>
      </c>
      <c r="S738" s="993"/>
      <c r="T738" s="993"/>
      <c r="U738" s="993"/>
      <c r="V738" s="993"/>
      <c r="W738" s="993"/>
      <c r="X738" s="993"/>
      <c r="Y738" s="993"/>
      <c r="Z738" s="993"/>
      <c r="AA738" s="365" t="s">
        <v>392</v>
      </c>
      <c r="AB738" s="365"/>
      <c r="AC738" s="365"/>
      <c r="AD738" s="365"/>
      <c r="AE738" s="993" t="s">
        <v>599</v>
      </c>
      <c r="AF738" s="993"/>
      <c r="AG738" s="993"/>
      <c r="AH738" s="993"/>
      <c r="AI738" s="993"/>
      <c r="AJ738" s="993"/>
      <c r="AK738" s="993"/>
      <c r="AL738" s="993"/>
      <c r="AM738" s="993"/>
      <c r="AN738" s="365" t="s">
        <v>391</v>
      </c>
      <c r="AO738" s="365"/>
      <c r="AP738" s="365"/>
      <c r="AQ738" s="365"/>
      <c r="AR738" s="999" t="s">
        <v>599</v>
      </c>
      <c r="AS738" s="1000"/>
      <c r="AT738" s="1000"/>
      <c r="AU738" s="1000"/>
      <c r="AV738" s="1000"/>
      <c r="AW738" s="1000"/>
      <c r="AX738" s="1001"/>
    </row>
    <row r="739" spans="1:52" ht="24.75" customHeight="1" x14ac:dyDescent="0.15">
      <c r="A739" s="992" t="s">
        <v>390</v>
      </c>
      <c r="B739" s="209"/>
      <c r="C739" s="209"/>
      <c r="D739" s="210"/>
      <c r="E739" s="993" t="s">
        <v>599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414</v>
      </c>
      <c r="B740" s="975"/>
      <c r="C740" s="975"/>
      <c r="D740" s="976"/>
      <c r="E740" s="977" t="s">
        <v>556</v>
      </c>
      <c r="F740" s="978"/>
      <c r="G740" s="978"/>
      <c r="H740" s="92" t="str">
        <f>IF(E740="", "", "(")</f>
        <v>(</v>
      </c>
      <c r="I740" s="978" t="s">
        <v>387</v>
      </c>
      <c r="J740" s="978"/>
      <c r="K740" s="92" t="str">
        <f>IF(OR(I740="　", I740=""), "", "-")</f>
        <v>-</v>
      </c>
      <c r="L740" s="979">
        <v>33</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383</v>
      </c>
      <c r="B741" s="615"/>
      <c r="C741" s="615"/>
      <c r="D741" s="615"/>
      <c r="E741" s="615"/>
      <c r="F741" s="61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10.5"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385</v>
      </c>
      <c r="B780" s="629"/>
      <c r="C780" s="629"/>
      <c r="D780" s="629"/>
      <c r="E780" s="629"/>
      <c r="F780" s="630"/>
      <c r="G780" s="595" t="s">
        <v>626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15">
      <c r="A781" s="631"/>
      <c r="B781" s="632"/>
      <c r="C781" s="632"/>
      <c r="D781" s="632"/>
      <c r="E781" s="632"/>
      <c r="F781" s="633"/>
      <c r="G781" s="817"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1"/>
      <c r="B782" s="632"/>
      <c r="C782" s="632"/>
      <c r="D782" s="632"/>
      <c r="E782" s="632"/>
      <c r="F782" s="633"/>
      <c r="G782" s="671" t="s">
        <v>578</v>
      </c>
      <c r="H782" s="672"/>
      <c r="I782" s="672"/>
      <c r="J782" s="672"/>
      <c r="K782" s="673"/>
      <c r="L782" s="665" t="s">
        <v>579</v>
      </c>
      <c r="M782" s="666"/>
      <c r="N782" s="666"/>
      <c r="O782" s="666"/>
      <c r="P782" s="666"/>
      <c r="Q782" s="666"/>
      <c r="R782" s="666"/>
      <c r="S782" s="666"/>
      <c r="T782" s="666"/>
      <c r="U782" s="666"/>
      <c r="V782" s="666"/>
      <c r="W782" s="666"/>
      <c r="X782" s="667"/>
      <c r="Y782" s="388">
        <f>63.7216*1.1</f>
        <v>70.093760000000003</v>
      </c>
      <c r="Z782" s="389"/>
      <c r="AA782" s="389"/>
      <c r="AB782" s="807"/>
      <c r="AC782" s="671" t="s">
        <v>578</v>
      </c>
      <c r="AD782" s="672"/>
      <c r="AE782" s="672"/>
      <c r="AF782" s="672"/>
      <c r="AG782" s="673"/>
      <c r="AH782" s="665" t="s">
        <v>579</v>
      </c>
      <c r="AI782" s="666"/>
      <c r="AJ782" s="666"/>
      <c r="AK782" s="666"/>
      <c r="AL782" s="666"/>
      <c r="AM782" s="666"/>
      <c r="AN782" s="666"/>
      <c r="AO782" s="666"/>
      <c r="AP782" s="666"/>
      <c r="AQ782" s="666"/>
      <c r="AR782" s="666"/>
      <c r="AS782" s="666"/>
      <c r="AT782" s="667"/>
      <c r="AU782" s="388">
        <f>27.037191*1.1</f>
        <v>29.740910100000001</v>
      </c>
      <c r="AV782" s="389"/>
      <c r="AW782" s="389"/>
      <c r="AX782" s="390"/>
    </row>
    <row r="783" spans="1:50" ht="24.75" customHeight="1" x14ac:dyDescent="0.15">
      <c r="A783" s="631"/>
      <c r="B783" s="632"/>
      <c r="C783" s="632"/>
      <c r="D783" s="632"/>
      <c r="E783" s="632"/>
      <c r="F783" s="633"/>
      <c r="G783" s="606" t="s">
        <v>580</v>
      </c>
      <c r="H783" s="607"/>
      <c r="I783" s="607"/>
      <c r="J783" s="607"/>
      <c r="K783" s="608"/>
      <c r="L783" s="598" t="s">
        <v>581</v>
      </c>
      <c r="M783" s="599"/>
      <c r="N783" s="599"/>
      <c r="O783" s="599"/>
      <c r="P783" s="599"/>
      <c r="Q783" s="599"/>
      <c r="R783" s="599"/>
      <c r="S783" s="599"/>
      <c r="T783" s="599"/>
      <c r="U783" s="599"/>
      <c r="V783" s="599"/>
      <c r="W783" s="599"/>
      <c r="X783" s="600"/>
      <c r="Y783" s="601">
        <f>9.585972*1.1</f>
        <v>10.544569200000002</v>
      </c>
      <c r="Z783" s="602"/>
      <c r="AA783" s="602"/>
      <c r="AB783" s="612"/>
      <c r="AC783" s="606" t="s">
        <v>580</v>
      </c>
      <c r="AD783" s="607"/>
      <c r="AE783" s="607"/>
      <c r="AF783" s="607"/>
      <c r="AG783" s="608"/>
      <c r="AH783" s="598" t="s">
        <v>581</v>
      </c>
      <c r="AI783" s="599"/>
      <c r="AJ783" s="599"/>
      <c r="AK783" s="599"/>
      <c r="AL783" s="599"/>
      <c r="AM783" s="599"/>
      <c r="AN783" s="599"/>
      <c r="AO783" s="599"/>
      <c r="AP783" s="599"/>
      <c r="AQ783" s="599"/>
      <c r="AR783" s="599"/>
      <c r="AS783" s="599"/>
      <c r="AT783" s="600"/>
      <c r="AU783" s="601">
        <f>7.962809*1.1</f>
        <v>8.7590899000000011</v>
      </c>
      <c r="AV783" s="602"/>
      <c r="AW783" s="602"/>
      <c r="AX783" s="603"/>
    </row>
    <row r="784" spans="1:50" ht="24.75" customHeight="1" x14ac:dyDescent="0.15">
      <c r="A784" s="631"/>
      <c r="B784" s="632"/>
      <c r="C784" s="632"/>
      <c r="D784" s="632"/>
      <c r="E784" s="632"/>
      <c r="F784" s="633"/>
      <c r="G784" s="606" t="s">
        <v>582</v>
      </c>
      <c r="H784" s="607"/>
      <c r="I784" s="607"/>
      <c r="J784" s="607"/>
      <c r="K784" s="608"/>
      <c r="L784" s="598" t="s">
        <v>599</v>
      </c>
      <c r="M784" s="599"/>
      <c r="N784" s="599"/>
      <c r="O784" s="599"/>
      <c r="P784" s="599"/>
      <c r="Q784" s="599"/>
      <c r="R784" s="599"/>
      <c r="S784" s="599"/>
      <c r="T784" s="599"/>
      <c r="U784" s="599"/>
      <c r="V784" s="599"/>
      <c r="W784" s="599"/>
      <c r="X784" s="600"/>
      <c r="Y784" s="601">
        <f>7.330757*1.1</f>
        <v>8.0638327000000007</v>
      </c>
      <c r="Z784" s="602"/>
      <c r="AA784" s="602"/>
      <c r="AB784" s="612"/>
      <c r="AC784" s="606" t="s">
        <v>582</v>
      </c>
      <c r="AD784" s="607"/>
      <c r="AE784" s="607"/>
      <c r="AF784" s="607"/>
      <c r="AG784" s="608"/>
      <c r="AH784" s="598" t="s">
        <v>599</v>
      </c>
      <c r="AI784" s="599"/>
      <c r="AJ784" s="599"/>
      <c r="AK784" s="599"/>
      <c r="AL784" s="599"/>
      <c r="AM784" s="599"/>
      <c r="AN784" s="599"/>
      <c r="AO784" s="599"/>
      <c r="AP784" s="599"/>
      <c r="AQ784" s="599"/>
      <c r="AR784" s="599"/>
      <c r="AS784" s="599"/>
      <c r="AT784" s="600"/>
      <c r="AU784" s="601">
        <f>3.5*1.1</f>
        <v>3.8500000000000005</v>
      </c>
      <c r="AV784" s="602"/>
      <c r="AW784" s="602"/>
      <c r="AX784" s="603"/>
    </row>
    <row r="785" spans="1:50" ht="24.75" hidden="1" customHeight="1" x14ac:dyDescent="0.15">
      <c r="A785" s="631"/>
      <c r="B785" s="632"/>
      <c r="C785" s="632"/>
      <c r="D785" s="632"/>
      <c r="E785" s="632"/>
      <c r="F785" s="633"/>
      <c r="G785" s="606" t="s">
        <v>599</v>
      </c>
      <c r="H785" s="607"/>
      <c r="I785" s="607"/>
      <c r="J785" s="607"/>
      <c r="K785" s="608"/>
      <c r="L785" s="598" t="s">
        <v>599</v>
      </c>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t="s">
        <v>599</v>
      </c>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t="s">
        <v>599</v>
      </c>
      <c r="H786" s="607"/>
      <c r="I786" s="607"/>
      <c r="J786" s="607"/>
      <c r="K786" s="608"/>
      <c r="L786" s="598" t="s">
        <v>599</v>
      </c>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t="s">
        <v>599</v>
      </c>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t="s">
        <v>599</v>
      </c>
      <c r="H787" s="607"/>
      <c r="I787" s="607"/>
      <c r="J787" s="607"/>
      <c r="K787" s="608"/>
      <c r="L787" s="598" t="s">
        <v>599</v>
      </c>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t="s">
        <v>599</v>
      </c>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t="s">
        <v>599</v>
      </c>
      <c r="H788" s="607"/>
      <c r="I788" s="607"/>
      <c r="J788" s="607"/>
      <c r="K788" s="608"/>
      <c r="L788" s="598" t="s">
        <v>599</v>
      </c>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t="s">
        <v>599</v>
      </c>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34" t="s">
        <v>599</v>
      </c>
      <c r="H789" s="607"/>
      <c r="I789" s="607"/>
      <c r="J789" s="607"/>
      <c r="K789" s="608"/>
      <c r="L789" s="598" t="s">
        <v>599</v>
      </c>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t="s">
        <v>599</v>
      </c>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t="s">
        <v>599</v>
      </c>
      <c r="H790" s="607"/>
      <c r="I790" s="607"/>
      <c r="J790" s="607"/>
      <c r="K790" s="608"/>
      <c r="L790" s="598" t="s">
        <v>599</v>
      </c>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t="s">
        <v>599</v>
      </c>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t="s">
        <v>599</v>
      </c>
      <c r="H791" s="607"/>
      <c r="I791" s="607"/>
      <c r="J791" s="607"/>
      <c r="K791" s="608"/>
      <c r="L791" s="598" t="s">
        <v>599</v>
      </c>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t="s">
        <v>599</v>
      </c>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88.702161900000007</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42.35</v>
      </c>
      <c r="AV792" s="834"/>
      <c r="AW792" s="834"/>
      <c r="AX792" s="836"/>
    </row>
    <row r="793" spans="1:50" ht="24.75" customHeight="1" x14ac:dyDescent="0.15">
      <c r="A793" s="631"/>
      <c r="B793" s="632"/>
      <c r="C793" s="632"/>
      <c r="D793" s="632"/>
      <c r="E793" s="632"/>
      <c r="F793" s="633"/>
      <c r="G793" s="595" t="s">
        <v>650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x14ac:dyDescent="0.15">
      <c r="A794" s="631"/>
      <c r="B794" s="632"/>
      <c r="C794" s="632"/>
      <c r="D794" s="632"/>
      <c r="E794" s="632"/>
      <c r="F794" s="633"/>
      <c r="G794" s="817"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1"/>
      <c r="B795" s="632"/>
      <c r="C795" s="632"/>
      <c r="D795" s="632"/>
      <c r="E795" s="632"/>
      <c r="F795" s="633"/>
      <c r="G795" s="671" t="s">
        <v>633</v>
      </c>
      <c r="H795" s="672"/>
      <c r="I795" s="672"/>
      <c r="J795" s="672"/>
      <c r="K795" s="673"/>
      <c r="L795" s="665" t="s">
        <v>634</v>
      </c>
      <c r="M795" s="666"/>
      <c r="N795" s="666"/>
      <c r="O795" s="666"/>
      <c r="P795" s="666"/>
      <c r="Q795" s="666"/>
      <c r="R795" s="666"/>
      <c r="S795" s="666"/>
      <c r="T795" s="666"/>
      <c r="U795" s="666"/>
      <c r="V795" s="666"/>
      <c r="W795" s="666"/>
      <c r="X795" s="667"/>
      <c r="Y795" s="388">
        <v>1.7</v>
      </c>
      <c r="Z795" s="389"/>
      <c r="AA795" s="389"/>
      <c r="AB795" s="807"/>
      <c r="AC795" s="671" t="s">
        <v>633</v>
      </c>
      <c r="AD795" s="672"/>
      <c r="AE795" s="672"/>
      <c r="AF795" s="672"/>
      <c r="AG795" s="673"/>
      <c r="AH795" s="665" t="s">
        <v>635</v>
      </c>
      <c r="AI795" s="666"/>
      <c r="AJ795" s="666"/>
      <c r="AK795" s="666"/>
      <c r="AL795" s="666"/>
      <c r="AM795" s="666"/>
      <c r="AN795" s="666"/>
      <c r="AO795" s="666"/>
      <c r="AP795" s="666"/>
      <c r="AQ795" s="666"/>
      <c r="AR795" s="666"/>
      <c r="AS795" s="666"/>
      <c r="AT795" s="667"/>
      <c r="AU795" s="388">
        <v>17.5</v>
      </c>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1.7</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17.5</v>
      </c>
      <c r="AV805" s="834"/>
      <c r="AW805" s="834"/>
      <c r="AX805" s="836"/>
    </row>
    <row r="806" spans="1:50" ht="24.75" hidden="1" customHeight="1" x14ac:dyDescent="0.15">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15">
      <c r="A807" s="631"/>
      <c r="B807" s="632"/>
      <c r="C807" s="632"/>
      <c r="D807" s="632"/>
      <c r="E807" s="632"/>
      <c r="F807" s="633"/>
      <c r="G807" s="817"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7"/>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15">
      <c r="A820" s="631"/>
      <c r="B820" s="632"/>
      <c r="C820" s="632"/>
      <c r="D820" s="632"/>
      <c r="E820" s="632"/>
      <c r="F820" s="633"/>
      <c r="G820" s="817"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7"/>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366</v>
      </c>
      <c r="AI837" s="364"/>
      <c r="AJ837" s="364"/>
      <c r="AK837" s="364"/>
      <c r="AL837" s="364" t="s">
        <v>21</v>
      </c>
      <c r="AM837" s="364"/>
      <c r="AN837" s="364"/>
      <c r="AO837" s="369"/>
      <c r="AP837" s="370" t="s">
        <v>301</v>
      </c>
      <c r="AQ837" s="370"/>
      <c r="AR837" s="370"/>
      <c r="AS837" s="370"/>
      <c r="AT837" s="370"/>
      <c r="AU837" s="370"/>
      <c r="AV837" s="370"/>
      <c r="AW837" s="370"/>
      <c r="AX837" s="370"/>
    </row>
    <row r="838" spans="1:50" ht="31.5" customHeight="1" x14ac:dyDescent="0.15">
      <c r="A838" s="376">
        <v>1</v>
      </c>
      <c r="B838" s="376">
        <v>1</v>
      </c>
      <c r="C838" s="361" t="s">
        <v>583</v>
      </c>
      <c r="D838" s="347"/>
      <c r="E838" s="347"/>
      <c r="F838" s="347"/>
      <c r="G838" s="347"/>
      <c r="H838" s="347"/>
      <c r="I838" s="347"/>
      <c r="J838" s="348">
        <v>5010405001703</v>
      </c>
      <c r="K838" s="349"/>
      <c r="L838" s="349"/>
      <c r="M838" s="349"/>
      <c r="N838" s="349"/>
      <c r="O838" s="349"/>
      <c r="P838" s="362" t="s">
        <v>637</v>
      </c>
      <c r="Q838" s="350"/>
      <c r="R838" s="350"/>
      <c r="S838" s="350"/>
      <c r="T838" s="350"/>
      <c r="U838" s="350"/>
      <c r="V838" s="350"/>
      <c r="W838" s="350"/>
      <c r="X838" s="350"/>
      <c r="Y838" s="351">
        <v>89</v>
      </c>
      <c r="Z838" s="352"/>
      <c r="AA838" s="352"/>
      <c r="AB838" s="353"/>
      <c r="AC838" s="363" t="s">
        <v>375</v>
      </c>
      <c r="AD838" s="371"/>
      <c r="AE838" s="371"/>
      <c r="AF838" s="371"/>
      <c r="AG838" s="371"/>
      <c r="AH838" s="372">
        <v>1</v>
      </c>
      <c r="AI838" s="373"/>
      <c r="AJ838" s="373"/>
      <c r="AK838" s="373"/>
      <c r="AL838" s="357">
        <v>100</v>
      </c>
      <c r="AM838" s="358"/>
      <c r="AN838" s="358"/>
      <c r="AO838" s="359"/>
      <c r="AP838" s="360" t="s">
        <v>609</v>
      </c>
      <c r="AQ838" s="360"/>
      <c r="AR838" s="360"/>
      <c r="AS838" s="360"/>
      <c r="AT838" s="360"/>
      <c r="AU838" s="360"/>
      <c r="AV838" s="360"/>
      <c r="AW838" s="360"/>
      <c r="AX838" s="360"/>
    </row>
    <row r="839" spans="1:50" hidden="1" x14ac:dyDescent="0.15">
      <c r="A839" s="376">
        <v>2</v>
      </c>
      <c r="B839" s="376">
        <v>1</v>
      </c>
      <c r="C839" s="361" t="s">
        <v>631</v>
      </c>
      <c r="D839" s="347"/>
      <c r="E839" s="347"/>
      <c r="F839" s="347"/>
      <c r="G839" s="347"/>
      <c r="H839" s="347"/>
      <c r="I839" s="347"/>
      <c r="J839" s="348">
        <v>5010001161174</v>
      </c>
      <c r="K839" s="349"/>
      <c r="L839" s="349"/>
      <c r="M839" s="349"/>
      <c r="N839" s="349"/>
      <c r="O839" s="349"/>
      <c r="P839" s="362" t="s">
        <v>629</v>
      </c>
      <c r="Q839" s="350"/>
      <c r="R839" s="350"/>
      <c r="S839" s="350"/>
      <c r="T839" s="350"/>
      <c r="U839" s="350"/>
      <c r="V839" s="350"/>
      <c r="W839" s="350"/>
      <c r="X839" s="350"/>
      <c r="Y839" s="351">
        <v>0.3</v>
      </c>
      <c r="Z839" s="352"/>
      <c r="AA839" s="352"/>
      <c r="AB839" s="353"/>
      <c r="AC839" s="363" t="s">
        <v>378</v>
      </c>
      <c r="AD839" s="363"/>
      <c r="AE839" s="363"/>
      <c r="AF839" s="363"/>
      <c r="AG839" s="363"/>
      <c r="AH839" s="372" t="s">
        <v>636</v>
      </c>
      <c r="AI839" s="373"/>
      <c r="AJ839" s="373"/>
      <c r="AK839" s="373"/>
      <c r="AL839" s="357" t="s">
        <v>636</v>
      </c>
      <c r="AM839" s="358"/>
      <c r="AN839" s="358"/>
      <c r="AO839" s="359"/>
      <c r="AP839" s="360" t="s">
        <v>407</v>
      </c>
      <c r="AQ839" s="360"/>
      <c r="AR839" s="360"/>
      <c r="AS839" s="360"/>
      <c r="AT839" s="360"/>
      <c r="AU839" s="360"/>
      <c r="AV839" s="360"/>
      <c r="AW839" s="360"/>
      <c r="AX839" s="360"/>
    </row>
    <row r="840" spans="1:50" hidden="1" x14ac:dyDescent="0.15">
      <c r="A840" s="376">
        <v>3</v>
      </c>
      <c r="B840" s="376">
        <v>1</v>
      </c>
      <c r="C840" s="361" t="s">
        <v>632</v>
      </c>
      <c r="D840" s="347"/>
      <c r="E840" s="347"/>
      <c r="F840" s="347"/>
      <c r="G840" s="347"/>
      <c r="H840" s="347"/>
      <c r="I840" s="347"/>
      <c r="J840" s="348">
        <v>8010401022543</v>
      </c>
      <c r="K840" s="349"/>
      <c r="L840" s="349"/>
      <c r="M840" s="349"/>
      <c r="N840" s="349"/>
      <c r="O840" s="349"/>
      <c r="P840" s="362" t="s">
        <v>629</v>
      </c>
      <c r="Q840" s="350"/>
      <c r="R840" s="350"/>
      <c r="S840" s="350"/>
      <c r="T840" s="350"/>
      <c r="U840" s="350"/>
      <c r="V840" s="350"/>
      <c r="W840" s="350"/>
      <c r="X840" s="350"/>
      <c r="Y840" s="351">
        <v>0.2</v>
      </c>
      <c r="Z840" s="352"/>
      <c r="AA840" s="352"/>
      <c r="AB840" s="353"/>
      <c r="AC840" s="363" t="s">
        <v>378</v>
      </c>
      <c r="AD840" s="363"/>
      <c r="AE840" s="363"/>
      <c r="AF840" s="363"/>
      <c r="AG840" s="363"/>
      <c r="AH840" s="372" t="s">
        <v>636</v>
      </c>
      <c r="AI840" s="373"/>
      <c r="AJ840" s="373"/>
      <c r="AK840" s="373"/>
      <c r="AL840" s="357" t="s">
        <v>636</v>
      </c>
      <c r="AM840" s="358"/>
      <c r="AN840" s="358"/>
      <c r="AO840" s="359"/>
      <c r="AP840" s="360" t="s">
        <v>407</v>
      </c>
      <c r="AQ840" s="360"/>
      <c r="AR840" s="360"/>
      <c r="AS840" s="360"/>
      <c r="AT840" s="360"/>
      <c r="AU840" s="360"/>
      <c r="AV840" s="360"/>
      <c r="AW840" s="360"/>
      <c r="AX840" s="360"/>
    </row>
    <row r="841" spans="1:50" hidden="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idden="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idden="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idden="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idden="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idden="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idden="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idden="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idden="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idden="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366</v>
      </c>
      <c r="AI870" s="364"/>
      <c r="AJ870" s="364"/>
      <c r="AK870" s="364"/>
      <c r="AL870" s="364" t="s">
        <v>21</v>
      </c>
      <c r="AM870" s="364"/>
      <c r="AN870" s="364"/>
      <c r="AO870" s="369"/>
      <c r="AP870" s="370" t="s">
        <v>301</v>
      </c>
      <c r="AQ870" s="370"/>
      <c r="AR870" s="370"/>
      <c r="AS870" s="370"/>
      <c r="AT870" s="370"/>
      <c r="AU870" s="370"/>
      <c r="AV870" s="370"/>
      <c r="AW870" s="370"/>
      <c r="AX870" s="370"/>
    </row>
    <row r="871" spans="1:50" ht="38.25" customHeight="1" x14ac:dyDescent="0.15">
      <c r="A871" s="376">
        <v>1</v>
      </c>
      <c r="B871" s="376">
        <v>1</v>
      </c>
      <c r="C871" s="361" t="s">
        <v>584</v>
      </c>
      <c r="D871" s="347"/>
      <c r="E871" s="347"/>
      <c r="F871" s="347"/>
      <c r="G871" s="347"/>
      <c r="H871" s="347"/>
      <c r="I871" s="347"/>
      <c r="J871" s="348">
        <v>9010001067748</v>
      </c>
      <c r="K871" s="349"/>
      <c r="L871" s="349"/>
      <c r="M871" s="349"/>
      <c r="N871" s="349"/>
      <c r="O871" s="349"/>
      <c r="P871" s="362" t="s">
        <v>585</v>
      </c>
      <c r="Q871" s="350"/>
      <c r="R871" s="350"/>
      <c r="S871" s="350"/>
      <c r="T871" s="350"/>
      <c r="U871" s="350"/>
      <c r="V871" s="350"/>
      <c r="W871" s="350"/>
      <c r="X871" s="350"/>
      <c r="Y871" s="351">
        <v>42</v>
      </c>
      <c r="Z871" s="352"/>
      <c r="AA871" s="352"/>
      <c r="AB871" s="353"/>
      <c r="AC871" s="363" t="s">
        <v>372</v>
      </c>
      <c r="AD871" s="363"/>
      <c r="AE871" s="363"/>
      <c r="AF871" s="363"/>
      <c r="AG871" s="363"/>
      <c r="AH871" s="372">
        <v>1</v>
      </c>
      <c r="AI871" s="373"/>
      <c r="AJ871" s="373"/>
      <c r="AK871" s="373"/>
      <c r="AL871" s="357">
        <v>100</v>
      </c>
      <c r="AM871" s="358"/>
      <c r="AN871" s="358"/>
      <c r="AO871" s="359"/>
      <c r="AP871" s="360" t="s">
        <v>407</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366</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638</v>
      </c>
      <c r="D904" s="347"/>
      <c r="E904" s="347"/>
      <c r="F904" s="347"/>
      <c r="G904" s="347"/>
      <c r="H904" s="347"/>
      <c r="I904" s="347"/>
      <c r="J904" s="348">
        <v>6010401089709</v>
      </c>
      <c r="K904" s="349"/>
      <c r="L904" s="349"/>
      <c r="M904" s="349"/>
      <c r="N904" s="349"/>
      <c r="O904" s="349"/>
      <c r="P904" s="362" t="s">
        <v>639</v>
      </c>
      <c r="Q904" s="350"/>
      <c r="R904" s="350"/>
      <c r="S904" s="350"/>
      <c r="T904" s="350"/>
      <c r="U904" s="350"/>
      <c r="V904" s="350"/>
      <c r="W904" s="350"/>
      <c r="X904" s="350"/>
      <c r="Y904" s="351">
        <v>1.7</v>
      </c>
      <c r="Z904" s="352"/>
      <c r="AA904" s="352"/>
      <c r="AB904" s="353"/>
      <c r="AC904" s="363" t="s">
        <v>378</v>
      </c>
      <c r="AD904" s="371"/>
      <c r="AE904" s="371"/>
      <c r="AF904" s="371"/>
      <c r="AG904" s="371"/>
      <c r="AH904" s="372" t="s">
        <v>636</v>
      </c>
      <c r="AI904" s="373"/>
      <c r="AJ904" s="373"/>
      <c r="AK904" s="373"/>
      <c r="AL904" s="357" t="s">
        <v>636</v>
      </c>
      <c r="AM904" s="358"/>
      <c r="AN904" s="358"/>
      <c r="AO904" s="359"/>
      <c r="AP904" s="360" t="s">
        <v>636</v>
      </c>
      <c r="AQ904" s="360"/>
      <c r="AR904" s="360"/>
      <c r="AS904" s="360"/>
      <c r="AT904" s="360"/>
      <c r="AU904" s="360"/>
      <c r="AV904" s="360"/>
      <c r="AW904" s="360"/>
      <c r="AX904" s="360"/>
    </row>
    <row r="905" spans="1:50" ht="30" customHeight="1" x14ac:dyDescent="0.15">
      <c r="A905" s="376">
        <v>2</v>
      </c>
      <c r="B905" s="376">
        <v>1</v>
      </c>
      <c r="C905" s="361" t="s">
        <v>640</v>
      </c>
      <c r="D905" s="347"/>
      <c r="E905" s="347"/>
      <c r="F905" s="347"/>
      <c r="G905" s="347"/>
      <c r="H905" s="347"/>
      <c r="I905" s="347"/>
      <c r="J905" s="348">
        <v>8010401022543</v>
      </c>
      <c r="K905" s="349"/>
      <c r="L905" s="349"/>
      <c r="M905" s="349"/>
      <c r="N905" s="349"/>
      <c r="O905" s="349"/>
      <c r="P905" s="362" t="s">
        <v>639</v>
      </c>
      <c r="Q905" s="350"/>
      <c r="R905" s="350"/>
      <c r="S905" s="350"/>
      <c r="T905" s="350"/>
      <c r="U905" s="350"/>
      <c r="V905" s="350"/>
      <c r="W905" s="350"/>
      <c r="X905" s="350"/>
      <c r="Y905" s="351">
        <v>0.3</v>
      </c>
      <c r="Z905" s="352"/>
      <c r="AA905" s="352"/>
      <c r="AB905" s="353"/>
      <c r="AC905" s="363" t="s">
        <v>378</v>
      </c>
      <c r="AD905" s="371"/>
      <c r="AE905" s="371"/>
      <c r="AF905" s="371"/>
      <c r="AG905" s="371"/>
      <c r="AH905" s="372" t="s">
        <v>636</v>
      </c>
      <c r="AI905" s="373"/>
      <c r="AJ905" s="373"/>
      <c r="AK905" s="373"/>
      <c r="AL905" s="357" t="s">
        <v>636</v>
      </c>
      <c r="AM905" s="358"/>
      <c r="AN905" s="358"/>
      <c r="AO905" s="359"/>
      <c r="AP905" s="360" t="s">
        <v>636</v>
      </c>
      <c r="AQ905" s="360"/>
      <c r="AR905" s="360"/>
      <c r="AS905" s="360"/>
      <c r="AT905" s="360"/>
      <c r="AU905" s="360"/>
      <c r="AV905" s="360"/>
      <c r="AW905" s="360"/>
      <c r="AX905" s="360"/>
    </row>
    <row r="906" spans="1:50" ht="30" customHeight="1" x14ac:dyDescent="0.15">
      <c r="A906" s="376">
        <v>3</v>
      </c>
      <c r="B906" s="376">
        <v>1</v>
      </c>
      <c r="C906" s="361" t="s">
        <v>630</v>
      </c>
      <c r="D906" s="347"/>
      <c r="E906" s="347"/>
      <c r="F906" s="347"/>
      <c r="G906" s="347"/>
      <c r="H906" s="347"/>
      <c r="I906" s="347"/>
      <c r="J906" s="348">
        <v>5010001161174</v>
      </c>
      <c r="K906" s="349"/>
      <c r="L906" s="349"/>
      <c r="M906" s="349"/>
      <c r="N906" s="349"/>
      <c r="O906" s="349"/>
      <c r="P906" s="362" t="s">
        <v>639</v>
      </c>
      <c r="Q906" s="350"/>
      <c r="R906" s="350"/>
      <c r="S906" s="350"/>
      <c r="T906" s="350"/>
      <c r="U906" s="350"/>
      <c r="V906" s="350"/>
      <c r="W906" s="350"/>
      <c r="X906" s="350"/>
      <c r="Y906" s="351">
        <v>0.2</v>
      </c>
      <c r="Z906" s="352"/>
      <c r="AA906" s="352"/>
      <c r="AB906" s="353"/>
      <c r="AC906" s="363" t="s">
        <v>378</v>
      </c>
      <c r="AD906" s="371"/>
      <c r="AE906" s="371"/>
      <c r="AF906" s="371"/>
      <c r="AG906" s="371"/>
      <c r="AH906" s="355" t="s">
        <v>636</v>
      </c>
      <c r="AI906" s="356"/>
      <c r="AJ906" s="356"/>
      <c r="AK906" s="356"/>
      <c r="AL906" s="357" t="s">
        <v>636</v>
      </c>
      <c r="AM906" s="358"/>
      <c r="AN906" s="358"/>
      <c r="AO906" s="359"/>
      <c r="AP906" s="360" t="s">
        <v>636</v>
      </c>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366</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647</v>
      </c>
      <c r="D937" s="347"/>
      <c r="E937" s="347"/>
      <c r="F937" s="347"/>
      <c r="G937" s="347"/>
      <c r="H937" s="347"/>
      <c r="I937" s="347"/>
      <c r="J937" s="348" t="s">
        <v>636</v>
      </c>
      <c r="K937" s="349"/>
      <c r="L937" s="349"/>
      <c r="M937" s="349"/>
      <c r="N937" s="349"/>
      <c r="O937" s="349"/>
      <c r="P937" s="362" t="s">
        <v>635</v>
      </c>
      <c r="Q937" s="350"/>
      <c r="R937" s="350"/>
      <c r="S937" s="350"/>
      <c r="T937" s="350"/>
      <c r="U937" s="350"/>
      <c r="V937" s="350"/>
      <c r="W937" s="350"/>
      <c r="X937" s="350"/>
      <c r="Y937" s="351">
        <v>2.4</v>
      </c>
      <c r="Z937" s="352"/>
      <c r="AA937" s="352"/>
      <c r="AB937" s="353"/>
      <c r="AC937" s="363" t="s">
        <v>378</v>
      </c>
      <c r="AD937" s="371"/>
      <c r="AE937" s="371"/>
      <c r="AF937" s="371"/>
      <c r="AG937" s="371"/>
      <c r="AH937" s="372" t="s">
        <v>636</v>
      </c>
      <c r="AI937" s="373"/>
      <c r="AJ937" s="373"/>
      <c r="AK937" s="373"/>
      <c r="AL937" s="357" t="s">
        <v>636</v>
      </c>
      <c r="AM937" s="358"/>
      <c r="AN937" s="358"/>
      <c r="AO937" s="359"/>
      <c r="AP937" s="360" t="s">
        <v>636</v>
      </c>
      <c r="AQ937" s="360"/>
      <c r="AR937" s="360"/>
      <c r="AS937" s="360"/>
      <c r="AT937" s="360"/>
      <c r="AU937" s="360"/>
      <c r="AV937" s="360"/>
      <c r="AW937" s="360"/>
      <c r="AX937" s="360"/>
    </row>
    <row r="938" spans="1:50" ht="30" customHeight="1" x14ac:dyDescent="0.15">
      <c r="A938" s="376">
        <v>2</v>
      </c>
      <c r="B938" s="376">
        <v>1</v>
      </c>
      <c r="C938" s="361" t="s">
        <v>641</v>
      </c>
      <c r="D938" s="347"/>
      <c r="E938" s="347"/>
      <c r="F938" s="347"/>
      <c r="G938" s="347"/>
      <c r="H938" s="347"/>
      <c r="I938" s="347"/>
      <c r="J938" s="348">
        <v>6011201015037</v>
      </c>
      <c r="K938" s="349"/>
      <c r="L938" s="349"/>
      <c r="M938" s="349"/>
      <c r="N938" s="349"/>
      <c r="O938" s="349"/>
      <c r="P938" s="362" t="s">
        <v>642</v>
      </c>
      <c r="Q938" s="350"/>
      <c r="R938" s="350"/>
      <c r="S938" s="350"/>
      <c r="T938" s="350"/>
      <c r="U938" s="350"/>
      <c r="V938" s="350"/>
      <c r="W938" s="350"/>
      <c r="X938" s="350"/>
      <c r="Y938" s="351">
        <v>1.8</v>
      </c>
      <c r="Z938" s="352"/>
      <c r="AA938" s="352"/>
      <c r="AB938" s="353"/>
      <c r="AC938" s="363" t="s">
        <v>378</v>
      </c>
      <c r="AD938" s="363"/>
      <c r="AE938" s="363"/>
      <c r="AF938" s="363"/>
      <c r="AG938" s="363"/>
      <c r="AH938" s="372" t="s">
        <v>636</v>
      </c>
      <c r="AI938" s="373"/>
      <c r="AJ938" s="373"/>
      <c r="AK938" s="373"/>
      <c r="AL938" s="357" t="s">
        <v>636</v>
      </c>
      <c r="AM938" s="358"/>
      <c r="AN938" s="358"/>
      <c r="AO938" s="359"/>
      <c r="AP938" s="360" t="s">
        <v>636</v>
      </c>
      <c r="AQ938" s="360"/>
      <c r="AR938" s="360"/>
      <c r="AS938" s="360"/>
      <c r="AT938" s="360"/>
      <c r="AU938" s="360"/>
      <c r="AV938" s="360"/>
      <c r="AW938" s="360"/>
      <c r="AX938" s="360"/>
    </row>
    <row r="939" spans="1:50" ht="30" customHeight="1" x14ac:dyDescent="0.15">
      <c r="A939" s="376">
        <v>3</v>
      </c>
      <c r="B939" s="376">
        <v>1</v>
      </c>
      <c r="C939" s="361" t="s">
        <v>643</v>
      </c>
      <c r="D939" s="347"/>
      <c r="E939" s="347"/>
      <c r="F939" s="347"/>
      <c r="G939" s="347"/>
      <c r="H939" s="347"/>
      <c r="I939" s="347"/>
      <c r="J939" s="348">
        <v>7011001068894</v>
      </c>
      <c r="K939" s="349"/>
      <c r="L939" s="349"/>
      <c r="M939" s="349"/>
      <c r="N939" s="349"/>
      <c r="O939" s="349"/>
      <c r="P939" s="362" t="s">
        <v>634</v>
      </c>
      <c r="Q939" s="350"/>
      <c r="R939" s="350"/>
      <c r="S939" s="350"/>
      <c r="T939" s="350"/>
      <c r="U939" s="350"/>
      <c r="V939" s="350"/>
      <c r="W939" s="350"/>
      <c r="X939" s="350"/>
      <c r="Y939" s="351">
        <v>0.6</v>
      </c>
      <c r="Z939" s="352"/>
      <c r="AA939" s="352"/>
      <c r="AB939" s="353"/>
      <c r="AC939" s="363" t="s">
        <v>378</v>
      </c>
      <c r="AD939" s="363"/>
      <c r="AE939" s="363"/>
      <c r="AF939" s="363"/>
      <c r="AG939" s="363"/>
      <c r="AH939" s="355" t="s">
        <v>636</v>
      </c>
      <c r="AI939" s="356"/>
      <c r="AJ939" s="356"/>
      <c r="AK939" s="356"/>
      <c r="AL939" s="357" t="s">
        <v>636</v>
      </c>
      <c r="AM939" s="358"/>
      <c r="AN939" s="358"/>
      <c r="AO939" s="359"/>
      <c r="AP939" s="360" t="s">
        <v>636</v>
      </c>
      <c r="AQ939" s="360"/>
      <c r="AR939" s="360"/>
      <c r="AS939" s="360"/>
      <c r="AT939" s="360"/>
      <c r="AU939" s="360"/>
      <c r="AV939" s="360"/>
      <c r="AW939" s="360"/>
      <c r="AX939" s="360"/>
    </row>
    <row r="940" spans="1:50" ht="30" customHeight="1" x14ac:dyDescent="0.15">
      <c r="A940" s="376">
        <v>4</v>
      </c>
      <c r="B940" s="376">
        <v>1</v>
      </c>
      <c r="C940" s="361" t="s">
        <v>648</v>
      </c>
      <c r="D940" s="347"/>
      <c r="E940" s="347"/>
      <c r="F940" s="347"/>
      <c r="G940" s="347"/>
      <c r="H940" s="347"/>
      <c r="I940" s="347"/>
      <c r="J940" s="348" t="s">
        <v>636</v>
      </c>
      <c r="K940" s="349"/>
      <c r="L940" s="349"/>
      <c r="M940" s="349"/>
      <c r="N940" s="349"/>
      <c r="O940" s="349"/>
      <c r="P940" s="362" t="s">
        <v>635</v>
      </c>
      <c r="Q940" s="350"/>
      <c r="R940" s="350"/>
      <c r="S940" s="350"/>
      <c r="T940" s="350"/>
      <c r="U940" s="350"/>
      <c r="V940" s="350"/>
      <c r="W940" s="350"/>
      <c r="X940" s="350"/>
      <c r="Y940" s="351">
        <v>0.3</v>
      </c>
      <c r="Z940" s="352"/>
      <c r="AA940" s="352"/>
      <c r="AB940" s="353"/>
      <c r="AC940" s="363" t="s">
        <v>378</v>
      </c>
      <c r="AD940" s="363"/>
      <c r="AE940" s="363"/>
      <c r="AF940" s="363"/>
      <c r="AG940" s="363"/>
      <c r="AH940" s="355" t="s">
        <v>636</v>
      </c>
      <c r="AI940" s="356"/>
      <c r="AJ940" s="356"/>
      <c r="AK940" s="356"/>
      <c r="AL940" s="357" t="s">
        <v>636</v>
      </c>
      <c r="AM940" s="358"/>
      <c r="AN940" s="358"/>
      <c r="AO940" s="359"/>
      <c r="AP940" s="360" t="s">
        <v>636</v>
      </c>
      <c r="AQ940" s="360"/>
      <c r="AR940" s="360"/>
      <c r="AS940" s="360"/>
      <c r="AT940" s="360"/>
      <c r="AU940" s="360"/>
      <c r="AV940" s="360"/>
      <c r="AW940" s="360"/>
      <c r="AX940" s="360"/>
    </row>
    <row r="941" spans="1:50" ht="30" customHeight="1" x14ac:dyDescent="0.15">
      <c r="A941" s="376">
        <v>5</v>
      </c>
      <c r="B941" s="376">
        <v>1</v>
      </c>
      <c r="C941" s="361" t="s">
        <v>644</v>
      </c>
      <c r="D941" s="347"/>
      <c r="E941" s="347"/>
      <c r="F941" s="347"/>
      <c r="G941" s="347"/>
      <c r="H941" s="347"/>
      <c r="I941" s="347"/>
      <c r="J941" s="348">
        <v>2011501007761</v>
      </c>
      <c r="K941" s="349"/>
      <c r="L941" s="349"/>
      <c r="M941" s="349"/>
      <c r="N941" s="349"/>
      <c r="O941" s="349"/>
      <c r="P941" s="362" t="s">
        <v>645</v>
      </c>
      <c r="Q941" s="350"/>
      <c r="R941" s="350"/>
      <c r="S941" s="350"/>
      <c r="T941" s="350"/>
      <c r="U941" s="350"/>
      <c r="V941" s="350"/>
      <c r="W941" s="350"/>
      <c r="X941" s="350"/>
      <c r="Y941" s="351">
        <v>0.3</v>
      </c>
      <c r="Z941" s="352"/>
      <c r="AA941" s="352"/>
      <c r="AB941" s="353"/>
      <c r="AC941" s="354" t="s">
        <v>378</v>
      </c>
      <c r="AD941" s="354"/>
      <c r="AE941" s="354"/>
      <c r="AF941" s="354"/>
      <c r="AG941" s="354"/>
      <c r="AH941" s="355" t="s">
        <v>636</v>
      </c>
      <c r="AI941" s="356"/>
      <c r="AJ941" s="356"/>
      <c r="AK941" s="356"/>
      <c r="AL941" s="357" t="s">
        <v>636</v>
      </c>
      <c r="AM941" s="358"/>
      <c r="AN941" s="358"/>
      <c r="AO941" s="359"/>
      <c r="AP941" s="360" t="s">
        <v>636</v>
      </c>
      <c r="AQ941" s="360"/>
      <c r="AR941" s="360"/>
      <c r="AS941" s="360"/>
      <c r="AT941" s="360"/>
      <c r="AU941" s="360"/>
      <c r="AV941" s="360"/>
      <c r="AW941" s="360"/>
      <c r="AX941" s="360"/>
    </row>
    <row r="942" spans="1:50" ht="30" customHeight="1" x14ac:dyDescent="0.15">
      <c r="A942" s="376">
        <v>6</v>
      </c>
      <c r="B942" s="376">
        <v>1</v>
      </c>
      <c r="C942" s="361" t="s">
        <v>649</v>
      </c>
      <c r="D942" s="347"/>
      <c r="E942" s="347"/>
      <c r="F942" s="347"/>
      <c r="G942" s="347"/>
      <c r="H942" s="347"/>
      <c r="I942" s="347"/>
      <c r="J942" s="348" t="s">
        <v>636</v>
      </c>
      <c r="K942" s="349"/>
      <c r="L942" s="349"/>
      <c r="M942" s="349"/>
      <c r="N942" s="349"/>
      <c r="O942" s="349"/>
      <c r="P942" s="362" t="s">
        <v>646</v>
      </c>
      <c r="Q942" s="350"/>
      <c r="R942" s="350"/>
      <c r="S942" s="350"/>
      <c r="T942" s="350"/>
      <c r="U942" s="350"/>
      <c r="V942" s="350"/>
      <c r="W942" s="350"/>
      <c r="X942" s="350"/>
      <c r="Y942" s="351">
        <v>0.2</v>
      </c>
      <c r="Z942" s="352"/>
      <c r="AA942" s="352"/>
      <c r="AB942" s="353"/>
      <c r="AC942" s="354" t="s">
        <v>378</v>
      </c>
      <c r="AD942" s="354"/>
      <c r="AE942" s="354"/>
      <c r="AF942" s="354"/>
      <c r="AG942" s="354"/>
      <c r="AH942" s="355" t="s">
        <v>636</v>
      </c>
      <c r="AI942" s="356"/>
      <c r="AJ942" s="356"/>
      <c r="AK942" s="356"/>
      <c r="AL942" s="357" t="s">
        <v>636</v>
      </c>
      <c r="AM942" s="358"/>
      <c r="AN942" s="358"/>
      <c r="AO942" s="359"/>
      <c r="AP942" s="360" t="s">
        <v>636</v>
      </c>
      <c r="AQ942" s="360"/>
      <c r="AR942" s="360"/>
      <c r="AS942" s="360"/>
      <c r="AT942" s="360"/>
      <c r="AU942" s="360"/>
      <c r="AV942" s="360"/>
      <c r="AW942" s="360"/>
      <c r="AX942" s="360"/>
    </row>
    <row r="943" spans="1:50" ht="30" hidden="1" customHeight="1" x14ac:dyDescent="0.15">
      <c r="A943" s="376">
        <v>7</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366</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366</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366</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366</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2">
    <cfRule type="expression" dxfId="2803" priority="13889">
      <formula>IF(RIGHT(TEXT(Y792,"0.#"),1)=".",FALSE,TRUE)</formula>
    </cfRule>
    <cfRule type="expression" dxfId="2802" priority="13890">
      <formula>IF(RIGHT(TEXT(Y792,"0.#"),1)=".",TRUE,FALSE)</formula>
    </cfRule>
  </conditionalFormatting>
  <conditionalFormatting sqref="Y823:Y830 Y821 Y810:Y817 Y808 Y797:Y804 Y795">
    <cfRule type="expression" dxfId="2801" priority="13671">
      <formula>IF(RIGHT(TEXT(Y795,"0.#"),1)=".",FALSE,TRUE)</formula>
    </cfRule>
    <cfRule type="expression" dxfId="2800" priority="13672">
      <formula>IF(RIGHT(TEXT(Y795,"0.#"),1)=".",TRUE,FALSE)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5:Y791">
    <cfRule type="expression" dxfId="2793" priority="13695">
      <formula>IF(RIGHT(TEXT(Y785,"0.#"),1)=".",FALSE,TRUE)</formula>
    </cfRule>
    <cfRule type="expression" dxfId="2792" priority="13696">
      <formula>IF(RIGHT(TEXT(Y785,"0.#"),1)=".",TRUE,FALSE)</formula>
    </cfRule>
  </conditionalFormatting>
  <conditionalFormatting sqref="AU783">
    <cfRule type="expression" dxfId="2791" priority="13693">
      <formula>IF(RIGHT(TEXT(AU783,"0.#"),1)=".",FALSE,TRUE)</formula>
    </cfRule>
    <cfRule type="expression" dxfId="2790" priority="13694">
      <formula>IF(RIGHT(TEXT(AU783,"0.#"),1)=".",TRUE,FALSE)</formula>
    </cfRule>
  </conditionalFormatting>
  <conditionalFormatting sqref="AU792">
    <cfRule type="expression" dxfId="2789" priority="13691">
      <formula>IF(RIGHT(TEXT(AU792,"0.#"),1)=".",FALSE,TRUE)</formula>
    </cfRule>
    <cfRule type="expression" dxfId="2788" priority="13692">
      <formula>IF(RIGHT(TEXT(AU792,"0.#"),1)=".",TRUE,FALSE)</formula>
    </cfRule>
  </conditionalFormatting>
  <conditionalFormatting sqref="AU784:AU791 AU782">
    <cfRule type="expression" dxfId="2787" priority="13689">
      <formula>IF(RIGHT(TEXT(AU782,"0.#"),1)=".",FALSE,TRUE)</formula>
    </cfRule>
    <cfRule type="expression" dxfId="2786" priority="13690">
      <formula>IF(RIGHT(TEXT(AU782,"0.#"),1)=".",TRUE,FALSE)</formula>
    </cfRule>
  </conditionalFormatting>
  <conditionalFormatting sqref="Y822 Y809 Y796">
    <cfRule type="expression" dxfId="2785" priority="13675">
      <formula>IF(RIGHT(TEXT(Y796,"0.#"),1)=".",FALSE,TRUE)</formula>
    </cfRule>
    <cfRule type="expression" dxfId="2784" priority="13676">
      <formula>IF(RIGHT(TEXT(Y796,"0.#"),1)=".",TRUE,FALSE)</formula>
    </cfRule>
  </conditionalFormatting>
  <conditionalFormatting sqref="Y831 Y818 Y805">
    <cfRule type="expression" dxfId="2783" priority="13673">
      <formula>IF(RIGHT(TEXT(Y805,"0.#"),1)=".",FALSE,TRUE)</formula>
    </cfRule>
    <cfRule type="expression" dxfId="2782" priority="13674">
      <formula>IF(RIGHT(TEXT(Y805,"0.#"),1)=".",TRUE,FALSE)</formula>
    </cfRule>
  </conditionalFormatting>
  <conditionalFormatting sqref="AU822 AU809 AU796">
    <cfRule type="expression" dxfId="2781" priority="13669">
      <formula>IF(RIGHT(TEXT(AU796,"0.#"),1)=".",FALSE,TRUE)</formula>
    </cfRule>
    <cfRule type="expression" dxfId="2780" priority="13670">
      <formula>IF(RIGHT(TEXT(AU796,"0.#"),1)=".",TRUE,FALSE)</formula>
    </cfRule>
  </conditionalFormatting>
  <conditionalFormatting sqref="AU831 AU818 AU805">
    <cfRule type="expression" dxfId="2779" priority="13667">
      <formula>IF(RIGHT(TEXT(AU805,"0.#"),1)=".",FALSE,TRUE)</formula>
    </cfRule>
    <cfRule type="expression" dxfId="2778" priority="13668">
      <formula>IF(RIGHT(TEXT(AU805,"0.#"),1)=".",TRUE,FALSE)</formula>
    </cfRule>
  </conditionalFormatting>
  <conditionalFormatting sqref="AU823:AU830 AU821 AU810:AU817 AU808 AU797:AU804 AU795">
    <cfRule type="expression" dxfId="2777" priority="13665">
      <formula>IF(RIGHT(TEXT(AU795,"0.#"),1)=".",FALSE,TRUE)</formula>
    </cfRule>
    <cfRule type="expression" dxfId="2776" priority="13666">
      <formula>IF(RIGHT(TEXT(AU795,"0.#"),1)=".",TRUE,FALSE)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1:AO867">
    <cfRule type="expression" dxfId="2515" priority="6643">
      <formula>IF(AND(AL841&gt;=0, RIGHT(TEXT(AL841,"0.#"),1)&lt;&gt;"."),TRUE,FALSE)</formula>
    </cfRule>
    <cfRule type="expression" dxfId="2514" priority="6644">
      <formula>IF(AND(AL841&gt;=0, RIGHT(TEXT(AL841,"0.#"),1)="."),TRUE,FALSE)</formula>
    </cfRule>
    <cfRule type="expression" dxfId="2513" priority="6645">
      <formula>IF(AND(AL841&lt;0, RIGHT(TEXT(AL841,"0.#"),1)&lt;&gt;"."),TRUE,FALSE)</formula>
    </cfRule>
    <cfRule type="expression" dxfId="2512" priority="6646">
      <formula>IF(AND(AL841&lt;0, RIGHT(TEXT(AL841,"0.#"),1)="."),TRUE,FALSE)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40">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2">
    <cfRule type="expression" dxfId="2073" priority="2081">
      <formula>IF(RIGHT(TEXT(Y872,"0.#"),1)=".",FALSE,TRUE)</formula>
    </cfRule>
    <cfRule type="expression" dxfId="2072" priority="2082">
      <formula>IF(RIGHT(TEXT(Y872,"0.#"),1)=".",TRUE,FALSE)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2:AO872">
    <cfRule type="expression" dxfId="1973" priority="2083">
      <formula>IF(AND(AL872&gt;=0, RIGHT(TEXT(AL872,"0.#"),1)&lt;&gt;"."),TRUE,FALSE)</formula>
    </cfRule>
    <cfRule type="expression" dxfId="1972" priority="2084">
      <formula>IF(AND(AL872&gt;=0, RIGHT(TEXT(AL872,"0.#"),1)="."),TRUE,FALSE)</formula>
    </cfRule>
    <cfRule type="expression" dxfId="1971" priority="2085">
      <formula>IF(AND(AL872&lt;0, RIGHT(TEXT(AL872,"0.#"),1)&lt;&gt;"."),TRUE,FALSE)</formula>
    </cfRule>
    <cfRule type="expression" dxfId="1970" priority="2086">
      <formula>IF(AND(AL872&lt;0, RIGHT(TEXT(AL872,"0.#"),1)="."),TRUE,FALSE)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4 Y782">
    <cfRule type="expression" dxfId="715" priority="15">
      <formula>IF(RIGHT(TEXT(Y782,"0.#"),1)=".",FALSE,TRUE)</formula>
    </cfRule>
    <cfRule type="expression" dxfId="714" priority="16">
      <formula>IF(RIGHT(TEXT(Y782,"0.#"),1)=".",TRUE,FALSE)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699" max="49" man="1"/>
    <brk id="727" max="49" man="1"/>
    <brk id="735" max="49" man="1"/>
    <brk id="779" max="49"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568</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t="s">
        <v>568</v>
      </c>
      <c r="H31" s="13" t="str">
        <f t="shared" si="1"/>
        <v>特許特別会計</v>
      </c>
      <c r="I31" s="13" t="str">
        <f t="shared" si="5"/>
        <v>特許特別会計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特許特別会計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1"/>
      <c r="AA2" s="832"/>
      <c r="AB2" s="1035" t="s">
        <v>11</v>
      </c>
      <c r="AC2" s="1036"/>
      <c r="AD2" s="1037"/>
      <c r="AE2" s="248" t="s">
        <v>391</v>
      </c>
      <c r="AF2" s="248"/>
      <c r="AG2" s="248"/>
      <c r="AH2" s="248"/>
      <c r="AI2" s="248" t="s">
        <v>389</v>
      </c>
      <c r="AJ2" s="248"/>
      <c r="AK2" s="248"/>
      <c r="AL2" s="248"/>
      <c r="AM2" s="248" t="s">
        <v>418</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1"/>
      <c r="AA9" s="832"/>
      <c r="AB9" s="1035" t="s">
        <v>11</v>
      </c>
      <c r="AC9" s="1036"/>
      <c r="AD9" s="1037"/>
      <c r="AE9" s="248" t="s">
        <v>391</v>
      </c>
      <c r="AF9" s="248"/>
      <c r="AG9" s="248"/>
      <c r="AH9" s="248"/>
      <c r="AI9" s="248" t="s">
        <v>389</v>
      </c>
      <c r="AJ9" s="248"/>
      <c r="AK9" s="248"/>
      <c r="AL9" s="248"/>
      <c r="AM9" s="248" t="s">
        <v>418</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1"/>
      <c r="AA16" s="832"/>
      <c r="AB16" s="1035" t="s">
        <v>11</v>
      </c>
      <c r="AC16" s="1036"/>
      <c r="AD16" s="1037"/>
      <c r="AE16" s="248" t="s">
        <v>391</v>
      </c>
      <c r="AF16" s="248"/>
      <c r="AG16" s="248"/>
      <c r="AH16" s="248"/>
      <c r="AI16" s="248" t="s">
        <v>389</v>
      </c>
      <c r="AJ16" s="248"/>
      <c r="AK16" s="248"/>
      <c r="AL16" s="248"/>
      <c r="AM16" s="248" t="s">
        <v>418</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1"/>
      <c r="AA23" s="832"/>
      <c r="AB23" s="1035" t="s">
        <v>11</v>
      </c>
      <c r="AC23" s="1036"/>
      <c r="AD23" s="1037"/>
      <c r="AE23" s="248" t="s">
        <v>391</v>
      </c>
      <c r="AF23" s="248"/>
      <c r="AG23" s="248"/>
      <c r="AH23" s="248"/>
      <c r="AI23" s="248" t="s">
        <v>389</v>
      </c>
      <c r="AJ23" s="248"/>
      <c r="AK23" s="248"/>
      <c r="AL23" s="248"/>
      <c r="AM23" s="248" t="s">
        <v>418</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1"/>
      <c r="AA30" s="832"/>
      <c r="AB30" s="1035" t="s">
        <v>11</v>
      </c>
      <c r="AC30" s="1036"/>
      <c r="AD30" s="1037"/>
      <c r="AE30" s="248" t="s">
        <v>391</v>
      </c>
      <c r="AF30" s="248"/>
      <c r="AG30" s="248"/>
      <c r="AH30" s="248"/>
      <c r="AI30" s="248" t="s">
        <v>389</v>
      </c>
      <c r="AJ30" s="248"/>
      <c r="AK30" s="248"/>
      <c r="AL30" s="248"/>
      <c r="AM30" s="248" t="s">
        <v>418</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1"/>
      <c r="AA37" s="832"/>
      <c r="AB37" s="1035" t="s">
        <v>11</v>
      </c>
      <c r="AC37" s="1036"/>
      <c r="AD37" s="1037"/>
      <c r="AE37" s="248" t="s">
        <v>391</v>
      </c>
      <c r="AF37" s="248"/>
      <c r="AG37" s="248"/>
      <c r="AH37" s="248"/>
      <c r="AI37" s="248" t="s">
        <v>389</v>
      </c>
      <c r="AJ37" s="248"/>
      <c r="AK37" s="248"/>
      <c r="AL37" s="248"/>
      <c r="AM37" s="248" t="s">
        <v>418</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1"/>
      <c r="AA44" s="832"/>
      <c r="AB44" s="1035" t="s">
        <v>11</v>
      </c>
      <c r="AC44" s="1036"/>
      <c r="AD44" s="1037"/>
      <c r="AE44" s="248" t="s">
        <v>391</v>
      </c>
      <c r="AF44" s="248"/>
      <c r="AG44" s="248"/>
      <c r="AH44" s="248"/>
      <c r="AI44" s="248" t="s">
        <v>389</v>
      </c>
      <c r="AJ44" s="248"/>
      <c r="AK44" s="248"/>
      <c r="AL44" s="248"/>
      <c r="AM44" s="248" t="s">
        <v>418</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1"/>
      <c r="AA51" s="832"/>
      <c r="AB51" s="242" t="s">
        <v>11</v>
      </c>
      <c r="AC51" s="1036"/>
      <c r="AD51" s="1037"/>
      <c r="AE51" s="248" t="s">
        <v>391</v>
      </c>
      <c r="AF51" s="248"/>
      <c r="AG51" s="248"/>
      <c r="AH51" s="248"/>
      <c r="AI51" s="248" t="s">
        <v>389</v>
      </c>
      <c r="AJ51" s="248"/>
      <c r="AK51" s="248"/>
      <c r="AL51" s="248"/>
      <c r="AM51" s="248" t="s">
        <v>418</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1"/>
      <c r="AA58" s="832"/>
      <c r="AB58" s="1035" t="s">
        <v>11</v>
      </c>
      <c r="AC58" s="1036"/>
      <c r="AD58" s="1037"/>
      <c r="AE58" s="248" t="s">
        <v>391</v>
      </c>
      <c r="AF58" s="248"/>
      <c r="AG58" s="248"/>
      <c r="AH58" s="248"/>
      <c r="AI58" s="248" t="s">
        <v>389</v>
      </c>
      <c r="AJ58" s="248"/>
      <c r="AK58" s="248"/>
      <c r="AL58" s="248"/>
      <c r="AM58" s="248" t="s">
        <v>418</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1"/>
      <c r="AA65" s="832"/>
      <c r="AB65" s="1035" t="s">
        <v>11</v>
      </c>
      <c r="AC65" s="1036"/>
      <c r="AD65" s="1037"/>
      <c r="AE65" s="248" t="s">
        <v>391</v>
      </c>
      <c r="AF65" s="248"/>
      <c r="AG65" s="248"/>
      <c r="AH65" s="248"/>
      <c r="AI65" s="248" t="s">
        <v>389</v>
      </c>
      <c r="AJ65" s="248"/>
      <c r="AK65" s="248"/>
      <c r="AL65" s="248"/>
      <c r="AM65" s="248" t="s">
        <v>418</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3"/>
      <c r="B16" s="1054"/>
      <c r="C16" s="1054"/>
      <c r="D16" s="1054"/>
      <c r="E16" s="1054"/>
      <c r="F16" s="1055"/>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3"/>
      <c r="B29" s="1054"/>
      <c r="C29" s="1054"/>
      <c r="D29" s="1054"/>
      <c r="E29" s="1054"/>
      <c r="F29" s="1055"/>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3"/>
      <c r="B42" s="1054"/>
      <c r="C42" s="1054"/>
      <c r="D42" s="1054"/>
      <c r="E42" s="1054"/>
      <c r="F42" s="1055"/>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3"/>
      <c r="B56" s="1054"/>
      <c r="C56" s="1054"/>
      <c r="D56" s="1054"/>
      <c r="E56" s="1054"/>
      <c r="F56" s="1055"/>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3"/>
      <c r="B69" s="1054"/>
      <c r="C69" s="1054"/>
      <c r="D69" s="1054"/>
      <c r="E69" s="1054"/>
      <c r="F69" s="1055"/>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3"/>
      <c r="B82" s="1054"/>
      <c r="C82" s="1054"/>
      <c r="D82" s="1054"/>
      <c r="E82" s="1054"/>
      <c r="F82" s="1055"/>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3"/>
      <c r="B95" s="1054"/>
      <c r="C95" s="1054"/>
      <c r="D95" s="1054"/>
      <c r="E95" s="1054"/>
      <c r="F95" s="1055"/>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3"/>
      <c r="B109" s="1054"/>
      <c r="C109" s="1054"/>
      <c r="D109" s="1054"/>
      <c r="E109" s="1054"/>
      <c r="F109" s="1055"/>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3"/>
      <c r="B122" s="1054"/>
      <c r="C122" s="1054"/>
      <c r="D122" s="1054"/>
      <c r="E122" s="1054"/>
      <c r="F122" s="1055"/>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3"/>
      <c r="B135" s="1054"/>
      <c r="C135" s="1054"/>
      <c r="D135" s="1054"/>
      <c r="E135" s="1054"/>
      <c r="F135" s="1055"/>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3"/>
      <c r="B148" s="1054"/>
      <c r="C148" s="1054"/>
      <c r="D148" s="1054"/>
      <c r="E148" s="1054"/>
      <c r="F148" s="1055"/>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3"/>
      <c r="B162" s="1054"/>
      <c r="C162" s="1054"/>
      <c r="D162" s="1054"/>
      <c r="E162" s="1054"/>
      <c r="F162" s="1055"/>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3"/>
      <c r="B175" s="1054"/>
      <c r="C175" s="1054"/>
      <c r="D175" s="1054"/>
      <c r="E175" s="1054"/>
      <c r="F175" s="1055"/>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3"/>
      <c r="B188" s="1054"/>
      <c r="C188" s="1054"/>
      <c r="D188" s="1054"/>
      <c r="E188" s="1054"/>
      <c r="F188" s="1055"/>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3"/>
      <c r="B201" s="1054"/>
      <c r="C201" s="1054"/>
      <c r="D201" s="1054"/>
      <c r="E201" s="1054"/>
      <c r="F201" s="1055"/>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3"/>
      <c r="B215" s="1054"/>
      <c r="C215" s="1054"/>
      <c r="D215" s="1054"/>
      <c r="E215" s="1054"/>
      <c r="F215" s="1055"/>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3"/>
      <c r="B228" s="1054"/>
      <c r="C228" s="1054"/>
      <c r="D228" s="1054"/>
      <c r="E228" s="1054"/>
      <c r="F228" s="1055"/>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3"/>
      <c r="B241" s="1054"/>
      <c r="C241" s="1054"/>
      <c r="D241" s="1054"/>
      <c r="E241" s="1054"/>
      <c r="F241" s="1055"/>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3"/>
      <c r="B254" s="1054"/>
      <c r="C254" s="1054"/>
      <c r="D254" s="1054"/>
      <c r="E254" s="1054"/>
      <c r="F254" s="1055"/>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2CB1EB7-E193-406E-A376-3B66708D1AEE}">
  <ds:schemaRefs>
    <ds:schemaRef ds:uri="http://schemas.microsoft.com/sharepoint/v3/contenttype/forms"/>
  </ds:schemaRefs>
</ds:datastoreItem>
</file>

<file path=customXml/itemProps2.xml><?xml version="1.0" encoding="utf-8"?>
<ds:datastoreItem xmlns:ds="http://schemas.openxmlformats.org/officeDocument/2006/customXml" ds:itemID="{AD41C3F2-39D8-48E3-BD7B-F886D363D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69FDA1-72B3-4D8A-A14F-FE1B3811E888}">
  <ds:schemaRef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Hiroshi Maruoka</cp:lastModifiedBy>
  <cp:lastPrinted>2019-03-12T06:48:21Z</cp:lastPrinted>
  <dcterms:created xsi:type="dcterms:W3CDTF">2012-03-13T00:50:25Z</dcterms:created>
  <dcterms:modified xsi:type="dcterms:W3CDTF">2020-10-06T13:34:48Z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