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73DF0AE-F29C-41AD-9760-C5B93697FC0F}" xr6:coauthVersionLast="47" xr6:coauthVersionMax="47" xr10:uidLastSave="{00000000-0000-0000-0000-000000000000}"/>
  <bookViews>
    <workbookView xWindow="32040" yWindow="525" windowWidth="19755" windowHeight="1452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別紙2!$A$1:$AX$14</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38" i="11" l="1"/>
  <c r="AY340" i="11"/>
  <c r="AY336" i="11"/>
  <c r="AY337" i="11"/>
  <c r="AY341" i="11"/>
  <c r="AY323" i="11"/>
  <c r="AY322" i="11"/>
  <c r="AY331" i="11"/>
  <c r="AY326" i="11"/>
  <c r="AY328" i="11"/>
  <c r="AY329" i="11"/>
  <c r="AY330" i="11"/>
  <c r="AY324" i="11"/>
  <c r="AY325" i="11"/>
  <c r="AY332" i="11"/>
  <c r="AY398" i="11"/>
  <c r="AY69" i="11"/>
  <c r="AY327"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203" i="11"/>
  <c r="AY204" i="11"/>
  <c r="AY205" i="11"/>
  <c r="AY176" i="11"/>
  <c r="AY177" i="11"/>
  <c r="AY178" i="11"/>
  <c r="AY175" i="11"/>
  <c r="AY151" i="11"/>
  <c r="AY152" i="11"/>
  <c r="AY155" i="11"/>
  <c r="AY153" i="11"/>
  <c r="AY154" i="11"/>
  <c r="AY141" i="11"/>
  <c r="AY142" i="11"/>
  <c r="AY144" i="11"/>
  <c r="AY143" i="11"/>
  <c r="AY115" i="11"/>
  <c r="AY121" i="11"/>
  <c r="AY116" i="11"/>
  <c r="AY117" i="11"/>
  <c r="AY193" i="11"/>
  <c r="AY209" i="11"/>
  <c r="AY128" i="11"/>
  <c r="AY135" i="11"/>
  <c r="AY210" i="11"/>
  <c r="AY100" i="11"/>
  <c r="AY163" i="11"/>
  <c r="AY164" i="11"/>
  <c r="AY123" i="11"/>
  <c r="AY129" i="11"/>
  <c r="AY171" i="11"/>
  <c r="AY118" i="11"/>
  <c r="AY124" i="11"/>
  <c r="AY130" i="11"/>
  <c r="AY198" i="11"/>
  <c r="AY211" i="11"/>
  <c r="AY113" i="11"/>
  <c r="AY119" i="11"/>
  <c r="AY12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82" i="11"/>
  <c r="AY86" i="11"/>
  <c r="AY87" i="11"/>
  <c r="AY80" i="11"/>
  <c r="AY83" i="11"/>
  <c r="AY63" i="11"/>
  <c r="AY55" i="11"/>
  <c r="AY92"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<sst xmlns="http://schemas.openxmlformats.org/spreadsheetml/2006/main" count="2430" uniqueCount="862">
  <si>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</si>
  <si>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</si>
  <si>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</si>
  <si>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</si>
  <si>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</si>
  <si>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</si>
  <si>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</si>
  <si>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</si>
  <si>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離島・SS過疎地等における石油製品の流通合理化支援事業費</t>
  </si>
  <si>
    <t>担当部局庁</t>
    <phoneticPr fontId="5"/>
  </si>
  <si>
    <t>資源エネルギー庁　資源・燃料部</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</si>
  <si>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</si>
  <si>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</si>
  <si>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</si>
  <si>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</si>
  <si>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</si>
  <si>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</si>
  <si>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石油流通課</t>
  </si>
  <si>
    <t>課長　永井　岳彦</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</si>
  <si>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</si>
  <si>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</si>
  <si>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</si>
  <si>
    <t>関係する
計画、通知等</t>
    <phoneticPr fontId="5"/>
  </si>
  <si>
    <t>エネルギー基本計画（令和3年10月22日閣議決定）
国土強靱化基本計画（平成30年12月14日閣議決定）
離島振興基本方針（平成25年3月29日官報告示）</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</si>
  <si>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</si>
  <si>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</si>
  <si>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</si>
  <si>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本事業を通じて、燃料供給条件の厳しい離島やSS過疎地を含めて燃料アクセスを維持し、国内の石油製品の安定的な供給等を確保することを目的とします。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</si>
  <si>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</si>
  <si>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（１）離島のガソリン流通コスト対策事業費
　輸送形態と本土からの距離に応じて補助単価を設定し、離島におけるガソリンの追加的な輸送コスト相当分を補助します。（補助率：10/10）
（２）離島への石油製品の安定・効率的な供給体制の構築支援事業費
　地域ごとに関係者（自治体、事業者（元売・地元販売店）、需要家など）による検討の場を設け、石油製品の流通合理化策や安定供給体制を構築する取組等を支援します。加えて、自治体等が実施する離島における石油製品の流通合理化に資する事業に必要な諸設備の取得や維持のための経費（工事費、検査費等も含む）に対しても支援します。（補助率：10/10）
（３）環境・安全対策等
　SS過疎地を中心として、SS設備に係る環境・安全対策や流通合理化対策のため、①地下タンクからの危険物漏洩防止のための補強工事や漏洩点検検査（補助率：2/3、1/3）、②地下タンク等の撤去・効率化、簡易計量機の設置等（補助率：10/10、3/4、2/3）を支援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</si>
  <si>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</si>
  <si>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</si>
  <si>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</si>
  <si>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</si>
  <si>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</si>
  <si>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</si>
  <si>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</si>
  <si>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</si>
  <si>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</si>
  <si>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</si>
  <si>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</si>
  <si>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</si>
  <si>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</si>
  <si>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</si>
  <si>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</si>
  <si>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</si>
  <si>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</si>
  <si>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</si>
  <si>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</si>
  <si>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</si>
  <si>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</si>
  <si>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</si>
  <si>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</si>
  <si>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石油製品販売業構造改善対策事業費等補助金</t>
  </si>
  <si>
    <t>環境・安全対策等における補助件数の見直しによる減</t>
  </si>
  <si>
    <t>活動内容
（アクティビティ）</t>
    <phoneticPr fontId="5"/>
  </si>
  <si>
    <t>輸送形態と本土からの距離に応じて補助単価を設定し、離島におけるガソリンの追加的な輸送コスト相当分を補助する。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</si>
  <si>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</si>
  <si>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</si>
  <si>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</si>
  <si>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</si>
  <si>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</si>
  <si>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</si>
  <si>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</si>
  <si>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離島のSSに対してガソリンの追加的な流通コスト相当分を支援</t>
  </si>
  <si>
    <t>対象離島SSに対する輸送コスト補助件数（平成30年度以降）</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</si>
  <si>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</si>
  <si>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</si>
  <si>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</si>
  <si>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</si>
  <si>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</si>
  <si>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</si>
  <si>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執行額／補助実施離島　　　　　　</t>
    <phoneticPr fontId="5"/>
  </si>
  <si>
    <t>千円</t>
  </si>
  <si>
    <t>計算式</t>
    <rPh sb="0" eb="2">
      <t>ケイサン</t>
    </rPh>
    <rPh sb="2" eb="3">
      <t>シキ</t>
    </rPh>
    <phoneticPr fontId="5"/>
  </si>
  <si>
    <t>千円/件</t>
    <phoneticPr fontId="5"/>
  </si>
  <si>
    <t>2,036,115/152</t>
  </si>
  <si>
    <t>1,877,307/148</t>
  </si>
  <si>
    <t>1,850,642/148</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</si>
  <si>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</si>
  <si>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</si>
  <si>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</si>
  <si>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</si>
  <si>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</si>
  <si>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</si>
  <si>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</si>
  <si>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ガソリン販売実績がある離島に対する追加的な流通コスト相当分の支援（100%）（平成30年度以降）</t>
  </si>
  <si>
    <t>支援実施島数</t>
  </si>
  <si>
    <t>成果実績</t>
    <rPh sb="0" eb="2">
      <t>セイカ</t>
    </rPh>
    <rPh sb="2" eb="4">
      <t>ジッセキ</t>
    </rPh>
    <phoneticPr fontId="5"/>
  </si>
  <si>
    <t>島</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</si>
  <si>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</si>
  <si>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</si>
  <si>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</si>
  <si>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</si>
  <si>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離島のガソリン流通コスト対策事業業務方法書（様式第２号）補助金交付決定通知書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</si>
  <si>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</si>
  <si>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</si>
  <si>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</si>
  <si>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</si>
  <si>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</si>
  <si>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</si>
  <si>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</si>
  <si>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</si>
  <si>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地域ごとに関係者（自治体、事業者（元売・地元販売店）、需要家など）による検討の場を設け、石油製品の流通合理化策や安定供給体制を構築する取組等を支援する。</t>
  </si>
  <si>
    <t>離島において自治体や販売事業者等が石油製品の流通合理化・安定供給に向けて行う事業を支援</t>
  </si>
  <si>
    <t>離島における石油製品の流通合理化・安定供給に向けた協議会の開催実績（平成30年度以降）</t>
  </si>
  <si>
    <t>執行額／対策策定件数</t>
    <phoneticPr fontId="5"/>
  </si>
  <si>
    <t>22,816/2</t>
  </si>
  <si>
    <t>12,137/1</t>
  </si>
  <si>
    <t>2,659/1</t>
  </si>
  <si>
    <t>6地域の石油製品の流通合理化又は安定供給体制の構築</t>
  </si>
  <si>
    <t>地域の実情に合わせた流通合理化又は安定供給に向けた対策の策定件数</t>
  </si>
  <si>
    <t>地域</t>
  </si>
  <si>
    <t>離島への石油製品の安定・効率的な供給体制の構築支援事業業務方法書（様式第2号）補助金交付決定通知書</t>
  </si>
  <si>
    <t>SS過疎地を中心として、SS設備に係る環境・安全対策や流通合理化対策のため、①地下タンクからの危険物漏洩防止のための補強工事や漏洩点検検査、②地下タンク等の撤去・効率化、簡易計量機の設置等を支援する。</t>
  </si>
  <si>
    <t>揮発油販売業者等が必要な環境・安全対策等に取り組むための補助の実施</t>
  </si>
  <si>
    <t>環境・安全対策等関係工事に対する補助実績件数</t>
  </si>
  <si>
    <t>補助実績額／補助実績件数</t>
    <phoneticPr fontId="5"/>
  </si>
  <si>
    <t>1,871,205/586</t>
  </si>
  <si>
    <t>1,485,529/522</t>
  </si>
  <si>
    <t>1,397,504/516</t>
  </si>
  <si>
    <t>1,079,761/343</t>
  </si>
  <si>
    <t>SS減少ペースをガソリン需要減少並に抑えることで、消費者に石油製品が安定的に供給される体制を維持</t>
  </si>
  <si>
    <t>ＳＳ減少率（前年比）がガソリン需要減少率（前年比）を下回ること
※目標：ガソリン需要減少率／SS減少率＝100％以上（目標終了年度なし）</t>
  </si>
  <si>
    <t>％</t>
  </si>
  <si>
    <t>揮発油販売業者数及び給油所数の推移（登録ベース）、資源・エネルギー統計</t>
  </si>
  <si>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</si>
  <si>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</si>
  <si>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</si>
  <si>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</si>
  <si>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</si>
  <si>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</si>
  <si>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</si>
  <si>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</si>
  <si>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</si>
  <si>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</si>
  <si>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</si>
  <si>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</si>
  <si>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</si>
  <si>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</si>
  <si>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</si>
  <si>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</si>
  <si>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</si>
  <si>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</si>
  <si>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</si>
  <si>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</si>
  <si>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</si>
  <si>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</si>
  <si>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</si>
  <si>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</si>
  <si>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</si>
  <si>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</si>
  <si>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</si>
  <si>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</si>
  <si>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</si>
  <si>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</si>
  <si>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</si>
  <si>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</si>
  <si>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</si>
  <si>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</si>
  <si>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</si>
  <si>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生活に不可欠な石油製品の安定供給を維持するためには、石油サプライチェーンにおける最終供給者としての大きな役割を果たしているSSの経営安定化を図ることは重要である。また、離島においては、移動手段のほとんどが自家用車であり、必需品となっているガソリン等が本土と比して割高なため、石油製品小売価格の引き下げに係る要望を数多く受けている。</t>
  </si>
  <si>
    <t>地方自治体、民間等に委ねることができない事業なのか。</t>
    <phoneticPr fontId="5"/>
  </si>
  <si>
    <t>SS事業者の経営は全国的に大変厳しい状況であり、そのような中でも引き続き、我が国全体における石油製品の安定的な供給の確保を図るためには、国が率先して行うことが必要である。また、我が国全体の離島施策として、離島のガソリン価格の低廉化と安定供給を国が率先して包括的に支援することが必要である。</t>
  </si>
  <si>
    <t>政策目的の達成手段として必要かつ適切な事業か。政策体系の中で優先度の高い事業か。</t>
    <phoneticPr fontId="5"/>
  </si>
  <si>
    <t>石油製品の安定供給を確保するためには、地域の実情に応じた燃料供給システムの構築等や環境・安全対策等は必要不可欠である。また、離島の住民にとって生活に欠かせない重要なライフラインであるガソリンの安定供給と価格の低廉化は重要であり、本土に比べて割高な離島の流通コストの支援の必要性は高い。</t>
  </si>
  <si>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</si>
  <si>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</si>
  <si>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</si>
  <si>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</si>
  <si>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</si>
  <si>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</si>
  <si>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</si>
  <si>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事業を行う場合に生じる費用及びその関連費用を補填するものであり、その補填は必要最低限となっている。</t>
  </si>
  <si>
    <t>単位当たりコスト等の水準は妥当か。</t>
    <rPh sb="8" eb="9">
      <t>トウ</t>
    </rPh>
    <phoneticPr fontId="5"/>
  </si>
  <si>
    <t>限られた予算で、効率的に事業を実施できるよう、単位当たりコストが低く抑えられるよう事業内容の精査等に努めている。</t>
  </si>
  <si>
    <t>資金の流れの中間段階での支出は合理的なものとなっているか。</t>
    <phoneticPr fontId="5"/>
  </si>
  <si>
    <t>補助事業者に対する交付決定にあたっては、第三者委員会による審査を行っている。また、確定検査等において必要経費を精査した上で支出している。</t>
  </si>
  <si>
    <t>費目・使途が事業目的に即し真に必要なものに限定されているか。</t>
    <phoneticPr fontId="5"/>
  </si>
  <si>
    <t>交付要綱において、補助対象経費の区分を真に必要なものに限定しており、また、確定検査の実施により事業について適切に確認し、費用・使途は事業目的に即し必要なものに限定している。</t>
  </si>
  <si>
    <t>不用率が大きい場合、その理由は妥当か。（理由を右に記載）</t>
    <phoneticPr fontId="5"/>
  </si>
  <si>
    <t>令和３年度は年度当初には想定し得なかったほどのガソリン価格の高騰等によって、離島でのガソリン需要が当初の見込みから減ったため、不用が出た。</t>
    <rPh sb="64" eb="65">
      <t>ヨウ</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</si>
  <si>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</si>
  <si>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</si>
  <si>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</si>
  <si>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事業内容の精査等事業を効率的に行うよう工夫している。</t>
  </si>
  <si>
    <t>事業の有効性</t>
    <rPh sb="0" eb="2">
      <t>ジギョウ</t>
    </rPh>
    <rPh sb="3" eb="6">
      <t>ユウコウセイ</t>
    </rPh>
    <phoneticPr fontId="5"/>
  </si>
  <si>
    <t>成果実績は成果目標に見合ったものとなっているか。</t>
    <phoneticPr fontId="5"/>
  </si>
  <si>
    <t>本事業の実施により、SSの減少ペースは緩やかとなっており、十分見合ったものとなっている。また、約9割の離島に対して追加的な流通コストの支援等を実施している。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</si>
  <si>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</si>
  <si>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事業内容の精査、事業の効率的な執行、多面的な視点からの調査の手法の考案を施策立案段階から行っている。</t>
  </si>
  <si>
    <t>活動実績は見込みに見合ったものであるか。</t>
    <phoneticPr fontId="5"/>
  </si>
  <si>
    <t>活動実績は、見込みに対し、十分見合ったものとなっている。</t>
  </si>
  <si>
    <t>整備された施設や成果物は十分に活用されているか。</t>
    <phoneticPr fontId="5"/>
  </si>
  <si>
    <t>本事業による設備の導入等により、引き続き石油製品の安定供給を確保できる体制確保に活用されている。また、離島における石油製品の安定又は低廉な供給に活用されている。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</si>
  <si>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</si>
  <si>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</si>
  <si>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</si>
  <si>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</si>
  <si>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○離島のガソリン流通コスト対策事業においては、補助事業の制度等が適切なものとなるよう、必要に応じて見直し等を行う必要がある。
○離島への石油製品の安定・効率的な供給体制の構築支援事業においては、当初見込んでいた件数と実績に乖離が生じており、自治体等の協力を得られるように努める必要がある。
○環境・安全対策等を行う中小SS等への支援においては、定期的な支出状況の確認や年度末の確定検査等により、適正に執行されていることを把握できる仕組みとしている。なお、令和3年度の成果実績がゼロとなっているのは、成果指標の計算に用いているガソリン需要減少率が令和2年度に大きく減少した反動で令和3年度が殆ど減少しなかったことによるものである。</t>
  </si>
  <si>
    <t>改善の
方向性</t>
    <rPh sb="0" eb="2">
      <t>カイゼン</t>
    </rPh>
    <rPh sb="4" eb="7">
      <t>ホウコウセイ</t>
    </rPh>
    <phoneticPr fontId="5"/>
  </si>
  <si>
    <t>○離島のガソリン流通コスト対策事業においては、補助事業の制度が適切なものとなるよう、適宜見直し等を行っていく。
○離島への石油製品の安定・効率的な供給体制の構築支援事業においては、補助事業の事務局等を通じて離島ごとの課題把握等に努めるとともに、自治体等とのコミュニケーションも随時図っていく。
○環境・安全対策等を行う中小SS等への支援においては、石油製品の安定供給を確保すべく、引き続き、効率的な運用に努めていく。</t>
  </si>
  <si>
    <t>外部有識者の所見</t>
    <rPh sb="0" eb="2">
      <t>ガイブ</t>
    </rPh>
    <rPh sb="2" eb="5">
      <t>ユウシキシャ</t>
    </rPh>
    <rPh sb="6" eb="8">
      <t>ショケン</t>
    </rPh>
    <phoneticPr fontId="5"/>
  </si>
  <si>
    <t>・成果目標の達成度が低いため、目標値の検証・見直しをすべき。点検結果欄に「離島への石油製品の安定・効率的な供給体制の構築支援事業においては、当初見込んでいた件数と実績に乖離が生じており、自治体等の協力を得られるように努める必要がある。」との記載があるが、具体的になぜ経年で目標が達成されていないのか（例えば補助金スキームの使い勝手が悪い等）、より詳細な要因分析と今後の改善方策についての記載が必要ではない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</si>
  <si>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</si>
  <si>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</si>
  <si>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</si>
  <si>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</si>
  <si>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</si>
  <si>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離島への石油製品の安定・効率的な供給体制構築支援事業について、件数を見込みに近づけるべく自治体などとも連携して案件の発掘や申請等に向けた相談対応等を行い、課題のある離島で事業を効果的に活用できるように工夫をする。加えて、事業内容を一部見直し、これまでソフト支援しかしていなかったものを自治体等が抱えている課題の実態を踏まえ、設備等の検査などでも事業が活用できるように見直しを検討する。</t>
  </si>
  <si>
    <t>備考</t>
    <rPh sb="0" eb="2">
      <t>ビコウ</t>
    </rPh>
    <phoneticPr fontId="5"/>
  </si>
  <si>
    <t>○平成30年度より、「離島のガソリン流通コスト対策事業費（事業番号：0185）」、「離島への石油製品の安定・効率的な供給体制の構築支援事業費（事業番号：0190）」と統合し、「離島・SS過疎地における石油製品の流通合理化支援事業費」と名称を変更。
○平成31年度より、本事業で実施していた「SS過疎地対策検討支援事業」を「次世代燃料供給体制構築支援事業費（平成30年度事業番号：新31-0023）」に移行。また、「離島・SS過疎地等における石油製品の流通合理化支援事業費」と名称を変更。</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</si>
  <si>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</si>
  <si>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</si>
  <si>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0047</t>
  </si>
  <si>
    <t>0379</t>
  </si>
  <si>
    <t>平成24年度</t>
    <rPh sb="0" eb="2">
      <t>ヘイセイ</t>
    </rPh>
    <phoneticPr fontId="5"/>
  </si>
  <si>
    <t>0444</t>
  </si>
  <si>
    <t>0446</t>
  </si>
  <si>
    <t>平成25年度</t>
    <rPh sb="0" eb="2">
      <t>ヘイセイ</t>
    </rPh>
    <phoneticPr fontId="5"/>
  </si>
  <si>
    <t>0360</t>
  </si>
  <si>
    <t>0362</t>
  </si>
  <si>
    <t>平成26年度</t>
    <rPh sb="0" eb="2">
      <t>ヘイセイ</t>
    </rPh>
    <phoneticPr fontId="5"/>
  </si>
  <si>
    <t>0322</t>
  </si>
  <si>
    <t>0323</t>
  </si>
  <si>
    <t>平成27年度</t>
    <rPh sb="0" eb="2">
      <t>ヘイセイ</t>
    </rPh>
    <phoneticPr fontId="5"/>
  </si>
  <si>
    <t>0275</t>
  </si>
  <si>
    <t>平成28年度</t>
    <rPh sb="0" eb="2">
      <t>ヘイセイ</t>
    </rPh>
    <phoneticPr fontId="5"/>
  </si>
  <si>
    <t>0228</t>
  </si>
  <si>
    <t>0229</t>
  </si>
  <si>
    <t>0236</t>
  </si>
  <si>
    <t>平成29年度</t>
    <rPh sb="0" eb="2">
      <t>ヘイセイ</t>
    </rPh>
    <phoneticPr fontId="5"/>
  </si>
  <si>
    <t>0195</t>
  </si>
  <si>
    <t>0196</t>
  </si>
  <si>
    <t>0202</t>
  </si>
  <si>
    <t>平成30年度</t>
    <rPh sb="0" eb="2">
      <t>ヘイセイ</t>
    </rPh>
    <phoneticPr fontId="5"/>
  </si>
  <si>
    <t>0184</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</si>
  <si>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</si>
  <si>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</si>
  <si>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</si>
  <si>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</si>
  <si>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</si>
  <si>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</si>
  <si>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A.全国石油商業組合連合会</t>
    <phoneticPr fontId="5"/>
  </si>
  <si>
    <t>B.竹山産業開発株式会社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</si>
  <si>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</si>
  <si>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</si>
  <si>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</si>
  <si>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</si>
  <si>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間接補助事業に係る経費</t>
  </si>
  <si>
    <t>ガソリン小売価格の輸送コスト分の引下げ、SS施設の整備等</t>
  </si>
  <si>
    <t>事務費</t>
  </si>
  <si>
    <t>補助事業に係る事務費</t>
  </si>
  <si>
    <t>人件費</t>
  </si>
  <si>
    <t>補助事業に係る人件費</t>
  </si>
  <si>
    <t>C.長崎県石油商業組合</t>
    <phoneticPr fontId="5"/>
  </si>
  <si>
    <t>D.株式会社日本能率協会総合研究所</t>
    <phoneticPr fontId="5"/>
  </si>
  <si>
    <t>補助金執行業務のサポート</t>
  </si>
  <si>
    <t>間接補助事業にかかる経費</t>
  </si>
  <si>
    <t>管理費</t>
  </si>
  <si>
    <t>補助事業の管理にかかる経費</t>
  </si>
  <si>
    <t>E.隠岐の島町</t>
    <phoneticPr fontId="5"/>
  </si>
  <si>
    <t>F. 一般社団法人全国石油協会</t>
    <phoneticPr fontId="5"/>
  </si>
  <si>
    <t>隠岐島油槽所大規模修繕対策検討事業</t>
  </si>
  <si>
    <t>G.関彰商事株式会社</t>
    <phoneticPr fontId="5"/>
  </si>
  <si>
    <t>H.愛知県石油業協同組合</t>
    <phoneticPr fontId="5"/>
  </si>
  <si>
    <t>地下埋設物等の撤去工事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</si>
  <si>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</si>
  <si>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</si>
  <si>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</si>
  <si>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</si>
  <si>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</si>
  <si>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</si>
  <si>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</si>
  <si>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</si>
  <si>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</si>
  <si>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</si>
  <si>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</si>
  <si>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</si>
  <si>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全国石油商業組合連合会</t>
  </si>
  <si>
    <t>補助事業を実施</t>
  </si>
  <si>
    <t>補助金等交付</t>
  </si>
  <si>
    <t>B</t>
    <phoneticPr fontId="5"/>
  </si>
  <si>
    <t>竹山産業開発株式会社　タケヤマセルフ和光給油所</t>
  </si>
  <si>
    <t>ガソリン小売価格の輸送コスト分の引下げ、SS施設の整備　等</t>
  </si>
  <si>
    <t>佐渡農業協同組合　金井給油所</t>
  </si>
  <si>
    <t>竹山産業開発株式会社　タケヤマセルフ徳之島給油所</t>
  </si>
  <si>
    <t>佐渡農業協同組合　佐和田給油所</t>
  </si>
  <si>
    <t>佐渡農業協同組合　両津給油所</t>
  </si>
  <si>
    <t>有限会社新島燃料店　新島給油所</t>
  </si>
  <si>
    <t>ヘンミ石油株式会社　昭和シェル 真野給油所</t>
  </si>
  <si>
    <t>小笠原島漁業協同組合　小笠原島漁業協同組合給油所</t>
  </si>
  <si>
    <t>竹山産業開発株式会社　タケヤマフルサービス鳩浜給油所</t>
  </si>
  <si>
    <t>小笠原商事有限会社　父島給油所</t>
  </si>
  <si>
    <t>C</t>
    <phoneticPr fontId="5"/>
  </si>
  <si>
    <t>長崎県石油商業組合</t>
  </si>
  <si>
    <t>随意契約
（その他）</t>
  </si>
  <si>
    <t>鹿児島県石油商業組合</t>
  </si>
  <si>
    <t>東京都石油業協同組合</t>
  </si>
  <si>
    <t>全国漁業協同組合連合会</t>
  </si>
  <si>
    <t>愛知県石油商業組合</t>
  </si>
  <si>
    <t>新潟県石油業協同組合</t>
  </si>
  <si>
    <t>香川県総合エネルギー協同組合</t>
  </si>
  <si>
    <t>島根県石油協同組合</t>
  </si>
  <si>
    <t>北海道石油業協同組合連合会</t>
  </si>
  <si>
    <t>全国農業協同組合連合会</t>
  </si>
  <si>
    <t>D</t>
    <phoneticPr fontId="5"/>
  </si>
  <si>
    <t>株式会社日本能率協会総合研究所</t>
  </si>
  <si>
    <t>補助事業の実施</t>
  </si>
  <si>
    <t>E</t>
    <phoneticPr fontId="5"/>
  </si>
  <si>
    <t>隠岐の島町</t>
  </si>
  <si>
    <t>隠岐島油槽所における大規模修繕対策のための検討</t>
  </si>
  <si>
    <t>F</t>
    <phoneticPr fontId="5"/>
  </si>
  <si>
    <t>一般社団法人全国石油協会</t>
  </si>
  <si>
    <t>G</t>
    <phoneticPr fontId="5"/>
  </si>
  <si>
    <t>関彰商事株式会社</t>
  </si>
  <si>
    <t>株式会社ライフサポート九州</t>
  </si>
  <si>
    <t>地下埋設物等の撤去工事・地下タンク漏えい防止工事</t>
  </si>
  <si>
    <t>新光石油株式会社</t>
  </si>
  <si>
    <t>地下タンク漏えい防止工事</t>
  </si>
  <si>
    <t>株式会社豊商会</t>
  </si>
  <si>
    <t>ヤマリョー株式会社</t>
  </si>
  <si>
    <t>株式会社マルシン石油</t>
  </si>
  <si>
    <t>株式会社ヤマゲン</t>
  </si>
  <si>
    <t>ツネイシＣバリューズ株式会社</t>
  </si>
  <si>
    <t>株式会社なみおか</t>
  </si>
  <si>
    <t>株式会社英和エネルギー</t>
  </si>
  <si>
    <t>H</t>
    <phoneticPr fontId="5"/>
  </si>
  <si>
    <t>愛知県石油業協同組合</t>
  </si>
  <si>
    <t>徳島県石油事業協同組合</t>
  </si>
  <si>
    <t>茨城県石油業協同組合</t>
  </si>
  <si>
    <t>愛媛県石油業協同組合</t>
  </si>
  <si>
    <t>大分県石油販売協同組合</t>
  </si>
  <si>
    <t>岐阜県石油商業協同組合</t>
  </si>
  <si>
    <t>熊本県石油販売協同組合</t>
  </si>
  <si>
    <t>埼玉県石油業協同組合</t>
  </si>
  <si>
    <t>千葉県石油協同組合</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</si>
  <si>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</si>
  <si>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</si>
  <si>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</si>
  <si>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</si>
  <si>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</si>
  <si>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</si>
  <si>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</si>
  <si>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</si>
  <si>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</si>
  <si>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</si>
  <si>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</si>
  <si>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</si>
  <si>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</si>
  <si>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</si>
  <si>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</si>
  <si>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</si>
  <si>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</si>
  <si>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</si>
  <si>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</si>
  <si>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</si>
  <si>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</si>
  <si>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</si>
  <si>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</si>
  <si>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</si>
  <si>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</si>
  <si>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</si>
  <si>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</si>
  <si>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</si>
  <si>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</si>
  <si>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</si>
  <si>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</si>
  <si>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</si>
  <si>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</si>
  <si>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</si>
  <si>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</si>
  <si>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</si>
  <si>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</si>
  <si>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</si>
  <si>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</si>
  <si>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</si>
  <si>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</si>
  <si>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</si>
  <si>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</si>
  <si>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</si>
  <si>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</si>
  <si>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</si>
  <si>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</si>
  <si>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</si>
  <si>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</si>
  <si>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</si>
  <si>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</si>
  <si>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</si>
  <si>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</si>
  <si>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</si>
  <si>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</si>
  <si>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</si>
  <si>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</si>
  <si>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</si>
  <si>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</si>
  <si>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</si>
  <si>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</si>
  <si>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</si>
  <si>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</si>
  <si>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</si>
  <si>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</si>
  <si>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</si>
  <si>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</si>
  <si>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</si>
  <si>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</si>
  <si>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</si>
  <si>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</si>
  <si>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</si>
  <si>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</si>
  <si>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</si>
  <si>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</si>
  <si>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</si>
  <si>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</si>
  <si>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</si>
  <si>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</si>
  <si>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</si>
  <si>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</si>
  <si>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</si>
  <si>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</si>
  <si>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</si>
  <si>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</si>
  <si>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</si>
  <si>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</si>
  <si>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</si>
  <si>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</si>
  <si>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</si>
  <si>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</si>
  <si>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</si>
  <si>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</si>
  <si>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</si>
  <si>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</si>
  <si>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</si>
  <si>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</si>
  <si>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</si>
  <si>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</si>
  <si>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</si>
  <si>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</si>
  <si>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</si>
  <si>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</si>
  <si>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</si>
  <si>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</si>
  <si>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</si>
  <si>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</si>
  <si>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</si>
  <si>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</si>
  <si>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</si>
  <si>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</si>
  <si>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</si>
  <si>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</si>
  <si>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</si>
  <si>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</si>
  <si>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</si>
  <si>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</si>
  <si>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</si>
  <si>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</si>
  <si>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</si>
  <si>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</si>
  <si>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</si>
  <si>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</si>
  <si>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</si>
  <si>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</si>
  <si>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</si>
  <si>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</si>
  <si>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</si>
  <si>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</si>
  <si>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</si>
  <si>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</si>
  <si>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</si>
  <si>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</si>
  <si>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</si>
  <si>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</si>
  <si>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</si>
  <si>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</si>
  <si>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</si>
  <si>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</si>
  <si>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</si>
  <si>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</si>
  <si>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</si>
  <si>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</si>
  <si>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</si>
  <si>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</si>
  <si>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</si>
  <si>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</si>
  <si>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</si>
  <si>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</si>
  <si>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</si>
  <si>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</si>
  <si>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</si>
  <si>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</si>
  <si>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</si>
  <si>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</si>
  <si>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</si>
  <si>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</si>
  <si>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</si>
  <si>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</si>
  <si>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</si>
  <si>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</si>
  <si>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</si>
  <si>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</si>
  <si>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</si>
  <si>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</si>
  <si>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</si>
  <si>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</si>
  <si>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</si>
  <si>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</si>
  <si>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</si>
  <si>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</si>
  <si>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</si>
  <si>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</si>
  <si>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</si>
  <si>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</si>
  <si>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</si>
  <si>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</si>
  <si>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</si>
  <si>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</si>
  <si>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</si>
  <si>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</si>
  <si>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</si>
  <si>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</si>
  <si>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</si>
  <si>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</si>
  <si>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</si>
  <si>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</si>
  <si>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</si>
  <si>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</si>
  <si>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</si>
  <si>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</si>
  <si>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</si>
  <si>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</si>
  <si>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</si>
  <si>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</si>
  <si>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</si>
  <si>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</si>
  <si>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</si>
  <si>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</si>
  <si>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</si>
  <si>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</si>
  <si>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</si>
  <si>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</si>
  <si>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</si>
  <si>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</si>
  <si>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</si>
  <si>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</si>
  <si>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</si>
  <si>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</si>
  <si>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</si>
  <si>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</si>
  <si>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</si>
  <si>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</si>
  <si>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</si>
  <si>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</si>
  <si>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</si>
  <si>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</si>
  <si>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</si>
  <si>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</si>
  <si>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</si>
  <si>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</si>
  <si>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</si>
  <si>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</si>
  <si>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</si>
  <si>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</si>
  <si>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</si>
  <si>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</si>
  <si>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</si>
  <si>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</si>
  <si>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</si>
  <si>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</si>
  <si>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</si>
  <si>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</si>
  <si>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</si>
  <si>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</si>
  <si>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</si>
  <si>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</si>
  <si>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</si>
  <si>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</si>
  <si>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</si>
  <si>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</si>
  <si>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</si>
  <si>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</si>
  <si>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</si>
  <si>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</si>
  <si>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</si>
  <si>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</si>
  <si>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</si>
  <si>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</si>
  <si>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</si>
  <si>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</si>
  <si>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</si>
  <si>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</si>
  <si>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</si>
  <si>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</si>
  <si>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</si>
  <si>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</si>
  <si>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</si>
  <si>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</si>
  <si>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</si>
  <si>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</si>
  <si>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</si>
  <si>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</si>
  <si>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</si>
  <si>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</si>
  <si>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</si>
  <si>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</si>
  <si>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</si>
  <si>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</si>
  <si>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</si>
  <si>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</si>
  <si>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</si>
  <si>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</si>
  <si>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</si>
  <si>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</si>
  <si>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</si>
  <si>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</si>
  <si>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</si>
  <si>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</si>
  <si>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</si>
  <si>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</si>
  <si>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</si>
  <si>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</si>
  <si>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</si>
  <si>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</si>
  <si>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</si>
  <si>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</si>
  <si>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</si>
  <si>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</si>
  <si>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</si>
  <si>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</si>
  <si>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</si>
  <si>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</si>
  <si>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</si>
  <si>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</si>
  <si>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</si>
  <si>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</si>
  <si>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</si>
  <si>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</si>
  <si>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</si>
  <si>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</si>
  <si>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</si>
  <si>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</si>
  <si>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</si>
  <si>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</si>
  <si>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</si>
  <si>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</si>
  <si>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</si>
  <si>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</si>
  <si>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</si>
  <si>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</si>
  <si>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</si>
  <si>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</si>
  <si>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</si>
  <si>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</si>
  <si>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</si>
  <si>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</si>
  <si>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</si>
  <si>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</si>
  <si>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</si>
  <si>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</si>
  <si>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</si>
  <si>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</si>
  <si>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</si>
  <si>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</si>
  <si>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</si>
  <si>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</si>
  <si>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</si>
  <si>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</si>
  <si>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</si>
  <si>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</si>
  <si>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</si>
  <si>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</si>
  <si>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</si>
  <si>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</si>
  <si>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</si>
  <si>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</si>
  <si>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</si>
  <si>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</si>
  <si>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</si>
  <si>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</si>
  <si>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</si>
  <si>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</si>
  <si>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</si>
  <si>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</si>
  <si>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</si>
  <si>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</si>
  <si>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</si>
  <si>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</si>
  <si>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</si>
  <si>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</si>
  <si>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</si>
  <si>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</si>
  <si>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</si>
  <si>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</si>
  <si>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</si>
  <si>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</si>
  <si>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</si>
  <si>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</si>
  <si>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</si>
  <si>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</si>
  <si>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</si>
  <si>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</si>
  <si>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</si>
  <si>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</si>
  <si>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</si>
  <si>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</si>
  <si>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</si>
  <si>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</si>
  <si>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</si>
  <si>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</si>
  <si>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</si>
  <si>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</si>
  <si>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</si>
  <si>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</si>
  <si>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</si>
  <si>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</si>
  <si>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</si>
  <si>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</si>
  <si>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</si>
  <si>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</si>
  <si>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</si>
  <si>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</si>
  <si>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</si>
  <si>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</si>
  <si>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</si>
  <si>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</si>
  <si>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</si>
  <si>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</si>
  <si>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</si>
  <si>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</si>
  <si>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</si>
  <si>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</si>
  <si>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</si>
  <si>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</si>
  <si>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</si>
  <si>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</si>
  <si>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</si>
  <si>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</si>
  <si>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</si>
  <si>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</si>
  <si>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</si>
  <si>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</si>
  <si>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</si>
  <si>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</si>
  <si>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</si>
  <si>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</si>
  <si>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</si>
  <si>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</si>
  <si>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</si>
  <si>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</si>
  <si>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</si>
  <si>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</si>
  <si>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</si>
  <si>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</si>
  <si>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</si>
  <si>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</si>
  <si>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</si>
  <si>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</si>
  <si>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</si>
  <si>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</si>
  <si>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</si>
  <si>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</si>
  <si>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</si>
  <si>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</si>
  <si>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</si>
  <si>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</si>
  <si>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</si>
  <si>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</si>
  <si>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</si>
  <si>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</si>
  <si>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</si>
  <si>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</si>
  <si>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</si>
  <si>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</si>
  <si>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I.全国石油商業組合連合会</t>
    <rPh sb="2" eb="13">
      <t>ゼンコクセキユショウギョウクミアイレンゴウカイ</t>
    </rPh>
    <phoneticPr fontId="5"/>
  </si>
  <si>
    <t>J.中川物産株式会社</t>
    <phoneticPr fontId="5"/>
  </si>
  <si>
    <t>土壌汚染検知検査</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</si>
  <si>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</si>
  <si>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</si>
  <si>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</si>
  <si>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</si>
  <si>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</si>
  <si>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</si>
  <si>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</si>
  <si>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</si>
  <si>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</si>
  <si>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</si>
  <si>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</si>
  <si>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</si>
  <si>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</si>
  <si>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</si>
  <si>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</si>
  <si>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</si>
  <si>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</si>
  <si>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</si>
  <si>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</si>
  <si>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</si>
  <si>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</si>
  <si>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</si>
  <si>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</si>
  <si>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</si>
  <si>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</si>
  <si>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</si>
  <si>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</si>
  <si>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</si>
  <si>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</si>
  <si>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</si>
  <si>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</si>
  <si>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</si>
  <si>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</si>
  <si>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</si>
  <si>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</si>
  <si>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</si>
  <si>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</si>
  <si>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</si>
  <si>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</si>
  <si>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</si>
  <si>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中川物産株式会社</t>
    <phoneticPr fontId="5"/>
  </si>
  <si>
    <t>丸善商事株式会社</t>
  </si>
  <si>
    <t>株式会社イデックスリテール西九州</t>
  </si>
  <si>
    <t>東九州石油株式会社</t>
  </si>
  <si>
    <t>喜多村石油株式会社</t>
  </si>
  <si>
    <t>徳島石油株式会社</t>
  </si>
  <si>
    <t>内海株式会社</t>
  </si>
  <si>
    <t>株式会社石垣エスエスグループ</t>
  </si>
  <si>
    <t>根本石油株式会社</t>
  </si>
  <si>
    <t>株式会社吉田石油店</t>
  </si>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</sst>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43</xdr:col>
      <xdr:colOff>131424</xdr:colOff>
      <xdr:row>305</xdr:row>
      <xdr:rowOff>89473</xdr:rowOff>
    </xdr:to>
    <xdr:grpSp>
      <xdr:nvGrpSpPr>
        <xdr:cNvPr id="3" name="グループ化 2">
          <a:extLst>
            <a:ext uri="{FF2B5EF4-FFF2-40B4-BE49-F238E27FC236}">
              <a16:creationId xmlns:a16="http://schemas.microsoft.com/office/drawing/2014/main" id="{B8E9B170-4ABD-4786-BE8F-543E53990D5D}"/>
            </a:ext>
          </a:extLst>
        </xdr:cNvPr>
        <xdr:cNvGrpSpPr/>
      </xdr:nvGrpSpPr>
      <xdr:grpSpPr>
        <a:xfrm>
          <a:off x="1411941" y="49496382"/>
          <a:ext cx="7392836" cy="12651267"/>
          <a:chOff x="1800225" y="48408772"/>
          <a:chExt cx="7389026" cy="13164833"/>
        </a:xfrm>
      </xdr:grpSpPr>
      <xdr:sp macro="" textlink="">
        <xdr:nvSpPr>
          <xdr:cNvPr id="4" name="テキスト ボックス 3">
            <a:extLst>
              <a:ext uri="{FF2B5EF4-FFF2-40B4-BE49-F238E27FC236}">
                <a16:creationId xmlns:a16="http://schemas.microsoft.com/office/drawing/2014/main" id="{4867B630-D6F9-4ADA-BE0B-BB9F327C8D9F}"/>
              </a:ext>
            </a:extLst>
          </xdr:cNvPr>
          <xdr:cNvSpPr txBox="1"/>
        </xdr:nvSpPr>
        <xdr:spPr>
          <a:xfrm>
            <a:off x="4637127" y="48408772"/>
            <a:ext cx="2499589" cy="6091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0" lang="en-US" altLang="ja-JP" sz="1100" b="0" i="0" u="none" strike="noStrike">
              <a:solidFill>
                <a:schemeClr val="dk1"/>
              </a:solidFill>
              <a:effectLst/>
              <a:latin typeface="+mn-lt"/>
              <a:ea typeface="+mn-ea"/>
              <a:cs typeface="+mn-cs"/>
            </a:endParaRPr>
          </a:p>
          <a:p>
            <a:pPr algn="ctr"/>
            <a:r>
              <a:rPr lang="en-US" altLang="ja-JP"/>
              <a:t>3,478</a:t>
            </a:r>
            <a:r>
              <a:rPr lang="ja-JP" altLang="en-US"/>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sp macro="" textlink="">
        <xdr:nvSpPr>
          <xdr:cNvPr id="5" name="大かっこ 4">
            <a:extLst>
              <a:ext uri="{FF2B5EF4-FFF2-40B4-BE49-F238E27FC236}">
                <a16:creationId xmlns:a16="http://schemas.microsoft.com/office/drawing/2014/main" id="{2D132067-EB01-4632-BFF5-AD518F9C5C39}"/>
              </a:ext>
            </a:extLst>
          </xdr:cNvPr>
          <xdr:cNvSpPr/>
        </xdr:nvSpPr>
        <xdr:spPr>
          <a:xfrm>
            <a:off x="4646652" y="49041501"/>
            <a:ext cx="2499589" cy="5629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cxnSp macro="">
        <xdr:nvCxnSpPr>
          <xdr:cNvPr id="6" name="直線矢印コネクタ 5">
            <a:extLst>
              <a:ext uri="{FF2B5EF4-FFF2-40B4-BE49-F238E27FC236}">
                <a16:creationId xmlns:a16="http://schemas.microsoft.com/office/drawing/2014/main" id="{A46B7D0A-7F40-4C4C-B2ED-274947266538}"/>
              </a:ext>
            </a:extLst>
          </xdr:cNvPr>
          <xdr:cNvCxnSpPr/>
        </xdr:nvCxnSpPr>
        <xdr:spPr bwMode="auto">
          <a:xfrm>
            <a:off x="5901764" y="49502103"/>
            <a:ext cx="0" cy="323372"/>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E84DA1E7-702D-4A64-BA0C-23804817D72B}"/>
              </a:ext>
            </a:extLst>
          </xdr:cNvPr>
          <xdr:cNvCxnSpPr/>
        </xdr:nvCxnSpPr>
        <xdr:spPr bwMode="auto">
          <a:xfrm>
            <a:off x="3363952" y="49819830"/>
            <a:ext cx="5822043" cy="2222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A417D22F-FB07-438F-BB0F-B256B21FDF45}"/>
              </a:ext>
            </a:extLst>
          </xdr:cNvPr>
          <xdr:cNvCxnSpPr/>
        </xdr:nvCxnSpPr>
        <xdr:spPr bwMode="auto">
          <a:xfrm>
            <a:off x="5264325" y="56031743"/>
            <a:ext cx="2114" cy="3282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110D0F24-A0D2-42C4-9CAC-35D6CD40DE33}"/>
              </a:ext>
            </a:extLst>
          </xdr:cNvPr>
          <xdr:cNvCxnSpPr/>
        </xdr:nvCxnSpPr>
        <xdr:spPr bwMode="auto">
          <a:xfrm>
            <a:off x="8161298" y="56028427"/>
            <a:ext cx="871" cy="3282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2737A7CD-4CA0-428B-8491-A060B5E6BAAC}"/>
              </a:ext>
            </a:extLst>
          </xdr:cNvPr>
          <xdr:cNvSpPr txBox="1"/>
        </xdr:nvSpPr>
        <xdr:spPr>
          <a:xfrm>
            <a:off x="4601092" y="56338308"/>
            <a:ext cx="1428944" cy="27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1" name="テキスト ボックス 10">
            <a:extLst>
              <a:ext uri="{FF2B5EF4-FFF2-40B4-BE49-F238E27FC236}">
                <a16:creationId xmlns:a16="http://schemas.microsoft.com/office/drawing/2014/main" id="{6CDDF85C-94B8-499C-A3E4-16FA40F38348}"/>
              </a:ext>
            </a:extLst>
          </xdr:cNvPr>
          <xdr:cNvSpPr txBox="1"/>
        </xdr:nvSpPr>
        <xdr:spPr>
          <a:xfrm>
            <a:off x="7364358" y="56334992"/>
            <a:ext cx="1430185" cy="277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2" name="テキスト ボックス 11">
            <a:extLst>
              <a:ext uri="{FF2B5EF4-FFF2-40B4-BE49-F238E27FC236}">
                <a16:creationId xmlns:a16="http://schemas.microsoft.com/office/drawing/2014/main" id="{E04E7E48-44D4-4E06-BECE-88EDB31BA3CC}"/>
              </a:ext>
            </a:extLst>
          </xdr:cNvPr>
          <xdr:cNvSpPr txBox="1"/>
        </xdr:nvSpPr>
        <xdr:spPr>
          <a:xfrm>
            <a:off x="2547060" y="50307571"/>
            <a:ext cx="1431060" cy="28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3" name="テキスト ボックス 12">
            <a:extLst>
              <a:ext uri="{FF2B5EF4-FFF2-40B4-BE49-F238E27FC236}">
                <a16:creationId xmlns:a16="http://schemas.microsoft.com/office/drawing/2014/main" id="{414DABFF-472B-40ED-847B-11952222E823}"/>
              </a:ext>
            </a:extLst>
          </xdr:cNvPr>
          <xdr:cNvSpPr txBox="1"/>
        </xdr:nvSpPr>
        <xdr:spPr>
          <a:xfrm>
            <a:off x="5496066" y="50273885"/>
            <a:ext cx="1417706" cy="28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a:extLst>
              <a:ext uri="{FF2B5EF4-FFF2-40B4-BE49-F238E27FC236}">
                <a16:creationId xmlns:a16="http://schemas.microsoft.com/office/drawing/2014/main" id="{CB9C4627-EFC2-4A17-8EBF-A1B4F32AB492}"/>
              </a:ext>
            </a:extLst>
          </xdr:cNvPr>
          <xdr:cNvSpPr txBox="1"/>
        </xdr:nvSpPr>
        <xdr:spPr>
          <a:xfrm>
            <a:off x="4375870" y="56603087"/>
            <a:ext cx="1844961" cy="6327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F.</a:t>
            </a:r>
            <a:r>
              <a:rPr kumimoji="1" lang="ja-JP" altLang="en-US" sz="1000"/>
              <a:t>一般社団法人全国石油協会　</a:t>
            </a:r>
            <a:r>
              <a:rPr kumimoji="1" lang="en-US" altLang="ja-JP" sz="1000"/>
              <a:t>1,429</a:t>
            </a:r>
            <a:r>
              <a:rPr kumimoji="1" lang="ja-JP" altLang="en-US" sz="1000"/>
              <a:t>百万円</a:t>
            </a:r>
            <a:endParaRPr kumimoji="1" lang="en-US" altLang="ja-JP" sz="1000"/>
          </a:p>
        </xdr:txBody>
      </xdr:sp>
      <xdr:sp macro="" textlink="">
        <xdr:nvSpPr>
          <xdr:cNvPr id="15" name="テキスト ボックス 14">
            <a:extLst>
              <a:ext uri="{FF2B5EF4-FFF2-40B4-BE49-F238E27FC236}">
                <a16:creationId xmlns:a16="http://schemas.microsoft.com/office/drawing/2014/main" id="{AE1B9C0B-23EC-4700-84F6-CBE4E6482EEC}"/>
              </a:ext>
            </a:extLst>
          </xdr:cNvPr>
          <xdr:cNvSpPr txBox="1"/>
        </xdr:nvSpPr>
        <xdr:spPr>
          <a:xfrm>
            <a:off x="7330927" y="56599771"/>
            <a:ext cx="1670198" cy="63272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I.</a:t>
            </a:r>
            <a:r>
              <a:rPr kumimoji="1" lang="ja-JP" altLang="en-US" sz="1000"/>
              <a:t>全国石油商業組合連合会　</a:t>
            </a:r>
            <a:endParaRPr kumimoji="1" lang="en-US" altLang="ja-JP" sz="1000"/>
          </a:p>
          <a:p>
            <a:pPr algn="ctr"/>
            <a:r>
              <a:rPr kumimoji="1" lang="en-US" altLang="ja-JP" sz="1000"/>
              <a:t>195</a:t>
            </a:r>
            <a:r>
              <a:rPr kumimoji="1" lang="ja-JP" altLang="en-US" sz="1000"/>
              <a:t>百万円</a:t>
            </a:r>
            <a:endParaRPr kumimoji="1" lang="en-US" altLang="ja-JP" sz="1000"/>
          </a:p>
        </xdr:txBody>
      </xdr:sp>
      <xdr:sp macro="" textlink="">
        <xdr:nvSpPr>
          <xdr:cNvPr id="16" name="テキスト ボックス 15">
            <a:extLst>
              <a:ext uri="{FF2B5EF4-FFF2-40B4-BE49-F238E27FC236}">
                <a16:creationId xmlns:a16="http://schemas.microsoft.com/office/drawing/2014/main" id="{8C61EEFD-5519-412D-A35C-9C5CE658B394}"/>
              </a:ext>
            </a:extLst>
          </xdr:cNvPr>
          <xdr:cNvSpPr txBox="1"/>
        </xdr:nvSpPr>
        <xdr:spPr>
          <a:xfrm>
            <a:off x="2649097" y="50577446"/>
            <a:ext cx="1430001" cy="6649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A.</a:t>
            </a:r>
            <a:r>
              <a:rPr kumimoji="1" lang="ja-JP" altLang="en-US" sz="1000"/>
              <a:t>全国石油商業組合連合会　</a:t>
            </a:r>
            <a:r>
              <a:rPr kumimoji="1" lang="en-US" altLang="ja-JP" sz="1000"/>
              <a:t>1,851</a:t>
            </a:r>
            <a:r>
              <a:rPr kumimoji="1" lang="ja-JP" altLang="en-US" sz="1000"/>
              <a:t>百万円</a:t>
            </a:r>
            <a:endParaRPr kumimoji="1" lang="en-US" altLang="ja-JP" sz="1000"/>
          </a:p>
        </xdr:txBody>
      </xdr:sp>
      <xdr:sp macro="" textlink="">
        <xdr:nvSpPr>
          <xdr:cNvPr id="17" name="テキスト ボックス 16">
            <a:extLst>
              <a:ext uri="{FF2B5EF4-FFF2-40B4-BE49-F238E27FC236}">
                <a16:creationId xmlns:a16="http://schemas.microsoft.com/office/drawing/2014/main" id="{C9453F3D-7B60-4CD6-A3F4-6B96FAF978EA}"/>
              </a:ext>
            </a:extLst>
          </xdr:cNvPr>
          <xdr:cNvSpPr txBox="1"/>
        </xdr:nvSpPr>
        <xdr:spPr>
          <a:xfrm>
            <a:off x="5508824" y="50544774"/>
            <a:ext cx="1543731" cy="66490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D.</a:t>
            </a:r>
            <a:r>
              <a:rPr kumimoji="1" lang="ja-JP" altLang="en-US" sz="1000"/>
              <a:t>株式会社日本能率協会総合研究所　３百万円</a:t>
            </a:r>
            <a:endParaRPr kumimoji="1" lang="en-US" altLang="ja-JP" sz="1000"/>
          </a:p>
        </xdr:txBody>
      </xdr:sp>
      <xdr:sp macro="" textlink="">
        <xdr:nvSpPr>
          <xdr:cNvPr id="18" name="大かっこ 17">
            <a:extLst>
              <a:ext uri="{FF2B5EF4-FFF2-40B4-BE49-F238E27FC236}">
                <a16:creationId xmlns:a16="http://schemas.microsoft.com/office/drawing/2014/main" id="{D748CCB4-D6DD-4260-B5AF-CD495A4FA7B1}"/>
              </a:ext>
            </a:extLst>
          </xdr:cNvPr>
          <xdr:cNvSpPr/>
        </xdr:nvSpPr>
        <xdr:spPr>
          <a:xfrm>
            <a:off x="4318533" y="57323145"/>
            <a:ext cx="1938018" cy="1124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過疎地等における石油製品の流通体制整備事業に係る事業者の公募・選定、管理業務等を実施</a:t>
            </a:r>
          </a:p>
        </xdr:txBody>
      </xdr:sp>
      <xdr:sp macro="" textlink="">
        <xdr:nvSpPr>
          <xdr:cNvPr id="19" name="大かっこ 18">
            <a:extLst>
              <a:ext uri="{FF2B5EF4-FFF2-40B4-BE49-F238E27FC236}">
                <a16:creationId xmlns:a16="http://schemas.microsoft.com/office/drawing/2014/main" id="{967D3E2B-8EA4-417E-AE95-4444077F53F2}"/>
              </a:ext>
            </a:extLst>
          </xdr:cNvPr>
          <xdr:cNvSpPr/>
        </xdr:nvSpPr>
        <xdr:spPr>
          <a:xfrm>
            <a:off x="7445227" y="57319829"/>
            <a:ext cx="1431229" cy="1298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環境対応型石油製品販売業支援事業を実施する事業者の公募・選定、管理業務等を実施</a:t>
            </a:r>
          </a:p>
        </xdr:txBody>
      </xdr:sp>
      <xdr:sp macro="" textlink="">
        <xdr:nvSpPr>
          <xdr:cNvPr id="20" name="大かっこ 19">
            <a:extLst>
              <a:ext uri="{FF2B5EF4-FFF2-40B4-BE49-F238E27FC236}">
                <a16:creationId xmlns:a16="http://schemas.microsoft.com/office/drawing/2014/main" id="{D7A9FC12-9D58-4C2D-A8F1-4C4320A172DD}"/>
              </a:ext>
            </a:extLst>
          </xdr:cNvPr>
          <xdr:cNvSpPr/>
        </xdr:nvSpPr>
        <xdr:spPr>
          <a:xfrm>
            <a:off x="2649097" y="51329680"/>
            <a:ext cx="1424696" cy="1382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離島のガソリン小売価格の値引きを行う事業、</a:t>
            </a:r>
            <a:r>
              <a:rPr kumimoji="1" lang="en-US" altLang="ja-JP" sz="1100"/>
              <a:t>SS</a:t>
            </a:r>
            <a:r>
              <a:rPr kumimoji="1" lang="ja-JP" altLang="en-US" sz="1100"/>
              <a:t>の施設補修や設備導入に係る経費に対して補助を実施</a:t>
            </a:r>
          </a:p>
        </xdr:txBody>
      </xdr:sp>
      <xdr:sp macro="" textlink="">
        <xdr:nvSpPr>
          <xdr:cNvPr id="21" name="大かっこ 20">
            <a:extLst>
              <a:ext uri="{FF2B5EF4-FFF2-40B4-BE49-F238E27FC236}">
                <a16:creationId xmlns:a16="http://schemas.microsoft.com/office/drawing/2014/main" id="{570C40FC-C0B3-4A99-9389-A701D55B322C}"/>
              </a:ext>
            </a:extLst>
          </xdr:cNvPr>
          <xdr:cNvSpPr/>
        </xdr:nvSpPr>
        <xdr:spPr>
          <a:xfrm>
            <a:off x="5598440" y="51297008"/>
            <a:ext cx="1422646" cy="1430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en-US" sz="1100"/>
              <a:t>離島における石油製品の流通合理化・安定供給対策の検討を行う事業に要する経費に対し補助を実施</a:t>
            </a:r>
          </a:p>
        </xdr:txBody>
      </xdr:sp>
      <xdr:cxnSp macro="">
        <xdr:nvCxnSpPr>
          <xdr:cNvPr id="22" name="直線矢印コネクタ 21">
            <a:extLst>
              <a:ext uri="{FF2B5EF4-FFF2-40B4-BE49-F238E27FC236}">
                <a16:creationId xmlns:a16="http://schemas.microsoft.com/office/drawing/2014/main" id="{94B6688B-D09D-44F6-9466-0CFBF7785D1B}"/>
              </a:ext>
            </a:extLst>
          </xdr:cNvPr>
          <xdr:cNvCxnSpPr/>
        </xdr:nvCxnSpPr>
        <xdr:spPr bwMode="auto">
          <a:xfrm>
            <a:off x="5370485" y="58423659"/>
            <a:ext cx="687627" cy="59429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41C5BC13-3C15-4722-BBF0-E4225F129BA3}"/>
              </a:ext>
            </a:extLst>
          </xdr:cNvPr>
          <xdr:cNvCxnSpPr/>
        </xdr:nvCxnSpPr>
        <xdr:spPr bwMode="auto">
          <a:xfrm>
            <a:off x="8168422" y="58629956"/>
            <a:ext cx="0" cy="36329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4" name="直線矢印コネクタ 23">
            <a:extLst>
              <a:ext uri="{FF2B5EF4-FFF2-40B4-BE49-F238E27FC236}">
                <a16:creationId xmlns:a16="http://schemas.microsoft.com/office/drawing/2014/main" id="{259BD1FE-BEFE-4624-B276-F4E4B0EC179A}"/>
              </a:ext>
            </a:extLst>
          </xdr:cNvPr>
          <xdr:cNvCxnSpPr/>
        </xdr:nvCxnSpPr>
        <xdr:spPr bwMode="auto">
          <a:xfrm>
            <a:off x="6289361" y="52850225"/>
            <a:ext cx="0" cy="37498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a:extLst>
              <a:ext uri="{FF2B5EF4-FFF2-40B4-BE49-F238E27FC236}">
                <a16:creationId xmlns:a16="http://schemas.microsoft.com/office/drawing/2014/main" id="{7748C1AF-856D-4C6D-9FBC-5B93E53198DB}"/>
              </a:ext>
            </a:extLst>
          </xdr:cNvPr>
          <xdr:cNvSpPr txBox="1"/>
        </xdr:nvSpPr>
        <xdr:spPr>
          <a:xfrm>
            <a:off x="3887471" y="59016460"/>
            <a:ext cx="1432118" cy="273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CE746008-D496-4232-8506-97E0913A0098}"/>
              </a:ext>
            </a:extLst>
          </xdr:cNvPr>
          <xdr:cNvSpPr txBox="1"/>
        </xdr:nvSpPr>
        <xdr:spPr>
          <a:xfrm>
            <a:off x="7476977" y="59001938"/>
            <a:ext cx="1433359" cy="280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4498778C-6AD4-4EE6-A188-3D9C776AB8CF}"/>
              </a:ext>
            </a:extLst>
          </xdr:cNvPr>
          <xdr:cNvSpPr txBox="1"/>
        </xdr:nvSpPr>
        <xdr:spPr>
          <a:xfrm>
            <a:off x="3282016" y="53286673"/>
            <a:ext cx="1884909" cy="25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8" name="テキスト ボックス 27">
            <a:extLst>
              <a:ext uri="{FF2B5EF4-FFF2-40B4-BE49-F238E27FC236}">
                <a16:creationId xmlns:a16="http://schemas.microsoft.com/office/drawing/2014/main" id="{D5A4AD19-8DAB-4CD0-9024-6E5D97BBE453}"/>
              </a:ext>
            </a:extLst>
          </xdr:cNvPr>
          <xdr:cNvSpPr txBox="1"/>
        </xdr:nvSpPr>
        <xdr:spPr>
          <a:xfrm>
            <a:off x="5588915" y="53246593"/>
            <a:ext cx="1427951" cy="28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F6BA57F7-A2F7-492A-9511-1D7D0D46FC49}"/>
              </a:ext>
            </a:extLst>
          </xdr:cNvPr>
          <xdr:cNvSpPr txBox="1"/>
        </xdr:nvSpPr>
        <xdr:spPr>
          <a:xfrm>
            <a:off x="3714750" y="59296180"/>
            <a:ext cx="1566737"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G.SS</a:t>
            </a:r>
            <a:r>
              <a:rPr kumimoji="1" lang="ja-JP" altLang="ja-JP" sz="1000">
                <a:solidFill>
                  <a:schemeClr val="dk1"/>
                </a:solidFill>
                <a:effectLst/>
                <a:latin typeface="+mn-lt"/>
                <a:ea typeface="+mn-ea"/>
                <a:cs typeface="+mn-cs"/>
              </a:rPr>
              <a:t>事業者等（</a:t>
            </a:r>
            <a:r>
              <a:rPr kumimoji="1" lang="en-US" altLang="ja-JP" sz="1000">
                <a:solidFill>
                  <a:schemeClr val="dk1"/>
                </a:solidFill>
                <a:effectLst/>
                <a:latin typeface="+mn-lt"/>
                <a:ea typeface="+mn-ea"/>
                <a:cs typeface="+mn-cs"/>
              </a:rPr>
              <a:t>516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1,398</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30" name="テキスト ボックス 29">
            <a:extLst>
              <a:ext uri="{FF2B5EF4-FFF2-40B4-BE49-F238E27FC236}">
                <a16:creationId xmlns:a16="http://schemas.microsoft.com/office/drawing/2014/main" id="{D52D5826-551F-4816-97A9-0184AD103DB9}"/>
              </a:ext>
            </a:extLst>
          </xdr:cNvPr>
          <xdr:cNvSpPr txBox="1"/>
        </xdr:nvSpPr>
        <xdr:spPr>
          <a:xfrm>
            <a:off x="7397602" y="59304070"/>
            <a:ext cx="1613048"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J.SS</a:t>
            </a:r>
            <a:r>
              <a:rPr kumimoji="1" lang="ja-JP" altLang="en-US" sz="1000"/>
              <a:t>事業者等</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3,376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176</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31" name="テキスト ボックス 30">
            <a:extLst>
              <a:ext uri="{FF2B5EF4-FFF2-40B4-BE49-F238E27FC236}">
                <a16:creationId xmlns:a16="http://schemas.microsoft.com/office/drawing/2014/main" id="{1AEB5A76-16E4-4A35-9948-60110749523A}"/>
              </a:ext>
              <a:ext uri="{147F2762-F138-4A5C-976F-8EAC2B608ADB}">
                <a16:predDERef xmlns:a16="http://schemas.microsoft.com/office/drawing/2014/main" pred="{BF17D612-952D-4671-B019-E84515356B9C}"/>
              </a:ext>
            </a:extLst>
          </xdr:cNvPr>
          <xdr:cNvSpPr txBox="1"/>
        </xdr:nvSpPr>
        <xdr:spPr>
          <a:xfrm>
            <a:off x="3429000" y="53568600"/>
            <a:ext cx="1489127" cy="57150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C.</a:t>
            </a:r>
            <a:r>
              <a:rPr kumimoji="1" lang="ja-JP" altLang="en-US" sz="1000"/>
              <a:t>民間団体等（</a:t>
            </a:r>
            <a:r>
              <a:rPr kumimoji="1" lang="en-US" altLang="ja-JP" sz="1000"/>
              <a:t>18</a:t>
            </a:r>
            <a:r>
              <a:rPr kumimoji="1" lang="ja-JP" altLang="en-US" sz="1000"/>
              <a:t>者）</a:t>
            </a:r>
            <a:endParaRPr kumimoji="1" lang="en-US" altLang="ja-JP" sz="1000"/>
          </a:p>
          <a:p>
            <a:pPr algn="ctr"/>
            <a:r>
              <a:rPr kumimoji="1" lang="en-US" altLang="ja-JP" sz="1000"/>
              <a:t>10</a:t>
            </a:r>
            <a:r>
              <a:rPr kumimoji="1" lang="ja-JP" altLang="en-US" sz="1000"/>
              <a:t>百万円</a:t>
            </a:r>
            <a:endParaRPr kumimoji="1" lang="en-US" altLang="ja-JP" sz="1000"/>
          </a:p>
        </xdr:txBody>
      </xdr:sp>
      <xdr:sp macro="" textlink="">
        <xdr:nvSpPr>
          <xdr:cNvPr id="32" name="テキスト ボックス 31">
            <a:extLst>
              <a:ext uri="{FF2B5EF4-FFF2-40B4-BE49-F238E27FC236}">
                <a16:creationId xmlns:a16="http://schemas.microsoft.com/office/drawing/2014/main" id="{23A4EC35-5E61-4AEE-A4B1-328D81EBB649}"/>
              </a:ext>
            </a:extLst>
          </xdr:cNvPr>
          <xdr:cNvSpPr txBox="1"/>
        </xdr:nvSpPr>
        <xdr:spPr>
          <a:xfrm>
            <a:off x="5606284" y="53547710"/>
            <a:ext cx="1429632" cy="5518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E.</a:t>
            </a:r>
            <a:r>
              <a:rPr kumimoji="1" lang="ja-JP" altLang="en-US" sz="1000"/>
              <a:t>隠岐の島町　</a:t>
            </a:r>
            <a:endParaRPr kumimoji="1" lang="en-US" altLang="ja-JP" sz="1000"/>
          </a:p>
          <a:p>
            <a:pPr algn="ctr"/>
            <a:r>
              <a:rPr kumimoji="1" lang="en-US" altLang="ja-JP" sz="1000"/>
              <a:t>0.3</a:t>
            </a:r>
            <a:r>
              <a:rPr kumimoji="1" lang="ja-JP" altLang="en-US" sz="1000"/>
              <a:t>百万円</a:t>
            </a:r>
            <a:endParaRPr kumimoji="1" lang="en-US" altLang="ja-JP" sz="1000"/>
          </a:p>
        </xdr:txBody>
      </xdr:sp>
      <xdr:sp macro="" textlink="">
        <xdr:nvSpPr>
          <xdr:cNvPr id="33" name="大かっこ 32">
            <a:extLst>
              <a:ext uri="{FF2B5EF4-FFF2-40B4-BE49-F238E27FC236}">
                <a16:creationId xmlns:a16="http://schemas.microsoft.com/office/drawing/2014/main" id="{FC2D09AF-DA3F-493D-AFEC-FB6FDB10B02F}"/>
              </a:ext>
            </a:extLst>
          </xdr:cNvPr>
          <xdr:cNvSpPr/>
        </xdr:nvSpPr>
        <xdr:spPr>
          <a:xfrm>
            <a:off x="3858894" y="59951484"/>
            <a:ext cx="1432118" cy="16221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過疎地等における石油製品の流通体制整備事業を実施</a:t>
            </a:r>
            <a:endParaRPr kumimoji="1" lang="ja-JP" altLang="en-US" sz="1100"/>
          </a:p>
        </xdr:txBody>
      </xdr:sp>
      <xdr:sp macro="" textlink="">
        <xdr:nvSpPr>
          <xdr:cNvPr id="34" name="大かっこ 33">
            <a:extLst>
              <a:ext uri="{FF2B5EF4-FFF2-40B4-BE49-F238E27FC236}">
                <a16:creationId xmlns:a16="http://schemas.microsoft.com/office/drawing/2014/main" id="{D72A7865-6E36-4494-B973-FD19EB914D8A}"/>
              </a:ext>
            </a:extLst>
          </xdr:cNvPr>
          <xdr:cNvSpPr/>
        </xdr:nvSpPr>
        <xdr:spPr>
          <a:xfrm>
            <a:off x="7476977" y="59936962"/>
            <a:ext cx="1433359" cy="15850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環境対応型石油製品販売業支援事業を実施</a:t>
            </a:r>
            <a:endParaRPr lang="ja-JP" altLang="ja-JP">
              <a:effectLst/>
            </a:endParaRPr>
          </a:p>
        </xdr:txBody>
      </xdr:sp>
      <xdr:sp macro="" textlink="">
        <xdr:nvSpPr>
          <xdr:cNvPr id="35" name="大かっこ 34">
            <a:extLst>
              <a:ext uri="{FF2B5EF4-FFF2-40B4-BE49-F238E27FC236}">
                <a16:creationId xmlns:a16="http://schemas.microsoft.com/office/drawing/2014/main" id="{1C83E694-6F14-47DE-B82F-42FE82AAB032}"/>
              </a:ext>
            </a:extLst>
          </xdr:cNvPr>
          <xdr:cNvSpPr/>
        </xdr:nvSpPr>
        <xdr:spPr>
          <a:xfrm>
            <a:off x="3436043" y="54201918"/>
            <a:ext cx="1433175" cy="1246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sp macro="" textlink="">
        <xdr:nvSpPr>
          <xdr:cNvPr id="36" name="大かっこ 35">
            <a:extLst>
              <a:ext uri="{FF2B5EF4-FFF2-40B4-BE49-F238E27FC236}">
                <a16:creationId xmlns:a16="http://schemas.microsoft.com/office/drawing/2014/main" id="{54BD84D6-BBFF-4E12-BF43-C14063930EDF}"/>
              </a:ext>
            </a:extLst>
          </xdr:cNvPr>
          <xdr:cNvSpPr/>
        </xdr:nvSpPr>
        <xdr:spPr>
          <a:xfrm>
            <a:off x="5614567" y="54192529"/>
            <a:ext cx="1430874" cy="12413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kumimoji="1" lang="ja-JP" altLang="ja-JP" sz="1100">
                <a:solidFill>
                  <a:schemeClr val="tx1"/>
                </a:solidFill>
                <a:effectLst/>
                <a:latin typeface="+mn-lt"/>
                <a:ea typeface="+mn-ea"/>
                <a:cs typeface="+mn-cs"/>
              </a:rPr>
              <a:t>離島における石油製品の流通合理化・安定供給</a:t>
            </a:r>
            <a:r>
              <a:rPr kumimoji="1" lang="ja-JP" altLang="en-US" sz="1100">
                <a:solidFill>
                  <a:schemeClr val="tx1"/>
                </a:solidFill>
                <a:effectLst/>
                <a:latin typeface="+mn-lt"/>
                <a:ea typeface="+mn-ea"/>
                <a:cs typeface="+mn-cs"/>
              </a:rPr>
              <a:t>に資する検討会の実施</a:t>
            </a:r>
            <a:endParaRPr kumimoji="1" lang="ja-JP" altLang="en-US" sz="1100"/>
          </a:p>
        </xdr:txBody>
      </xdr:sp>
      <xdr:sp macro="" textlink="">
        <xdr:nvSpPr>
          <xdr:cNvPr id="37" name="テキスト ボックス 36">
            <a:extLst>
              <a:ext uri="{FF2B5EF4-FFF2-40B4-BE49-F238E27FC236}">
                <a16:creationId xmlns:a16="http://schemas.microsoft.com/office/drawing/2014/main" id="{9568B9FC-6777-4B5A-BD19-6B1E45F4F537}"/>
              </a:ext>
            </a:extLst>
          </xdr:cNvPr>
          <xdr:cNvSpPr txBox="1"/>
        </xdr:nvSpPr>
        <xdr:spPr>
          <a:xfrm>
            <a:off x="5415143" y="59293802"/>
            <a:ext cx="1528581" cy="54307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chemeClr val="dk1"/>
                </a:solidFill>
                <a:effectLst/>
                <a:latin typeface="+mn-lt"/>
                <a:ea typeface="+mn-ea"/>
                <a:cs typeface="+mn-cs"/>
              </a:rPr>
              <a:t>H.</a:t>
            </a:r>
            <a:r>
              <a:rPr kumimoji="1" lang="ja-JP" altLang="en-US" sz="1000">
                <a:solidFill>
                  <a:schemeClr val="dk1"/>
                </a:solidFill>
                <a:effectLst/>
                <a:latin typeface="+mn-lt"/>
                <a:ea typeface="+mn-ea"/>
                <a:cs typeface="+mn-cs"/>
              </a:rPr>
              <a:t>民間団体</a:t>
            </a:r>
            <a:r>
              <a:rPr kumimoji="1" lang="ja-JP" altLang="ja-JP" sz="1000">
                <a:solidFill>
                  <a:schemeClr val="dk1"/>
                </a:solidFill>
                <a:effectLst/>
                <a:latin typeface="+mn-lt"/>
                <a:ea typeface="+mn-ea"/>
                <a:cs typeface="+mn-cs"/>
              </a:rPr>
              <a:t>等（</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者）</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7</a:t>
            </a:r>
            <a:r>
              <a:rPr kumimoji="1" lang="ja-JP" altLang="ja-JP" sz="1000">
                <a:solidFill>
                  <a:schemeClr val="dk1"/>
                </a:solidFill>
                <a:effectLst/>
                <a:latin typeface="+mn-lt"/>
                <a:ea typeface="+mn-ea"/>
                <a:cs typeface="+mn-cs"/>
              </a:rPr>
              <a:t>百万円</a:t>
            </a:r>
            <a:endParaRPr lang="ja-JP" altLang="ja-JP" sz="1000">
              <a:effectLst/>
            </a:endParaRPr>
          </a:p>
        </xdr:txBody>
      </xdr:sp>
      <xdr:sp macro="" textlink="">
        <xdr:nvSpPr>
          <xdr:cNvPr id="38" name="テキスト ボックス 37">
            <a:extLst>
              <a:ext uri="{FF2B5EF4-FFF2-40B4-BE49-F238E27FC236}">
                <a16:creationId xmlns:a16="http://schemas.microsoft.com/office/drawing/2014/main" id="{5DB19D5F-C68B-489A-856C-3DD339B72F49}"/>
              </a:ext>
            </a:extLst>
          </xdr:cNvPr>
          <xdr:cNvSpPr txBox="1"/>
        </xdr:nvSpPr>
        <xdr:spPr>
          <a:xfrm>
            <a:off x="5147903" y="59020079"/>
            <a:ext cx="2209878" cy="303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9" name="直線矢印コネクタ 38">
            <a:extLst>
              <a:ext uri="{FF2B5EF4-FFF2-40B4-BE49-F238E27FC236}">
                <a16:creationId xmlns:a16="http://schemas.microsoft.com/office/drawing/2014/main" id="{8AA7FF92-BB39-4FE3-A510-186A1187E816}"/>
              </a:ext>
            </a:extLst>
          </xdr:cNvPr>
          <xdr:cNvCxnSpPr/>
        </xdr:nvCxnSpPr>
        <xdr:spPr bwMode="auto">
          <a:xfrm flipH="1">
            <a:off x="4612115" y="58423659"/>
            <a:ext cx="664726" cy="5979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40" name="大かっこ 39">
            <a:extLst>
              <a:ext uri="{FF2B5EF4-FFF2-40B4-BE49-F238E27FC236}">
                <a16:creationId xmlns:a16="http://schemas.microsoft.com/office/drawing/2014/main" id="{264CE338-5B38-4D9F-98CF-81396DD2B7EF}"/>
              </a:ext>
            </a:extLst>
          </xdr:cNvPr>
          <xdr:cNvSpPr/>
        </xdr:nvSpPr>
        <xdr:spPr>
          <a:xfrm>
            <a:off x="5425275" y="59937461"/>
            <a:ext cx="1428943" cy="16101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algn="l"/>
            <a:r>
              <a:rPr lang="ja-JP" altLang="ja-JP" sz="1100">
                <a:solidFill>
                  <a:schemeClr val="tx1"/>
                </a:solidFill>
                <a:effectLst/>
                <a:latin typeface="+mn-lt"/>
                <a:ea typeface="+mn-ea"/>
                <a:cs typeface="+mn-cs"/>
              </a:rPr>
              <a:t>補助金執行業務のサポート</a:t>
            </a:r>
            <a:endParaRPr kumimoji="1" lang="ja-JP" altLang="en-US" sz="1100"/>
          </a:p>
        </xdr:txBody>
      </xdr:sp>
      <xdr:sp macro="" textlink="">
        <xdr:nvSpPr>
          <xdr:cNvPr id="41" name="テキスト ボックス 40">
            <a:extLst>
              <a:ext uri="{FF2B5EF4-FFF2-40B4-BE49-F238E27FC236}">
                <a16:creationId xmlns:a16="http://schemas.microsoft.com/office/drawing/2014/main" id="{20D7876E-0CD6-47E6-B57C-7A0F0104AC77}"/>
              </a:ext>
            </a:extLst>
          </xdr:cNvPr>
          <xdr:cNvSpPr txBox="1"/>
        </xdr:nvSpPr>
        <xdr:spPr>
          <a:xfrm>
            <a:off x="1830399" y="53265507"/>
            <a:ext cx="1430001" cy="285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42" name="テキスト ボックス 41">
            <a:extLst>
              <a:ext uri="{FF2B5EF4-FFF2-40B4-BE49-F238E27FC236}">
                <a16:creationId xmlns:a16="http://schemas.microsoft.com/office/drawing/2014/main" id="{9A698864-6427-4D28-8690-F50DC11484C2}"/>
              </a:ext>
              <a:ext uri="{147F2762-F138-4A5C-976F-8EAC2B608ADB}">
                <a16:predDERef xmlns:a16="http://schemas.microsoft.com/office/drawing/2014/main" pred="{AF2C4257-B979-4C1B-9963-44E516778337}"/>
              </a:ext>
            </a:extLst>
          </xdr:cNvPr>
          <xdr:cNvSpPr txBox="1"/>
        </xdr:nvSpPr>
        <xdr:spPr>
          <a:xfrm>
            <a:off x="1800225" y="53568600"/>
            <a:ext cx="1428750" cy="590550"/>
          </a:xfrm>
          <a:prstGeom prst="rect">
            <a:avLst/>
          </a:prstGeom>
          <a:solidFill>
            <a:schemeClr val="bg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t>B.</a:t>
            </a:r>
            <a:r>
              <a:rPr kumimoji="1" lang="en-US" altLang="ja-JP" sz="1100">
                <a:solidFill>
                  <a:schemeClr val="dk1"/>
                </a:solidFill>
                <a:effectLst/>
                <a:latin typeface="+mn-lt"/>
                <a:ea typeface="+mn-ea"/>
                <a:cs typeface="+mn-cs"/>
              </a:rPr>
              <a:t>SS</a:t>
            </a:r>
            <a:r>
              <a:rPr kumimoji="1" lang="ja-JP" altLang="ja-JP" sz="1100">
                <a:solidFill>
                  <a:schemeClr val="dk1"/>
                </a:solidFill>
                <a:effectLst/>
                <a:latin typeface="+mn-lt"/>
                <a:ea typeface="+mn-ea"/>
                <a:cs typeface="+mn-cs"/>
              </a:rPr>
              <a:t>事業者等（</a:t>
            </a:r>
            <a:r>
              <a:rPr kumimoji="1" lang="en-US" altLang="ja-JP" sz="1100">
                <a:solidFill>
                  <a:schemeClr val="dk1"/>
                </a:solidFill>
                <a:effectLst/>
                <a:latin typeface="+mn-lt"/>
                <a:ea typeface="+mn-ea"/>
                <a:cs typeface="+mn-cs"/>
              </a:rPr>
              <a:t>632</a:t>
            </a:r>
            <a:r>
              <a:rPr kumimoji="1" lang="ja-JP" altLang="ja-JP" sz="1100">
                <a:solidFill>
                  <a:schemeClr val="dk1"/>
                </a:solidFill>
                <a:effectLst/>
                <a:latin typeface="+mn-lt"/>
                <a:ea typeface="+mn-ea"/>
                <a:cs typeface="+mn-cs"/>
              </a:rPr>
              <a:t>者）</a:t>
            </a:r>
            <a:r>
              <a:rPr kumimoji="1" lang="en-US" altLang="ja-JP" sz="1100">
                <a:solidFill>
                  <a:schemeClr val="dk1"/>
                </a:solidFill>
                <a:effectLst/>
                <a:latin typeface="+mn-lt"/>
                <a:ea typeface="+mn-ea"/>
                <a:cs typeface="+mn-cs"/>
              </a:rPr>
              <a:t>1,826</a:t>
            </a:r>
            <a:r>
              <a:rPr kumimoji="1" lang="ja-JP" altLang="ja-JP" sz="1100">
                <a:solidFill>
                  <a:schemeClr val="dk1"/>
                </a:solidFill>
                <a:effectLst/>
                <a:latin typeface="+mn-lt"/>
                <a:ea typeface="+mn-ea"/>
                <a:cs typeface="+mn-cs"/>
              </a:rPr>
              <a:t>百万円</a:t>
            </a:r>
            <a:endParaRPr lang="ja-JP" altLang="ja-JP" sz="1000">
              <a:effectLst/>
            </a:endParaRPr>
          </a:p>
        </xdr:txBody>
      </xdr:sp>
      <xdr:sp macro="" textlink="">
        <xdr:nvSpPr>
          <xdr:cNvPr id="43" name="大かっこ 42">
            <a:extLst>
              <a:ext uri="{FF2B5EF4-FFF2-40B4-BE49-F238E27FC236}">
                <a16:creationId xmlns:a16="http://schemas.microsoft.com/office/drawing/2014/main" id="{1ED8E7F6-CFB3-4EE2-BD96-6E012B62C0D1}"/>
              </a:ext>
            </a:extLst>
          </xdr:cNvPr>
          <xdr:cNvSpPr/>
        </xdr:nvSpPr>
        <xdr:spPr>
          <a:xfrm>
            <a:off x="1806058" y="54201918"/>
            <a:ext cx="1434234" cy="12461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r>
              <a:rPr kumimoji="1" lang="ja-JP" altLang="ja-JP" sz="1100">
                <a:solidFill>
                  <a:schemeClr val="tx1"/>
                </a:solidFill>
                <a:effectLst/>
                <a:latin typeface="+mn-lt"/>
                <a:ea typeface="+mn-ea"/>
                <a:cs typeface="+mn-cs"/>
              </a:rPr>
              <a:t>ガソリン小売価格の値引き、</a:t>
            </a:r>
            <a:r>
              <a:rPr kumimoji="1" lang="en-US" altLang="ja-JP" sz="1100">
                <a:solidFill>
                  <a:schemeClr val="tx1"/>
                </a:solidFill>
                <a:effectLst/>
                <a:latin typeface="+mn-lt"/>
                <a:ea typeface="+mn-ea"/>
                <a:cs typeface="+mn-cs"/>
              </a:rPr>
              <a:t>SS</a:t>
            </a:r>
            <a:r>
              <a:rPr kumimoji="1" lang="ja-JP" altLang="ja-JP" sz="1100">
                <a:solidFill>
                  <a:schemeClr val="tx1"/>
                </a:solidFill>
                <a:effectLst/>
                <a:latin typeface="+mn-lt"/>
                <a:ea typeface="+mn-ea"/>
                <a:cs typeface="+mn-cs"/>
              </a:rPr>
              <a:t>の施設補修や設備導入を実施</a:t>
            </a:r>
            <a:endParaRPr lang="ja-JP" altLang="ja-JP">
              <a:effectLst/>
            </a:endParaRPr>
          </a:p>
        </xdr:txBody>
      </xdr:sp>
      <xdr:cxnSp macro="">
        <xdr:nvCxnSpPr>
          <xdr:cNvPr id="44" name="直線矢印コネクタ 43">
            <a:extLst>
              <a:ext uri="{FF2B5EF4-FFF2-40B4-BE49-F238E27FC236}">
                <a16:creationId xmlns:a16="http://schemas.microsoft.com/office/drawing/2014/main" id="{AB00AA4B-B07C-4DA6-A98E-A280AC2448EB}"/>
              </a:ext>
            </a:extLst>
          </xdr:cNvPr>
          <xdr:cNvCxnSpPr>
            <a:endCxn id="41" idx="0"/>
          </xdr:cNvCxnSpPr>
        </xdr:nvCxnSpPr>
        <xdr:spPr bwMode="auto">
          <a:xfrm flipH="1">
            <a:off x="2545568" y="52760130"/>
            <a:ext cx="747030" cy="5053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a:extLst>
              <a:ext uri="{FF2B5EF4-FFF2-40B4-BE49-F238E27FC236}">
                <a16:creationId xmlns:a16="http://schemas.microsoft.com/office/drawing/2014/main" id="{C11C25B9-E870-477D-8622-41A13BE7C42C}"/>
              </a:ext>
            </a:extLst>
          </xdr:cNvPr>
          <xdr:cNvCxnSpPr/>
        </xdr:nvCxnSpPr>
        <xdr:spPr bwMode="auto">
          <a:xfrm>
            <a:off x="3297890" y="52750854"/>
            <a:ext cx="885087" cy="51782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a:extLst>
              <a:ext uri="{FF2B5EF4-FFF2-40B4-BE49-F238E27FC236}">
                <a16:creationId xmlns:a16="http://schemas.microsoft.com/office/drawing/2014/main" id="{07F49485-DE42-4328-8904-A4D9D14A67E2}"/>
              </a:ext>
            </a:extLst>
          </xdr:cNvPr>
          <xdr:cNvCxnSpPr/>
        </xdr:nvCxnSpPr>
        <xdr:spPr bwMode="auto">
          <a:xfrm>
            <a:off x="5252472" y="56031793"/>
            <a:ext cx="3920823" cy="10583"/>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C673620B-9E05-45FF-ABC3-41A2137EAA2E}"/>
              </a:ext>
            </a:extLst>
          </xdr:cNvPr>
          <xdr:cNvCxnSpPr/>
        </xdr:nvCxnSpPr>
        <xdr:spPr bwMode="auto">
          <a:xfrm flipH="1">
            <a:off x="9185995" y="49818242"/>
            <a:ext cx="3256" cy="6249534"/>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a:extLst>
              <a:ext uri="{FF2B5EF4-FFF2-40B4-BE49-F238E27FC236}">
                <a16:creationId xmlns:a16="http://schemas.microsoft.com/office/drawing/2014/main" id="{E5F06E5C-D764-4100-B943-ACB2CD37A7CE}"/>
              </a:ext>
            </a:extLst>
          </xdr:cNvPr>
          <xdr:cNvCxnSpPr/>
        </xdr:nvCxnSpPr>
        <xdr:spPr bwMode="auto">
          <a:xfrm>
            <a:off x="3371651" y="49820322"/>
            <a:ext cx="2114" cy="3315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49" name="直線矢印コネクタ 48">
            <a:extLst>
              <a:ext uri="{FF2B5EF4-FFF2-40B4-BE49-F238E27FC236}">
                <a16:creationId xmlns:a16="http://schemas.microsoft.com/office/drawing/2014/main" id="{D6B1D055-F8BF-4A42-ACD1-121219AD26B7}"/>
              </a:ext>
            </a:extLst>
          </xdr:cNvPr>
          <xdr:cNvCxnSpPr/>
        </xdr:nvCxnSpPr>
        <xdr:spPr bwMode="auto">
          <a:xfrm>
            <a:off x="6175060" y="49828212"/>
            <a:ext cx="871" cy="3315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597" zoomScale="85" zoomScaleNormal="75" zoomScaleSheetLayoutView="8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192</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44"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4050</v>
      </c>
      <c r="Q13" s="220"/>
      <c r="R13" s="220"/>
      <c r="S13" s="220"/>
      <c r="T13" s="220"/>
      <c r="U13" s="220"/>
      <c r="V13" s="221"/>
      <c r="W13" s="219">
        <v>4460</v>
      </c>
      <c r="X13" s="220"/>
      <c r="Y13" s="220"/>
      <c r="Z13" s="220"/>
      <c r="AA13" s="220"/>
      <c r="AB13" s="220"/>
      <c r="AC13" s="221"/>
      <c r="AD13" s="219">
        <v>4380</v>
      </c>
      <c r="AE13" s="220"/>
      <c r="AF13" s="220"/>
      <c r="AG13" s="220"/>
      <c r="AH13" s="220"/>
      <c r="AI13" s="220"/>
      <c r="AJ13" s="221"/>
      <c r="AK13" s="219">
        <v>4695</v>
      </c>
      <c r="AL13" s="220"/>
      <c r="AM13" s="220"/>
      <c r="AN13" s="220"/>
      <c r="AO13" s="220"/>
      <c r="AP13" s="220"/>
      <c r="AQ13" s="221"/>
      <c r="AR13" s="231">
        <v>4408</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40</v>
      </c>
      <c r="Q14" s="220"/>
      <c r="R14" s="220"/>
      <c r="S14" s="220"/>
      <c r="T14" s="220"/>
      <c r="U14" s="220"/>
      <c r="V14" s="221"/>
      <c r="W14" s="219" t="s">
        <v>40</v>
      </c>
      <c r="X14" s="220"/>
      <c r="Y14" s="220"/>
      <c r="Z14" s="220"/>
      <c r="AA14" s="220"/>
      <c r="AB14" s="220"/>
      <c r="AC14" s="221"/>
      <c r="AD14" s="219" t="s">
        <v>40</v>
      </c>
      <c r="AE14" s="220"/>
      <c r="AF14" s="220"/>
      <c r="AG14" s="220"/>
      <c r="AH14" s="220"/>
      <c r="AI14" s="220"/>
      <c r="AJ14" s="221"/>
      <c r="AK14" s="219" t="s">
        <v>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v>667</v>
      </c>
      <c r="Q15" s="220"/>
      <c r="R15" s="220"/>
      <c r="S15" s="220"/>
      <c r="T15" s="220"/>
      <c r="U15" s="220"/>
      <c r="V15" s="221"/>
      <c r="W15" s="219" t="s">
        <v>40</v>
      </c>
      <c r="X15" s="220"/>
      <c r="Y15" s="220"/>
      <c r="Z15" s="220"/>
      <c r="AA15" s="220"/>
      <c r="AB15" s="220"/>
      <c r="AC15" s="221"/>
      <c r="AD15" s="219" t="s">
        <v>40</v>
      </c>
      <c r="AE15" s="220"/>
      <c r="AF15" s="220"/>
      <c r="AG15" s="220"/>
      <c r="AH15" s="220"/>
      <c r="AI15" s="220"/>
      <c r="AJ15" s="221"/>
      <c r="AK15" s="219" t="s">
        <v>40</v>
      </c>
      <c r="AL15" s="220"/>
      <c r="AM15" s="220"/>
      <c r="AN15" s="220"/>
      <c r="AO15" s="220"/>
      <c r="AP15" s="220"/>
      <c r="AQ15" s="221"/>
      <c r="AR15" s="219" t="s">
        <v>1</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40</v>
      </c>
      <c r="Q16" s="220"/>
      <c r="R16" s="220"/>
      <c r="S16" s="220"/>
      <c r="T16" s="220"/>
      <c r="U16" s="220"/>
      <c r="V16" s="221"/>
      <c r="W16" s="219" t="s">
        <v>40</v>
      </c>
      <c r="X16" s="220"/>
      <c r="Y16" s="220"/>
      <c r="Z16" s="220"/>
      <c r="AA16" s="220"/>
      <c r="AB16" s="220"/>
      <c r="AC16" s="221"/>
      <c r="AD16" s="219" t="s">
        <v>40</v>
      </c>
      <c r="AE16" s="220"/>
      <c r="AF16" s="220"/>
      <c r="AG16" s="220"/>
      <c r="AH16" s="220"/>
      <c r="AI16" s="220"/>
      <c r="AJ16" s="221"/>
      <c r="AK16" s="219" t="s">
        <v>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v>491</v>
      </c>
      <c r="Q17" s="220"/>
      <c r="R17" s="220"/>
      <c r="S17" s="220"/>
      <c r="T17" s="220"/>
      <c r="U17" s="220"/>
      <c r="V17" s="221"/>
      <c r="W17" s="219" t="s">
        <v>40</v>
      </c>
      <c r="X17" s="220"/>
      <c r="Y17" s="220"/>
      <c r="Z17" s="220"/>
      <c r="AA17" s="220"/>
      <c r="AB17" s="220"/>
      <c r="AC17" s="221"/>
      <c r="AD17" s="219" t="s">
        <v>40</v>
      </c>
      <c r="AE17" s="220"/>
      <c r="AF17" s="220"/>
      <c r="AG17" s="220"/>
      <c r="AH17" s="220"/>
      <c r="AI17" s="220"/>
      <c r="AJ17" s="221"/>
      <c r="AK17" s="219" t="s">
        <v>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5208</v>
      </c>
      <c r="Q18" s="264"/>
      <c r="R18" s="264"/>
      <c r="S18" s="264"/>
      <c r="T18" s="264"/>
      <c r="U18" s="264"/>
      <c r="V18" s="265"/>
      <c r="W18" s="263">
        <f>SUM(W13:AC17)</f>
        <v>4460</v>
      </c>
      <c r="X18" s="264"/>
      <c r="Y18" s="264"/>
      <c r="Z18" s="264"/>
      <c r="AA18" s="264"/>
      <c r="AB18" s="264"/>
      <c r="AC18" s="265"/>
      <c r="AD18" s="263">
        <f>SUM(AD13:AJ17)</f>
        <v>4380</v>
      </c>
      <c r="AE18" s="264"/>
      <c r="AF18" s="264"/>
      <c r="AG18" s="264"/>
      <c r="AH18" s="264"/>
      <c r="AI18" s="264"/>
      <c r="AJ18" s="265"/>
      <c r="AK18" s="263">
        <f>SUM(AK13:AQ17)</f>
        <v>4695</v>
      </c>
      <c r="AL18" s="264"/>
      <c r="AM18" s="264"/>
      <c r="AN18" s="264"/>
      <c r="AO18" s="264"/>
      <c r="AP18" s="264"/>
      <c r="AQ18" s="265"/>
      <c r="AR18" s="263">
        <f>SUM(AR13:AX17)</f>
        <v>4408</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4152</v>
      </c>
      <c r="Q19" s="220"/>
      <c r="R19" s="220"/>
      <c r="S19" s="220"/>
      <c r="T19" s="220"/>
      <c r="U19" s="220"/>
      <c r="V19" s="221"/>
      <c r="W19" s="219">
        <v>3571</v>
      </c>
      <c r="X19" s="220"/>
      <c r="Y19" s="220"/>
      <c r="Z19" s="220"/>
      <c r="AA19" s="220"/>
      <c r="AB19" s="220"/>
      <c r="AC19" s="221"/>
      <c r="AD19" s="219">
        <v>3478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f>IF(P18=0, "-", SUM(P19)/P18)</f>
        <v>0.79723502304147464</v>
      </c>
      <c r="Q20" s="295"/>
      <c r="R20" s="295"/>
      <c r="S20" s="295"/>
      <c r="T20" s="295"/>
      <c r="U20" s="295"/>
      <c r="V20" s="295"/>
      <c r="W20" s="295">
        <f>IF(W18=0, "-", SUM(W19)/W18)</f>
        <v>0.80067264573991026</v>
      </c>
      <c r="X20" s="295"/>
      <c r="Y20" s="295"/>
      <c r="Z20" s="295"/>
      <c r="AA20" s="295"/>
      <c r="AB20" s="295"/>
      <c r="AC20" s="295"/>
      <c r="AD20" s="295">
        <f>IF(AD18=0, "-", SUM(AD19)/AD18)</f>
        <v>0.79406392694063932</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f>IF(P19=0, "-", SUM(P19)/SUM(P13,P14))</f>
        <v>1.0251851851851852</v>
      </c>
      <c r="Q21" s="295"/>
      <c r="R21" s="295"/>
      <c r="S21" s="295"/>
      <c r="T21" s="295"/>
      <c r="U21" s="295"/>
      <c r="V21" s="295"/>
      <c r="W21" s="295">
        <f>IF(W19=0, "-", SUM(W19)/SUM(W13,W14))</f>
        <v>0.80067264573991026</v>
      </c>
      <c r="X21" s="295"/>
      <c r="Y21" s="295"/>
      <c r="Z21" s="295"/>
      <c r="AA21" s="295"/>
      <c r="AB21" s="295"/>
      <c r="AC21" s="295"/>
      <c r="AD21" s="295">
        <f>IF(AD19=0, "-", SUM(AD19)/SUM(AD13,AD14))</f>
        <v>0.79406392694063932</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4695.4840000000004</v>
      </c>
      <c r="Q23" s="232"/>
      <c r="R23" s="232"/>
      <c r="S23" s="232"/>
      <c r="T23" s="232"/>
      <c r="U23" s="232"/>
      <c r="V23" s="283"/>
      <c r="W23" s="231">
        <v>4695.4840000000004</v>
      </c>
      <c r="X23" s="232"/>
      <c r="Y23" s="232"/>
      <c r="Z23" s="232"/>
      <c r="AA23" s="232"/>
      <c r="AB23" s="232"/>
      <c r="AC23" s="283"/>
      <c r="AD23" s="284" t="s">
        <v>54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f>AK13</f>
        <v>4695</v>
      </c>
      <c r="Q29" s="334"/>
      <c r="R29" s="334"/>
      <c r="S29" s="334"/>
      <c r="T29" s="334"/>
      <c r="U29" s="334"/>
      <c r="V29" s="335"/>
      <c r="W29" s="336">
        <f>AR13</f>
        <v>4408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23.2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v>635</v>
      </c>
      <c r="AF32" s="373"/>
      <c r="AG32" s="373"/>
      <c r="AH32" s="373"/>
      <c r="AI32" s="373">
        <v>629</v>
      </c>
      <c r="AJ32" s="373"/>
      <c r="AK32" s="373"/>
      <c r="AL32" s="373"/>
      <c r="AM32" s="373">
        <v>627</v>
      </c>
      <c r="AN32" s="373"/>
      <c r="AO32" s="373"/>
      <c r="AP32" s="373"/>
      <c r="AQ32" s="373" t="s">
        <v>40</v>
      </c>
      <c r="AR32" s="373"/>
      <c r="AS32" s="373"/>
      <c r="AT32" s="373"/>
      <c r="AU32" s="406" t="s">
        <v>40</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v>639</v>
      </c>
      <c r="AF33" s="373"/>
      <c r="AG33" s="373"/>
      <c r="AH33" s="373"/>
      <c r="AI33" s="373">
        <v>632</v>
      </c>
      <c r="AJ33" s="373"/>
      <c r="AK33" s="373"/>
      <c r="AL33" s="373"/>
      <c r="AM33" s="373">
        <v>632</v>
      </c>
      <c r="AN33" s="373"/>
      <c r="AO33" s="373"/>
      <c r="AP33" s="373"/>
      <c r="AQ33" s="373">
        <v>0</v>
      </c>
      <c r="AR33" s="373"/>
      <c r="AS33" s="373"/>
      <c r="AT33" s="373"/>
      <c r="AU33" s="406">
        <v>0</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v>13395</v>
      </c>
      <c r="AF35" s="399"/>
      <c r="AG35" s="399"/>
      <c r="AH35" s="399"/>
      <c r="AI35" s="399">
        <v>12685</v>
      </c>
      <c r="AJ35" s="399"/>
      <c r="AK35" s="399"/>
      <c r="AL35" s="399"/>
      <c r="AM35" s="399">
        <v>12504</v>
      </c>
      <c r="AN35" s="399"/>
      <c r="AO35" s="399"/>
      <c r="AP35" s="399"/>
      <c r="AQ35" s="390">
        <v>0</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76</v>
      </c>
      <c r="AF36" s="429"/>
      <c r="AG36" s="429"/>
      <c r="AH36" s="429"/>
      <c r="AI36" s="429" t="s">
        <v>77</v>
      </c>
      <c r="AJ36" s="429"/>
      <c r="AK36" s="429"/>
      <c r="AL36" s="429"/>
      <c r="AM36" s="429" t="s">
        <v>78</v>
      </c>
      <c r="AN36" s="429"/>
      <c r="AO36" s="429"/>
      <c r="AP36" s="429"/>
      <c r="AQ36" s="429">
        <v>0</v>
      </c>
      <c r="AR36" s="429"/>
      <c r="AS36" s="429"/>
      <c r="AT36" s="429"/>
      <c r="AU36" s="429"/>
      <c r="AV36" s="429"/>
      <c r="AW36" s="429"/>
      <c r="AX36" s="430"/>
    </row>
    <row r="37" spans="1:51" ht="18.75" customHeight="1" x14ac:dyDescent="0.15">
      <c r="A37" s="465" t="s">
        <v>79</v>
      </c>
      <c r="B37" s="466"/>
      <c r="C37" s="466"/>
      <c r="D37" s="466"/>
      <c r="E37" s="466"/>
      <c r="F37" s="467"/>
      <c r="G37" s="475" t="s">
        <v>80</v>
      </c>
      <c r="H37" s="325"/>
      <c r="I37" s="325"/>
      <c r="J37" s="325"/>
      <c r="K37" s="325"/>
      <c r="L37" s="325"/>
      <c r="M37" s="325"/>
      <c r="N37" s="325"/>
      <c r="O37" s="326"/>
      <c r="P37" s="329" t="s">
        <v>81</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82</v>
      </c>
      <c r="AR37" s="457"/>
      <c r="AS37" s="457"/>
      <c r="AT37" s="458"/>
      <c r="AU37" s="325" t="s">
        <v>83</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84</v>
      </c>
      <c r="AT38" s="434"/>
      <c r="AU38" s="435">
        <v>0</v>
      </c>
      <c r="AV38" s="435"/>
      <c r="AW38" s="327" t="s">
        <v>85</v>
      </c>
      <c r="AX38" s="332"/>
    </row>
    <row r="39" spans="1:51" ht="23.25" customHeight="1" x14ac:dyDescent="0.15">
      <c r="A39" s="471"/>
      <c r="B39" s="469"/>
      <c r="C39" s="469"/>
      <c r="D39" s="469"/>
      <c r="E39" s="469"/>
      <c r="F39" s="470"/>
      <c r="G39" s="376" t="s">
        <v>86</v>
      </c>
      <c r="H39" s="133"/>
      <c r="I39" s="133"/>
      <c r="J39" s="133"/>
      <c r="K39" s="133"/>
      <c r="L39" s="133"/>
      <c r="M39" s="133"/>
      <c r="N39" s="133"/>
      <c r="O39" s="377"/>
      <c r="P39" s="143" t="s">
        <v>87</v>
      </c>
      <c r="Q39" s="143"/>
      <c r="R39" s="143"/>
      <c r="S39" s="143"/>
      <c r="T39" s="143"/>
      <c r="U39" s="143"/>
      <c r="V39" s="143"/>
      <c r="W39" s="143"/>
      <c r="X39" s="144"/>
      <c r="Y39" s="386" t="s">
        <v>88</v>
      </c>
      <c r="Z39" s="387"/>
      <c r="AA39" s="388"/>
      <c r="AB39" s="389" t="s">
        <v>89</v>
      </c>
      <c r="AC39" s="389"/>
      <c r="AD39" s="389"/>
      <c r="AE39" s="390">
        <v>152</v>
      </c>
      <c r="AF39" s="374"/>
      <c r="AG39" s="374"/>
      <c r="AH39" s="374"/>
      <c r="AI39" s="390">
        <v>148</v>
      </c>
      <c r="AJ39" s="374"/>
      <c r="AK39" s="374"/>
      <c r="AL39" s="374"/>
      <c r="AM39" s="390">
        <v>148</v>
      </c>
      <c r="AN39" s="374"/>
      <c r="AO39" s="374"/>
      <c r="AP39" s="374"/>
      <c r="AQ39" s="392">
        <v>0</v>
      </c>
      <c r="AR39" s="393"/>
      <c r="AS39" s="393"/>
      <c r="AT39" s="394"/>
      <c r="AU39" s="374">
        <v>0</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90</v>
      </c>
      <c r="Z40" s="226"/>
      <c r="AA40" s="255"/>
      <c r="AB40" s="446" t="s">
        <v>89</v>
      </c>
      <c r="AC40" s="446"/>
      <c r="AD40" s="446"/>
      <c r="AE40" s="390">
        <v>173</v>
      </c>
      <c r="AF40" s="374"/>
      <c r="AG40" s="374"/>
      <c r="AH40" s="374"/>
      <c r="AI40" s="390">
        <v>172</v>
      </c>
      <c r="AJ40" s="374"/>
      <c r="AK40" s="374"/>
      <c r="AL40" s="374"/>
      <c r="AM40" s="390">
        <v>172</v>
      </c>
      <c r="AN40" s="374"/>
      <c r="AO40" s="374"/>
      <c r="AP40" s="374"/>
      <c r="AQ40" s="392">
        <v>0</v>
      </c>
      <c r="AR40" s="393"/>
      <c r="AS40" s="393"/>
      <c r="AT40" s="394"/>
      <c r="AU40" s="374">
        <v>0</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91</v>
      </c>
      <c r="Z41" s="226"/>
      <c r="AA41" s="255"/>
      <c r="AB41" s="391" t="s">
        <v>92</v>
      </c>
      <c r="AC41" s="391"/>
      <c r="AD41" s="391"/>
      <c r="AE41" s="390">
        <v>87.861271676300575</v>
      </c>
      <c r="AF41" s="374"/>
      <c r="AG41" s="374"/>
      <c r="AH41" s="374"/>
      <c r="AI41" s="390">
        <v>86.04651162790698</v>
      </c>
      <c r="AJ41" s="374"/>
      <c r="AK41" s="374"/>
      <c r="AL41" s="374"/>
      <c r="AM41" s="390">
        <v>86.04651162790698</v>
      </c>
      <c r="AN41" s="374"/>
      <c r="AO41" s="374"/>
      <c r="AP41" s="374"/>
      <c r="AQ41" s="392">
        <v>0</v>
      </c>
      <c r="AR41" s="393"/>
      <c r="AS41" s="393"/>
      <c r="AT41" s="394"/>
      <c r="AU41" s="374">
        <v>0</v>
      </c>
      <c r="AV41" s="374"/>
      <c r="AW41" s="374"/>
      <c r="AX41" s="375"/>
    </row>
    <row r="42" spans="1:51" ht="23.25" customHeight="1" x14ac:dyDescent="0.15">
      <c r="A42" s="459" t="s">
        <v>93</v>
      </c>
      <c r="B42" s="454"/>
      <c r="C42" s="454"/>
      <c r="D42" s="454"/>
      <c r="E42" s="454"/>
      <c r="F42" s="455"/>
      <c r="G42" s="376" t="s">
        <v>94</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95</v>
      </c>
      <c r="B44" s="319" t="s">
        <v>96</v>
      </c>
      <c r="C44" s="320"/>
      <c r="D44" s="320"/>
      <c r="E44" s="320"/>
      <c r="F44" s="321"/>
      <c r="G44" s="325" t="s">
        <v>97</v>
      </c>
      <c r="H44" s="325"/>
      <c r="I44" s="325"/>
      <c r="J44" s="325"/>
      <c r="K44" s="325"/>
      <c r="L44" s="325"/>
      <c r="M44" s="325"/>
      <c r="N44" s="325"/>
      <c r="O44" s="325"/>
      <c r="P44" s="325"/>
      <c r="Q44" s="325"/>
      <c r="R44" s="325"/>
      <c r="S44" s="325"/>
      <c r="T44" s="325"/>
      <c r="U44" s="325"/>
      <c r="V44" s="325"/>
      <c r="W44" s="325"/>
      <c r="X44" s="325"/>
      <c r="Y44" s="325"/>
      <c r="Z44" s="325"/>
      <c r="AA44" s="326"/>
      <c r="AB44" s="329" t="s">
        <v>98</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99</v>
      </c>
      <c r="C49" s="454"/>
      <c r="D49" s="454"/>
      <c r="E49" s="454"/>
      <c r="F49" s="455"/>
      <c r="G49" s="342" t="s">
        <v>100</v>
      </c>
      <c r="H49" s="343"/>
      <c r="I49" s="343"/>
      <c r="J49" s="343"/>
      <c r="K49" s="343"/>
      <c r="L49" s="343"/>
      <c r="M49" s="343"/>
      <c r="N49" s="343"/>
      <c r="O49" s="344"/>
      <c r="P49" s="346" t="s">
        <v>101</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82</v>
      </c>
      <c r="AR49" s="490"/>
      <c r="AS49" s="490"/>
      <c r="AT49" s="491"/>
      <c r="AU49" s="492" t="s">
        <v>83</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84</v>
      </c>
      <c r="AT50" s="434"/>
      <c r="AU50" s="435"/>
      <c r="AV50" s="435"/>
      <c r="AW50" s="327" t="s">
        <v>85</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102</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90</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91</v>
      </c>
      <c r="Z53" s="766"/>
      <c r="AA53" s="767"/>
      <c r="AB53" s="553" t="s">
        <v>92</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99</v>
      </c>
      <c r="C54" s="454"/>
      <c r="D54" s="454"/>
      <c r="E54" s="454"/>
      <c r="F54" s="455"/>
      <c r="G54" s="342" t="s">
        <v>100</v>
      </c>
      <c r="H54" s="343"/>
      <c r="I54" s="343"/>
      <c r="J54" s="343"/>
      <c r="K54" s="343"/>
      <c r="L54" s="343"/>
      <c r="M54" s="343"/>
      <c r="N54" s="343"/>
      <c r="O54" s="344"/>
      <c r="P54" s="346" t="s">
        <v>101</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82</v>
      </c>
      <c r="AR54" s="490"/>
      <c r="AS54" s="490"/>
      <c r="AT54" s="491"/>
      <c r="AU54" s="492" t="s">
        <v>83</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84</v>
      </c>
      <c r="AT55" s="434"/>
      <c r="AU55" s="435"/>
      <c r="AV55" s="435"/>
      <c r="AW55" s="327" t="s">
        <v>85</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102</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90</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91</v>
      </c>
      <c r="Z58" s="766"/>
      <c r="AA58" s="767"/>
      <c r="AB58" s="553" t="s">
        <v>92</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99</v>
      </c>
      <c r="C59" s="454"/>
      <c r="D59" s="454"/>
      <c r="E59" s="454"/>
      <c r="F59" s="455"/>
      <c r="G59" s="342" t="s">
        <v>100</v>
      </c>
      <c r="H59" s="343"/>
      <c r="I59" s="343"/>
      <c r="J59" s="343"/>
      <c r="K59" s="343"/>
      <c r="L59" s="343"/>
      <c r="M59" s="343"/>
      <c r="N59" s="343"/>
      <c r="O59" s="344"/>
      <c r="P59" s="346" t="s">
        <v>101</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82</v>
      </c>
      <c r="AR59" s="490"/>
      <c r="AS59" s="490"/>
      <c r="AT59" s="491"/>
      <c r="AU59" s="492" t="s">
        <v>83</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84</v>
      </c>
      <c r="AT60" s="434"/>
      <c r="AU60" s="435"/>
      <c r="AV60" s="435"/>
      <c r="AW60" s="327" t="s">
        <v>85</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102</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90</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91</v>
      </c>
      <c r="Z63" s="766"/>
      <c r="AA63" s="767"/>
      <c r="AB63" s="553" t="s">
        <v>92</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103</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34.5" customHeight="1" x14ac:dyDescent="0.15">
      <c r="A66" s="350"/>
      <c r="B66" s="320"/>
      <c r="C66" s="320"/>
      <c r="D66" s="320"/>
      <c r="E66" s="320"/>
      <c r="F66" s="321"/>
      <c r="G66" s="359" t="s">
        <v>104</v>
      </c>
      <c r="H66" s="360"/>
      <c r="I66" s="360"/>
      <c r="J66" s="360"/>
      <c r="K66" s="360"/>
      <c r="L66" s="360"/>
      <c r="M66" s="360"/>
      <c r="N66" s="360"/>
      <c r="O66" s="360"/>
      <c r="P66" s="363" t="s">
        <v>105</v>
      </c>
      <c r="Q66" s="364"/>
      <c r="R66" s="364"/>
      <c r="S66" s="364"/>
      <c r="T66" s="364"/>
      <c r="U66" s="364"/>
      <c r="V66" s="364"/>
      <c r="W66" s="364"/>
      <c r="X66" s="365"/>
      <c r="Y66" s="369" t="s">
        <v>66</v>
      </c>
      <c r="Z66" s="370"/>
      <c r="AA66" s="371"/>
      <c r="AB66" s="372" t="s">
        <v>67</v>
      </c>
      <c r="AC66" s="372"/>
      <c r="AD66" s="372"/>
      <c r="AE66" s="373">
        <v>6</v>
      </c>
      <c r="AF66" s="373"/>
      <c r="AG66" s="373"/>
      <c r="AH66" s="373"/>
      <c r="AI66" s="373">
        <v>3</v>
      </c>
      <c r="AJ66" s="373"/>
      <c r="AK66" s="373"/>
      <c r="AL66" s="373"/>
      <c r="AM66" s="373">
        <v>3</v>
      </c>
      <c r="AN66" s="373"/>
      <c r="AO66" s="373"/>
      <c r="AP66" s="373"/>
      <c r="AQ66" s="373" t="s">
        <v>40</v>
      </c>
      <c r="AR66" s="373"/>
      <c r="AS66" s="373"/>
      <c r="AT66" s="373"/>
      <c r="AU66" s="406" t="s">
        <v>40</v>
      </c>
      <c r="AV66" s="407"/>
      <c r="AW66" s="407"/>
      <c r="AX66" s="408"/>
      <c r="AY66">
        <f>$AY$65</f>
        <v>1</v>
      </c>
    </row>
    <row r="67" spans="1:51" ht="34.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67</v>
      </c>
      <c r="AC67" s="372"/>
      <c r="AD67" s="372"/>
      <c r="AE67" s="373">
        <v>18</v>
      </c>
      <c r="AF67" s="373"/>
      <c r="AG67" s="373"/>
      <c r="AH67" s="373"/>
      <c r="AI67" s="373">
        <v>18</v>
      </c>
      <c r="AJ67" s="373"/>
      <c r="AK67" s="373"/>
      <c r="AL67" s="373"/>
      <c r="AM67" s="373"/>
      <c r="AN67" s="373"/>
      <c r="AO67" s="373"/>
      <c r="AP67" s="373"/>
      <c r="AQ67" s="373">
        <v>0</v>
      </c>
      <c r="AR67" s="373"/>
      <c r="AS67" s="373"/>
      <c r="AT67" s="373"/>
      <c r="AU67" s="406">
        <v>0</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106</v>
      </c>
      <c r="H69" s="396"/>
      <c r="I69" s="396"/>
      <c r="J69" s="396"/>
      <c r="K69" s="396"/>
      <c r="L69" s="396"/>
      <c r="M69" s="396"/>
      <c r="N69" s="396"/>
      <c r="O69" s="396"/>
      <c r="P69" s="396"/>
      <c r="Q69" s="396"/>
      <c r="R69" s="396"/>
      <c r="S69" s="396"/>
      <c r="T69" s="396"/>
      <c r="U69" s="396"/>
      <c r="V69" s="396"/>
      <c r="W69" s="396"/>
      <c r="X69" s="396"/>
      <c r="Y69" s="420" t="s">
        <v>69</v>
      </c>
      <c r="Z69" s="421"/>
      <c r="AA69" s="422"/>
      <c r="AB69" s="423" t="s">
        <v>73</v>
      </c>
      <c r="AC69" s="424"/>
      <c r="AD69" s="425"/>
      <c r="AE69" s="399">
        <v>11408</v>
      </c>
      <c r="AF69" s="399"/>
      <c r="AG69" s="399"/>
      <c r="AH69" s="399"/>
      <c r="AI69" s="399">
        <v>12137</v>
      </c>
      <c r="AJ69" s="399"/>
      <c r="AK69" s="399"/>
      <c r="AL69" s="399"/>
      <c r="AM69" s="399">
        <v>2659237</v>
      </c>
      <c r="AN69" s="399"/>
      <c r="AO69" s="399"/>
      <c r="AP69" s="399"/>
      <c r="AQ69" s="390">
        <v>0</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75</v>
      </c>
      <c r="AC70" s="427"/>
      <c r="AD70" s="428"/>
      <c r="AE70" s="429" t="s">
        <v>107</v>
      </c>
      <c r="AF70" s="429"/>
      <c r="AG70" s="429"/>
      <c r="AH70" s="429"/>
      <c r="AI70" s="429" t="s">
        <v>108</v>
      </c>
      <c r="AJ70" s="429"/>
      <c r="AK70" s="429"/>
      <c r="AL70" s="429"/>
      <c r="AM70" s="429" t="s">
        <v>109</v>
      </c>
      <c r="AN70" s="429"/>
      <c r="AO70" s="429"/>
      <c r="AP70" s="429"/>
      <c r="AQ70" s="429">
        <v>0</v>
      </c>
      <c r="AR70" s="429"/>
      <c r="AS70" s="429"/>
      <c r="AT70" s="429"/>
      <c r="AU70" s="429"/>
      <c r="AV70" s="429"/>
      <c r="AW70" s="429"/>
      <c r="AX70" s="430"/>
      <c r="AY70">
        <f>$AY$68</f>
        <v>1</v>
      </c>
    </row>
    <row r="71" spans="1:51" ht="18.75" customHeight="1" x14ac:dyDescent="0.15">
      <c r="A71" s="496" t="s">
        <v>79</v>
      </c>
      <c r="B71" s="497"/>
      <c r="C71" s="497"/>
      <c r="D71" s="497"/>
      <c r="E71" s="497"/>
      <c r="F71" s="498"/>
      <c r="G71" s="475" t="s">
        <v>80</v>
      </c>
      <c r="H71" s="325"/>
      <c r="I71" s="325"/>
      <c r="J71" s="325"/>
      <c r="K71" s="325"/>
      <c r="L71" s="325"/>
      <c r="M71" s="325"/>
      <c r="N71" s="325"/>
      <c r="O71" s="326"/>
      <c r="P71" s="329" t="s">
        <v>81</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82</v>
      </c>
      <c r="AR71" s="457"/>
      <c r="AS71" s="457"/>
      <c r="AT71" s="458"/>
      <c r="AU71" s="325" t="s">
        <v>83</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v>0</v>
      </c>
      <c r="AR72" s="432"/>
      <c r="AS72" s="433" t="s">
        <v>84</v>
      </c>
      <c r="AT72" s="434"/>
      <c r="AU72" s="435">
        <v>0</v>
      </c>
      <c r="AV72" s="435"/>
      <c r="AW72" s="327" t="s">
        <v>85</v>
      </c>
      <c r="AX72" s="332"/>
      <c r="AY72">
        <f t="shared" ref="AY72:AY77" si="1">$AY$71</f>
        <v>1</v>
      </c>
    </row>
    <row r="73" spans="1:51" ht="23.25" customHeight="1" x14ac:dyDescent="0.15">
      <c r="A73" s="502"/>
      <c r="B73" s="500"/>
      <c r="C73" s="500"/>
      <c r="D73" s="500"/>
      <c r="E73" s="500"/>
      <c r="F73" s="501"/>
      <c r="G73" s="376" t="s">
        <v>110</v>
      </c>
      <c r="H73" s="133"/>
      <c r="I73" s="133"/>
      <c r="J73" s="133"/>
      <c r="K73" s="133"/>
      <c r="L73" s="133"/>
      <c r="M73" s="133"/>
      <c r="N73" s="133"/>
      <c r="O73" s="377"/>
      <c r="P73" s="143" t="s">
        <v>111</v>
      </c>
      <c r="Q73" s="143"/>
      <c r="R73" s="143"/>
      <c r="S73" s="143"/>
      <c r="T73" s="143"/>
      <c r="U73" s="143"/>
      <c r="V73" s="143"/>
      <c r="W73" s="143"/>
      <c r="X73" s="144"/>
      <c r="Y73" s="386" t="s">
        <v>88</v>
      </c>
      <c r="Z73" s="387"/>
      <c r="AA73" s="388"/>
      <c r="AB73" s="389" t="s">
        <v>112</v>
      </c>
      <c r="AC73" s="389"/>
      <c r="AD73" s="389"/>
      <c r="AE73" s="390">
        <v>2</v>
      </c>
      <c r="AF73" s="374"/>
      <c r="AG73" s="374"/>
      <c r="AH73" s="374"/>
      <c r="AI73" s="390">
        <v>1</v>
      </c>
      <c r="AJ73" s="374"/>
      <c r="AK73" s="374"/>
      <c r="AL73" s="374"/>
      <c r="AM73" s="390">
        <v>1</v>
      </c>
      <c r="AN73" s="374"/>
      <c r="AO73" s="374"/>
      <c r="AP73" s="374"/>
      <c r="AQ73" s="392">
        <v>0</v>
      </c>
      <c r="AR73" s="393"/>
      <c r="AS73" s="393"/>
      <c r="AT73" s="394"/>
      <c r="AU73" s="374">
        <v>0</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90</v>
      </c>
      <c r="Z74" s="226"/>
      <c r="AA74" s="255"/>
      <c r="AB74" s="446" t="s">
        <v>112</v>
      </c>
      <c r="AC74" s="446"/>
      <c r="AD74" s="446"/>
      <c r="AE74" s="390">
        <v>6</v>
      </c>
      <c r="AF74" s="374"/>
      <c r="AG74" s="374"/>
      <c r="AH74" s="374"/>
      <c r="AI74" s="390">
        <v>6</v>
      </c>
      <c r="AJ74" s="374"/>
      <c r="AK74" s="374"/>
      <c r="AL74" s="374"/>
      <c r="AM74" s="390">
        <v>6</v>
      </c>
      <c r="AN74" s="374"/>
      <c r="AO74" s="374"/>
      <c r="AP74" s="374"/>
      <c r="AQ74" s="392">
        <v>0</v>
      </c>
      <c r="AR74" s="393"/>
      <c r="AS74" s="393"/>
      <c r="AT74" s="394"/>
      <c r="AU74" s="374">
        <v>0</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91</v>
      </c>
      <c r="Z75" s="226"/>
      <c r="AA75" s="255"/>
      <c r="AB75" s="391" t="s">
        <v>92</v>
      </c>
      <c r="AC75" s="391"/>
      <c r="AD75" s="391"/>
      <c r="AE75" s="390">
        <v>33.333333333333329</v>
      </c>
      <c r="AF75" s="374"/>
      <c r="AG75" s="374"/>
      <c r="AH75" s="374"/>
      <c r="AI75" s="390">
        <v>16.666666666666664</v>
      </c>
      <c r="AJ75" s="374"/>
      <c r="AK75" s="374"/>
      <c r="AL75" s="374"/>
      <c r="AM75" s="390">
        <v>16.666666666666664</v>
      </c>
      <c r="AN75" s="374"/>
      <c r="AO75" s="374"/>
      <c r="AP75" s="374"/>
      <c r="AQ75" s="392">
        <v>0</v>
      </c>
      <c r="AR75" s="393"/>
      <c r="AS75" s="393"/>
      <c r="AT75" s="394"/>
      <c r="AU75" s="374">
        <v>0</v>
      </c>
      <c r="AV75" s="374"/>
      <c r="AW75" s="374"/>
      <c r="AX75" s="375"/>
      <c r="AY75">
        <f t="shared" si="1"/>
        <v>1</v>
      </c>
    </row>
    <row r="76" spans="1:51" ht="23.25" customHeight="1" x14ac:dyDescent="0.15">
      <c r="A76" s="459" t="s">
        <v>93</v>
      </c>
      <c r="B76" s="454"/>
      <c r="C76" s="454"/>
      <c r="D76" s="454"/>
      <c r="E76" s="454"/>
      <c r="F76" s="455"/>
      <c r="G76" s="376" t="s">
        <v>113</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hidden="1" customHeight="1" x14ac:dyDescent="0.15">
      <c r="A78" s="317" t="s">
        <v>95</v>
      </c>
      <c r="B78" s="319" t="s">
        <v>96</v>
      </c>
      <c r="C78" s="320"/>
      <c r="D78" s="320"/>
      <c r="E78" s="320"/>
      <c r="F78" s="321"/>
      <c r="G78" s="325" t="s">
        <v>97</v>
      </c>
      <c r="H78" s="325"/>
      <c r="I78" s="325"/>
      <c r="J78" s="325"/>
      <c r="K78" s="325"/>
      <c r="L78" s="325"/>
      <c r="M78" s="325"/>
      <c r="N78" s="325"/>
      <c r="O78" s="325"/>
      <c r="P78" s="325"/>
      <c r="Q78" s="325"/>
      <c r="R78" s="325"/>
      <c r="S78" s="325"/>
      <c r="T78" s="325"/>
      <c r="U78" s="325"/>
      <c r="V78" s="325"/>
      <c r="W78" s="325"/>
      <c r="X78" s="325"/>
      <c r="Y78" s="325"/>
      <c r="Z78" s="325"/>
      <c r="AA78" s="326"/>
      <c r="AB78" s="329" t="s">
        <v>98</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99</v>
      </c>
      <c r="C83" s="454"/>
      <c r="D83" s="454"/>
      <c r="E83" s="454"/>
      <c r="F83" s="455"/>
      <c r="G83" s="342" t="s">
        <v>100</v>
      </c>
      <c r="H83" s="343"/>
      <c r="I83" s="343"/>
      <c r="J83" s="343"/>
      <c r="K83" s="343"/>
      <c r="L83" s="343"/>
      <c r="M83" s="343"/>
      <c r="N83" s="343"/>
      <c r="O83" s="344"/>
      <c r="P83" s="346" t="s">
        <v>101</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82</v>
      </c>
      <c r="AR83" s="490"/>
      <c r="AS83" s="490"/>
      <c r="AT83" s="491"/>
      <c r="AU83" s="492" t="s">
        <v>83</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84</v>
      </c>
      <c r="AT84" s="434"/>
      <c r="AU84" s="435"/>
      <c r="AV84" s="435"/>
      <c r="AW84" s="327" t="s">
        <v>85</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102</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90</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91</v>
      </c>
      <c r="Z87" s="766"/>
      <c r="AA87" s="767"/>
      <c r="AB87" s="553" t="s">
        <v>92</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99</v>
      </c>
      <c r="C88" s="454"/>
      <c r="D88" s="454"/>
      <c r="E88" s="454"/>
      <c r="F88" s="455"/>
      <c r="G88" s="342" t="s">
        <v>100</v>
      </c>
      <c r="H88" s="343"/>
      <c r="I88" s="343"/>
      <c r="J88" s="343"/>
      <c r="K88" s="343"/>
      <c r="L88" s="343"/>
      <c r="M88" s="343"/>
      <c r="N88" s="343"/>
      <c r="O88" s="344"/>
      <c r="P88" s="346" t="s">
        <v>101</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82</v>
      </c>
      <c r="AR88" s="490"/>
      <c r="AS88" s="490"/>
      <c r="AT88" s="491"/>
      <c r="AU88" s="492" t="s">
        <v>83</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84</v>
      </c>
      <c r="AT89" s="434"/>
      <c r="AU89" s="435"/>
      <c r="AV89" s="435"/>
      <c r="AW89" s="327" t="s">
        <v>85</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102</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90</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91</v>
      </c>
      <c r="Z92" s="766"/>
      <c r="AA92" s="767"/>
      <c r="AB92" s="553" t="s">
        <v>92</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99</v>
      </c>
      <c r="C93" s="320"/>
      <c r="D93" s="320"/>
      <c r="E93" s="320"/>
      <c r="F93" s="321"/>
      <c r="G93" s="342" t="s">
        <v>100</v>
      </c>
      <c r="H93" s="343"/>
      <c r="I93" s="343"/>
      <c r="J93" s="343"/>
      <c r="K93" s="343"/>
      <c r="L93" s="343"/>
      <c r="M93" s="343"/>
      <c r="N93" s="343"/>
      <c r="O93" s="344"/>
      <c r="P93" s="346" t="s">
        <v>101</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82</v>
      </c>
      <c r="AR93" s="490"/>
      <c r="AS93" s="490"/>
      <c r="AT93" s="491"/>
      <c r="AU93" s="492" t="s">
        <v>83</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84</v>
      </c>
      <c r="AT94" s="434"/>
      <c r="AU94" s="435"/>
      <c r="AV94" s="435"/>
      <c r="AW94" s="327" t="s">
        <v>85</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102</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90</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91</v>
      </c>
      <c r="Z97" s="766"/>
      <c r="AA97" s="767"/>
      <c r="AB97" s="553" t="s">
        <v>92</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customHeight="1" x14ac:dyDescent="0.15">
      <c r="A98" s="311" t="s">
        <v>55</v>
      </c>
      <c r="B98" s="312"/>
      <c r="C98" s="312"/>
      <c r="D98" s="312"/>
      <c r="E98" s="312"/>
      <c r="F98" s="313"/>
      <c r="G98" s="314" t="s">
        <v>114</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1</v>
      </c>
    </row>
    <row r="100" spans="1:51" ht="23.25" customHeight="1" x14ac:dyDescent="0.15">
      <c r="A100" s="350"/>
      <c r="B100" s="320"/>
      <c r="C100" s="320"/>
      <c r="D100" s="320"/>
      <c r="E100" s="320"/>
      <c r="F100" s="321"/>
      <c r="G100" s="359" t="s">
        <v>115</v>
      </c>
      <c r="H100" s="360"/>
      <c r="I100" s="360"/>
      <c r="J100" s="360"/>
      <c r="K100" s="360"/>
      <c r="L100" s="360"/>
      <c r="M100" s="360"/>
      <c r="N100" s="360"/>
      <c r="O100" s="360"/>
      <c r="P100" s="363" t="s">
        <v>116</v>
      </c>
      <c r="Q100" s="364"/>
      <c r="R100" s="364"/>
      <c r="S100" s="364"/>
      <c r="T100" s="364"/>
      <c r="U100" s="364"/>
      <c r="V100" s="364"/>
      <c r="W100" s="364"/>
      <c r="X100" s="365"/>
      <c r="Y100" s="369" t="s">
        <v>66</v>
      </c>
      <c r="Z100" s="370"/>
      <c r="AA100" s="371"/>
      <c r="AB100" s="372" t="s">
        <v>67</v>
      </c>
      <c r="AC100" s="372"/>
      <c r="AD100" s="372"/>
      <c r="AE100" s="373">
        <v>586</v>
      </c>
      <c r="AF100" s="373"/>
      <c r="AG100" s="373"/>
      <c r="AH100" s="373"/>
      <c r="AI100" s="373">
        <v>522</v>
      </c>
      <c r="AJ100" s="373"/>
      <c r="AK100" s="373"/>
      <c r="AL100" s="373"/>
      <c r="AM100" s="373">
        <v>516</v>
      </c>
      <c r="AN100" s="373"/>
      <c r="AO100" s="373"/>
      <c r="AP100" s="373"/>
      <c r="AQ100" s="373" t="s">
        <v>40</v>
      </c>
      <c r="AR100" s="373"/>
      <c r="AS100" s="373"/>
      <c r="AT100" s="373"/>
      <c r="AU100" s="406" t="s">
        <v>40</v>
      </c>
      <c r="AV100" s="407"/>
      <c r="AW100" s="407"/>
      <c r="AX100" s="408"/>
      <c r="AY100">
        <f>$AY$99</f>
        <v>1</v>
      </c>
    </row>
    <row r="101" spans="1:51" ht="36.6"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t="s">
        <v>67</v>
      </c>
      <c r="AC101" s="372"/>
      <c r="AD101" s="372"/>
      <c r="AE101" s="373">
        <v>464</v>
      </c>
      <c r="AF101" s="373"/>
      <c r="AG101" s="373"/>
      <c r="AH101" s="373"/>
      <c r="AI101" s="373">
        <v>514</v>
      </c>
      <c r="AJ101" s="373"/>
      <c r="AK101" s="373"/>
      <c r="AL101" s="373"/>
      <c r="AM101" s="373">
        <v>544</v>
      </c>
      <c r="AN101" s="373"/>
      <c r="AO101" s="373"/>
      <c r="AP101" s="373"/>
      <c r="AQ101" s="373">
        <v>343</v>
      </c>
      <c r="AR101" s="373"/>
      <c r="AS101" s="373"/>
      <c r="AT101" s="373"/>
      <c r="AU101" s="406">
        <v>343</v>
      </c>
      <c r="AV101" s="407"/>
      <c r="AW101" s="407"/>
      <c r="AX101" s="408"/>
      <c r="AY101">
        <f>$AY$99</f>
        <v>1</v>
      </c>
    </row>
    <row r="102" spans="1:51" ht="23.25"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117</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t="s">
        <v>73</v>
      </c>
      <c r="AC103" s="424"/>
      <c r="AD103" s="425"/>
      <c r="AE103" s="399">
        <v>3193</v>
      </c>
      <c r="AF103" s="399"/>
      <c r="AG103" s="399"/>
      <c r="AH103" s="399"/>
      <c r="AI103" s="399">
        <v>2845</v>
      </c>
      <c r="AJ103" s="399"/>
      <c r="AK103" s="399"/>
      <c r="AL103" s="399"/>
      <c r="AM103" s="399">
        <v>2708</v>
      </c>
      <c r="AN103" s="399"/>
      <c r="AO103" s="399"/>
      <c r="AP103" s="399"/>
      <c r="AQ103" s="390">
        <v>3148</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75</v>
      </c>
      <c r="AC104" s="427"/>
      <c r="AD104" s="428"/>
      <c r="AE104" s="429" t="s">
        <v>118</v>
      </c>
      <c r="AF104" s="429"/>
      <c r="AG104" s="429"/>
      <c r="AH104" s="429"/>
      <c r="AI104" s="429" t="s">
        <v>119</v>
      </c>
      <c r="AJ104" s="429"/>
      <c r="AK104" s="429"/>
      <c r="AL104" s="429"/>
      <c r="AM104" s="429" t="s">
        <v>120</v>
      </c>
      <c r="AN104" s="429"/>
      <c r="AO104" s="429"/>
      <c r="AP104" s="429"/>
      <c r="AQ104" s="429" t="s">
        <v>121</v>
      </c>
      <c r="AR104" s="429"/>
      <c r="AS104" s="429"/>
      <c r="AT104" s="429"/>
      <c r="AU104" s="429"/>
      <c r="AV104" s="429"/>
      <c r="AW104" s="429"/>
      <c r="AX104" s="430"/>
      <c r="AY104">
        <f>$AY$102</f>
        <v>1</v>
      </c>
    </row>
    <row r="105" spans="1:51" ht="18.75" customHeight="1" x14ac:dyDescent="0.15">
      <c r="A105" s="496" t="s">
        <v>79</v>
      </c>
      <c r="B105" s="497"/>
      <c r="C105" s="497"/>
      <c r="D105" s="497"/>
      <c r="E105" s="497"/>
      <c r="F105" s="498"/>
      <c r="G105" s="475" t="s">
        <v>80</v>
      </c>
      <c r="H105" s="325"/>
      <c r="I105" s="325"/>
      <c r="J105" s="325"/>
      <c r="K105" s="325"/>
      <c r="L105" s="325"/>
      <c r="M105" s="325"/>
      <c r="N105" s="325"/>
      <c r="O105" s="326"/>
      <c r="P105" s="329" t="s">
        <v>81</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82</v>
      </c>
      <c r="AR105" s="457"/>
      <c r="AS105" s="457"/>
      <c r="AT105" s="458"/>
      <c r="AU105" s="325" t="s">
        <v>83</v>
      </c>
      <c r="AV105" s="325"/>
      <c r="AW105" s="325"/>
      <c r="AX105" s="330"/>
      <c r="AY105">
        <f>COUNTA($G$107)</f>
        <v>1</v>
      </c>
    </row>
    <row r="106" spans="1:51" ht="18.75"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t="s">
        <v>40</v>
      </c>
      <c r="AR106" s="432"/>
      <c r="AS106" s="433" t="s">
        <v>84</v>
      </c>
      <c r="AT106" s="434"/>
      <c r="AU106" s="435" t="s">
        <v>40</v>
      </c>
      <c r="AV106" s="435"/>
      <c r="AW106" s="327" t="s">
        <v>85</v>
      </c>
      <c r="AX106" s="332"/>
      <c r="AY106">
        <f t="shared" ref="AY106:AY111" si="3">$AY$105</f>
        <v>1</v>
      </c>
    </row>
    <row r="107" spans="1:51" ht="37.15" customHeight="1" x14ac:dyDescent="0.15">
      <c r="A107" s="502"/>
      <c r="B107" s="500"/>
      <c r="C107" s="500"/>
      <c r="D107" s="500"/>
      <c r="E107" s="500"/>
      <c r="F107" s="501"/>
      <c r="G107" s="376" t="s">
        <v>122</v>
      </c>
      <c r="H107" s="133"/>
      <c r="I107" s="133"/>
      <c r="J107" s="133"/>
      <c r="K107" s="133"/>
      <c r="L107" s="133"/>
      <c r="M107" s="133"/>
      <c r="N107" s="133"/>
      <c r="O107" s="377"/>
      <c r="P107" s="143" t="s">
        <v>123</v>
      </c>
      <c r="Q107" s="143"/>
      <c r="R107" s="143"/>
      <c r="S107" s="143"/>
      <c r="T107" s="143"/>
      <c r="U107" s="143"/>
      <c r="V107" s="143"/>
      <c r="W107" s="143"/>
      <c r="X107" s="144"/>
      <c r="Y107" s="386" t="s">
        <v>88</v>
      </c>
      <c r="Z107" s="387"/>
      <c r="AA107" s="388"/>
      <c r="AB107" s="389" t="s">
        <v>124</v>
      </c>
      <c r="AC107" s="389"/>
      <c r="AD107" s="389"/>
      <c r="AE107" s="390">
        <v>108</v>
      </c>
      <c r="AF107" s="374"/>
      <c r="AG107" s="374"/>
      <c r="AH107" s="374"/>
      <c r="AI107" s="390">
        <v>371</v>
      </c>
      <c r="AJ107" s="374"/>
      <c r="AK107" s="374"/>
      <c r="AL107" s="374"/>
      <c r="AM107" s="390">
        <v>0.4</v>
      </c>
      <c r="AN107" s="374"/>
      <c r="AO107" s="374"/>
      <c r="AP107" s="374"/>
      <c r="AQ107" s="392" t="s">
        <v>40</v>
      </c>
      <c r="AR107" s="393"/>
      <c r="AS107" s="393"/>
      <c r="AT107" s="394"/>
      <c r="AU107" s="374" t="s">
        <v>40</v>
      </c>
      <c r="AV107" s="374"/>
      <c r="AW107" s="374"/>
      <c r="AX107" s="375"/>
      <c r="AY107">
        <f t="shared" si="3"/>
        <v>1</v>
      </c>
    </row>
    <row r="108" spans="1:51" ht="37.5"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90</v>
      </c>
      <c r="Z108" s="226"/>
      <c r="AA108" s="255"/>
      <c r="AB108" s="446" t="s">
        <v>124</v>
      </c>
      <c r="AC108" s="446"/>
      <c r="AD108" s="446"/>
      <c r="AE108" s="390">
        <v>100</v>
      </c>
      <c r="AF108" s="374"/>
      <c r="AG108" s="374"/>
      <c r="AH108" s="374"/>
      <c r="AI108" s="390">
        <v>100</v>
      </c>
      <c r="AJ108" s="374"/>
      <c r="AK108" s="374"/>
      <c r="AL108" s="374"/>
      <c r="AM108" s="390">
        <v>100</v>
      </c>
      <c r="AN108" s="374"/>
      <c r="AO108" s="374"/>
      <c r="AP108" s="374"/>
      <c r="AQ108" s="392" t="s">
        <v>40</v>
      </c>
      <c r="AR108" s="393"/>
      <c r="AS108" s="393"/>
      <c r="AT108" s="394"/>
      <c r="AU108" s="374" t="s">
        <v>40</v>
      </c>
      <c r="AV108" s="374"/>
      <c r="AW108" s="374"/>
      <c r="AX108" s="375"/>
      <c r="AY108">
        <f t="shared" si="3"/>
        <v>1</v>
      </c>
    </row>
    <row r="109" spans="1:51" ht="37.5"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91</v>
      </c>
      <c r="Z109" s="226"/>
      <c r="AA109" s="255"/>
      <c r="AB109" s="391" t="s">
        <v>92</v>
      </c>
      <c r="AC109" s="391"/>
      <c r="AD109" s="391"/>
      <c r="AE109" s="390">
        <v>108</v>
      </c>
      <c r="AF109" s="374"/>
      <c r="AG109" s="374"/>
      <c r="AH109" s="374"/>
      <c r="AI109" s="390">
        <v>371</v>
      </c>
      <c r="AJ109" s="374"/>
      <c r="AK109" s="374"/>
      <c r="AL109" s="374"/>
      <c r="AM109" s="390">
        <v>0.4</v>
      </c>
      <c r="AN109" s="374"/>
      <c r="AO109" s="374"/>
      <c r="AP109" s="374"/>
      <c r="AQ109" s="392" t="s">
        <v>40</v>
      </c>
      <c r="AR109" s="393"/>
      <c r="AS109" s="393"/>
      <c r="AT109" s="394"/>
      <c r="AU109" s="374" t="s">
        <v>40</v>
      </c>
      <c r="AV109" s="374"/>
      <c r="AW109" s="374"/>
      <c r="AX109" s="375"/>
      <c r="AY109">
        <f t="shared" si="3"/>
        <v>1</v>
      </c>
    </row>
    <row r="110" spans="1:51" ht="23.25" customHeight="1" x14ac:dyDescent="0.15">
      <c r="A110" s="459" t="s">
        <v>93</v>
      </c>
      <c r="B110" s="454"/>
      <c r="C110" s="454"/>
      <c r="D110" s="454"/>
      <c r="E110" s="454"/>
      <c r="F110" s="455"/>
      <c r="G110" s="376" t="s">
        <v>125</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95</v>
      </c>
      <c r="B112" s="319" t="s">
        <v>96</v>
      </c>
      <c r="C112" s="320"/>
      <c r="D112" s="320"/>
      <c r="E112" s="320"/>
      <c r="F112" s="321"/>
      <c r="G112" s="325" t="s">
        <v>97</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98</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99</v>
      </c>
      <c r="C117" s="454"/>
      <c r="D117" s="454"/>
      <c r="E117" s="454"/>
      <c r="F117" s="455"/>
      <c r="G117" s="342" t="s">
        <v>100</v>
      </c>
      <c r="H117" s="343"/>
      <c r="I117" s="343"/>
      <c r="J117" s="343"/>
      <c r="K117" s="343"/>
      <c r="L117" s="343"/>
      <c r="M117" s="343"/>
      <c r="N117" s="343"/>
      <c r="O117" s="344"/>
      <c r="P117" s="346" t="s">
        <v>101</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82</v>
      </c>
      <c r="AR117" s="490"/>
      <c r="AS117" s="490"/>
      <c r="AT117" s="491"/>
      <c r="AU117" s="492" t="s">
        <v>83</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84</v>
      </c>
      <c r="AT118" s="434"/>
      <c r="AU118" s="435"/>
      <c r="AV118" s="435"/>
      <c r="AW118" s="327" t="s">
        <v>85</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102</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90</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91</v>
      </c>
      <c r="Z121" s="766"/>
      <c r="AA121" s="767"/>
      <c r="AB121" s="553" t="s">
        <v>92</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99</v>
      </c>
      <c r="C122" s="454"/>
      <c r="D122" s="454"/>
      <c r="E122" s="454"/>
      <c r="F122" s="455"/>
      <c r="G122" s="342" t="s">
        <v>100</v>
      </c>
      <c r="H122" s="343"/>
      <c r="I122" s="343"/>
      <c r="J122" s="343"/>
      <c r="K122" s="343"/>
      <c r="L122" s="343"/>
      <c r="M122" s="343"/>
      <c r="N122" s="343"/>
      <c r="O122" s="344"/>
      <c r="P122" s="346" t="s">
        <v>101</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82</v>
      </c>
      <c r="AR122" s="490"/>
      <c r="AS122" s="490"/>
      <c r="AT122" s="491"/>
      <c r="AU122" s="492" t="s">
        <v>83</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84</v>
      </c>
      <c r="AT123" s="434"/>
      <c r="AU123" s="435"/>
      <c r="AV123" s="435"/>
      <c r="AW123" s="327" t="s">
        <v>85</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102</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90</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91</v>
      </c>
      <c r="Z126" s="766"/>
      <c r="AA126" s="767"/>
      <c r="AB126" s="553" t="s">
        <v>92</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99</v>
      </c>
      <c r="C127" s="454"/>
      <c r="D127" s="454"/>
      <c r="E127" s="454"/>
      <c r="F127" s="455"/>
      <c r="G127" s="342" t="s">
        <v>100</v>
      </c>
      <c r="H127" s="343"/>
      <c r="I127" s="343"/>
      <c r="J127" s="343"/>
      <c r="K127" s="343"/>
      <c r="L127" s="343"/>
      <c r="M127" s="343"/>
      <c r="N127" s="343"/>
      <c r="O127" s="344"/>
      <c r="P127" s="346" t="s">
        <v>101</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82</v>
      </c>
      <c r="AR127" s="490"/>
      <c r="AS127" s="490"/>
      <c r="AT127" s="491"/>
      <c r="AU127" s="492" t="s">
        <v>83</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84</v>
      </c>
      <c r="AT128" s="434"/>
      <c r="AU128" s="435"/>
      <c r="AV128" s="435"/>
      <c r="AW128" s="327" t="s">
        <v>85</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102</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90</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91</v>
      </c>
      <c r="Z131" s="766"/>
      <c r="AA131" s="767"/>
      <c r="AB131" s="553" t="s">
        <v>92</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126</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127</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79</v>
      </c>
      <c r="B139" s="497"/>
      <c r="C139" s="497"/>
      <c r="D139" s="497"/>
      <c r="E139" s="497"/>
      <c r="F139" s="498"/>
      <c r="G139" s="475" t="s">
        <v>80</v>
      </c>
      <c r="H139" s="325"/>
      <c r="I139" s="325"/>
      <c r="J139" s="325"/>
      <c r="K139" s="325"/>
      <c r="L139" s="325"/>
      <c r="M139" s="325"/>
      <c r="N139" s="325"/>
      <c r="O139" s="326"/>
      <c r="P139" s="329" t="s">
        <v>81</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82</v>
      </c>
      <c r="AR139" s="457"/>
      <c r="AS139" s="457"/>
      <c r="AT139" s="458"/>
      <c r="AU139" s="325" t="s">
        <v>83</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84</v>
      </c>
      <c r="AT140" s="434"/>
      <c r="AU140" s="435"/>
      <c r="AV140" s="435"/>
      <c r="AW140" s="327" t="s">
        <v>85</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88</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90</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91</v>
      </c>
      <c r="Z143" s="226"/>
      <c r="AA143" s="255"/>
      <c r="AB143" s="391" t="s">
        <v>92</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93</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95</v>
      </c>
      <c r="B146" s="319" t="s">
        <v>96</v>
      </c>
      <c r="C146" s="320"/>
      <c r="D146" s="320"/>
      <c r="E146" s="320"/>
      <c r="F146" s="321"/>
      <c r="G146" s="325" t="s">
        <v>97</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98</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99</v>
      </c>
      <c r="C151" s="454"/>
      <c r="D151" s="454"/>
      <c r="E151" s="454"/>
      <c r="F151" s="455"/>
      <c r="G151" s="342" t="s">
        <v>100</v>
      </c>
      <c r="H151" s="343"/>
      <c r="I151" s="343"/>
      <c r="J151" s="343"/>
      <c r="K151" s="343"/>
      <c r="L151" s="343"/>
      <c r="M151" s="343"/>
      <c r="N151" s="343"/>
      <c r="O151" s="344"/>
      <c r="P151" s="346" t="s">
        <v>101</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82</v>
      </c>
      <c r="AR151" s="490"/>
      <c r="AS151" s="490"/>
      <c r="AT151" s="491"/>
      <c r="AU151" s="492" t="s">
        <v>83</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84</v>
      </c>
      <c r="AT152" s="434"/>
      <c r="AU152" s="435"/>
      <c r="AV152" s="435"/>
      <c r="AW152" s="327" t="s">
        <v>85</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102</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90</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91</v>
      </c>
      <c r="Z155" s="766"/>
      <c r="AA155" s="767"/>
      <c r="AB155" s="553" t="s">
        <v>92</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99</v>
      </c>
      <c r="C156" s="454"/>
      <c r="D156" s="454"/>
      <c r="E156" s="454"/>
      <c r="F156" s="455"/>
      <c r="G156" s="342" t="s">
        <v>100</v>
      </c>
      <c r="H156" s="343"/>
      <c r="I156" s="343"/>
      <c r="J156" s="343"/>
      <c r="K156" s="343"/>
      <c r="L156" s="343"/>
      <c r="M156" s="343"/>
      <c r="N156" s="343"/>
      <c r="O156" s="344"/>
      <c r="P156" s="346" t="s">
        <v>101</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82</v>
      </c>
      <c r="AR156" s="490"/>
      <c r="AS156" s="490"/>
      <c r="AT156" s="491"/>
      <c r="AU156" s="492" t="s">
        <v>83</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84</v>
      </c>
      <c r="AT157" s="434"/>
      <c r="AU157" s="435"/>
      <c r="AV157" s="435"/>
      <c r="AW157" s="327" t="s">
        <v>85</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102</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90</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91</v>
      </c>
      <c r="Z160" s="766"/>
      <c r="AA160" s="767"/>
      <c r="AB160" s="553" t="s">
        <v>92</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99</v>
      </c>
      <c r="C161" s="454"/>
      <c r="D161" s="454"/>
      <c r="E161" s="454"/>
      <c r="F161" s="455"/>
      <c r="G161" s="342" t="s">
        <v>100</v>
      </c>
      <c r="H161" s="343"/>
      <c r="I161" s="343"/>
      <c r="J161" s="343"/>
      <c r="K161" s="343"/>
      <c r="L161" s="343"/>
      <c r="M161" s="343"/>
      <c r="N161" s="343"/>
      <c r="O161" s="344"/>
      <c r="P161" s="346" t="s">
        <v>101</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82</v>
      </c>
      <c r="AR161" s="490"/>
      <c r="AS161" s="490"/>
      <c r="AT161" s="491"/>
      <c r="AU161" s="492" t="s">
        <v>83</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84</v>
      </c>
      <c r="AT162" s="434"/>
      <c r="AU162" s="435"/>
      <c r="AV162" s="435"/>
      <c r="AW162" s="327" t="s">
        <v>85</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102</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90</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91</v>
      </c>
      <c r="Z165" s="879"/>
      <c r="AA165" s="880"/>
      <c r="AB165" s="881" t="s">
        <v>92</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126</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127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79</v>
      </c>
      <c r="B173" s="497"/>
      <c r="C173" s="497"/>
      <c r="D173" s="497"/>
      <c r="E173" s="497"/>
      <c r="F173" s="498"/>
      <c r="G173" s="475" t="s">
        <v>80</v>
      </c>
      <c r="H173" s="325"/>
      <c r="I173" s="325"/>
      <c r="J173" s="325"/>
      <c r="K173" s="325"/>
      <c r="L173" s="325"/>
      <c r="M173" s="325"/>
      <c r="N173" s="325"/>
      <c r="O173" s="326"/>
      <c r="P173" s="329" t="s">
        <v>81</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82</v>
      </c>
      <c r="AR173" s="457"/>
      <c r="AS173" s="457"/>
      <c r="AT173" s="458"/>
      <c r="AU173" s="325" t="s">
        <v>83</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84</v>
      </c>
      <c r="AT174" s="434"/>
      <c r="AU174" s="435"/>
      <c r="AV174" s="435"/>
      <c r="AW174" s="327" t="s">
        <v>85</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88</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90</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91</v>
      </c>
      <c r="Z177" s="226"/>
      <c r="AA177" s="255"/>
      <c r="AB177" s="391" t="s">
        <v>92</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93</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95</v>
      </c>
      <c r="B180" s="319" t="s">
        <v>96</v>
      </c>
      <c r="C180" s="320"/>
      <c r="D180" s="320"/>
      <c r="E180" s="320"/>
      <c r="F180" s="321"/>
      <c r="G180" s="325" t="s">
        <v>97</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98</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99</v>
      </c>
      <c r="C185" s="454"/>
      <c r="D185" s="454"/>
      <c r="E185" s="454"/>
      <c r="F185" s="455"/>
      <c r="G185" s="342" t="s">
        <v>100</v>
      </c>
      <c r="H185" s="343"/>
      <c r="I185" s="343"/>
      <c r="J185" s="343"/>
      <c r="K185" s="343"/>
      <c r="L185" s="343"/>
      <c r="M185" s="343"/>
      <c r="N185" s="343"/>
      <c r="O185" s="344"/>
      <c r="P185" s="346" t="s">
        <v>101</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82</v>
      </c>
      <c r="AR185" s="490"/>
      <c r="AS185" s="490"/>
      <c r="AT185" s="491"/>
      <c r="AU185" s="492" t="s">
        <v>83</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84</v>
      </c>
      <c r="AT186" s="434"/>
      <c r="AU186" s="435"/>
      <c r="AV186" s="435"/>
      <c r="AW186" s="327" t="s">
        <v>85</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102</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90</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91</v>
      </c>
      <c r="Z189" s="766"/>
      <c r="AA189" s="767"/>
      <c r="AB189" s="553" t="s">
        <v>92</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99</v>
      </c>
      <c r="C190" s="454"/>
      <c r="D190" s="454"/>
      <c r="E190" s="454"/>
      <c r="F190" s="455"/>
      <c r="G190" s="342" t="s">
        <v>100</v>
      </c>
      <c r="H190" s="343"/>
      <c r="I190" s="343"/>
      <c r="J190" s="343"/>
      <c r="K190" s="343"/>
      <c r="L190" s="343"/>
      <c r="M190" s="343"/>
      <c r="N190" s="343"/>
      <c r="O190" s="344"/>
      <c r="P190" s="346" t="s">
        <v>101</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82</v>
      </c>
      <c r="AR190" s="490"/>
      <c r="AS190" s="490"/>
      <c r="AT190" s="491"/>
      <c r="AU190" s="492" t="s">
        <v>83</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84</v>
      </c>
      <c r="AT191" s="434"/>
      <c r="AU191" s="435"/>
      <c r="AV191" s="435"/>
      <c r="AW191" s="327" t="s">
        <v>85</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102</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90</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91</v>
      </c>
      <c r="Z194" s="766"/>
      <c r="AA194" s="767"/>
      <c r="AB194" s="553" t="s">
        <v>92</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99</v>
      </c>
      <c r="C195" s="454"/>
      <c r="D195" s="454"/>
      <c r="E195" s="454"/>
      <c r="F195" s="455"/>
      <c r="G195" s="342" t="s">
        <v>100</v>
      </c>
      <c r="H195" s="343"/>
      <c r="I195" s="343"/>
      <c r="J195" s="343"/>
      <c r="K195" s="343"/>
      <c r="L195" s="343"/>
      <c r="M195" s="343"/>
      <c r="N195" s="343"/>
      <c r="O195" s="344"/>
      <c r="P195" s="346" t="s">
        <v>101</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82</v>
      </c>
      <c r="AR195" s="490"/>
      <c r="AS195" s="490"/>
      <c r="AT195" s="491"/>
      <c r="AU195" s="492" t="s">
        <v>83</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84</v>
      </c>
      <c r="AT196" s="434"/>
      <c r="AU196" s="435"/>
      <c r="AV196" s="435"/>
      <c r="AW196" s="327" t="s">
        <v>85</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102</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90</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91</v>
      </c>
      <c r="Z199" s="879"/>
      <c r="AA199" s="880"/>
      <c r="AB199" s="881" t="s">
        <v>92</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128</v>
      </c>
      <c r="B200" s="566"/>
      <c r="C200" s="566"/>
      <c r="D200" s="566"/>
      <c r="E200" s="566"/>
      <c r="F200" s="567"/>
      <c r="G200" s="539"/>
      <c r="H200" s="541" t="s">
        <v>80</v>
      </c>
      <c r="I200" s="541"/>
      <c r="J200" s="541"/>
      <c r="K200" s="541"/>
      <c r="L200" s="541"/>
      <c r="M200" s="541"/>
      <c r="N200" s="541"/>
      <c r="O200" s="542"/>
      <c r="P200" s="544" t="s">
        <v>81</v>
      </c>
      <c r="Q200" s="541"/>
      <c r="R200" s="541"/>
      <c r="S200" s="541"/>
      <c r="T200" s="541"/>
      <c r="U200" s="541"/>
      <c r="V200" s="542"/>
      <c r="W200" s="546" t="s">
        <v>129</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82</v>
      </c>
      <c r="AR200" s="490"/>
      <c r="AS200" s="490"/>
      <c r="AT200" s="491"/>
      <c r="AU200" s="535" t="s">
        <v>83</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84</v>
      </c>
      <c r="AT201" s="434"/>
      <c r="AU201" s="435"/>
      <c r="AV201" s="435"/>
      <c r="AW201" s="537" t="s">
        <v>85</v>
      </c>
      <c r="AX201" s="538"/>
      <c r="AY201">
        <f t="shared" ref="AY201:AY207" si="10">$AY$200</f>
        <v>0</v>
      </c>
    </row>
    <row r="202" spans="1:51" ht="23.25" hidden="1" customHeight="1" x14ac:dyDescent="0.15">
      <c r="A202" s="350"/>
      <c r="B202" s="320"/>
      <c r="C202" s="320"/>
      <c r="D202" s="320"/>
      <c r="E202" s="320"/>
      <c r="F202" s="321"/>
      <c r="G202" s="518" t="s">
        <v>130</v>
      </c>
      <c r="H202" s="521"/>
      <c r="I202" s="396"/>
      <c r="J202" s="396"/>
      <c r="K202" s="396"/>
      <c r="L202" s="396"/>
      <c r="M202" s="396"/>
      <c r="N202" s="396"/>
      <c r="O202" s="522"/>
      <c r="P202" s="521"/>
      <c r="Q202" s="396"/>
      <c r="R202" s="396"/>
      <c r="S202" s="396"/>
      <c r="T202" s="396"/>
      <c r="U202" s="396"/>
      <c r="V202" s="522"/>
      <c r="W202" s="526"/>
      <c r="X202" s="527"/>
      <c r="Y202" s="532" t="s">
        <v>88</v>
      </c>
      <c r="Z202" s="532"/>
      <c r="AA202" s="533"/>
      <c r="AB202" s="534" t="s">
        <v>131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90</v>
      </c>
      <c r="Z203" s="278"/>
      <c r="AA203" s="310"/>
      <c r="AB203" s="569" t="s">
        <v>131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91</v>
      </c>
      <c r="Z204" s="278"/>
      <c r="AA204" s="310"/>
      <c r="AB204" s="553" t="s">
        <v>124</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132</v>
      </c>
      <c r="B205" s="320"/>
      <c r="C205" s="320"/>
      <c r="D205" s="320"/>
      <c r="E205" s="320"/>
      <c r="F205" s="321"/>
      <c r="G205" s="519" t="s">
        <v>133</v>
      </c>
      <c r="H205" s="556"/>
      <c r="I205" s="556"/>
      <c r="J205" s="556"/>
      <c r="K205" s="556"/>
      <c r="L205" s="556"/>
      <c r="M205" s="556"/>
      <c r="N205" s="556"/>
      <c r="O205" s="556"/>
      <c r="P205" s="556"/>
      <c r="Q205" s="556"/>
      <c r="R205" s="556"/>
      <c r="S205" s="556"/>
      <c r="T205" s="556"/>
      <c r="U205" s="556"/>
      <c r="V205" s="556"/>
      <c r="W205" s="559" t="s">
        <v>134</v>
      </c>
      <c r="X205" s="560"/>
      <c r="Y205" s="532" t="s">
        <v>88</v>
      </c>
      <c r="Z205" s="532"/>
      <c r="AA205" s="533"/>
      <c r="AB205" s="534" t="s">
        <v>131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90</v>
      </c>
      <c r="Z206" s="278"/>
      <c r="AA206" s="310"/>
      <c r="AB206" s="569" t="s">
        <v>131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91</v>
      </c>
      <c r="Z207" s="278"/>
      <c r="AA207" s="310"/>
      <c r="AB207" s="553" t="s">
        <v>124</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128</v>
      </c>
      <c r="B208" s="454"/>
      <c r="C208" s="454"/>
      <c r="D208" s="454"/>
      <c r="E208" s="454"/>
      <c r="F208" s="455"/>
      <c r="G208" s="574"/>
      <c r="H208" s="490" t="s">
        <v>80</v>
      </c>
      <c r="I208" s="490"/>
      <c r="J208" s="490"/>
      <c r="K208" s="490"/>
      <c r="L208" s="490"/>
      <c r="M208" s="490"/>
      <c r="N208" s="490"/>
      <c r="O208" s="491"/>
      <c r="P208" s="489" t="s">
        <v>81</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82</v>
      </c>
      <c r="AR208" s="490"/>
      <c r="AS208" s="490"/>
      <c r="AT208" s="491"/>
      <c r="AU208" s="570" t="s">
        <v>83</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84</v>
      </c>
      <c r="AT209" s="434"/>
      <c r="AU209" s="431"/>
      <c r="AV209" s="432"/>
      <c r="AW209" s="433" t="s">
        <v>85</v>
      </c>
      <c r="AX209" s="573"/>
      <c r="AY209">
        <f>$AY$208</f>
        <v>0</v>
      </c>
    </row>
    <row r="210" spans="1:51" ht="23.25" hidden="1" customHeight="1" x14ac:dyDescent="0.15">
      <c r="A210" s="350"/>
      <c r="B210" s="320"/>
      <c r="C210" s="320"/>
      <c r="D210" s="320"/>
      <c r="E210" s="320"/>
      <c r="F210" s="321"/>
      <c r="G210" s="583" t="s">
        <v>130</v>
      </c>
      <c r="H210" s="143"/>
      <c r="I210" s="143"/>
      <c r="J210" s="143"/>
      <c r="K210" s="143"/>
      <c r="L210" s="143"/>
      <c r="M210" s="143"/>
      <c r="N210" s="143"/>
      <c r="O210" s="144"/>
      <c r="P210" s="143"/>
      <c r="Q210" s="143"/>
      <c r="R210" s="143"/>
      <c r="S210" s="143"/>
      <c r="T210" s="143"/>
      <c r="U210" s="143"/>
      <c r="V210" s="143"/>
      <c r="W210" s="143"/>
      <c r="X210" s="144"/>
      <c r="Y210" s="586" t="s">
        <v>88</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90</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91</v>
      </c>
      <c r="Z212" s="490"/>
      <c r="AA212" s="491"/>
      <c r="AB212" s="589" t="s">
        <v>92</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135</v>
      </c>
      <c r="B213" s="627"/>
      <c r="C213" s="627"/>
      <c r="D213" s="627"/>
      <c r="E213" s="323" t="s">
        <v>136</v>
      </c>
      <c r="F213" s="324"/>
      <c r="G213" s="86" t="s">
        <v>133</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137</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138</v>
      </c>
      <c r="AP214" s="643"/>
      <c r="AQ214" s="643"/>
      <c r="AR214" s="85"/>
      <c r="AS214" s="642"/>
      <c r="AT214" s="643"/>
      <c r="AU214" s="643"/>
      <c r="AV214" s="643"/>
      <c r="AW214" s="643"/>
      <c r="AX214" s="644"/>
      <c r="AY214">
        <f>COUNTIF($AR$214,"☑")</f>
        <v>0</v>
      </c>
    </row>
    <row r="215" spans="1:51" ht="45" customHeight="1" x14ac:dyDescent="0.15">
      <c r="A215" s="632" t="s">
        <v>139</v>
      </c>
      <c r="B215" s="633"/>
      <c r="C215" s="635" t="s">
        <v>140</v>
      </c>
      <c r="D215" s="633"/>
      <c r="E215" s="636" t="s">
        <v>141</v>
      </c>
      <c r="F215" s="637"/>
      <c r="G215" s="638" t="s">
        <v>142</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143</v>
      </c>
      <c r="F216" s="455"/>
      <c r="G216" s="142" t="s">
        <v>144</v>
      </c>
      <c r="H216" s="143"/>
      <c r="I216" s="143"/>
      <c r="J216" s="143"/>
      <c r="K216" s="143"/>
      <c r="L216" s="143"/>
      <c r="M216" s="143"/>
      <c r="N216" s="143"/>
      <c r="O216" s="143"/>
      <c r="P216" s="143"/>
      <c r="Q216" s="143"/>
      <c r="R216" s="143"/>
      <c r="S216" s="143"/>
      <c r="T216" s="143"/>
      <c r="U216" s="143"/>
      <c r="V216" s="144"/>
      <c r="W216" s="610" t="s">
        <v>145</v>
      </c>
      <c r="X216" s="611"/>
      <c r="Y216" s="611"/>
      <c r="Z216" s="611"/>
      <c r="AA216" s="612"/>
      <c r="AB216" s="613" t="s">
        <v>146</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147</v>
      </c>
      <c r="X217" s="617"/>
      <c r="Y217" s="617"/>
      <c r="Z217" s="617"/>
      <c r="AA217" s="618"/>
      <c r="AB217" s="613" t="s">
        <v>148</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149</v>
      </c>
      <c r="D218" s="620"/>
      <c r="E218" s="453" t="s">
        <v>150</v>
      </c>
      <c r="F218" s="455"/>
      <c r="G218" s="600" t="s">
        <v>151</v>
      </c>
      <c r="H218" s="601"/>
      <c r="I218" s="601"/>
      <c r="J218" s="623" t="s">
        <v>152</v>
      </c>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153</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147</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154</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155</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156</v>
      </c>
      <c r="AE222" s="606"/>
      <c r="AF222" s="606"/>
      <c r="AG222" s="608" t="s">
        <v>157</v>
      </c>
      <c r="AH222" s="606"/>
      <c r="AI222" s="606"/>
      <c r="AJ222" s="606"/>
      <c r="AK222" s="606"/>
      <c r="AL222" s="606"/>
      <c r="AM222" s="606"/>
      <c r="AN222" s="606"/>
      <c r="AO222" s="606"/>
      <c r="AP222" s="606"/>
      <c r="AQ222" s="606"/>
      <c r="AR222" s="606"/>
      <c r="AS222" s="606"/>
      <c r="AT222" s="606"/>
      <c r="AU222" s="606"/>
      <c r="AV222" s="606"/>
      <c r="AW222" s="606"/>
      <c r="AX222" s="609"/>
    </row>
    <row r="223" spans="1:51" ht="95.45" customHeight="1" x14ac:dyDescent="0.15">
      <c r="A223" s="678" t="s">
        <v>158</v>
      </c>
      <c r="B223" s="679"/>
      <c r="C223" s="684" t="s">
        <v>159</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160</v>
      </c>
      <c r="AE223" s="688"/>
      <c r="AF223" s="688"/>
      <c r="AG223" s="689" t="s">
        <v>161</v>
      </c>
      <c r="AH223" s="690"/>
      <c r="AI223" s="690"/>
      <c r="AJ223" s="690"/>
      <c r="AK223" s="690"/>
      <c r="AL223" s="690"/>
      <c r="AM223" s="690"/>
      <c r="AN223" s="690"/>
      <c r="AO223" s="690"/>
      <c r="AP223" s="690"/>
      <c r="AQ223" s="690"/>
      <c r="AR223" s="690"/>
      <c r="AS223" s="690"/>
      <c r="AT223" s="690"/>
      <c r="AU223" s="690"/>
      <c r="AV223" s="690"/>
      <c r="AW223" s="690"/>
      <c r="AX223" s="691"/>
    </row>
    <row r="224" spans="1:51" ht="80.45" customHeight="1" x14ac:dyDescent="0.15">
      <c r="A224" s="680"/>
      <c r="B224" s="681"/>
      <c r="C224" s="692" t="s">
        <v>162</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160</v>
      </c>
      <c r="AE224" s="669"/>
      <c r="AF224" s="669"/>
      <c r="AG224" s="695" t="s">
        <v>163</v>
      </c>
      <c r="AH224" s="696"/>
      <c r="AI224" s="696"/>
      <c r="AJ224" s="696"/>
      <c r="AK224" s="696"/>
      <c r="AL224" s="696"/>
      <c r="AM224" s="696"/>
      <c r="AN224" s="696"/>
      <c r="AO224" s="696"/>
      <c r="AP224" s="696"/>
      <c r="AQ224" s="696"/>
      <c r="AR224" s="696"/>
      <c r="AS224" s="696"/>
      <c r="AT224" s="696"/>
      <c r="AU224" s="696"/>
      <c r="AV224" s="696"/>
      <c r="AW224" s="696"/>
      <c r="AX224" s="697"/>
    </row>
    <row r="225" spans="1:50" ht="80.45" customHeight="1" x14ac:dyDescent="0.15">
      <c r="A225" s="682"/>
      <c r="B225" s="683"/>
      <c r="C225" s="698" t="s">
        <v>164</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160</v>
      </c>
      <c r="AE225" s="702"/>
      <c r="AF225" s="702"/>
      <c r="AG225" s="659" t="s">
        <v>165</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166</v>
      </c>
      <c r="B226" s="645"/>
      <c r="C226" s="651" t="s">
        <v>167</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160</v>
      </c>
      <c r="AE226" s="656"/>
      <c r="AF226" s="656"/>
      <c r="AG226" s="657" t="s">
        <v>168</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169</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170</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171</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170</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172</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160</v>
      </c>
      <c r="AE229" s="721"/>
      <c r="AF229" s="721"/>
      <c r="AG229" s="722" t="s">
        <v>173</v>
      </c>
      <c r="AH229" s="723"/>
      <c r="AI229" s="723"/>
      <c r="AJ229" s="723"/>
      <c r="AK229" s="723"/>
      <c r="AL229" s="723"/>
      <c r="AM229" s="723"/>
      <c r="AN229" s="723"/>
      <c r="AO229" s="723"/>
      <c r="AP229" s="723"/>
      <c r="AQ229" s="723"/>
      <c r="AR229" s="723"/>
      <c r="AS229" s="723"/>
      <c r="AT229" s="723"/>
      <c r="AU229" s="723"/>
      <c r="AV229" s="723"/>
      <c r="AW229" s="723"/>
      <c r="AX229" s="724"/>
    </row>
    <row r="230" spans="1:50" ht="41.45" customHeight="1" x14ac:dyDescent="0.15">
      <c r="A230" s="646"/>
      <c r="B230" s="648"/>
      <c r="C230" s="715" t="s">
        <v>174</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160</v>
      </c>
      <c r="AE230" s="669"/>
      <c r="AF230" s="669"/>
      <c r="AG230" s="695" t="s">
        <v>175</v>
      </c>
      <c r="AH230" s="696"/>
      <c r="AI230" s="696"/>
      <c r="AJ230" s="696"/>
      <c r="AK230" s="696"/>
      <c r="AL230" s="696"/>
      <c r="AM230" s="696"/>
      <c r="AN230" s="696"/>
      <c r="AO230" s="696"/>
      <c r="AP230" s="696"/>
      <c r="AQ230" s="696"/>
      <c r="AR230" s="696"/>
      <c r="AS230" s="696"/>
      <c r="AT230" s="696"/>
      <c r="AU230" s="696"/>
      <c r="AV230" s="696"/>
      <c r="AW230" s="696"/>
      <c r="AX230" s="697"/>
    </row>
    <row r="231" spans="1:50" ht="41.45" customHeight="1" x14ac:dyDescent="0.15">
      <c r="A231" s="646"/>
      <c r="B231" s="648"/>
      <c r="C231" s="715" t="s">
        <v>176</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160</v>
      </c>
      <c r="AE231" s="669"/>
      <c r="AF231" s="669"/>
      <c r="AG231" s="695" t="s">
        <v>177</v>
      </c>
      <c r="AH231" s="696"/>
      <c r="AI231" s="696"/>
      <c r="AJ231" s="696"/>
      <c r="AK231" s="696"/>
      <c r="AL231" s="696"/>
      <c r="AM231" s="696"/>
      <c r="AN231" s="696"/>
      <c r="AO231" s="696"/>
      <c r="AP231" s="696"/>
      <c r="AQ231" s="696"/>
      <c r="AR231" s="696"/>
      <c r="AS231" s="696"/>
      <c r="AT231" s="696"/>
      <c r="AU231" s="696"/>
      <c r="AV231" s="696"/>
      <c r="AW231" s="696"/>
      <c r="AX231" s="697"/>
    </row>
    <row r="232" spans="1:50" ht="52.9" customHeight="1" x14ac:dyDescent="0.15">
      <c r="A232" s="646"/>
      <c r="B232" s="648"/>
      <c r="C232" s="715" t="s">
        <v>178</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160</v>
      </c>
      <c r="AE232" s="669"/>
      <c r="AF232" s="669"/>
      <c r="AG232" s="695" t="s">
        <v>179</v>
      </c>
      <c r="AH232" s="696"/>
      <c r="AI232" s="696"/>
      <c r="AJ232" s="696"/>
      <c r="AK232" s="696"/>
      <c r="AL232" s="696"/>
      <c r="AM232" s="696"/>
      <c r="AN232" s="696"/>
      <c r="AO232" s="696"/>
      <c r="AP232" s="696"/>
      <c r="AQ232" s="696"/>
      <c r="AR232" s="696"/>
      <c r="AS232" s="696"/>
      <c r="AT232" s="696"/>
      <c r="AU232" s="696"/>
      <c r="AV232" s="696"/>
      <c r="AW232" s="696"/>
      <c r="AX232" s="697"/>
    </row>
    <row r="233" spans="1:50" ht="41.45" customHeight="1" x14ac:dyDescent="0.15">
      <c r="A233" s="646"/>
      <c r="B233" s="648"/>
      <c r="C233" s="715" t="s">
        <v>180</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160</v>
      </c>
      <c r="AE233" s="702"/>
      <c r="AF233" s="702"/>
      <c r="AG233" s="717" t="s">
        <v>181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182</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183</v>
      </c>
      <c r="AE234" s="669"/>
      <c r="AF234" s="670"/>
      <c r="AG234" s="695" t="s">
        <v>152</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184</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160</v>
      </c>
      <c r="AE235" s="710"/>
      <c r="AF235" s="711"/>
      <c r="AG235" s="712" t="s">
        <v>185</v>
      </c>
      <c r="AH235" s="713"/>
      <c r="AI235" s="713"/>
      <c r="AJ235" s="713"/>
      <c r="AK235" s="713"/>
      <c r="AL235" s="713"/>
      <c r="AM235" s="713"/>
      <c r="AN235" s="713"/>
      <c r="AO235" s="713"/>
      <c r="AP235" s="713"/>
      <c r="AQ235" s="713"/>
      <c r="AR235" s="713"/>
      <c r="AS235" s="713"/>
      <c r="AT235" s="713"/>
      <c r="AU235" s="713"/>
      <c r="AV235" s="713"/>
      <c r="AW235" s="713"/>
      <c r="AX235" s="714"/>
    </row>
    <row r="236" spans="1:50" ht="40.15" customHeight="1" x14ac:dyDescent="0.15">
      <c r="A236" s="126" t="s">
        <v>186</v>
      </c>
      <c r="B236" s="727"/>
      <c r="C236" s="728" t="s">
        <v>187</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160</v>
      </c>
      <c r="AE236" s="721"/>
      <c r="AF236" s="731"/>
      <c r="AG236" s="722" t="s">
        <v>188</v>
      </c>
      <c r="AH236" s="723"/>
      <c r="AI236" s="723"/>
      <c r="AJ236" s="723"/>
      <c r="AK236" s="723"/>
      <c r="AL236" s="723"/>
      <c r="AM236" s="723"/>
      <c r="AN236" s="723"/>
      <c r="AO236" s="723"/>
      <c r="AP236" s="723"/>
      <c r="AQ236" s="723"/>
      <c r="AR236" s="723"/>
      <c r="AS236" s="723"/>
      <c r="AT236" s="723"/>
      <c r="AU236" s="723"/>
      <c r="AV236" s="723"/>
      <c r="AW236" s="723"/>
      <c r="AX236" s="724"/>
    </row>
    <row r="237" spans="1:50" ht="30.6" customHeight="1" x14ac:dyDescent="0.15">
      <c r="A237" s="646"/>
      <c r="B237" s="648"/>
      <c r="C237" s="732" t="s">
        <v>189</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160</v>
      </c>
      <c r="AE237" s="736"/>
      <c r="AF237" s="736"/>
      <c r="AG237" s="695" t="s">
        <v>190</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191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160</v>
      </c>
      <c r="AE238" s="669"/>
      <c r="AF238" s="669"/>
      <c r="AG238" s="695" t="s">
        <v>192</v>
      </c>
      <c r="AH238" s="696"/>
      <c r="AI238" s="696"/>
      <c r="AJ238" s="696"/>
      <c r="AK238" s="696"/>
      <c r="AL238" s="696"/>
      <c r="AM238" s="696"/>
      <c r="AN238" s="696"/>
      <c r="AO238" s="696"/>
      <c r="AP238" s="696"/>
      <c r="AQ238" s="696"/>
      <c r="AR238" s="696"/>
      <c r="AS238" s="696"/>
      <c r="AT238" s="696"/>
      <c r="AU238" s="696"/>
      <c r="AV238" s="696"/>
      <c r="AW238" s="696"/>
      <c r="AX238" s="697"/>
    </row>
    <row r="239" spans="1:50" ht="52.15" customHeight="1" x14ac:dyDescent="0.15">
      <c r="A239" s="649"/>
      <c r="B239" s="650"/>
      <c r="C239" s="715" t="s">
        <v>193</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160</v>
      </c>
      <c r="AE239" s="669"/>
      <c r="AF239" s="669"/>
      <c r="AG239" s="725" t="s">
        <v>194</v>
      </c>
      <c r="AH239" s="146"/>
      <c r="AI239" s="146"/>
      <c r="AJ239" s="146"/>
      <c r="AK239" s="146"/>
      <c r="AL239" s="146"/>
      <c r="AM239" s="146"/>
      <c r="AN239" s="146"/>
      <c r="AO239" s="146"/>
      <c r="AP239" s="146"/>
      <c r="AQ239" s="146"/>
      <c r="AR239" s="146"/>
      <c r="AS239" s="146"/>
      <c r="AT239" s="146"/>
      <c r="AU239" s="146"/>
      <c r="AV239" s="146"/>
      <c r="AW239" s="146"/>
      <c r="AX239" s="726"/>
    </row>
    <row r="240" spans="1:50" ht="33.6" customHeight="1" x14ac:dyDescent="0.15">
      <c r="A240" s="740" t="s">
        <v>195</v>
      </c>
      <c r="B240" s="741"/>
      <c r="C240" s="746" t="s">
        <v>196</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183</v>
      </c>
      <c r="AE240" s="656"/>
      <c r="AF240" s="748"/>
      <c r="AG240" s="657" t="s">
        <v>152</v>
      </c>
      <c r="AH240" s="143"/>
      <c r="AI240" s="143"/>
      <c r="AJ240" s="143"/>
      <c r="AK240" s="143"/>
      <c r="AL240" s="143"/>
      <c r="AM240" s="143"/>
      <c r="AN240" s="143"/>
      <c r="AO240" s="143"/>
      <c r="AP240" s="143"/>
      <c r="AQ240" s="143"/>
      <c r="AR240" s="143"/>
      <c r="AS240" s="143"/>
      <c r="AT240" s="143"/>
      <c r="AU240" s="143"/>
      <c r="AV240" s="143"/>
      <c r="AW240" s="143"/>
      <c r="AX240" s="658"/>
    </row>
    <row r="241" spans="1:50" ht="19.7" hidden="1"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hidden="1"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hidden="1"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hidden="1"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hidden="1"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hidden="1"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94.15" customHeight="1" x14ac:dyDescent="0.15">
      <c r="A247" s="126" t="s">
        <v>197</v>
      </c>
      <c r="B247" s="127"/>
      <c r="C247" s="130" t="s">
        <v>198</v>
      </c>
      <c r="D247" s="131"/>
      <c r="E247" s="131"/>
      <c r="F247" s="132"/>
      <c r="G247" s="133" t="s">
        <v>199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2.45" customHeight="1" thickBot="1" x14ac:dyDescent="0.2">
      <c r="A248" s="128"/>
      <c r="B248" s="129"/>
      <c r="C248" s="135" t="s">
        <v>200</v>
      </c>
      <c r="D248" s="136"/>
      <c r="E248" s="136"/>
      <c r="F248" s="137"/>
      <c r="G248" s="138" t="s">
        <v>201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6.75" customHeight="1" x14ac:dyDescent="0.15">
      <c r="A250" s="116" t="s">
        <v>203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72" customHeight="1" x14ac:dyDescent="0.15">
      <c r="A252" s="122" t="s">
        <v>205</v>
      </c>
      <c r="B252" s="123"/>
      <c r="C252" s="123"/>
      <c r="D252" s="123"/>
      <c r="E252" s="124"/>
      <c r="F252" s="125" t="s">
        <v>206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75.75" customHeight="1" x14ac:dyDescent="0.15">
      <c r="A254" s="122" t="s">
        <v>208</v>
      </c>
      <c r="B254" s="123"/>
      <c r="C254" s="123"/>
      <c r="D254" s="123"/>
      <c r="E254" s="124"/>
      <c r="F254" s="125" t="s">
        <v>209</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210</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212</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213</v>
      </c>
      <c r="B258" s="766"/>
      <c r="C258" s="766"/>
      <c r="D258" s="767"/>
      <c r="E258" s="752" t="s">
        <v>214</v>
      </c>
      <c r="F258" s="753"/>
      <c r="G258" s="753"/>
      <c r="H258" s="753"/>
      <c r="I258" s="753"/>
      <c r="J258" s="753"/>
      <c r="K258" s="753"/>
      <c r="L258" s="753"/>
      <c r="M258" s="753"/>
      <c r="N258" s="753"/>
      <c r="O258" s="753"/>
      <c r="P258" s="754"/>
      <c r="Q258" s="752" t="s">
        <v>215</v>
      </c>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216</v>
      </c>
      <c r="B259" s="140"/>
      <c r="C259" s="140"/>
      <c r="D259" s="140"/>
      <c r="E259" s="752" t="s">
        <v>217</v>
      </c>
      <c r="F259" s="753"/>
      <c r="G259" s="753"/>
      <c r="H259" s="753"/>
      <c r="I259" s="753"/>
      <c r="J259" s="753"/>
      <c r="K259" s="753"/>
      <c r="L259" s="753"/>
      <c r="M259" s="753"/>
      <c r="N259" s="753"/>
      <c r="O259" s="753"/>
      <c r="P259" s="754"/>
      <c r="Q259" s="752" t="s">
        <v>218</v>
      </c>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219</v>
      </c>
      <c r="B260" s="140"/>
      <c r="C260" s="140"/>
      <c r="D260" s="140"/>
      <c r="E260" s="752" t="s">
        <v>220</v>
      </c>
      <c r="F260" s="753"/>
      <c r="G260" s="753"/>
      <c r="H260" s="753"/>
      <c r="I260" s="753"/>
      <c r="J260" s="753"/>
      <c r="K260" s="753"/>
      <c r="L260" s="753"/>
      <c r="M260" s="753"/>
      <c r="N260" s="753"/>
      <c r="O260" s="753"/>
      <c r="P260" s="754"/>
      <c r="Q260" s="752" t="s">
        <v>221</v>
      </c>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222</v>
      </c>
      <c r="B261" s="140"/>
      <c r="C261" s="140"/>
      <c r="D261" s="140"/>
      <c r="E261" s="752" t="s">
        <v>223</v>
      </c>
      <c r="F261" s="753"/>
      <c r="G261" s="753"/>
      <c r="H261" s="753"/>
      <c r="I261" s="753"/>
      <c r="J261" s="753"/>
      <c r="K261" s="753"/>
      <c r="L261" s="753"/>
      <c r="M261" s="753"/>
      <c r="N261" s="753"/>
      <c r="O261" s="753"/>
      <c r="P261" s="754"/>
      <c r="Q261" s="752" t="s">
        <v>224</v>
      </c>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225</v>
      </c>
      <c r="B262" s="140"/>
      <c r="C262" s="140"/>
      <c r="D262" s="140"/>
      <c r="E262" s="752" t="s">
        <v>226</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227</v>
      </c>
      <c r="B263" s="140"/>
      <c r="C263" s="140"/>
      <c r="D263" s="140"/>
      <c r="E263" s="752" t="s">
        <v>228</v>
      </c>
      <c r="F263" s="753"/>
      <c r="G263" s="753"/>
      <c r="H263" s="753"/>
      <c r="I263" s="753"/>
      <c r="J263" s="753"/>
      <c r="K263" s="753"/>
      <c r="L263" s="753"/>
      <c r="M263" s="753"/>
      <c r="N263" s="753"/>
      <c r="O263" s="753"/>
      <c r="P263" s="754"/>
      <c r="Q263" s="752" t="s">
        <v>229</v>
      </c>
      <c r="R263" s="753"/>
      <c r="S263" s="753"/>
      <c r="T263" s="753"/>
      <c r="U263" s="753"/>
      <c r="V263" s="753"/>
      <c r="W263" s="753"/>
      <c r="X263" s="753"/>
      <c r="Y263" s="753"/>
      <c r="Z263" s="753"/>
      <c r="AA263" s="753"/>
      <c r="AB263" s="754"/>
      <c r="AC263" s="752" t="s">
        <v>230</v>
      </c>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231</v>
      </c>
      <c r="B264" s="140"/>
      <c r="C264" s="140"/>
      <c r="D264" s="140"/>
      <c r="E264" s="752" t="s">
        <v>232</v>
      </c>
      <c r="F264" s="753"/>
      <c r="G264" s="753"/>
      <c r="H264" s="753"/>
      <c r="I264" s="753"/>
      <c r="J264" s="753"/>
      <c r="K264" s="753"/>
      <c r="L264" s="753"/>
      <c r="M264" s="753"/>
      <c r="N264" s="753"/>
      <c r="O264" s="753"/>
      <c r="P264" s="754"/>
      <c r="Q264" s="752" t="s">
        <v>233</v>
      </c>
      <c r="R264" s="753"/>
      <c r="S264" s="753"/>
      <c r="T264" s="753"/>
      <c r="U264" s="753"/>
      <c r="V264" s="753"/>
      <c r="W264" s="753"/>
      <c r="X264" s="753"/>
      <c r="Y264" s="753"/>
      <c r="Z264" s="753"/>
      <c r="AA264" s="753"/>
      <c r="AB264" s="754"/>
      <c r="AC264" s="752" t="s">
        <v>234</v>
      </c>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235</v>
      </c>
      <c r="B265" s="140"/>
      <c r="C265" s="140"/>
      <c r="D265" s="140"/>
      <c r="E265" s="752" t="s">
        <v>236</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187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237</v>
      </c>
      <c r="B267" s="140"/>
      <c r="C267" s="140"/>
      <c r="D267" s="140"/>
      <c r="E267" s="770" t="s">
        <v>5</v>
      </c>
      <c r="F267" s="771"/>
      <c r="G267" s="771"/>
      <c r="H267" s="81"/>
      <c r="I267" s="771"/>
      <c r="J267" s="771"/>
      <c r="K267" s="81"/>
      <c r="L267" s="110">
        <v>210</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t="s">
        <v>238</v>
      </c>
      <c r="F268" s="141"/>
      <c r="G268" s="771" t="s">
        <v>2</v>
      </c>
      <c r="H268" s="771"/>
      <c r="I268" s="771"/>
      <c r="J268" s="141" t="s">
        <v>239</v>
      </c>
      <c r="K268" s="141"/>
      <c r="L268" s="110">
        <v>210</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240</v>
      </c>
      <c r="B269" s="250"/>
      <c r="C269" s="250"/>
      <c r="D269" s="250"/>
      <c r="E269" s="250"/>
      <c r="F269" s="251"/>
      <c r="G269" s="71" t="s">
        <v>241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1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6.149999999999999"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6"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6"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6"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242</v>
      </c>
      <c r="B308" s="778"/>
      <c r="C308" s="778"/>
      <c r="D308" s="778"/>
      <c r="E308" s="778"/>
      <c r="F308" s="779"/>
      <c r="G308" s="783" t="s">
        <v>243</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244</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245</v>
      </c>
      <c r="H309" s="787"/>
      <c r="I309" s="787"/>
      <c r="J309" s="787"/>
      <c r="K309" s="787"/>
      <c r="L309" s="788" t="s">
        <v>246</v>
      </c>
      <c r="M309" s="787"/>
      <c r="N309" s="787"/>
      <c r="O309" s="787"/>
      <c r="P309" s="787"/>
      <c r="Q309" s="787"/>
      <c r="R309" s="787"/>
      <c r="S309" s="787"/>
      <c r="T309" s="787"/>
      <c r="U309" s="787"/>
      <c r="V309" s="787"/>
      <c r="W309" s="787"/>
      <c r="X309" s="789"/>
      <c r="Y309" s="800" t="s">
        <v>247</v>
      </c>
      <c r="Z309" s="801"/>
      <c r="AA309" s="801"/>
      <c r="AB309" s="802"/>
      <c r="AC309" s="130" t="s">
        <v>245</v>
      </c>
      <c r="AD309" s="787"/>
      <c r="AE309" s="787"/>
      <c r="AF309" s="787"/>
      <c r="AG309" s="787"/>
      <c r="AH309" s="788" t="s">
        <v>246</v>
      </c>
      <c r="AI309" s="787"/>
      <c r="AJ309" s="787"/>
      <c r="AK309" s="787"/>
      <c r="AL309" s="787"/>
      <c r="AM309" s="787"/>
      <c r="AN309" s="787"/>
      <c r="AO309" s="787"/>
      <c r="AP309" s="787"/>
      <c r="AQ309" s="787"/>
      <c r="AR309" s="787"/>
      <c r="AS309" s="787"/>
      <c r="AT309" s="789"/>
      <c r="AU309" s="800" t="s">
        <v>247</v>
      </c>
      <c r="AV309" s="801"/>
      <c r="AW309" s="801"/>
      <c r="AX309" s="803"/>
    </row>
    <row r="310" spans="1:50" ht="24.75" customHeight="1" x14ac:dyDescent="0.15">
      <c r="A310" s="780"/>
      <c r="B310" s="781"/>
      <c r="C310" s="781"/>
      <c r="D310" s="781"/>
      <c r="E310" s="781"/>
      <c r="F310" s="782"/>
      <c r="G310" s="804" t="s">
        <v>248</v>
      </c>
      <c r="H310" s="805"/>
      <c r="I310" s="805"/>
      <c r="J310" s="805"/>
      <c r="K310" s="806"/>
      <c r="L310" s="807" t="s">
        <v>249</v>
      </c>
      <c r="M310" s="808"/>
      <c r="N310" s="808"/>
      <c r="O310" s="808"/>
      <c r="P310" s="808"/>
      <c r="Q310" s="808"/>
      <c r="R310" s="808"/>
      <c r="S310" s="808"/>
      <c r="T310" s="808"/>
      <c r="U310" s="808"/>
      <c r="V310" s="808"/>
      <c r="W310" s="808"/>
      <c r="X310" s="809"/>
      <c r="Y310" s="810">
        <v>1825.6</v>
      </c>
      <c r="Z310" s="811"/>
      <c r="AA310" s="811"/>
      <c r="AB310" s="812"/>
      <c r="AC310" s="804" t="s">
        <v>248</v>
      </c>
      <c r="AD310" s="805"/>
      <c r="AE310" s="805"/>
      <c r="AF310" s="805"/>
      <c r="AG310" s="806"/>
      <c r="AH310" s="807" t="s">
        <v>250</v>
      </c>
      <c r="AI310" s="808"/>
      <c r="AJ310" s="808"/>
      <c r="AK310" s="808"/>
      <c r="AL310" s="808"/>
      <c r="AM310" s="808"/>
      <c r="AN310" s="808"/>
      <c r="AO310" s="808"/>
      <c r="AP310" s="808"/>
      <c r="AQ310" s="808"/>
      <c r="AR310" s="808"/>
      <c r="AS310" s="808"/>
      <c r="AT310" s="809"/>
      <c r="AU310" s="810">
        <v>49</v>
      </c>
      <c r="AV310" s="811"/>
      <c r="AW310" s="811"/>
      <c r="AX310" s="813"/>
    </row>
    <row r="311" spans="1:50" ht="24.75" customHeight="1" x14ac:dyDescent="0.15">
      <c r="A311" s="780"/>
      <c r="B311" s="781"/>
      <c r="C311" s="781"/>
      <c r="D311" s="781"/>
      <c r="E311" s="781"/>
      <c r="F311" s="782"/>
      <c r="G311" s="790" t="s">
        <v>251</v>
      </c>
      <c r="H311" s="791"/>
      <c r="I311" s="791"/>
      <c r="J311" s="791"/>
      <c r="K311" s="792"/>
      <c r="L311" s="793" t="s">
        <v>252</v>
      </c>
      <c r="M311" s="794"/>
      <c r="N311" s="794"/>
      <c r="O311" s="794"/>
      <c r="P311" s="794"/>
      <c r="Q311" s="794"/>
      <c r="R311" s="794"/>
      <c r="S311" s="794"/>
      <c r="T311" s="794"/>
      <c r="U311" s="794"/>
      <c r="V311" s="794"/>
      <c r="W311" s="794"/>
      <c r="X311" s="795"/>
      <c r="Y311" s="796">
        <v>18.3</v>
      </c>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t="s">
        <v>253</v>
      </c>
      <c r="H312" s="791"/>
      <c r="I312" s="791"/>
      <c r="J312" s="791"/>
      <c r="K312" s="792"/>
      <c r="L312" s="793" t="s">
        <v>254</v>
      </c>
      <c r="M312" s="794"/>
      <c r="N312" s="794"/>
      <c r="O312" s="794"/>
      <c r="P312" s="794"/>
      <c r="Q312" s="794"/>
      <c r="R312" s="794"/>
      <c r="S312" s="794"/>
      <c r="T312" s="794"/>
      <c r="U312" s="794"/>
      <c r="V312" s="794"/>
      <c r="W312" s="794"/>
      <c r="X312" s="795"/>
      <c r="Y312" s="796">
        <v>6.7</v>
      </c>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hidden="1"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hidden="1"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hidden="1"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hidden="1"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hidden="1"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hidden="1"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hidden="1"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1850.6</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49</v>
      </c>
      <c r="AV320" s="820"/>
      <c r="AW320" s="820"/>
      <c r="AX320" s="822"/>
    </row>
    <row r="321" spans="1:51" ht="24.75" customHeight="1" x14ac:dyDescent="0.15">
      <c r="A321" s="780"/>
      <c r="B321" s="781"/>
      <c r="C321" s="781"/>
      <c r="D321" s="781"/>
      <c r="E321" s="781"/>
      <c r="F321" s="782"/>
      <c r="G321" s="783" t="s">
        <v>255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256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245</v>
      </c>
      <c r="H322" s="787"/>
      <c r="I322" s="787"/>
      <c r="J322" s="787"/>
      <c r="K322" s="787"/>
      <c r="L322" s="788" t="s">
        <v>246</v>
      </c>
      <c r="M322" s="787"/>
      <c r="N322" s="787"/>
      <c r="O322" s="787"/>
      <c r="P322" s="787"/>
      <c r="Q322" s="787"/>
      <c r="R322" s="787"/>
      <c r="S322" s="787"/>
      <c r="T322" s="787"/>
      <c r="U322" s="787"/>
      <c r="V322" s="787"/>
      <c r="W322" s="787"/>
      <c r="X322" s="789"/>
      <c r="Y322" s="800" t="s">
        <v>247</v>
      </c>
      <c r="Z322" s="801"/>
      <c r="AA322" s="801"/>
      <c r="AB322" s="802"/>
      <c r="AC322" s="130" t="s">
        <v>245</v>
      </c>
      <c r="AD322" s="787"/>
      <c r="AE322" s="787"/>
      <c r="AF322" s="787"/>
      <c r="AG322" s="787"/>
      <c r="AH322" s="788" t="s">
        <v>246</v>
      </c>
      <c r="AI322" s="787"/>
      <c r="AJ322" s="787"/>
      <c r="AK322" s="787"/>
      <c r="AL322" s="787"/>
      <c r="AM322" s="787"/>
      <c r="AN322" s="787"/>
      <c r="AO322" s="787"/>
      <c r="AP322" s="787"/>
      <c r="AQ322" s="787"/>
      <c r="AR322" s="787"/>
      <c r="AS322" s="787"/>
      <c r="AT322" s="789"/>
      <c r="AU322" s="800" t="s">
        <v>247</v>
      </c>
      <c r="AV322" s="801"/>
      <c r="AW322" s="801"/>
      <c r="AX322" s="803"/>
      <c r="AY322">
        <f t="shared" ref="AY322:AY333" si="11">$AY$321</f>
        <v>2</v>
      </c>
    </row>
    <row r="323" spans="1:51" ht="24.75" customHeight="1" x14ac:dyDescent="0.15">
      <c r="A323" s="780"/>
      <c r="B323" s="781"/>
      <c r="C323" s="781"/>
      <c r="D323" s="781"/>
      <c r="E323" s="781"/>
      <c r="F323" s="782"/>
      <c r="G323" s="804" t="s">
        <v>251</v>
      </c>
      <c r="H323" s="805"/>
      <c r="I323" s="805"/>
      <c r="J323" s="805"/>
      <c r="K323" s="806"/>
      <c r="L323" s="807" t="s">
        <v>257</v>
      </c>
      <c r="M323" s="808"/>
      <c r="N323" s="808"/>
      <c r="O323" s="808"/>
      <c r="P323" s="808"/>
      <c r="Q323" s="808"/>
      <c r="R323" s="808"/>
      <c r="S323" s="808"/>
      <c r="T323" s="808"/>
      <c r="U323" s="808"/>
      <c r="V323" s="808"/>
      <c r="W323" s="808"/>
      <c r="X323" s="809"/>
      <c r="Y323" s="810">
        <v>2.6</v>
      </c>
      <c r="Z323" s="811"/>
      <c r="AA323" s="811"/>
      <c r="AB323" s="812"/>
      <c r="AC323" s="804" t="s">
        <v>248</v>
      </c>
      <c r="AD323" s="805"/>
      <c r="AE323" s="805"/>
      <c r="AF323" s="805"/>
      <c r="AG323" s="806"/>
      <c r="AH323" s="807" t="s">
        <v>258</v>
      </c>
      <c r="AI323" s="808"/>
      <c r="AJ323" s="808"/>
      <c r="AK323" s="808"/>
      <c r="AL323" s="808"/>
      <c r="AM323" s="808"/>
      <c r="AN323" s="808"/>
      <c r="AO323" s="808"/>
      <c r="AP323" s="808"/>
      <c r="AQ323" s="808"/>
      <c r="AR323" s="808"/>
      <c r="AS323" s="808"/>
      <c r="AT323" s="809"/>
      <c r="AU323" s="810">
        <v>0.390737</v>
      </c>
      <c r="AV323" s="811"/>
      <c r="AW323" s="811"/>
      <c r="AX323" s="813"/>
      <c r="AY323">
        <f t="shared" si="11"/>
        <v>2</v>
      </c>
    </row>
    <row r="324" spans="1:51" ht="24.75"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t="s">
        <v>259</v>
      </c>
      <c r="AD324" s="791"/>
      <c r="AE324" s="791"/>
      <c r="AF324" s="791"/>
      <c r="AG324" s="792"/>
      <c r="AH324" s="793" t="s">
        <v>260</v>
      </c>
      <c r="AI324" s="794"/>
      <c r="AJ324" s="794"/>
      <c r="AK324" s="794"/>
      <c r="AL324" s="794"/>
      <c r="AM324" s="794"/>
      <c r="AN324" s="794"/>
      <c r="AO324" s="794"/>
      <c r="AP324" s="794"/>
      <c r="AQ324" s="794"/>
      <c r="AR324" s="794"/>
      <c r="AS324" s="794"/>
      <c r="AT324" s="795"/>
      <c r="AU324" s="796">
        <v>2.2685</v>
      </c>
      <c r="AV324" s="797"/>
      <c r="AW324" s="797"/>
      <c r="AX324" s="799"/>
      <c r="AY324">
        <f t="shared" si="11"/>
        <v>2</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2.6</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2.6592370000000001</v>
      </c>
      <c r="AV333" s="820"/>
      <c r="AW333" s="820"/>
      <c r="AX333" s="822"/>
      <c r="AY333">
        <f t="shared" si="11"/>
        <v>2</v>
      </c>
    </row>
    <row r="334" spans="1:51" ht="24.75" customHeight="1" x14ac:dyDescent="0.15">
      <c r="A334" s="780"/>
      <c r="B334" s="781"/>
      <c r="C334" s="781"/>
      <c r="D334" s="781"/>
      <c r="E334" s="781"/>
      <c r="F334" s="782"/>
      <c r="G334" s="783" t="s">
        <v>261</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262</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245</v>
      </c>
      <c r="H335" s="787"/>
      <c r="I335" s="787"/>
      <c r="J335" s="787"/>
      <c r="K335" s="787"/>
      <c r="L335" s="788" t="s">
        <v>246</v>
      </c>
      <c r="M335" s="787"/>
      <c r="N335" s="787"/>
      <c r="O335" s="787"/>
      <c r="P335" s="787"/>
      <c r="Q335" s="787"/>
      <c r="R335" s="787"/>
      <c r="S335" s="787"/>
      <c r="T335" s="787"/>
      <c r="U335" s="787"/>
      <c r="V335" s="787"/>
      <c r="W335" s="787"/>
      <c r="X335" s="789"/>
      <c r="Y335" s="800" t="s">
        <v>247</v>
      </c>
      <c r="Z335" s="801"/>
      <c r="AA335" s="801"/>
      <c r="AB335" s="802"/>
      <c r="AC335" s="130" t="s">
        <v>245</v>
      </c>
      <c r="AD335" s="787"/>
      <c r="AE335" s="787"/>
      <c r="AF335" s="787"/>
      <c r="AG335" s="787"/>
      <c r="AH335" s="788" t="s">
        <v>246</v>
      </c>
      <c r="AI335" s="787"/>
      <c r="AJ335" s="787"/>
      <c r="AK335" s="787"/>
      <c r="AL335" s="787"/>
      <c r="AM335" s="787"/>
      <c r="AN335" s="787"/>
      <c r="AO335" s="787"/>
      <c r="AP335" s="787"/>
      <c r="AQ335" s="787"/>
      <c r="AR335" s="787"/>
      <c r="AS335" s="787"/>
      <c r="AT335" s="789"/>
      <c r="AU335" s="800" t="s">
        <v>247</v>
      </c>
      <c r="AV335" s="801"/>
      <c r="AW335" s="801"/>
      <c r="AX335" s="803"/>
      <c r="AY335">
        <f t="shared" ref="AY335:AY341" si="12">$AY$334</f>
        <v>2</v>
      </c>
    </row>
    <row r="336" spans="1:51" ht="24.75" customHeight="1" x14ac:dyDescent="0.15">
      <c r="A336" s="780"/>
      <c r="B336" s="781"/>
      <c r="C336" s="781"/>
      <c r="D336" s="781"/>
      <c r="E336" s="781"/>
      <c r="F336" s="782"/>
      <c r="G336" s="804" t="s">
        <v>248</v>
      </c>
      <c r="H336" s="805"/>
      <c r="I336" s="805"/>
      <c r="J336" s="805"/>
      <c r="K336" s="806"/>
      <c r="L336" s="807" t="s">
        <v>263</v>
      </c>
      <c r="M336" s="808"/>
      <c r="N336" s="808"/>
      <c r="O336" s="808"/>
      <c r="P336" s="808"/>
      <c r="Q336" s="808"/>
      <c r="R336" s="808"/>
      <c r="S336" s="808"/>
      <c r="T336" s="808"/>
      <c r="U336" s="808"/>
      <c r="V336" s="808"/>
      <c r="W336" s="808"/>
      <c r="X336" s="809"/>
      <c r="Y336" s="810">
        <v>0.390737</v>
      </c>
      <c r="Z336" s="811"/>
      <c r="AA336" s="811"/>
      <c r="AB336" s="812"/>
      <c r="AC336" s="804" t="s">
        <v>248</v>
      </c>
      <c r="AD336" s="805"/>
      <c r="AE336" s="805"/>
      <c r="AF336" s="805"/>
      <c r="AG336" s="806"/>
      <c r="AH336" s="807" t="s">
        <v>249</v>
      </c>
      <c r="AI336" s="808"/>
      <c r="AJ336" s="808"/>
      <c r="AK336" s="808"/>
      <c r="AL336" s="808"/>
      <c r="AM336" s="808"/>
      <c r="AN336" s="808"/>
      <c r="AO336" s="808"/>
      <c r="AP336" s="808"/>
      <c r="AQ336" s="808"/>
      <c r="AR336" s="808"/>
      <c r="AS336" s="808"/>
      <c r="AT336" s="809"/>
      <c r="AU336" s="810">
        <v>1397.5</v>
      </c>
      <c r="AV336" s="811"/>
      <c r="AW336" s="811"/>
      <c r="AX336" s="813"/>
      <c r="AY336">
        <f t="shared" si="12"/>
        <v>2</v>
      </c>
    </row>
    <row r="337" spans="1:51" ht="24.75"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t="s">
        <v>251</v>
      </c>
      <c r="AD337" s="791"/>
      <c r="AE337" s="791"/>
      <c r="AF337" s="791"/>
      <c r="AG337" s="792"/>
      <c r="AH337" s="793" t="s">
        <v>252</v>
      </c>
      <c r="AI337" s="794"/>
      <c r="AJ337" s="794"/>
      <c r="AK337" s="794"/>
      <c r="AL337" s="794"/>
      <c r="AM337" s="794"/>
      <c r="AN337" s="794"/>
      <c r="AO337" s="794"/>
      <c r="AP337" s="794"/>
      <c r="AQ337" s="794"/>
      <c r="AR337" s="794"/>
      <c r="AS337" s="794"/>
      <c r="AT337" s="795"/>
      <c r="AU337" s="796">
        <v>19.899999999999999</v>
      </c>
      <c r="AV337" s="797"/>
      <c r="AW337" s="797"/>
      <c r="AX337" s="799"/>
      <c r="AY337">
        <f t="shared" si="12"/>
        <v>2</v>
      </c>
    </row>
    <row r="338" spans="1:51" ht="24.75"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t="s">
        <v>253</v>
      </c>
      <c r="AD338" s="791"/>
      <c r="AE338" s="791"/>
      <c r="AF338" s="791"/>
      <c r="AG338" s="792"/>
      <c r="AH338" s="793" t="s">
        <v>254</v>
      </c>
      <c r="AI338" s="794"/>
      <c r="AJ338" s="794"/>
      <c r="AK338" s="794"/>
      <c r="AL338" s="794"/>
      <c r="AM338" s="794"/>
      <c r="AN338" s="794"/>
      <c r="AO338" s="794"/>
      <c r="AP338" s="794"/>
      <c r="AQ338" s="794"/>
      <c r="AR338" s="794"/>
      <c r="AS338" s="794"/>
      <c r="AT338" s="795"/>
      <c r="AU338" s="796">
        <v>11.9</v>
      </c>
      <c r="AV338" s="797"/>
      <c r="AW338" s="797"/>
      <c r="AX338" s="799"/>
      <c r="AY338">
        <f t="shared" si="12"/>
        <v>2</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0.390737</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1429.3000000000002</v>
      </c>
      <c r="AV346" s="820"/>
      <c r="AW346" s="820"/>
      <c r="AX346" s="822"/>
      <c r="AY346">
        <f t="shared" si="13"/>
        <v>2</v>
      </c>
    </row>
    <row r="347" spans="1:51" ht="24.75" customHeight="1" x14ac:dyDescent="0.15">
      <c r="A347" s="780"/>
      <c r="B347" s="781"/>
      <c r="C347" s="781"/>
      <c r="D347" s="781"/>
      <c r="E347" s="781"/>
      <c r="F347" s="782"/>
      <c r="G347" s="783" t="s">
        <v>264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265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2</v>
      </c>
    </row>
    <row r="348" spans="1:51" ht="24.75" customHeight="1" x14ac:dyDescent="0.15">
      <c r="A348" s="780"/>
      <c r="B348" s="781"/>
      <c r="C348" s="781"/>
      <c r="D348" s="781"/>
      <c r="E348" s="781"/>
      <c r="F348" s="782"/>
      <c r="G348" s="130" t="s">
        <v>245</v>
      </c>
      <c r="H348" s="787"/>
      <c r="I348" s="787"/>
      <c r="J348" s="787"/>
      <c r="K348" s="787"/>
      <c r="L348" s="788" t="s">
        <v>246</v>
      </c>
      <c r="M348" s="787"/>
      <c r="N348" s="787"/>
      <c r="O348" s="787"/>
      <c r="P348" s="787"/>
      <c r="Q348" s="787"/>
      <c r="R348" s="787"/>
      <c r="S348" s="787"/>
      <c r="T348" s="787"/>
      <c r="U348" s="787"/>
      <c r="V348" s="787"/>
      <c r="W348" s="787"/>
      <c r="X348" s="789"/>
      <c r="Y348" s="800" t="s">
        <v>247</v>
      </c>
      <c r="Z348" s="801"/>
      <c r="AA348" s="801"/>
      <c r="AB348" s="802"/>
      <c r="AC348" s="130" t="s">
        <v>245</v>
      </c>
      <c r="AD348" s="787"/>
      <c r="AE348" s="787"/>
      <c r="AF348" s="787"/>
      <c r="AG348" s="787"/>
      <c r="AH348" s="788" t="s">
        <v>246</v>
      </c>
      <c r="AI348" s="787"/>
      <c r="AJ348" s="787"/>
      <c r="AK348" s="787"/>
      <c r="AL348" s="787"/>
      <c r="AM348" s="787"/>
      <c r="AN348" s="787"/>
      <c r="AO348" s="787"/>
      <c r="AP348" s="787"/>
      <c r="AQ348" s="787"/>
      <c r="AR348" s="787"/>
      <c r="AS348" s="787"/>
      <c r="AT348" s="789"/>
      <c r="AU348" s="800" t="s">
        <v>247</v>
      </c>
      <c r="AV348" s="801"/>
      <c r="AW348" s="801"/>
      <c r="AX348" s="803"/>
      <c r="AY348">
        <f>$AY$347</f>
        <v>2</v>
      </c>
    </row>
    <row r="349" spans="1:51" s="15" customFormat="1" ht="24.75" customHeight="1" x14ac:dyDescent="0.15">
      <c r="A349" s="780"/>
      <c r="B349" s="781"/>
      <c r="C349" s="781"/>
      <c r="D349" s="781"/>
      <c r="E349" s="781"/>
      <c r="F349" s="782"/>
      <c r="G349" s="804" t="s">
        <v>248</v>
      </c>
      <c r="H349" s="805"/>
      <c r="I349" s="805"/>
      <c r="J349" s="805"/>
      <c r="K349" s="806"/>
      <c r="L349" s="807" t="s">
        <v>266</v>
      </c>
      <c r="M349" s="808"/>
      <c r="N349" s="808"/>
      <c r="O349" s="808"/>
      <c r="P349" s="808"/>
      <c r="Q349" s="808"/>
      <c r="R349" s="808"/>
      <c r="S349" s="808"/>
      <c r="T349" s="808"/>
      <c r="U349" s="808"/>
      <c r="V349" s="808"/>
      <c r="W349" s="808"/>
      <c r="X349" s="809"/>
      <c r="Y349" s="810">
        <v>18.5</v>
      </c>
      <c r="Z349" s="811"/>
      <c r="AA349" s="811"/>
      <c r="AB349" s="812"/>
      <c r="AC349" s="804" t="s">
        <v>248</v>
      </c>
      <c r="AD349" s="805"/>
      <c r="AE349" s="805"/>
      <c r="AF349" s="805"/>
      <c r="AG349" s="806"/>
      <c r="AH349" s="807" t="s">
        <v>257</v>
      </c>
      <c r="AI349" s="808"/>
      <c r="AJ349" s="808"/>
      <c r="AK349" s="808"/>
      <c r="AL349" s="808"/>
      <c r="AM349" s="808"/>
      <c r="AN349" s="808"/>
      <c r="AO349" s="808"/>
      <c r="AP349" s="808"/>
      <c r="AQ349" s="808"/>
      <c r="AR349" s="808"/>
      <c r="AS349" s="808"/>
      <c r="AT349" s="809"/>
      <c r="AU349" s="810">
        <v>0.3</v>
      </c>
      <c r="AV349" s="811"/>
      <c r="AW349" s="811"/>
      <c r="AX349" s="813"/>
      <c r="AY349">
        <f t="shared" ref="AY349:AY359" si="14">$AY$347</f>
        <v>2</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2</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2</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2</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2</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2</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2</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2</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2</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2</v>
      </c>
    </row>
    <row r="359" spans="1:51" ht="24.75"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18.5</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0.3</v>
      </c>
      <c r="AV359" s="820"/>
      <c r="AW359" s="820"/>
      <c r="AX359" s="822"/>
      <c r="AY359">
        <f t="shared" si="14"/>
        <v>2</v>
      </c>
    </row>
    <row r="360" spans="1:51" ht="24.75" customHeight="1" thickBot="1" x14ac:dyDescent="0.2">
      <c r="A360" s="823" t="s">
        <v>267</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138</v>
      </c>
      <c r="AM360" s="827"/>
      <c r="AN360" s="827"/>
      <c r="AO360" s="83" t="s">
        <v>268</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270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271</v>
      </c>
      <c r="D365" s="828"/>
      <c r="E365" s="828"/>
      <c r="F365" s="828"/>
      <c r="G365" s="828"/>
      <c r="H365" s="828"/>
      <c r="I365" s="828"/>
      <c r="J365" s="829" t="s">
        <v>272</v>
      </c>
      <c r="K365" s="140"/>
      <c r="L365" s="140"/>
      <c r="M365" s="140"/>
      <c r="N365" s="140"/>
      <c r="O365" s="140"/>
      <c r="P365" s="416" t="s">
        <v>273</v>
      </c>
      <c r="Q365" s="416"/>
      <c r="R365" s="416"/>
      <c r="S365" s="416"/>
      <c r="T365" s="416"/>
      <c r="U365" s="416"/>
      <c r="V365" s="416"/>
      <c r="W365" s="416"/>
      <c r="X365" s="416"/>
      <c r="Y365" s="830" t="s">
        <v>274</v>
      </c>
      <c r="Z365" s="831"/>
      <c r="AA365" s="831"/>
      <c r="AB365" s="831"/>
      <c r="AC365" s="829" t="s">
        <v>275</v>
      </c>
      <c r="AD365" s="829"/>
      <c r="AE365" s="829"/>
      <c r="AF365" s="829"/>
      <c r="AG365" s="829"/>
      <c r="AH365" s="830" t="s">
        <v>276</v>
      </c>
      <c r="AI365" s="828"/>
      <c r="AJ365" s="828"/>
      <c r="AK365" s="828"/>
      <c r="AL365" s="828" t="s">
        <v>277</v>
      </c>
      <c r="AM365" s="828"/>
      <c r="AN365" s="828"/>
      <c r="AO365" s="832"/>
      <c r="AP365" s="829" t="s">
        <v>278</v>
      </c>
      <c r="AQ365" s="829"/>
      <c r="AR365" s="829"/>
      <c r="AS365" s="829"/>
      <c r="AT365" s="829"/>
      <c r="AU365" s="829"/>
      <c r="AV365" s="829"/>
      <c r="AW365" s="829"/>
      <c r="AX365" s="829"/>
    </row>
    <row r="366" spans="1:51" ht="30" customHeight="1" x14ac:dyDescent="0.15">
      <c r="A366" s="838">
        <v>1</v>
      </c>
      <c r="B366" s="838">
        <v>1</v>
      </c>
      <c r="C366" s="840" t="s">
        <v>279</v>
      </c>
      <c r="D366" s="840"/>
      <c r="E366" s="840"/>
      <c r="F366" s="840"/>
      <c r="G366" s="840"/>
      <c r="H366" s="840"/>
      <c r="I366" s="840"/>
      <c r="J366" s="841">
        <v>4010005002425</v>
      </c>
      <c r="K366" s="842"/>
      <c r="L366" s="842"/>
      <c r="M366" s="842"/>
      <c r="N366" s="842"/>
      <c r="O366" s="842"/>
      <c r="P366" s="844" t="s">
        <v>280</v>
      </c>
      <c r="Q366" s="844"/>
      <c r="R366" s="844"/>
      <c r="S366" s="844"/>
      <c r="T366" s="844"/>
      <c r="U366" s="844"/>
      <c r="V366" s="844"/>
      <c r="W366" s="844"/>
      <c r="X366" s="844"/>
      <c r="Y366" s="845">
        <v>1851</v>
      </c>
      <c r="Z366" s="846"/>
      <c r="AA366" s="846"/>
      <c r="AB366" s="847"/>
      <c r="AC366" s="848" t="s">
        <v>281</v>
      </c>
      <c r="AD366" s="849"/>
      <c r="AE366" s="849"/>
      <c r="AF366" s="849"/>
      <c r="AG366" s="849"/>
      <c r="AH366" s="833" t="s">
        <v>152</v>
      </c>
      <c r="AI366" s="834"/>
      <c r="AJ366" s="834"/>
      <c r="AK366" s="834"/>
      <c r="AL366" s="835" t="s">
        <v>152</v>
      </c>
      <c r="AM366" s="836"/>
      <c r="AN366" s="836"/>
      <c r="AO366" s="837"/>
      <c r="AP366" s="629" t="s">
        <v>152</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282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271</v>
      </c>
      <c r="D398" s="828"/>
      <c r="E398" s="828"/>
      <c r="F398" s="828"/>
      <c r="G398" s="828"/>
      <c r="H398" s="828"/>
      <c r="I398" s="828"/>
      <c r="J398" s="829" t="s">
        <v>272</v>
      </c>
      <c r="K398" s="140"/>
      <c r="L398" s="140"/>
      <c r="M398" s="140"/>
      <c r="N398" s="140"/>
      <c r="O398" s="140"/>
      <c r="P398" s="416" t="s">
        <v>273</v>
      </c>
      <c r="Q398" s="416"/>
      <c r="R398" s="416"/>
      <c r="S398" s="416"/>
      <c r="T398" s="416"/>
      <c r="U398" s="416"/>
      <c r="V398" s="416"/>
      <c r="W398" s="416"/>
      <c r="X398" s="416"/>
      <c r="Y398" s="830" t="s">
        <v>274</v>
      </c>
      <c r="Z398" s="831"/>
      <c r="AA398" s="831"/>
      <c r="AB398" s="831"/>
      <c r="AC398" s="829" t="s">
        <v>275</v>
      </c>
      <c r="AD398" s="829"/>
      <c r="AE398" s="829"/>
      <c r="AF398" s="829"/>
      <c r="AG398" s="829"/>
      <c r="AH398" s="830" t="s">
        <v>276</v>
      </c>
      <c r="AI398" s="828"/>
      <c r="AJ398" s="828"/>
      <c r="AK398" s="828"/>
      <c r="AL398" s="828" t="s">
        <v>277</v>
      </c>
      <c r="AM398" s="828"/>
      <c r="AN398" s="828"/>
      <c r="AO398" s="832"/>
      <c r="AP398" s="829" t="s">
        <v>278</v>
      </c>
      <c r="AQ398" s="829"/>
      <c r="AR398" s="829"/>
      <c r="AS398" s="829"/>
      <c r="AT398" s="829"/>
      <c r="AU398" s="829"/>
      <c r="AV398" s="829"/>
      <c r="AW398" s="829"/>
      <c r="AX398" s="829"/>
      <c r="AY398">
        <f>$AY$396</f>
        <v>1</v>
      </c>
    </row>
    <row r="399" spans="1:51" ht="41.45" customHeight="1" x14ac:dyDescent="0.15">
      <c r="A399" s="838">
        <v>1</v>
      </c>
      <c r="B399" s="838">
        <v>1</v>
      </c>
      <c r="C399" s="840" t="s">
        <v>283</v>
      </c>
      <c r="D399" s="840"/>
      <c r="E399" s="840"/>
      <c r="F399" s="840"/>
      <c r="G399" s="840"/>
      <c r="H399" s="840"/>
      <c r="I399" s="840"/>
      <c r="J399" s="841">
        <v>8340001010683</v>
      </c>
      <c r="K399" s="842"/>
      <c r="L399" s="842"/>
      <c r="M399" s="842"/>
      <c r="N399" s="842"/>
      <c r="O399" s="842"/>
      <c r="P399" s="844" t="s">
        <v>284</v>
      </c>
      <c r="Q399" s="844"/>
      <c r="R399" s="844"/>
      <c r="S399" s="844"/>
      <c r="T399" s="844"/>
      <c r="U399" s="844"/>
      <c r="V399" s="844"/>
      <c r="W399" s="844"/>
      <c r="X399" s="844"/>
      <c r="Y399" s="845">
        <v>49</v>
      </c>
      <c r="Z399" s="846"/>
      <c r="AA399" s="846"/>
      <c r="AB399" s="847"/>
      <c r="AC399" s="848" t="s">
        <v>281</v>
      </c>
      <c r="AD399" s="849"/>
      <c r="AE399" s="849"/>
      <c r="AF399" s="849"/>
      <c r="AG399" s="849"/>
      <c r="AH399" s="833" t="s">
        <v>152</v>
      </c>
      <c r="AI399" s="834"/>
      <c r="AJ399" s="834"/>
      <c r="AK399" s="834"/>
      <c r="AL399" s="835" t="s">
        <v>152</v>
      </c>
      <c r="AM399" s="836"/>
      <c r="AN399" s="836"/>
      <c r="AO399" s="837"/>
      <c r="AP399" s="629" t="s">
        <v>152</v>
      </c>
      <c r="AQ399" s="629"/>
      <c r="AR399" s="629"/>
      <c r="AS399" s="629"/>
      <c r="AT399" s="629"/>
      <c r="AU399" s="629"/>
      <c r="AV399" s="629"/>
      <c r="AW399" s="629"/>
      <c r="AX399" s="629"/>
      <c r="AY399">
        <f>$AY$396</f>
        <v>1</v>
      </c>
    </row>
    <row r="400" spans="1:51" ht="30" customHeight="1" x14ac:dyDescent="0.15">
      <c r="A400" s="838">
        <v>2</v>
      </c>
      <c r="B400" s="838">
        <v>1</v>
      </c>
      <c r="C400" s="839" t="s">
        <v>285</v>
      </c>
      <c r="D400" s="840"/>
      <c r="E400" s="840"/>
      <c r="F400" s="840"/>
      <c r="G400" s="840"/>
      <c r="H400" s="840"/>
      <c r="I400" s="840"/>
      <c r="J400" s="841">
        <v>2110005013942</v>
      </c>
      <c r="K400" s="842"/>
      <c r="L400" s="842"/>
      <c r="M400" s="842"/>
      <c r="N400" s="842"/>
      <c r="O400" s="842"/>
      <c r="P400" s="844" t="s">
        <v>284</v>
      </c>
      <c r="Q400" s="844"/>
      <c r="R400" s="844"/>
      <c r="S400" s="844"/>
      <c r="T400" s="844"/>
      <c r="U400" s="844"/>
      <c r="V400" s="844"/>
      <c r="W400" s="844"/>
      <c r="X400" s="844"/>
      <c r="Y400" s="845">
        <v>31</v>
      </c>
      <c r="Z400" s="846"/>
      <c r="AA400" s="846"/>
      <c r="AB400" s="847"/>
      <c r="AC400" s="848" t="s">
        <v>281</v>
      </c>
      <c r="AD400" s="849"/>
      <c r="AE400" s="849"/>
      <c r="AF400" s="849"/>
      <c r="AG400" s="849"/>
      <c r="AH400" s="833" t="s">
        <v>152</v>
      </c>
      <c r="AI400" s="834"/>
      <c r="AJ400" s="834"/>
      <c r="AK400" s="834"/>
      <c r="AL400" s="835" t="s">
        <v>152</v>
      </c>
      <c r="AM400" s="836"/>
      <c r="AN400" s="836"/>
      <c r="AO400" s="837"/>
      <c r="AP400" s="629" t="s">
        <v>152</v>
      </c>
      <c r="AQ400" s="629"/>
      <c r="AR400" s="629"/>
      <c r="AS400" s="629"/>
      <c r="AT400" s="629"/>
      <c r="AU400" s="629"/>
      <c r="AV400" s="629"/>
      <c r="AW400" s="629"/>
      <c r="AX400" s="629"/>
      <c r="AY400">
        <f>COUNTA($C$400)</f>
        <v>1</v>
      </c>
    </row>
    <row r="401" spans="1:51" ht="41.45" customHeight="1" x14ac:dyDescent="0.15">
      <c r="A401" s="838">
        <v>3</v>
      </c>
      <c r="B401" s="838">
        <v>1</v>
      </c>
      <c r="C401" s="839" t="s">
        <v>286</v>
      </c>
      <c r="D401" s="840"/>
      <c r="E401" s="840"/>
      <c r="F401" s="840"/>
      <c r="G401" s="840"/>
      <c r="H401" s="840"/>
      <c r="I401" s="840"/>
      <c r="J401" s="841">
        <v>8340001010683</v>
      </c>
      <c r="K401" s="842"/>
      <c r="L401" s="842"/>
      <c r="M401" s="842"/>
      <c r="N401" s="842"/>
      <c r="O401" s="842"/>
      <c r="P401" s="843" t="s">
        <v>284</v>
      </c>
      <c r="Q401" s="844"/>
      <c r="R401" s="844"/>
      <c r="S401" s="844"/>
      <c r="T401" s="844"/>
      <c r="U401" s="844"/>
      <c r="V401" s="844"/>
      <c r="W401" s="844"/>
      <c r="X401" s="844"/>
      <c r="Y401" s="845">
        <v>24</v>
      </c>
      <c r="Z401" s="846"/>
      <c r="AA401" s="846"/>
      <c r="AB401" s="847"/>
      <c r="AC401" s="848" t="s">
        <v>281</v>
      </c>
      <c r="AD401" s="849"/>
      <c r="AE401" s="849"/>
      <c r="AF401" s="849"/>
      <c r="AG401" s="849"/>
      <c r="AH401" s="850" t="s">
        <v>152</v>
      </c>
      <c r="AI401" s="851"/>
      <c r="AJ401" s="851"/>
      <c r="AK401" s="851"/>
      <c r="AL401" s="835" t="s">
        <v>152</v>
      </c>
      <c r="AM401" s="836"/>
      <c r="AN401" s="836"/>
      <c r="AO401" s="837"/>
      <c r="AP401" s="629" t="s">
        <v>152</v>
      </c>
      <c r="AQ401" s="629"/>
      <c r="AR401" s="629"/>
      <c r="AS401" s="629"/>
      <c r="AT401" s="629"/>
      <c r="AU401" s="629"/>
      <c r="AV401" s="629"/>
      <c r="AW401" s="629"/>
      <c r="AX401" s="629"/>
      <c r="AY401">
        <f>COUNTA($C$401)</f>
        <v>1</v>
      </c>
    </row>
    <row r="402" spans="1:51" ht="30" customHeight="1" x14ac:dyDescent="0.15">
      <c r="A402" s="838">
        <v>4</v>
      </c>
      <c r="B402" s="838">
        <v>1</v>
      </c>
      <c r="C402" s="839" t="s">
        <v>287</v>
      </c>
      <c r="D402" s="840"/>
      <c r="E402" s="840"/>
      <c r="F402" s="840"/>
      <c r="G402" s="840"/>
      <c r="H402" s="840"/>
      <c r="I402" s="840"/>
      <c r="J402" s="841">
        <v>2110005013942</v>
      </c>
      <c r="K402" s="842"/>
      <c r="L402" s="842"/>
      <c r="M402" s="842"/>
      <c r="N402" s="842"/>
      <c r="O402" s="842"/>
      <c r="P402" s="843" t="s">
        <v>284</v>
      </c>
      <c r="Q402" s="844"/>
      <c r="R402" s="844"/>
      <c r="S402" s="844"/>
      <c r="T402" s="844"/>
      <c r="U402" s="844"/>
      <c r="V402" s="844"/>
      <c r="W402" s="844"/>
      <c r="X402" s="844"/>
      <c r="Y402" s="845">
        <v>21</v>
      </c>
      <c r="Z402" s="846"/>
      <c r="AA402" s="846"/>
      <c r="AB402" s="847"/>
      <c r="AC402" s="848" t="s">
        <v>281</v>
      </c>
      <c r="AD402" s="849"/>
      <c r="AE402" s="849"/>
      <c r="AF402" s="849"/>
      <c r="AG402" s="849"/>
      <c r="AH402" s="850" t="s">
        <v>152</v>
      </c>
      <c r="AI402" s="851"/>
      <c r="AJ402" s="851"/>
      <c r="AK402" s="851"/>
      <c r="AL402" s="835" t="s">
        <v>152</v>
      </c>
      <c r="AM402" s="836"/>
      <c r="AN402" s="836"/>
      <c r="AO402" s="837"/>
      <c r="AP402" s="629" t="s">
        <v>152</v>
      </c>
      <c r="AQ402" s="629"/>
      <c r="AR402" s="629"/>
      <c r="AS402" s="629"/>
      <c r="AT402" s="629"/>
      <c r="AU402" s="629"/>
      <c r="AV402" s="629"/>
      <c r="AW402" s="629"/>
      <c r="AX402" s="629"/>
      <c r="AY402">
        <f>COUNTA($C$402)</f>
        <v>1</v>
      </c>
    </row>
    <row r="403" spans="1:51" ht="30" customHeight="1" x14ac:dyDescent="0.15">
      <c r="A403" s="838">
        <v>5</v>
      </c>
      <c r="B403" s="838">
        <v>1</v>
      </c>
      <c r="C403" s="840" t="s">
        <v>288</v>
      </c>
      <c r="D403" s="840"/>
      <c r="E403" s="840"/>
      <c r="F403" s="840"/>
      <c r="G403" s="840"/>
      <c r="H403" s="840"/>
      <c r="I403" s="840"/>
      <c r="J403" s="841">
        <v>2110005013942</v>
      </c>
      <c r="K403" s="842"/>
      <c r="L403" s="842"/>
      <c r="M403" s="842"/>
      <c r="N403" s="842"/>
      <c r="O403" s="842"/>
      <c r="P403" s="844" t="s">
        <v>284</v>
      </c>
      <c r="Q403" s="844"/>
      <c r="R403" s="844"/>
      <c r="S403" s="844"/>
      <c r="T403" s="844"/>
      <c r="U403" s="844"/>
      <c r="V403" s="844"/>
      <c r="W403" s="844"/>
      <c r="X403" s="844"/>
      <c r="Y403" s="845">
        <v>20</v>
      </c>
      <c r="Z403" s="846"/>
      <c r="AA403" s="846"/>
      <c r="AB403" s="847"/>
      <c r="AC403" s="848" t="s">
        <v>281</v>
      </c>
      <c r="AD403" s="849"/>
      <c r="AE403" s="849"/>
      <c r="AF403" s="849"/>
      <c r="AG403" s="849"/>
      <c r="AH403" s="850" t="s">
        <v>152</v>
      </c>
      <c r="AI403" s="851"/>
      <c r="AJ403" s="851"/>
      <c r="AK403" s="851"/>
      <c r="AL403" s="835" t="s">
        <v>152</v>
      </c>
      <c r="AM403" s="836"/>
      <c r="AN403" s="836"/>
      <c r="AO403" s="837"/>
      <c r="AP403" s="629" t="s">
        <v>152</v>
      </c>
      <c r="AQ403" s="629"/>
      <c r="AR403" s="629"/>
      <c r="AS403" s="629"/>
      <c r="AT403" s="629"/>
      <c r="AU403" s="629"/>
      <c r="AV403" s="629"/>
      <c r="AW403" s="629"/>
      <c r="AX403" s="629"/>
      <c r="AY403">
        <f>COUNTA($C$403)</f>
        <v>1</v>
      </c>
    </row>
    <row r="404" spans="1:51" ht="30" customHeight="1" x14ac:dyDescent="0.15">
      <c r="A404" s="838">
        <v>6</v>
      </c>
      <c r="B404" s="838">
        <v>1</v>
      </c>
      <c r="C404" s="840" t="s">
        <v>289</v>
      </c>
      <c r="D404" s="840"/>
      <c r="E404" s="840"/>
      <c r="F404" s="840"/>
      <c r="G404" s="840"/>
      <c r="H404" s="840"/>
      <c r="I404" s="840"/>
      <c r="J404" s="841">
        <v>4010002052704</v>
      </c>
      <c r="K404" s="842"/>
      <c r="L404" s="842"/>
      <c r="M404" s="842"/>
      <c r="N404" s="842"/>
      <c r="O404" s="842"/>
      <c r="P404" s="844" t="s">
        <v>284</v>
      </c>
      <c r="Q404" s="844"/>
      <c r="R404" s="844"/>
      <c r="S404" s="844"/>
      <c r="T404" s="844"/>
      <c r="U404" s="844"/>
      <c r="V404" s="844"/>
      <c r="W404" s="844"/>
      <c r="X404" s="844"/>
      <c r="Y404" s="845">
        <v>17</v>
      </c>
      <c r="Z404" s="846"/>
      <c r="AA404" s="846"/>
      <c r="AB404" s="847"/>
      <c r="AC404" s="848" t="s">
        <v>281</v>
      </c>
      <c r="AD404" s="849"/>
      <c r="AE404" s="849"/>
      <c r="AF404" s="849"/>
      <c r="AG404" s="849"/>
      <c r="AH404" s="850" t="s">
        <v>152</v>
      </c>
      <c r="AI404" s="851"/>
      <c r="AJ404" s="851"/>
      <c r="AK404" s="851"/>
      <c r="AL404" s="835" t="s">
        <v>152</v>
      </c>
      <c r="AM404" s="836"/>
      <c r="AN404" s="836"/>
      <c r="AO404" s="837"/>
      <c r="AP404" s="629" t="s">
        <v>152</v>
      </c>
      <c r="AQ404" s="629"/>
      <c r="AR404" s="629"/>
      <c r="AS404" s="629"/>
      <c r="AT404" s="629"/>
      <c r="AU404" s="629"/>
      <c r="AV404" s="629"/>
      <c r="AW404" s="629"/>
      <c r="AX404" s="629"/>
      <c r="AY404">
        <f>COUNTA($C$404)</f>
        <v>1</v>
      </c>
    </row>
    <row r="405" spans="1:51" ht="41.45" customHeight="1" x14ac:dyDescent="0.15">
      <c r="A405" s="838">
        <v>7</v>
      </c>
      <c r="B405" s="838">
        <v>1</v>
      </c>
      <c r="C405" s="840" t="s">
        <v>290</v>
      </c>
      <c r="D405" s="840"/>
      <c r="E405" s="840"/>
      <c r="F405" s="840"/>
      <c r="G405" s="840"/>
      <c r="H405" s="840"/>
      <c r="I405" s="840"/>
      <c r="J405" s="841">
        <v>8110001027775</v>
      </c>
      <c r="K405" s="842"/>
      <c r="L405" s="842"/>
      <c r="M405" s="842"/>
      <c r="N405" s="842"/>
      <c r="O405" s="842"/>
      <c r="P405" s="844" t="s">
        <v>284</v>
      </c>
      <c r="Q405" s="844"/>
      <c r="R405" s="844"/>
      <c r="S405" s="844"/>
      <c r="T405" s="844"/>
      <c r="U405" s="844"/>
      <c r="V405" s="844"/>
      <c r="W405" s="844"/>
      <c r="X405" s="844"/>
      <c r="Y405" s="845">
        <v>16</v>
      </c>
      <c r="Z405" s="846"/>
      <c r="AA405" s="846"/>
      <c r="AB405" s="847"/>
      <c r="AC405" s="848" t="s">
        <v>281</v>
      </c>
      <c r="AD405" s="849"/>
      <c r="AE405" s="849"/>
      <c r="AF405" s="849"/>
      <c r="AG405" s="849"/>
      <c r="AH405" s="850" t="s">
        <v>152</v>
      </c>
      <c r="AI405" s="851"/>
      <c r="AJ405" s="851"/>
      <c r="AK405" s="851"/>
      <c r="AL405" s="835" t="s">
        <v>152</v>
      </c>
      <c r="AM405" s="836"/>
      <c r="AN405" s="836"/>
      <c r="AO405" s="837"/>
      <c r="AP405" s="629" t="s">
        <v>152</v>
      </c>
      <c r="AQ405" s="629"/>
      <c r="AR405" s="629"/>
      <c r="AS405" s="629"/>
      <c r="AT405" s="629"/>
      <c r="AU405" s="629"/>
      <c r="AV405" s="629"/>
      <c r="AW405" s="629"/>
      <c r="AX405" s="629"/>
      <c r="AY405">
        <f>COUNTA($C$405)</f>
        <v>1</v>
      </c>
    </row>
    <row r="406" spans="1:51" ht="41.45" customHeight="1" x14ac:dyDescent="0.15">
      <c r="A406" s="838">
        <v>8</v>
      </c>
      <c r="B406" s="838">
        <v>1</v>
      </c>
      <c r="C406" s="840" t="s">
        <v>291</v>
      </c>
      <c r="D406" s="840"/>
      <c r="E406" s="840"/>
      <c r="F406" s="840"/>
      <c r="G406" s="840"/>
      <c r="H406" s="840"/>
      <c r="I406" s="840"/>
      <c r="J406" s="841">
        <v>1010005002411</v>
      </c>
      <c r="K406" s="842"/>
      <c r="L406" s="842"/>
      <c r="M406" s="842"/>
      <c r="N406" s="842"/>
      <c r="O406" s="842"/>
      <c r="P406" s="844" t="s">
        <v>284</v>
      </c>
      <c r="Q406" s="844"/>
      <c r="R406" s="844"/>
      <c r="S406" s="844"/>
      <c r="T406" s="844"/>
      <c r="U406" s="844"/>
      <c r="V406" s="844"/>
      <c r="W406" s="844"/>
      <c r="X406" s="844"/>
      <c r="Y406" s="845">
        <v>16</v>
      </c>
      <c r="Z406" s="846"/>
      <c r="AA406" s="846"/>
      <c r="AB406" s="847"/>
      <c r="AC406" s="848" t="s">
        <v>281</v>
      </c>
      <c r="AD406" s="849"/>
      <c r="AE406" s="849"/>
      <c r="AF406" s="849"/>
      <c r="AG406" s="849"/>
      <c r="AH406" s="850" t="s">
        <v>152</v>
      </c>
      <c r="AI406" s="851"/>
      <c r="AJ406" s="851"/>
      <c r="AK406" s="851"/>
      <c r="AL406" s="835" t="s">
        <v>152</v>
      </c>
      <c r="AM406" s="836"/>
      <c r="AN406" s="836"/>
      <c r="AO406" s="837"/>
      <c r="AP406" s="629" t="s">
        <v>152</v>
      </c>
      <c r="AQ406" s="629"/>
      <c r="AR406" s="629"/>
      <c r="AS406" s="629"/>
      <c r="AT406" s="629"/>
      <c r="AU406" s="629"/>
      <c r="AV406" s="629"/>
      <c r="AW406" s="629"/>
      <c r="AX406" s="629"/>
      <c r="AY406">
        <f>COUNTA($C$406)</f>
        <v>1</v>
      </c>
    </row>
    <row r="407" spans="1:51" ht="41.45" customHeight="1" x14ac:dyDescent="0.15">
      <c r="A407" s="838">
        <v>9</v>
      </c>
      <c r="B407" s="838">
        <v>1</v>
      </c>
      <c r="C407" s="840" t="s">
        <v>292</v>
      </c>
      <c r="D407" s="840"/>
      <c r="E407" s="840"/>
      <c r="F407" s="840"/>
      <c r="G407" s="840"/>
      <c r="H407" s="840"/>
      <c r="I407" s="840"/>
      <c r="J407" s="841">
        <v>8340001010683</v>
      </c>
      <c r="K407" s="842"/>
      <c r="L407" s="842"/>
      <c r="M407" s="842"/>
      <c r="N407" s="842"/>
      <c r="O407" s="842"/>
      <c r="P407" s="844" t="s">
        <v>284</v>
      </c>
      <c r="Q407" s="844"/>
      <c r="R407" s="844"/>
      <c r="S407" s="844"/>
      <c r="T407" s="844"/>
      <c r="U407" s="844"/>
      <c r="V407" s="844"/>
      <c r="W407" s="844"/>
      <c r="X407" s="844"/>
      <c r="Y407" s="845">
        <v>16</v>
      </c>
      <c r="Z407" s="846"/>
      <c r="AA407" s="846"/>
      <c r="AB407" s="847"/>
      <c r="AC407" s="848" t="s">
        <v>281</v>
      </c>
      <c r="AD407" s="849"/>
      <c r="AE407" s="849"/>
      <c r="AF407" s="849"/>
      <c r="AG407" s="849"/>
      <c r="AH407" s="850" t="s">
        <v>152</v>
      </c>
      <c r="AI407" s="851"/>
      <c r="AJ407" s="851"/>
      <c r="AK407" s="851"/>
      <c r="AL407" s="835" t="s">
        <v>152</v>
      </c>
      <c r="AM407" s="836"/>
      <c r="AN407" s="836"/>
      <c r="AO407" s="837"/>
      <c r="AP407" s="629" t="s">
        <v>152</v>
      </c>
      <c r="AQ407" s="629"/>
      <c r="AR407" s="629"/>
      <c r="AS407" s="629"/>
      <c r="AT407" s="629"/>
      <c r="AU407" s="629"/>
      <c r="AV407" s="629"/>
      <c r="AW407" s="629"/>
      <c r="AX407" s="629"/>
      <c r="AY407">
        <f>COUNTA($C$407)</f>
        <v>1</v>
      </c>
    </row>
    <row r="408" spans="1:51" ht="30" customHeight="1" x14ac:dyDescent="0.15">
      <c r="A408" s="838">
        <v>10</v>
      </c>
      <c r="B408" s="838">
        <v>1</v>
      </c>
      <c r="C408" s="840" t="s">
        <v>293</v>
      </c>
      <c r="D408" s="840"/>
      <c r="E408" s="840"/>
      <c r="F408" s="840"/>
      <c r="G408" s="840"/>
      <c r="H408" s="840"/>
      <c r="I408" s="840"/>
      <c r="J408" s="841">
        <v>8010002027470</v>
      </c>
      <c r="K408" s="842"/>
      <c r="L408" s="842"/>
      <c r="M408" s="842"/>
      <c r="N408" s="842"/>
      <c r="O408" s="842"/>
      <c r="P408" s="844" t="s">
        <v>284</v>
      </c>
      <c r="Q408" s="844"/>
      <c r="R408" s="844"/>
      <c r="S408" s="844"/>
      <c r="T408" s="844"/>
      <c r="U408" s="844"/>
      <c r="V408" s="844"/>
      <c r="W408" s="844"/>
      <c r="X408" s="844"/>
      <c r="Y408" s="845">
        <v>16</v>
      </c>
      <c r="Z408" s="846"/>
      <c r="AA408" s="846"/>
      <c r="AB408" s="847"/>
      <c r="AC408" s="848" t="s">
        <v>281</v>
      </c>
      <c r="AD408" s="849"/>
      <c r="AE408" s="849"/>
      <c r="AF408" s="849"/>
      <c r="AG408" s="849"/>
      <c r="AH408" s="850" t="s">
        <v>152</v>
      </c>
      <c r="AI408" s="851"/>
      <c r="AJ408" s="851"/>
      <c r="AK408" s="851"/>
      <c r="AL408" s="835" t="s">
        <v>152</v>
      </c>
      <c r="AM408" s="836"/>
      <c r="AN408" s="836"/>
      <c r="AO408" s="837"/>
      <c r="AP408" s="629" t="s">
        <v>152</v>
      </c>
      <c r="AQ408" s="629"/>
      <c r="AR408" s="629"/>
      <c r="AS408" s="629"/>
      <c r="AT408" s="629"/>
      <c r="AU408" s="629"/>
      <c r="AV408" s="629"/>
      <c r="AW408" s="629"/>
      <c r="AX408" s="629"/>
      <c r="AY408">
        <f>COUNTA($C$408)</f>
        <v>1</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t="s">
        <v>152</v>
      </c>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294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271</v>
      </c>
      <c r="D431" s="828"/>
      <c r="E431" s="828"/>
      <c r="F431" s="828"/>
      <c r="G431" s="828"/>
      <c r="H431" s="828"/>
      <c r="I431" s="828"/>
      <c r="J431" s="829" t="s">
        <v>272</v>
      </c>
      <c r="K431" s="140"/>
      <c r="L431" s="140"/>
      <c r="M431" s="140"/>
      <c r="N431" s="140"/>
      <c r="O431" s="140"/>
      <c r="P431" s="416" t="s">
        <v>273</v>
      </c>
      <c r="Q431" s="416"/>
      <c r="R431" s="416"/>
      <c r="S431" s="416"/>
      <c r="T431" s="416"/>
      <c r="U431" s="416"/>
      <c r="V431" s="416"/>
      <c r="W431" s="416"/>
      <c r="X431" s="416"/>
      <c r="Y431" s="830" t="s">
        <v>274</v>
      </c>
      <c r="Z431" s="831"/>
      <c r="AA431" s="831"/>
      <c r="AB431" s="831"/>
      <c r="AC431" s="829" t="s">
        <v>275</v>
      </c>
      <c r="AD431" s="829"/>
      <c r="AE431" s="829"/>
      <c r="AF431" s="829"/>
      <c r="AG431" s="829"/>
      <c r="AH431" s="830" t="s">
        <v>276</v>
      </c>
      <c r="AI431" s="828"/>
      <c r="AJ431" s="828"/>
      <c r="AK431" s="828"/>
      <c r="AL431" s="828" t="s">
        <v>277</v>
      </c>
      <c r="AM431" s="828"/>
      <c r="AN431" s="828"/>
      <c r="AO431" s="832"/>
      <c r="AP431" s="829" t="s">
        <v>278</v>
      </c>
      <c r="AQ431" s="829"/>
      <c r="AR431" s="829"/>
      <c r="AS431" s="829"/>
      <c r="AT431" s="829"/>
      <c r="AU431" s="829"/>
      <c r="AV431" s="829"/>
      <c r="AW431" s="829"/>
      <c r="AX431" s="829"/>
      <c r="AY431">
        <f>$AY$429</f>
        <v>1</v>
      </c>
    </row>
    <row r="432" spans="1:51" ht="30" customHeight="1" x14ac:dyDescent="0.15">
      <c r="A432" s="838">
        <v>1</v>
      </c>
      <c r="B432" s="838">
        <v>1</v>
      </c>
      <c r="C432" s="840" t="s">
        <v>295</v>
      </c>
      <c r="D432" s="840"/>
      <c r="E432" s="840"/>
      <c r="F432" s="840"/>
      <c r="G432" s="840"/>
      <c r="H432" s="840"/>
      <c r="I432" s="840"/>
      <c r="J432" s="841">
        <v>1310005000021</v>
      </c>
      <c r="K432" s="842"/>
      <c r="L432" s="842"/>
      <c r="M432" s="842"/>
      <c r="N432" s="842"/>
      <c r="O432" s="842"/>
      <c r="P432" s="844" t="s">
        <v>257</v>
      </c>
      <c r="Q432" s="844"/>
      <c r="R432" s="844"/>
      <c r="S432" s="844"/>
      <c r="T432" s="844"/>
      <c r="U432" s="844"/>
      <c r="V432" s="844"/>
      <c r="W432" s="844"/>
      <c r="X432" s="844"/>
      <c r="Y432" s="845">
        <v>2.6</v>
      </c>
      <c r="Z432" s="846"/>
      <c r="AA432" s="846"/>
      <c r="AB432" s="847"/>
      <c r="AC432" s="848" t="s">
        <v>296</v>
      </c>
      <c r="AD432" s="849"/>
      <c r="AE432" s="849"/>
      <c r="AF432" s="849"/>
      <c r="AG432" s="849"/>
      <c r="AH432" s="833" t="s">
        <v>152</v>
      </c>
      <c r="AI432" s="834"/>
      <c r="AJ432" s="834"/>
      <c r="AK432" s="834"/>
      <c r="AL432" s="835" t="s">
        <v>152</v>
      </c>
      <c r="AM432" s="836"/>
      <c r="AN432" s="836"/>
      <c r="AO432" s="837"/>
      <c r="AP432" s="629" t="s">
        <v>152</v>
      </c>
      <c r="AQ432" s="629"/>
      <c r="AR432" s="629"/>
      <c r="AS432" s="629"/>
      <c r="AT432" s="629"/>
      <c r="AU432" s="629"/>
      <c r="AV432" s="629"/>
      <c r="AW432" s="629"/>
      <c r="AX432" s="629"/>
      <c r="AY432">
        <f>$AY$429</f>
        <v>1</v>
      </c>
    </row>
    <row r="433" spans="1:51" ht="30" customHeight="1" x14ac:dyDescent="0.15">
      <c r="A433" s="838">
        <v>2</v>
      </c>
      <c r="B433" s="838">
        <v>1</v>
      </c>
      <c r="C433" s="840" t="s">
        <v>297</v>
      </c>
      <c r="D433" s="840"/>
      <c r="E433" s="840"/>
      <c r="F433" s="840"/>
      <c r="G433" s="840"/>
      <c r="H433" s="840"/>
      <c r="I433" s="840"/>
      <c r="J433" s="841">
        <v>1340005000984</v>
      </c>
      <c r="K433" s="842"/>
      <c r="L433" s="842"/>
      <c r="M433" s="842"/>
      <c r="N433" s="842"/>
      <c r="O433" s="842"/>
      <c r="P433" s="844" t="s">
        <v>257</v>
      </c>
      <c r="Q433" s="844"/>
      <c r="R433" s="844"/>
      <c r="S433" s="844"/>
      <c r="T433" s="844"/>
      <c r="U433" s="844"/>
      <c r="V433" s="844"/>
      <c r="W433" s="844"/>
      <c r="X433" s="844"/>
      <c r="Y433" s="845">
        <v>1.7</v>
      </c>
      <c r="Z433" s="846"/>
      <c r="AA433" s="846"/>
      <c r="AB433" s="847"/>
      <c r="AC433" s="848" t="s">
        <v>296</v>
      </c>
      <c r="AD433" s="849"/>
      <c r="AE433" s="849"/>
      <c r="AF433" s="849"/>
      <c r="AG433" s="849"/>
      <c r="AH433" s="833" t="s">
        <v>152</v>
      </c>
      <c r="AI433" s="834"/>
      <c r="AJ433" s="834"/>
      <c r="AK433" s="834"/>
      <c r="AL433" s="835" t="s">
        <v>152</v>
      </c>
      <c r="AM433" s="836"/>
      <c r="AN433" s="836"/>
      <c r="AO433" s="837"/>
      <c r="AP433" s="629" t="s">
        <v>152</v>
      </c>
      <c r="AQ433" s="629"/>
      <c r="AR433" s="629"/>
      <c r="AS433" s="629"/>
      <c r="AT433" s="629"/>
      <c r="AU433" s="629"/>
      <c r="AV433" s="629"/>
      <c r="AW433" s="629"/>
      <c r="AX433" s="629"/>
      <c r="AY433">
        <f>COUNTA($C$433)</f>
        <v>1</v>
      </c>
    </row>
    <row r="434" spans="1:51" ht="30" customHeight="1" x14ac:dyDescent="0.15">
      <c r="A434" s="838">
        <v>3</v>
      </c>
      <c r="B434" s="838">
        <v>1</v>
      </c>
      <c r="C434" s="839" t="s">
        <v>298</v>
      </c>
      <c r="D434" s="840"/>
      <c r="E434" s="840"/>
      <c r="F434" s="840"/>
      <c r="G434" s="840"/>
      <c r="H434" s="840"/>
      <c r="I434" s="840"/>
      <c r="J434" s="841">
        <v>9010005001950</v>
      </c>
      <c r="K434" s="842"/>
      <c r="L434" s="842"/>
      <c r="M434" s="842"/>
      <c r="N434" s="842"/>
      <c r="O434" s="842"/>
      <c r="P434" s="843" t="s">
        <v>257</v>
      </c>
      <c r="Q434" s="844"/>
      <c r="R434" s="844"/>
      <c r="S434" s="844"/>
      <c r="T434" s="844"/>
      <c r="U434" s="844"/>
      <c r="V434" s="844"/>
      <c r="W434" s="844"/>
      <c r="X434" s="844"/>
      <c r="Y434" s="845">
        <v>1.5</v>
      </c>
      <c r="Z434" s="846"/>
      <c r="AA434" s="846"/>
      <c r="AB434" s="847"/>
      <c r="AC434" s="848" t="s">
        <v>296</v>
      </c>
      <c r="AD434" s="849"/>
      <c r="AE434" s="849"/>
      <c r="AF434" s="849"/>
      <c r="AG434" s="849"/>
      <c r="AH434" s="850" t="s">
        <v>152</v>
      </c>
      <c r="AI434" s="851"/>
      <c r="AJ434" s="851"/>
      <c r="AK434" s="851"/>
      <c r="AL434" s="835" t="s">
        <v>152</v>
      </c>
      <c r="AM434" s="836"/>
      <c r="AN434" s="836"/>
      <c r="AO434" s="837"/>
      <c r="AP434" s="629" t="s">
        <v>152</v>
      </c>
      <c r="AQ434" s="629"/>
      <c r="AR434" s="629"/>
      <c r="AS434" s="629"/>
      <c r="AT434" s="629"/>
      <c r="AU434" s="629"/>
      <c r="AV434" s="629"/>
      <c r="AW434" s="629"/>
      <c r="AX434" s="629"/>
      <c r="AY434">
        <f>COUNTA($C$434)</f>
        <v>1</v>
      </c>
    </row>
    <row r="435" spans="1:51" ht="30" customHeight="1" x14ac:dyDescent="0.15">
      <c r="A435" s="838">
        <v>4</v>
      </c>
      <c r="B435" s="838">
        <v>1</v>
      </c>
      <c r="C435" s="839" t="s">
        <v>299</v>
      </c>
      <c r="D435" s="840"/>
      <c r="E435" s="840"/>
      <c r="F435" s="840"/>
      <c r="G435" s="840"/>
      <c r="H435" s="840"/>
      <c r="I435" s="840"/>
      <c r="J435" s="841">
        <v>5010005002234</v>
      </c>
      <c r="K435" s="842"/>
      <c r="L435" s="842"/>
      <c r="M435" s="842"/>
      <c r="N435" s="842"/>
      <c r="O435" s="842"/>
      <c r="P435" s="843" t="s">
        <v>257</v>
      </c>
      <c r="Q435" s="844"/>
      <c r="R435" s="844"/>
      <c r="S435" s="844"/>
      <c r="T435" s="844"/>
      <c r="U435" s="844"/>
      <c r="V435" s="844"/>
      <c r="W435" s="844"/>
      <c r="X435" s="844"/>
      <c r="Y435" s="845">
        <v>1.2</v>
      </c>
      <c r="Z435" s="846"/>
      <c r="AA435" s="846"/>
      <c r="AB435" s="847"/>
      <c r="AC435" s="848" t="s">
        <v>296</v>
      </c>
      <c r="AD435" s="849"/>
      <c r="AE435" s="849"/>
      <c r="AF435" s="849"/>
      <c r="AG435" s="849"/>
      <c r="AH435" s="850" t="s">
        <v>152</v>
      </c>
      <c r="AI435" s="851"/>
      <c r="AJ435" s="851"/>
      <c r="AK435" s="851"/>
      <c r="AL435" s="835" t="s">
        <v>152</v>
      </c>
      <c r="AM435" s="836"/>
      <c r="AN435" s="836"/>
      <c r="AO435" s="837"/>
      <c r="AP435" s="629" t="s">
        <v>152</v>
      </c>
      <c r="AQ435" s="629"/>
      <c r="AR435" s="629"/>
      <c r="AS435" s="629"/>
      <c r="AT435" s="629"/>
      <c r="AU435" s="629"/>
      <c r="AV435" s="629"/>
      <c r="AW435" s="629"/>
      <c r="AX435" s="629"/>
      <c r="AY435">
        <f>COUNTA($C$435)</f>
        <v>1</v>
      </c>
    </row>
    <row r="436" spans="1:51" ht="30" customHeight="1" x14ac:dyDescent="0.15">
      <c r="A436" s="838">
        <v>5</v>
      </c>
      <c r="B436" s="838">
        <v>1</v>
      </c>
      <c r="C436" s="840" t="s">
        <v>300</v>
      </c>
      <c r="D436" s="840"/>
      <c r="E436" s="840"/>
      <c r="F436" s="840"/>
      <c r="G436" s="840"/>
      <c r="H436" s="840"/>
      <c r="I436" s="840"/>
      <c r="J436" s="841">
        <v>4180005003142</v>
      </c>
      <c r="K436" s="842"/>
      <c r="L436" s="842"/>
      <c r="M436" s="842"/>
      <c r="N436" s="842"/>
      <c r="O436" s="842"/>
      <c r="P436" s="844" t="s">
        <v>257</v>
      </c>
      <c r="Q436" s="844"/>
      <c r="R436" s="844"/>
      <c r="S436" s="844"/>
      <c r="T436" s="844"/>
      <c r="U436" s="844"/>
      <c r="V436" s="844"/>
      <c r="W436" s="844"/>
      <c r="X436" s="844"/>
      <c r="Y436" s="845">
        <v>0.8</v>
      </c>
      <c r="Z436" s="846"/>
      <c r="AA436" s="846"/>
      <c r="AB436" s="847"/>
      <c r="AC436" s="848" t="s">
        <v>296</v>
      </c>
      <c r="AD436" s="849"/>
      <c r="AE436" s="849"/>
      <c r="AF436" s="849"/>
      <c r="AG436" s="849"/>
      <c r="AH436" s="850" t="s">
        <v>152</v>
      </c>
      <c r="AI436" s="851"/>
      <c r="AJ436" s="851"/>
      <c r="AK436" s="851"/>
      <c r="AL436" s="835" t="s">
        <v>152</v>
      </c>
      <c r="AM436" s="836"/>
      <c r="AN436" s="836"/>
      <c r="AO436" s="837"/>
      <c r="AP436" s="629" t="s">
        <v>152</v>
      </c>
      <c r="AQ436" s="629"/>
      <c r="AR436" s="629"/>
      <c r="AS436" s="629"/>
      <c r="AT436" s="629"/>
      <c r="AU436" s="629"/>
      <c r="AV436" s="629"/>
      <c r="AW436" s="629"/>
      <c r="AX436" s="629"/>
      <c r="AY436">
        <f>COUNTA($C$436)</f>
        <v>1</v>
      </c>
    </row>
    <row r="437" spans="1:51" ht="30" customHeight="1" x14ac:dyDescent="0.15">
      <c r="A437" s="838">
        <v>6</v>
      </c>
      <c r="B437" s="838">
        <v>1</v>
      </c>
      <c r="C437" s="840" t="s">
        <v>301</v>
      </c>
      <c r="D437" s="840"/>
      <c r="E437" s="840"/>
      <c r="F437" s="840"/>
      <c r="G437" s="840"/>
      <c r="H437" s="840"/>
      <c r="I437" s="840"/>
      <c r="J437" s="841">
        <v>9110005000380</v>
      </c>
      <c r="K437" s="842"/>
      <c r="L437" s="842"/>
      <c r="M437" s="842"/>
      <c r="N437" s="842"/>
      <c r="O437" s="842"/>
      <c r="P437" s="844" t="s">
        <v>257</v>
      </c>
      <c r="Q437" s="844"/>
      <c r="R437" s="844"/>
      <c r="S437" s="844"/>
      <c r="T437" s="844"/>
      <c r="U437" s="844"/>
      <c r="V437" s="844"/>
      <c r="W437" s="844"/>
      <c r="X437" s="844"/>
      <c r="Y437" s="845">
        <v>0.5</v>
      </c>
      <c r="Z437" s="846"/>
      <c r="AA437" s="846"/>
      <c r="AB437" s="847"/>
      <c r="AC437" s="848" t="s">
        <v>296</v>
      </c>
      <c r="AD437" s="849"/>
      <c r="AE437" s="849"/>
      <c r="AF437" s="849"/>
      <c r="AG437" s="849"/>
      <c r="AH437" s="850" t="s">
        <v>152</v>
      </c>
      <c r="AI437" s="851"/>
      <c r="AJ437" s="851"/>
      <c r="AK437" s="851"/>
      <c r="AL437" s="835" t="s">
        <v>152</v>
      </c>
      <c r="AM437" s="836"/>
      <c r="AN437" s="836"/>
      <c r="AO437" s="837"/>
      <c r="AP437" s="629" t="s">
        <v>152</v>
      </c>
      <c r="AQ437" s="629"/>
      <c r="AR437" s="629"/>
      <c r="AS437" s="629"/>
      <c r="AT437" s="629"/>
      <c r="AU437" s="629"/>
      <c r="AV437" s="629"/>
      <c r="AW437" s="629"/>
      <c r="AX437" s="629"/>
      <c r="AY437">
        <f>COUNTA($C$437)</f>
        <v>1</v>
      </c>
    </row>
    <row r="438" spans="1:51" ht="30" customHeight="1" x14ac:dyDescent="0.15">
      <c r="A438" s="838">
        <v>7</v>
      </c>
      <c r="B438" s="838">
        <v>1</v>
      </c>
      <c r="C438" s="840" t="s">
        <v>302</v>
      </c>
      <c r="D438" s="840"/>
      <c r="E438" s="840"/>
      <c r="F438" s="840"/>
      <c r="G438" s="840"/>
      <c r="H438" s="840"/>
      <c r="I438" s="840"/>
      <c r="J438" s="841">
        <v>7470005000818</v>
      </c>
      <c r="K438" s="842"/>
      <c r="L438" s="842"/>
      <c r="M438" s="842"/>
      <c r="N438" s="842"/>
      <c r="O438" s="842"/>
      <c r="P438" s="844" t="s">
        <v>257</v>
      </c>
      <c r="Q438" s="844"/>
      <c r="R438" s="844"/>
      <c r="S438" s="844"/>
      <c r="T438" s="844"/>
      <c r="U438" s="844"/>
      <c r="V438" s="844"/>
      <c r="W438" s="844"/>
      <c r="X438" s="844"/>
      <c r="Y438" s="845">
        <v>0.4</v>
      </c>
      <c r="Z438" s="846"/>
      <c r="AA438" s="846"/>
      <c r="AB438" s="847"/>
      <c r="AC438" s="848" t="s">
        <v>296</v>
      </c>
      <c r="AD438" s="849"/>
      <c r="AE438" s="849"/>
      <c r="AF438" s="849"/>
      <c r="AG438" s="849"/>
      <c r="AH438" s="850" t="s">
        <v>152</v>
      </c>
      <c r="AI438" s="851"/>
      <c r="AJ438" s="851"/>
      <c r="AK438" s="851"/>
      <c r="AL438" s="835" t="s">
        <v>152</v>
      </c>
      <c r="AM438" s="836"/>
      <c r="AN438" s="836"/>
      <c r="AO438" s="837"/>
      <c r="AP438" s="629" t="s">
        <v>152</v>
      </c>
      <c r="AQ438" s="629"/>
      <c r="AR438" s="629"/>
      <c r="AS438" s="629"/>
      <c r="AT438" s="629"/>
      <c r="AU438" s="629"/>
      <c r="AV438" s="629"/>
      <c r="AW438" s="629"/>
      <c r="AX438" s="629"/>
      <c r="AY438">
        <f>COUNTA($C$438)</f>
        <v>1</v>
      </c>
    </row>
    <row r="439" spans="1:51" ht="30" customHeight="1" x14ac:dyDescent="0.15">
      <c r="A439" s="838">
        <v>8</v>
      </c>
      <c r="B439" s="838">
        <v>1</v>
      </c>
      <c r="C439" s="840" t="s">
        <v>303</v>
      </c>
      <c r="D439" s="840"/>
      <c r="E439" s="840"/>
      <c r="F439" s="840"/>
      <c r="G439" s="840"/>
      <c r="H439" s="840"/>
      <c r="I439" s="840"/>
      <c r="J439" s="841">
        <v>5280005000260</v>
      </c>
      <c r="K439" s="842"/>
      <c r="L439" s="842"/>
      <c r="M439" s="842"/>
      <c r="N439" s="842"/>
      <c r="O439" s="842"/>
      <c r="P439" s="844" t="s">
        <v>257</v>
      </c>
      <c r="Q439" s="844"/>
      <c r="R439" s="844"/>
      <c r="S439" s="844"/>
      <c r="T439" s="844"/>
      <c r="U439" s="844"/>
      <c r="V439" s="844"/>
      <c r="W439" s="844"/>
      <c r="X439" s="844"/>
      <c r="Y439" s="845">
        <v>0.3</v>
      </c>
      <c r="Z439" s="846"/>
      <c r="AA439" s="846"/>
      <c r="AB439" s="847"/>
      <c r="AC439" s="848" t="s">
        <v>296</v>
      </c>
      <c r="AD439" s="849"/>
      <c r="AE439" s="849"/>
      <c r="AF439" s="849"/>
      <c r="AG439" s="849"/>
      <c r="AH439" s="850" t="s">
        <v>152</v>
      </c>
      <c r="AI439" s="851"/>
      <c r="AJ439" s="851"/>
      <c r="AK439" s="851"/>
      <c r="AL439" s="835" t="s">
        <v>152</v>
      </c>
      <c r="AM439" s="836"/>
      <c r="AN439" s="836"/>
      <c r="AO439" s="837"/>
      <c r="AP439" s="629" t="s">
        <v>152</v>
      </c>
      <c r="AQ439" s="629"/>
      <c r="AR439" s="629"/>
      <c r="AS439" s="629"/>
      <c r="AT439" s="629"/>
      <c r="AU439" s="629"/>
      <c r="AV439" s="629"/>
      <c r="AW439" s="629"/>
      <c r="AX439" s="629"/>
      <c r="AY439">
        <f>COUNTA($C$439)</f>
        <v>1</v>
      </c>
    </row>
    <row r="440" spans="1:51" ht="30" customHeight="1" x14ac:dyDescent="0.15">
      <c r="A440" s="838">
        <v>9</v>
      </c>
      <c r="B440" s="838">
        <v>1</v>
      </c>
      <c r="C440" s="840" t="s">
        <v>304</v>
      </c>
      <c r="D440" s="840"/>
      <c r="E440" s="840"/>
      <c r="F440" s="840"/>
      <c r="G440" s="840"/>
      <c r="H440" s="840"/>
      <c r="I440" s="840"/>
      <c r="J440" s="841">
        <v>4430005002589</v>
      </c>
      <c r="K440" s="842"/>
      <c r="L440" s="842"/>
      <c r="M440" s="842"/>
      <c r="N440" s="842"/>
      <c r="O440" s="842"/>
      <c r="P440" s="844" t="s">
        <v>257</v>
      </c>
      <c r="Q440" s="844"/>
      <c r="R440" s="844"/>
      <c r="S440" s="844"/>
      <c r="T440" s="844"/>
      <c r="U440" s="844"/>
      <c r="V440" s="844"/>
      <c r="W440" s="844"/>
      <c r="X440" s="844"/>
      <c r="Y440" s="845">
        <v>0.2</v>
      </c>
      <c r="Z440" s="846"/>
      <c r="AA440" s="846"/>
      <c r="AB440" s="847"/>
      <c r="AC440" s="848" t="s">
        <v>296</v>
      </c>
      <c r="AD440" s="849"/>
      <c r="AE440" s="849"/>
      <c r="AF440" s="849"/>
      <c r="AG440" s="849"/>
      <c r="AH440" s="850" t="s">
        <v>152</v>
      </c>
      <c r="AI440" s="851"/>
      <c r="AJ440" s="851"/>
      <c r="AK440" s="851"/>
      <c r="AL440" s="835" t="s">
        <v>152</v>
      </c>
      <c r="AM440" s="836"/>
      <c r="AN440" s="836"/>
      <c r="AO440" s="837"/>
      <c r="AP440" s="629" t="s">
        <v>152</v>
      </c>
      <c r="AQ440" s="629"/>
      <c r="AR440" s="629"/>
      <c r="AS440" s="629"/>
      <c r="AT440" s="629"/>
      <c r="AU440" s="629"/>
      <c r="AV440" s="629"/>
      <c r="AW440" s="629"/>
      <c r="AX440" s="629"/>
      <c r="AY440">
        <f>COUNTA($C$440)</f>
        <v>1</v>
      </c>
    </row>
    <row r="441" spans="1:51" ht="30" customHeight="1" x14ac:dyDescent="0.15">
      <c r="A441" s="838">
        <v>10</v>
      </c>
      <c r="B441" s="838">
        <v>1</v>
      </c>
      <c r="C441" s="840" t="s">
        <v>305</v>
      </c>
      <c r="D441" s="840"/>
      <c r="E441" s="840"/>
      <c r="F441" s="840"/>
      <c r="G441" s="840"/>
      <c r="H441" s="840"/>
      <c r="I441" s="840"/>
      <c r="J441" s="841">
        <v>8010005002090</v>
      </c>
      <c r="K441" s="842"/>
      <c r="L441" s="842"/>
      <c r="M441" s="842"/>
      <c r="N441" s="842"/>
      <c r="O441" s="842"/>
      <c r="P441" s="844" t="s">
        <v>257</v>
      </c>
      <c r="Q441" s="844"/>
      <c r="R441" s="844"/>
      <c r="S441" s="844"/>
      <c r="T441" s="844"/>
      <c r="U441" s="844"/>
      <c r="V441" s="844"/>
      <c r="W441" s="844"/>
      <c r="X441" s="844"/>
      <c r="Y441" s="845">
        <v>0.1</v>
      </c>
      <c r="Z441" s="846"/>
      <c r="AA441" s="846"/>
      <c r="AB441" s="847"/>
      <c r="AC441" s="848" t="s">
        <v>296</v>
      </c>
      <c r="AD441" s="849"/>
      <c r="AE441" s="849"/>
      <c r="AF441" s="849"/>
      <c r="AG441" s="849"/>
      <c r="AH441" s="850" t="s">
        <v>152</v>
      </c>
      <c r="AI441" s="851"/>
      <c r="AJ441" s="851"/>
      <c r="AK441" s="851"/>
      <c r="AL441" s="835" t="s">
        <v>152</v>
      </c>
      <c r="AM441" s="836"/>
      <c r="AN441" s="836"/>
      <c r="AO441" s="837"/>
      <c r="AP441" s="629" t="s">
        <v>152</v>
      </c>
      <c r="AQ441" s="629"/>
      <c r="AR441" s="629"/>
      <c r="AS441" s="629"/>
      <c r="AT441" s="629"/>
      <c r="AU441" s="629"/>
      <c r="AV441" s="629"/>
      <c r="AW441" s="629"/>
      <c r="AX441" s="629"/>
      <c r="AY441">
        <f>COUNTA($C$441)</f>
        <v>1</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306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271</v>
      </c>
      <c r="D464" s="828"/>
      <c r="E464" s="828"/>
      <c r="F464" s="828"/>
      <c r="G464" s="828"/>
      <c r="H464" s="828"/>
      <c r="I464" s="828"/>
      <c r="J464" s="829" t="s">
        <v>272</v>
      </c>
      <c r="K464" s="140"/>
      <c r="L464" s="140"/>
      <c r="M464" s="140"/>
      <c r="N464" s="140"/>
      <c r="O464" s="140"/>
      <c r="P464" s="416" t="s">
        <v>273</v>
      </c>
      <c r="Q464" s="416"/>
      <c r="R464" s="416"/>
      <c r="S464" s="416"/>
      <c r="T464" s="416"/>
      <c r="U464" s="416"/>
      <c r="V464" s="416"/>
      <c r="W464" s="416"/>
      <c r="X464" s="416"/>
      <c r="Y464" s="830" t="s">
        <v>274</v>
      </c>
      <c r="Z464" s="831"/>
      <c r="AA464" s="831"/>
      <c r="AB464" s="831"/>
      <c r="AC464" s="829" t="s">
        <v>275</v>
      </c>
      <c r="AD464" s="829"/>
      <c r="AE464" s="829"/>
      <c r="AF464" s="829"/>
      <c r="AG464" s="829"/>
      <c r="AH464" s="830" t="s">
        <v>276</v>
      </c>
      <c r="AI464" s="828"/>
      <c r="AJ464" s="828"/>
      <c r="AK464" s="828"/>
      <c r="AL464" s="828" t="s">
        <v>277</v>
      </c>
      <c r="AM464" s="828"/>
      <c r="AN464" s="828"/>
      <c r="AO464" s="832"/>
      <c r="AP464" s="829" t="s">
        <v>278</v>
      </c>
      <c r="AQ464" s="829"/>
      <c r="AR464" s="829"/>
      <c r="AS464" s="829"/>
      <c r="AT464" s="829"/>
      <c r="AU464" s="829"/>
      <c r="AV464" s="829"/>
      <c r="AW464" s="829"/>
      <c r="AX464" s="829"/>
      <c r="AY464">
        <f>$AY$462</f>
        <v>1</v>
      </c>
    </row>
    <row r="465" spans="1:51" ht="30" customHeight="1" x14ac:dyDescent="0.15">
      <c r="A465" s="838">
        <v>1</v>
      </c>
      <c r="B465" s="838">
        <v>1</v>
      </c>
      <c r="C465" s="840" t="s">
        <v>307</v>
      </c>
      <c r="D465" s="840"/>
      <c r="E465" s="840"/>
      <c r="F465" s="840"/>
      <c r="G465" s="840"/>
      <c r="H465" s="840"/>
      <c r="I465" s="840"/>
      <c r="J465" s="841">
        <v>5010401023057</v>
      </c>
      <c r="K465" s="842"/>
      <c r="L465" s="842"/>
      <c r="M465" s="842"/>
      <c r="N465" s="842"/>
      <c r="O465" s="842"/>
      <c r="P465" s="844" t="s">
        <v>308</v>
      </c>
      <c r="Q465" s="844"/>
      <c r="R465" s="844"/>
      <c r="S465" s="844"/>
      <c r="T465" s="844"/>
      <c r="U465" s="844"/>
      <c r="V465" s="844"/>
      <c r="W465" s="844"/>
      <c r="X465" s="844"/>
      <c r="Y465" s="845">
        <v>2.6592370000000001</v>
      </c>
      <c r="Z465" s="846"/>
      <c r="AA465" s="846"/>
      <c r="AB465" s="847"/>
      <c r="AC465" s="848" t="s">
        <v>281</v>
      </c>
      <c r="AD465" s="849"/>
      <c r="AE465" s="849"/>
      <c r="AF465" s="849"/>
      <c r="AG465" s="849"/>
      <c r="AH465" s="833" t="s">
        <v>152</v>
      </c>
      <c r="AI465" s="834"/>
      <c r="AJ465" s="834"/>
      <c r="AK465" s="834"/>
      <c r="AL465" s="835" t="s">
        <v>152</v>
      </c>
      <c r="AM465" s="836"/>
      <c r="AN465" s="836"/>
      <c r="AO465" s="837"/>
      <c r="AP465" s="629" t="s">
        <v>152</v>
      </c>
      <c r="AQ465" s="629"/>
      <c r="AR465" s="629"/>
      <c r="AS465" s="629"/>
      <c r="AT465" s="629"/>
      <c r="AU465" s="629"/>
      <c r="AV465" s="629"/>
      <c r="AW465" s="629"/>
      <c r="AX465" s="629"/>
      <c r="AY465">
        <f>$AY$462</f>
        <v>1</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309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271</v>
      </c>
      <c r="D497" s="828"/>
      <c r="E497" s="828"/>
      <c r="F497" s="828"/>
      <c r="G497" s="828"/>
      <c r="H497" s="828"/>
      <c r="I497" s="828"/>
      <c r="J497" s="829" t="s">
        <v>272</v>
      </c>
      <c r="K497" s="140"/>
      <c r="L497" s="140"/>
      <c r="M497" s="140"/>
      <c r="N497" s="140"/>
      <c r="O497" s="140"/>
      <c r="P497" s="416" t="s">
        <v>273</v>
      </c>
      <c r="Q497" s="416"/>
      <c r="R497" s="416"/>
      <c r="S497" s="416"/>
      <c r="T497" s="416"/>
      <c r="U497" s="416"/>
      <c r="V497" s="416"/>
      <c r="W497" s="416"/>
      <c r="X497" s="416"/>
      <c r="Y497" s="830" t="s">
        <v>274</v>
      </c>
      <c r="Z497" s="831"/>
      <c r="AA497" s="831"/>
      <c r="AB497" s="831"/>
      <c r="AC497" s="829" t="s">
        <v>275</v>
      </c>
      <c r="AD497" s="829"/>
      <c r="AE497" s="829"/>
      <c r="AF497" s="829"/>
      <c r="AG497" s="829"/>
      <c r="AH497" s="830" t="s">
        <v>276</v>
      </c>
      <c r="AI497" s="828"/>
      <c r="AJ497" s="828"/>
      <c r="AK497" s="828"/>
      <c r="AL497" s="828" t="s">
        <v>277</v>
      </c>
      <c r="AM497" s="828"/>
      <c r="AN497" s="828"/>
      <c r="AO497" s="832"/>
      <c r="AP497" s="829" t="s">
        <v>278</v>
      </c>
      <c r="AQ497" s="829"/>
      <c r="AR497" s="829"/>
      <c r="AS497" s="829"/>
      <c r="AT497" s="829"/>
      <c r="AU497" s="829"/>
      <c r="AV497" s="829"/>
      <c r="AW497" s="829"/>
      <c r="AX497" s="829"/>
      <c r="AY497">
        <f>$AY$495</f>
        <v>1</v>
      </c>
    </row>
    <row r="498" spans="1:51" ht="30" customHeight="1" x14ac:dyDescent="0.15">
      <c r="A498" s="838">
        <v>1</v>
      </c>
      <c r="B498" s="838">
        <v>1</v>
      </c>
      <c r="C498" s="840" t="s">
        <v>310</v>
      </c>
      <c r="D498" s="840"/>
      <c r="E498" s="840"/>
      <c r="F498" s="840"/>
      <c r="G498" s="840"/>
      <c r="H498" s="840"/>
      <c r="I498" s="840"/>
      <c r="J498" s="841">
        <v>7000020325287</v>
      </c>
      <c r="K498" s="842"/>
      <c r="L498" s="842"/>
      <c r="M498" s="842"/>
      <c r="N498" s="842"/>
      <c r="O498" s="842"/>
      <c r="P498" s="844" t="s">
        <v>311</v>
      </c>
      <c r="Q498" s="844"/>
      <c r="R498" s="844"/>
      <c r="S498" s="844"/>
      <c r="T498" s="844"/>
      <c r="U498" s="844"/>
      <c r="V498" s="844"/>
      <c r="W498" s="844"/>
      <c r="X498" s="844"/>
      <c r="Y498" s="845">
        <v>0.390737</v>
      </c>
      <c r="Z498" s="846"/>
      <c r="AA498" s="846"/>
      <c r="AB498" s="847"/>
      <c r="AC498" s="848" t="s">
        <v>281</v>
      </c>
      <c r="AD498" s="849"/>
      <c r="AE498" s="849"/>
      <c r="AF498" s="849"/>
      <c r="AG498" s="849"/>
      <c r="AH498" s="833" t="s">
        <v>152</v>
      </c>
      <c r="AI498" s="834"/>
      <c r="AJ498" s="834"/>
      <c r="AK498" s="834"/>
      <c r="AL498" s="835" t="s">
        <v>152</v>
      </c>
      <c r="AM498" s="836"/>
      <c r="AN498" s="836"/>
      <c r="AO498" s="837"/>
      <c r="AP498" s="629" t="s">
        <v>152</v>
      </c>
      <c r="AQ498" s="629"/>
      <c r="AR498" s="629"/>
      <c r="AS498" s="629"/>
      <c r="AT498" s="629"/>
      <c r="AU498" s="629"/>
      <c r="AV498" s="629"/>
      <c r="AW498" s="629"/>
      <c r="AX498" s="629"/>
      <c r="AY498">
        <f>$AY$495</f>
        <v>1</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312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271</v>
      </c>
      <c r="D530" s="828"/>
      <c r="E530" s="828"/>
      <c r="F530" s="828"/>
      <c r="G530" s="828"/>
      <c r="H530" s="828"/>
      <c r="I530" s="828"/>
      <c r="J530" s="829" t="s">
        <v>272</v>
      </c>
      <c r="K530" s="140"/>
      <c r="L530" s="140"/>
      <c r="M530" s="140"/>
      <c r="N530" s="140"/>
      <c r="O530" s="140"/>
      <c r="P530" s="416" t="s">
        <v>273</v>
      </c>
      <c r="Q530" s="416"/>
      <c r="R530" s="416"/>
      <c r="S530" s="416"/>
      <c r="T530" s="416"/>
      <c r="U530" s="416"/>
      <c r="V530" s="416"/>
      <c r="W530" s="416"/>
      <c r="X530" s="416"/>
      <c r="Y530" s="830" t="s">
        <v>274</v>
      </c>
      <c r="Z530" s="831"/>
      <c r="AA530" s="831"/>
      <c r="AB530" s="831"/>
      <c r="AC530" s="829" t="s">
        <v>275</v>
      </c>
      <c r="AD530" s="829"/>
      <c r="AE530" s="829"/>
      <c r="AF530" s="829"/>
      <c r="AG530" s="829"/>
      <c r="AH530" s="830" t="s">
        <v>276</v>
      </c>
      <c r="AI530" s="828"/>
      <c r="AJ530" s="828"/>
      <c r="AK530" s="828"/>
      <c r="AL530" s="828" t="s">
        <v>277</v>
      </c>
      <c r="AM530" s="828"/>
      <c r="AN530" s="828"/>
      <c r="AO530" s="832"/>
      <c r="AP530" s="829" t="s">
        <v>278</v>
      </c>
      <c r="AQ530" s="829"/>
      <c r="AR530" s="829"/>
      <c r="AS530" s="829"/>
      <c r="AT530" s="829"/>
      <c r="AU530" s="829"/>
      <c r="AV530" s="829"/>
      <c r="AW530" s="829"/>
      <c r="AX530" s="829"/>
      <c r="AY530">
        <f>$AY$528</f>
        <v>1</v>
      </c>
    </row>
    <row r="531" spans="1:51" ht="30" customHeight="1" x14ac:dyDescent="0.15">
      <c r="A531" s="838">
        <v>1</v>
      </c>
      <c r="B531" s="838">
        <v>1</v>
      </c>
      <c r="C531" s="840" t="s">
        <v>313</v>
      </c>
      <c r="D531" s="840"/>
      <c r="E531" s="840"/>
      <c r="F531" s="840"/>
      <c r="G531" s="840"/>
      <c r="H531" s="840"/>
      <c r="I531" s="840"/>
      <c r="J531" s="841">
        <v>4010005003159</v>
      </c>
      <c r="K531" s="842"/>
      <c r="L531" s="842"/>
      <c r="M531" s="842"/>
      <c r="N531" s="842"/>
      <c r="O531" s="842"/>
      <c r="P531" s="844" t="s">
        <v>308</v>
      </c>
      <c r="Q531" s="844"/>
      <c r="R531" s="844"/>
      <c r="S531" s="844"/>
      <c r="T531" s="844"/>
      <c r="U531" s="844"/>
      <c r="V531" s="844"/>
      <c r="W531" s="844"/>
      <c r="X531" s="844"/>
      <c r="Y531" s="845">
        <v>1429.3</v>
      </c>
      <c r="Z531" s="846"/>
      <c r="AA531" s="846"/>
      <c r="AB531" s="847"/>
      <c r="AC531" s="848" t="s">
        <v>281</v>
      </c>
      <c r="AD531" s="849"/>
      <c r="AE531" s="849"/>
      <c r="AF531" s="849"/>
      <c r="AG531" s="849"/>
      <c r="AH531" s="833" t="s">
        <v>152</v>
      </c>
      <c r="AI531" s="834"/>
      <c r="AJ531" s="834"/>
      <c r="AK531" s="834"/>
      <c r="AL531" s="835" t="s">
        <v>152</v>
      </c>
      <c r="AM531" s="836"/>
      <c r="AN531" s="836"/>
      <c r="AO531" s="837"/>
      <c r="AP531" s="629" t="s">
        <v>152</v>
      </c>
      <c r="AQ531" s="629"/>
      <c r="AR531" s="629"/>
      <c r="AS531" s="629"/>
      <c r="AT531" s="629"/>
      <c r="AU531" s="629"/>
      <c r="AV531" s="629"/>
      <c r="AW531" s="629"/>
      <c r="AX531" s="629"/>
      <c r="AY531">
        <f>$AY$528</f>
        <v>1</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28"/>
      <c r="B563" s="828"/>
      <c r="C563" s="828" t="s">
        <v>271</v>
      </c>
      <c r="D563" s="828"/>
      <c r="E563" s="828"/>
      <c r="F563" s="828"/>
      <c r="G563" s="828"/>
      <c r="H563" s="828"/>
      <c r="I563" s="828"/>
      <c r="J563" s="829" t="s">
        <v>272</v>
      </c>
      <c r="K563" s="140"/>
      <c r="L563" s="140"/>
      <c r="M563" s="140"/>
      <c r="N563" s="140"/>
      <c r="O563" s="140"/>
      <c r="P563" s="416" t="s">
        <v>273</v>
      </c>
      <c r="Q563" s="416"/>
      <c r="R563" s="416"/>
      <c r="S563" s="416"/>
      <c r="T563" s="416"/>
      <c r="U563" s="416"/>
      <c r="V563" s="416"/>
      <c r="W563" s="416"/>
      <c r="X563" s="416"/>
      <c r="Y563" s="830" t="s">
        <v>274</v>
      </c>
      <c r="Z563" s="831"/>
      <c r="AA563" s="831"/>
      <c r="AB563" s="831"/>
      <c r="AC563" s="829" t="s">
        <v>275</v>
      </c>
      <c r="AD563" s="829"/>
      <c r="AE563" s="829"/>
      <c r="AF563" s="829"/>
      <c r="AG563" s="829"/>
      <c r="AH563" s="830" t="s">
        <v>276</v>
      </c>
      <c r="AI563" s="828"/>
      <c r="AJ563" s="828"/>
      <c r="AK563" s="828"/>
      <c r="AL563" s="828" t="s">
        <v>277</v>
      </c>
      <c r="AM563" s="828"/>
      <c r="AN563" s="828"/>
      <c r="AO563" s="832"/>
      <c r="AP563" s="829" t="s">
        <v>278</v>
      </c>
      <c r="AQ563" s="829"/>
      <c r="AR563" s="829"/>
      <c r="AS563" s="829"/>
      <c r="AT563" s="829"/>
      <c r="AU563" s="829"/>
      <c r="AV563" s="829"/>
      <c r="AW563" s="829"/>
      <c r="AX563" s="829"/>
      <c r="AY563">
        <f>$AY$561</f>
        <v>1</v>
      </c>
    </row>
    <row r="564" spans="1:51" ht="30" customHeight="1" x14ac:dyDescent="0.15">
      <c r="A564" s="838">
        <v>1</v>
      </c>
      <c r="B564" s="838">
        <v>1</v>
      </c>
      <c r="C564" s="840" t="s">
        <v>315</v>
      </c>
      <c r="D564" s="840"/>
      <c r="E564" s="840"/>
      <c r="F564" s="840"/>
      <c r="G564" s="840"/>
      <c r="H564" s="840"/>
      <c r="I564" s="840"/>
      <c r="J564" s="841">
        <v>2050001031500</v>
      </c>
      <c r="K564" s="842"/>
      <c r="L564" s="842"/>
      <c r="M564" s="842"/>
      <c r="N564" s="842"/>
      <c r="O564" s="842"/>
      <c r="P564" s="844" t="s">
        <v>266</v>
      </c>
      <c r="Q564" s="844"/>
      <c r="R564" s="844"/>
      <c r="S564" s="844"/>
      <c r="T564" s="844"/>
      <c r="U564" s="844"/>
      <c r="V564" s="844"/>
      <c r="W564" s="844"/>
      <c r="X564" s="844"/>
      <c r="Y564" s="845">
        <v>18.5</v>
      </c>
      <c r="Z564" s="846"/>
      <c r="AA564" s="846"/>
      <c r="AB564" s="847"/>
      <c r="AC564" s="848" t="s">
        <v>281</v>
      </c>
      <c r="AD564" s="849"/>
      <c r="AE564" s="849"/>
      <c r="AF564" s="849"/>
      <c r="AG564" s="849"/>
      <c r="AH564" s="833" t="s">
        <v>152</v>
      </c>
      <c r="AI564" s="834"/>
      <c r="AJ564" s="834"/>
      <c r="AK564" s="834"/>
      <c r="AL564" s="835" t="s">
        <v>152</v>
      </c>
      <c r="AM564" s="836"/>
      <c r="AN564" s="836"/>
      <c r="AO564" s="837"/>
      <c r="AP564" s="629" t="s">
        <v>152</v>
      </c>
      <c r="AQ564" s="629"/>
      <c r="AR564" s="629"/>
      <c r="AS564" s="629"/>
      <c r="AT564" s="629"/>
      <c r="AU564" s="629"/>
      <c r="AV564" s="629"/>
      <c r="AW564" s="629"/>
      <c r="AX564" s="629"/>
      <c r="AY564">
        <f>$AY$561</f>
        <v>1</v>
      </c>
    </row>
    <row r="565" spans="1:51" ht="30" customHeight="1" x14ac:dyDescent="0.15">
      <c r="A565" s="838">
        <v>2</v>
      </c>
      <c r="B565" s="838">
        <v>1</v>
      </c>
      <c r="C565" s="840" t="s">
        <v>316</v>
      </c>
      <c r="D565" s="840"/>
      <c r="E565" s="840"/>
      <c r="F565" s="840"/>
      <c r="G565" s="840"/>
      <c r="H565" s="840"/>
      <c r="I565" s="840"/>
      <c r="J565" s="841">
        <v>9330001021937</v>
      </c>
      <c r="K565" s="842"/>
      <c r="L565" s="842"/>
      <c r="M565" s="842"/>
      <c r="N565" s="842"/>
      <c r="O565" s="842"/>
      <c r="P565" s="844" t="s">
        <v>317</v>
      </c>
      <c r="Q565" s="844"/>
      <c r="R565" s="844"/>
      <c r="S565" s="844"/>
      <c r="T565" s="844"/>
      <c r="U565" s="844"/>
      <c r="V565" s="844"/>
      <c r="W565" s="844"/>
      <c r="X565" s="844"/>
      <c r="Y565" s="845">
        <v>9.9</v>
      </c>
      <c r="Z565" s="846"/>
      <c r="AA565" s="846"/>
      <c r="AB565" s="847"/>
      <c r="AC565" s="848" t="s">
        <v>281</v>
      </c>
      <c r="AD565" s="849"/>
      <c r="AE565" s="849"/>
      <c r="AF565" s="849"/>
      <c r="AG565" s="849"/>
      <c r="AH565" s="833" t="s">
        <v>152</v>
      </c>
      <c r="AI565" s="834"/>
      <c r="AJ565" s="834"/>
      <c r="AK565" s="834"/>
      <c r="AL565" s="835" t="s">
        <v>152</v>
      </c>
      <c r="AM565" s="836"/>
      <c r="AN565" s="836"/>
      <c r="AO565" s="837"/>
      <c r="AP565" s="629" t="s">
        <v>152</v>
      </c>
      <c r="AQ565" s="629"/>
      <c r="AR565" s="629"/>
      <c r="AS565" s="629"/>
      <c r="AT565" s="629"/>
      <c r="AU565" s="629"/>
      <c r="AV565" s="629"/>
      <c r="AW565" s="629"/>
      <c r="AX565" s="629"/>
      <c r="AY565">
        <f>COUNTA($C$565)</f>
        <v>1</v>
      </c>
    </row>
    <row r="566" spans="1:51" ht="30" customHeight="1" x14ac:dyDescent="0.15">
      <c r="A566" s="838">
        <v>3</v>
      </c>
      <c r="B566" s="838">
        <v>1</v>
      </c>
      <c r="C566" s="839" t="s">
        <v>318</v>
      </c>
      <c r="D566" s="840"/>
      <c r="E566" s="840"/>
      <c r="F566" s="840"/>
      <c r="G566" s="840"/>
      <c r="H566" s="840"/>
      <c r="I566" s="840"/>
      <c r="J566" s="841">
        <v>1320001013587</v>
      </c>
      <c r="K566" s="842"/>
      <c r="L566" s="842"/>
      <c r="M566" s="842"/>
      <c r="N566" s="842"/>
      <c r="O566" s="842"/>
      <c r="P566" s="843" t="s">
        <v>319</v>
      </c>
      <c r="Q566" s="844"/>
      <c r="R566" s="844"/>
      <c r="S566" s="844"/>
      <c r="T566" s="844"/>
      <c r="U566" s="844"/>
      <c r="V566" s="844"/>
      <c r="W566" s="844"/>
      <c r="X566" s="844"/>
      <c r="Y566" s="845">
        <v>9.5</v>
      </c>
      <c r="Z566" s="846"/>
      <c r="AA566" s="846"/>
      <c r="AB566" s="847"/>
      <c r="AC566" s="848" t="s">
        <v>281</v>
      </c>
      <c r="AD566" s="849"/>
      <c r="AE566" s="849"/>
      <c r="AF566" s="849"/>
      <c r="AG566" s="849"/>
      <c r="AH566" s="850" t="s">
        <v>152</v>
      </c>
      <c r="AI566" s="851"/>
      <c r="AJ566" s="851"/>
      <c r="AK566" s="851"/>
      <c r="AL566" s="835" t="s">
        <v>152</v>
      </c>
      <c r="AM566" s="836"/>
      <c r="AN566" s="836"/>
      <c r="AO566" s="837"/>
      <c r="AP566" s="629" t="s">
        <v>152</v>
      </c>
      <c r="AQ566" s="629"/>
      <c r="AR566" s="629"/>
      <c r="AS566" s="629"/>
      <c r="AT566" s="629"/>
      <c r="AU566" s="629"/>
      <c r="AV566" s="629"/>
      <c r="AW566" s="629"/>
      <c r="AX566" s="629"/>
      <c r="AY566">
        <f>COUNTA($C$566)</f>
        <v>1</v>
      </c>
    </row>
    <row r="567" spans="1:51" ht="30" customHeight="1" x14ac:dyDescent="0.15">
      <c r="A567" s="838">
        <v>4</v>
      </c>
      <c r="B567" s="838">
        <v>1</v>
      </c>
      <c r="C567" s="839" t="s">
        <v>320</v>
      </c>
      <c r="D567" s="840"/>
      <c r="E567" s="840"/>
      <c r="F567" s="840"/>
      <c r="G567" s="840"/>
      <c r="H567" s="840"/>
      <c r="I567" s="840"/>
      <c r="J567" s="841">
        <v>1020001016224</v>
      </c>
      <c r="K567" s="842"/>
      <c r="L567" s="842"/>
      <c r="M567" s="842"/>
      <c r="N567" s="842"/>
      <c r="O567" s="842"/>
      <c r="P567" s="843" t="s">
        <v>266</v>
      </c>
      <c r="Q567" s="844"/>
      <c r="R567" s="844"/>
      <c r="S567" s="844"/>
      <c r="T567" s="844"/>
      <c r="U567" s="844"/>
      <c r="V567" s="844"/>
      <c r="W567" s="844"/>
      <c r="X567" s="844"/>
      <c r="Y567" s="845">
        <v>6.7</v>
      </c>
      <c r="Z567" s="846"/>
      <c r="AA567" s="846"/>
      <c r="AB567" s="847"/>
      <c r="AC567" s="848" t="s">
        <v>281</v>
      </c>
      <c r="AD567" s="849"/>
      <c r="AE567" s="849"/>
      <c r="AF567" s="849"/>
      <c r="AG567" s="849"/>
      <c r="AH567" s="850" t="s">
        <v>152</v>
      </c>
      <c r="AI567" s="851"/>
      <c r="AJ567" s="851"/>
      <c r="AK567" s="851"/>
      <c r="AL567" s="835" t="s">
        <v>152</v>
      </c>
      <c r="AM567" s="836"/>
      <c r="AN567" s="836"/>
      <c r="AO567" s="837"/>
      <c r="AP567" s="629" t="s">
        <v>152</v>
      </c>
      <c r="AQ567" s="629"/>
      <c r="AR567" s="629"/>
      <c r="AS567" s="629"/>
      <c r="AT567" s="629"/>
      <c r="AU567" s="629"/>
      <c r="AV567" s="629"/>
      <c r="AW567" s="629"/>
      <c r="AX567" s="629"/>
      <c r="AY567">
        <f>COUNTA($C$567)</f>
        <v>1</v>
      </c>
    </row>
    <row r="568" spans="1:51" ht="30" customHeight="1" x14ac:dyDescent="0.15">
      <c r="A568" s="838">
        <v>5</v>
      </c>
      <c r="B568" s="838">
        <v>1</v>
      </c>
      <c r="C568" s="840" t="s">
        <v>321</v>
      </c>
      <c r="D568" s="840"/>
      <c r="E568" s="840"/>
      <c r="F568" s="840"/>
      <c r="G568" s="840"/>
      <c r="H568" s="840"/>
      <c r="I568" s="840"/>
      <c r="J568" s="841">
        <v>1390001002088</v>
      </c>
      <c r="K568" s="842"/>
      <c r="L568" s="842"/>
      <c r="M568" s="842"/>
      <c r="N568" s="842"/>
      <c r="O568" s="842"/>
      <c r="P568" s="844" t="s">
        <v>317</v>
      </c>
      <c r="Q568" s="844"/>
      <c r="R568" s="844"/>
      <c r="S568" s="844"/>
      <c r="T568" s="844"/>
      <c r="U568" s="844"/>
      <c r="V568" s="844"/>
      <c r="W568" s="844"/>
      <c r="X568" s="844"/>
      <c r="Y568" s="845">
        <v>6.7</v>
      </c>
      <c r="Z568" s="846"/>
      <c r="AA568" s="846"/>
      <c r="AB568" s="847"/>
      <c r="AC568" s="848" t="s">
        <v>281</v>
      </c>
      <c r="AD568" s="849"/>
      <c r="AE568" s="849"/>
      <c r="AF568" s="849"/>
      <c r="AG568" s="849"/>
      <c r="AH568" s="850" t="s">
        <v>152</v>
      </c>
      <c r="AI568" s="851"/>
      <c r="AJ568" s="851"/>
      <c r="AK568" s="851"/>
      <c r="AL568" s="835" t="s">
        <v>152</v>
      </c>
      <c r="AM568" s="836"/>
      <c r="AN568" s="836"/>
      <c r="AO568" s="837"/>
      <c r="AP568" s="629" t="s">
        <v>152</v>
      </c>
      <c r="AQ568" s="629"/>
      <c r="AR568" s="629"/>
      <c r="AS568" s="629"/>
      <c r="AT568" s="629"/>
      <c r="AU568" s="629"/>
      <c r="AV568" s="629"/>
      <c r="AW568" s="629"/>
      <c r="AX568" s="629"/>
      <c r="AY568">
        <f>COUNTA($C$568)</f>
        <v>1</v>
      </c>
    </row>
    <row r="569" spans="1:51" ht="30" customHeight="1" x14ac:dyDescent="0.15">
      <c r="A569" s="838">
        <v>6</v>
      </c>
      <c r="B569" s="838">
        <v>1</v>
      </c>
      <c r="C569" s="840" t="s">
        <v>322</v>
      </c>
      <c r="D569" s="840"/>
      <c r="E569" s="840"/>
      <c r="F569" s="840"/>
      <c r="G569" s="840"/>
      <c r="H569" s="840"/>
      <c r="I569" s="840"/>
      <c r="J569" s="841">
        <v>2110001025495</v>
      </c>
      <c r="K569" s="842"/>
      <c r="L569" s="842"/>
      <c r="M569" s="842"/>
      <c r="N569" s="842"/>
      <c r="O569" s="842"/>
      <c r="P569" s="844" t="s">
        <v>266</v>
      </c>
      <c r="Q569" s="844"/>
      <c r="R569" s="844"/>
      <c r="S569" s="844"/>
      <c r="T569" s="844"/>
      <c r="U569" s="844"/>
      <c r="V569" s="844"/>
      <c r="W569" s="844"/>
      <c r="X569" s="844"/>
      <c r="Y569" s="845">
        <v>6.7</v>
      </c>
      <c r="Z569" s="846"/>
      <c r="AA569" s="846"/>
      <c r="AB569" s="847"/>
      <c r="AC569" s="848" t="s">
        <v>281</v>
      </c>
      <c r="AD569" s="849"/>
      <c r="AE569" s="849"/>
      <c r="AF569" s="849"/>
      <c r="AG569" s="849"/>
      <c r="AH569" s="850" t="s">
        <v>152</v>
      </c>
      <c r="AI569" s="851"/>
      <c r="AJ569" s="851"/>
      <c r="AK569" s="851"/>
      <c r="AL569" s="835" t="s">
        <v>152</v>
      </c>
      <c r="AM569" s="836"/>
      <c r="AN569" s="836"/>
      <c r="AO569" s="837"/>
      <c r="AP569" s="629" t="s">
        <v>152</v>
      </c>
      <c r="AQ569" s="629"/>
      <c r="AR569" s="629"/>
      <c r="AS569" s="629"/>
      <c r="AT569" s="629"/>
      <c r="AU569" s="629"/>
      <c r="AV569" s="629"/>
      <c r="AW569" s="629"/>
      <c r="AX569" s="629"/>
      <c r="AY569">
        <f>COUNTA($C$569)</f>
        <v>1</v>
      </c>
    </row>
    <row r="570" spans="1:51" ht="30" customHeight="1" x14ac:dyDescent="0.15">
      <c r="A570" s="838">
        <v>7</v>
      </c>
      <c r="B570" s="838">
        <v>1</v>
      </c>
      <c r="C570" s="840" t="s">
        <v>323</v>
      </c>
      <c r="D570" s="840"/>
      <c r="E570" s="840"/>
      <c r="F570" s="840"/>
      <c r="G570" s="840"/>
      <c r="H570" s="840"/>
      <c r="I570" s="840"/>
      <c r="J570" s="841">
        <v>2200001015512</v>
      </c>
      <c r="K570" s="842"/>
      <c r="L570" s="842"/>
      <c r="M570" s="842"/>
      <c r="N570" s="842"/>
      <c r="O570" s="842"/>
      <c r="P570" s="844" t="s">
        <v>266</v>
      </c>
      <c r="Q570" s="844"/>
      <c r="R570" s="844"/>
      <c r="S570" s="844"/>
      <c r="T570" s="844"/>
      <c r="U570" s="844"/>
      <c r="V570" s="844"/>
      <c r="W570" s="844"/>
      <c r="X570" s="844"/>
      <c r="Y570" s="845">
        <v>6.7</v>
      </c>
      <c r="Z570" s="846"/>
      <c r="AA570" s="846"/>
      <c r="AB570" s="847"/>
      <c r="AC570" s="848" t="s">
        <v>281</v>
      </c>
      <c r="AD570" s="849"/>
      <c r="AE570" s="849"/>
      <c r="AF570" s="849"/>
      <c r="AG570" s="849"/>
      <c r="AH570" s="850" t="s">
        <v>152</v>
      </c>
      <c r="AI570" s="851"/>
      <c r="AJ570" s="851"/>
      <c r="AK570" s="851"/>
      <c r="AL570" s="835" t="s">
        <v>152</v>
      </c>
      <c r="AM570" s="836"/>
      <c r="AN570" s="836"/>
      <c r="AO570" s="837"/>
      <c r="AP570" s="629" t="s">
        <v>152</v>
      </c>
      <c r="AQ570" s="629"/>
      <c r="AR570" s="629"/>
      <c r="AS570" s="629"/>
      <c r="AT570" s="629"/>
      <c r="AU570" s="629"/>
      <c r="AV570" s="629"/>
      <c r="AW570" s="629"/>
      <c r="AX570" s="629"/>
      <c r="AY570">
        <f>COUNTA($C$570)</f>
        <v>1</v>
      </c>
    </row>
    <row r="571" spans="1:51" ht="30" customHeight="1" x14ac:dyDescent="0.15">
      <c r="A571" s="838">
        <v>8</v>
      </c>
      <c r="B571" s="838">
        <v>1</v>
      </c>
      <c r="C571" s="840" t="s">
        <v>324</v>
      </c>
      <c r="D571" s="840"/>
      <c r="E571" s="840"/>
      <c r="F571" s="840"/>
      <c r="G571" s="840"/>
      <c r="H571" s="840"/>
      <c r="I571" s="840"/>
      <c r="J571" s="841">
        <v>2240001029368</v>
      </c>
      <c r="K571" s="842"/>
      <c r="L571" s="842"/>
      <c r="M571" s="842"/>
      <c r="N571" s="842"/>
      <c r="O571" s="842"/>
      <c r="P571" s="844" t="s">
        <v>266</v>
      </c>
      <c r="Q571" s="844"/>
      <c r="R571" s="844"/>
      <c r="S571" s="844"/>
      <c r="T571" s="844"/>
      <c r="U571" s="844"/>
      <c r="V571" s="844"/>
      <c r="W571" s="844"/>
      <c r="X571" s="844"/>
      <c r="Y571" s="845">
        <v>6.7</v>
      </c>
      <c r="Z571" s="846"/>
      <c r="AA571" s="846"/>
      <c r="AB571" s="847"/>
      <c r="AC571" s="848" t="s">
        <v>281</v>
      </c>
      <c r="AD571" s="849"/>
      <c r="AE571" s="849"/>
      <c r="AF571" s="849"/>
      <c r="AG571" s="849"/>
      <c r="AH571" s="850" t="s">
        <v>152</v>
      </c>
      <c r="AI571" s="851"/>
      <c r="AJ571" s="851"/>
      <c r="AK571" s="851"/>
      <c r="AL571" s="835" t="s">
        <v>152</v>
      </c>
      <c r="AM571" s="836"/>
      <c r="AN571" s="836"/>
      <c r="AO571" s="837"/>
      <c r="AP571" s="629" t="s">
        <v>152</v>
      </c>
      <c r="AQ571" s="629"/>
      <c r="AR571" s="629"/>
      <c r="AS571" s="629"/>
      <c r="AT571" s="629"/>
      <c r="AU571" s="629"/>
      <c r="AV571" s="629"/>
      <c r="AW571" s="629"/>
      <c r="AX571" s="629"/>
      <c r="AY571">
        <f>COUNTA($C$571)</f>
        <v>1</v>
      </c>
    </row>
    <row r="572" spans="1:51" ht="30" customHeight="1" x14ac:dyDescent="0.15">
      <c r="A572" s="838">
        <v>9</v>
      </c>
      <c r="B572" s="838">
        <v>1</v>
      </c>
      <c r="C572" s="840" t="s">
        <v>325</v>
      </c>
      <c r="D572" s="840"/>
      <c r="E572" s="840"/>
      <c r="F572" s="840"/>
      <c r="G572" s="840"/>
      <c r="H572" s="840"/>
      <c r="I572" s="840"/>
      <c r="J572" s="841">
        <v>3180001092974</v>
      </c>
      <c r="K572" s="842"/>
      <c r="L572" s="842"/>
      <c r="M572" s="842"/>
      <c r="N572" s="842"/>
      <c r="O572" s="842"/>
      <c r="P572" s="844" t="s">
        <v>266</v>
      </c>
      <c r="Q572" s="844"/>
      <c r="R572" s="844"/>
      <c r="S572" s="844"/>
      <c r="T572" s="844"/>
      <c r="U572" s="844"/>
      <c r="V572" s="844"/>
      <c r="W572" s="844"/>
      <c r="X572" s="844"/>
      <c r="Y572" s="845">
        <v>6.7</v>
      </c>
      <c r="Z572" s="846"/>
      <c r="AA572" s="846"/>
      <c r="AB572" s="847"/>
      <c r="AC572" s="848" t="s">
        <v>281</v>
      </c>
      <c r="AD572" s="849"/>
      <c r="AE572" s="849"/>
      <c r="AF572" s="849"/>
      <c r="AG572" s="849"/>
      <c r="AH572" s="850" t="s">
        <v>152</v>
      </c>
      <c r="AI572" s="851"/>
      <c r="AJ572" s="851"/>
      <c r="AK572" s="851"/>
      <c r="AL572" s="835" t="s">
        <v>152</v>
      </c>
      <c r="AM572" s="836"/>
      <c r="AN572" s="836"/>
      <c r="AO572" s="837"/>
      <c r="AP572" s="629" t="s">
        <v>152</v>
      </c>
      <c r="AQ572" s="629"/>
      <c r="AR572" s="629"/>
      <c r="AS572" s="629"/>
      <c r="AT572" s="629"/>
      <c r="AU572" s="629"/>
      <c r="AV572" s="629"/>
      <c r="AW572" s="629"/>
      <c r="AX572" s="629"/>
      <c r="AY572">
        <f>COUNTA($C$572)</f>
        <v>1</v>
      </c>
    </row>
    <row r="573" spans="1:51" ht="30" customHeight="1" x14ac:dyDescent="0.15">
      <c r="A573" s="838">
        <v>10</v>
      </c>
      <c r="B573" s="838">
        <v>1</v>
      </c>
      <c r="C573" s="840" t="s">
        <v>326</v>
      </c>
      <c r="D573" s="840"/>
      <c r="E573" s="840"/>
      <c r="F573" s="840"/>
      <c r="G573" s="840"/>
      <c r="H573" s="840"/>
      <c r="I573" s="840"/>
      <c r="J573" s="841">
        <v>4080401000760</v>
      </c>
      <c r="K573" s="842"/>
      <c r="L573" s="842"/>
      <c r="M573" s="842"/>
      <c r="N573" s="842"/>
      <c r="O573" s="842"/>
      <c r="P573" s="844" t="s">
        <v>266</v>
      </c>
      <c r="Q573" s="844"/>
      <c r="R573" s="844"/>
      <c r="S573" s="844"/>
      <c r="T573" s="844"/>
      <c r="U573" s="844"/>
      <c r="V573" s="844"/>
      <c r="W573" s="844"/>
      <c r="X573" s="844"/>
      <c r="Y573" s="845">
        <v>6.7</v>
      </c>
      <c r="Z573" s="846"/>
      <c r="AA573" s="846"/>
      <c r="AB573" s="847"/>
      <c r="AC573" s="848" t="s">
        <v>281</v>
      </c>
      <c r="AD573" s="849"/>
      <c r="AE573" s="849"/>
      <c r="AF573" s="849"/>
      <c r="AG573" s="849"/>
      <c r="AH573" s="850" t="s">
        <v>152</v>
      </c>
      <c r="AI573" s="851"/>
      <c r="AJ573" s="851"/>
      <c r="AK573" s="851"/>
      <c r="AL573" s="835" t="s">
        <v>152</v>
      </c>
      <c r="AM573" s="836"/>
      <c r="AN573" s="836"/>
      <c r="AO573" s="837"/>
      <c r="AP573" s="629" t="s">
        <v>152</v>
      </c>
      <c r="AQ573" s="629"/>
      <c r="AR573" s="629"/>
      <c r="AS573" s="629"/>
      <c r="AT573" s="629"/>
      <c r="AU573" s="629"/>
      <c r="AV573" s="629"/>
      <c r="AW573" s="629"/>
      <c r="AX573" s="629"/>
      <c r="AY573">
        <f>COUNTA($C$573)</f>
        <v>1</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327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828"/>
      <c r="B596" s="828"/>
      <c r="C596" s="828" t="s">
        <v>271</v>
      </c>
      <c r="D596" s="828"/>
      <c r="E596" s="828"/>
      <c r="F596" s="828"/>
      <c r="G596" s="828"/>
      <c r="H596" s="828"/>
      <c r="I596" s="828"/>
      <c r="J596" s="829" t="s">
        <v>272</v>
      </c>
      <c r="K596" s="140"/>
      <c r="L596" s="140"/>
      <c r="M596" s="140"/>
      <c r="N596" s="140"/>
      <c r="O596" s="140"/>
      <c r="P596" s="416" t="s">
        <v>273</v>
      </c>
      <c r="Q596" s="416"/>
      <c r="R596" s="416"/>
      <c r="S596" s="416"/>
      <c r="T596" s="416"/>
      <c r="U596" s="416"/>
      <c r="V596" s="416"/>
      <c r="W596" s="416"/>
      <c r="X596" s="416"/>
      <c r="Y596" s="830" t="s">
        <v>274</v>
      </c>
      <c r="Z596" s="831"/>
      <c r="AA596" s="831"/>
      <c r="AB596" s="831"/>
      <c r="AC596" s="829" t="s">
        <v>275</v>
      </c>
      <c r="AD596" s="829"/>
      <c r="AE596" s="829"/>
      <c r="AF596" s="829"/>
      <c r="AG596" s="829"/>
      <c r="AH596" s="830" t="s">
        <v>276</v>
      </c>
      <c r="AI596" s="828"/>
      <c r="AJ596" s="828"/>
      <c r="AK596" s="828"/>
      <c r="AL596" s="828" t="s">
        <v>277</v>
      </c>
      <c r="AM596" s="828"/>
      <c r="AN596" s="828"/>
      <c r="AO596" s="832"/>
      <c r="AP596" s="829" t="s">
        <v>278</v>
      </c>
      <c r="AQ596" s="829"/>
      <c r="AR596" s="829"/>
      <c r="AS596" s="829"/>
      <c r="AT596" s="829"/>
      <c r="AU596" s="829"/>
      <c r="AV596" s="829"/>
      <c r="AW596" s="829"/>
      <c r="AX596" s="829"/>
      <c r="AY596">
        <f>$AY$594</f>
        <v>1</v>
      </c>
    </row>
    <row r="597" spans="1:51" ht="30" customHeight="1" x14ac:dyDescent="0.15">
      <c r="A597" s="838">
        <v>1</v>
      </c>
      <c r="B597" s="838">
        <v>1</v>
      </c>
      <c r="C597" s="840" t="s">
        <v>328</v>
      </c>
      <c r="D597" s="840"/>
      <c r="E597" s="840"/>
      <c r="F597" s="840"/>
      <c r="G597" s="840"/>
      <c r="H597" s="840"/>
      <c r="I597" s="840"/>
      <c r="J597" s="841">
        <v>2180005004357</v>
      </c>
      <c r="K597" s="842"/>
      <c r="L597" s="842"/>
      <c r="M597" s="842"/>
      <c r="N597" s="842"/>
      <c r="O597" s="842"/>
      <c r="P597" s="844" t="s">
        <v>257</v>
      </c>
      <c r="Q597" s="844"/>
      <c r="R597" s="844"/>
      <c r="S597" s="844"/>
      <c r="T597" s="844"/>
      <c r="U597" s="844"/>
      <c r="V597" s="844"/>
      <c r="W597" s="844"/>
      <c r="X597" s="844"/>
      <c r="Y597" s="845">
        <v>0.3</v>
      </c>
      <c r="Z597" s="846"/>
      <c r="AA597" s="846"/>
      <c r="AB597" s="847"/>
      <c r="AC597" s="848" t="s">
        <v>296</v>
      </c>
      <c r="AD597" s="849"/>
      <c r="AE597" s="849"/>
      <c r="AF597" s="849"/>
      <c r="AG597" s="849"/>
      <c r="AH597" s="833" t="s">
        <v>152</v>
      </c>
      <c r="AI597" s="834"/>
      <c r="AJ597" s="834"/>
      <c r="AK597" s="834"/>
      <c r="AL597" s="835" t="s">
        <v>152</v>
      </c>
      <c r="AM597" s="836"/>
      <c r="AN597" s="836"/>
      <c r="AO597" s="837"/>
      <c r="AP597" s="629" t="s">
        <v>152</v>
      </c>
      <c r="AQ597" s="629"/>
      <c r="AR597" s="629"/>
      <c r="AS597" s="629"/>
      <c r="AT597" s="629"/>
      <c r="AU597" s="629"/>
      <c r="AV597" s="629"/>
      <c r="AW597" s="629"/>
      <c r="AX597" s="629"/>
      <c r="AY597">
        <f>$AY$594</f>
        <v>1</v>
      </c>
    </row>
    <row r="598" spans="1:51" ht="30" customHeight="1" x14ac:dyDescent="0.15">
      <c r="A598" s="838">
        <v>2</v>
      </c>
      <c r="B598" s="838">
        <v>1</v>
      </c>
      <c r="C598" s="840" t="s">
        <v>329</v>
      </c>
      <c r="D598" s="840"/>
      <c r="E598" s="840"/>
      <c r="F598" s="840"/>
      <c r="G598" s="840"/>
      <c r="H598" s="840"/>
      <c r="I598" s="840"/>
      <c r="J598" s="841">
        <v>4480005000563</v>
      </c>
      <c r="K598" s="842"/>
      <c r="L598" s="842"/>
      <c r="M598" s="842"/>
      <c r="N598" s="842"/>
      <c r="O598" s="842"/>
      <c r="P598" s="844" t="s">
        <v>257</v>
      </c>
      <c r="Q598" s="844"/>
      <c r="R598" s="844"/>
      <c r="S598" s="844"/>
      <c r="T598" s="844"/>
      <c r="U598" s="844"/>
      <c r="V598" s="844"/>
      <c r="W598" s="844"/>
      <c r="X598" s="844"/>
      <c r="Y598" s="845">
        <v>0.3</v>
      </c>
      <c r="Z598" s="846"/>
      <c r="AA598" s="846"/>
      <c r="AB598" s="847"/>
      <c r="AC598" s="848" t="s">
        <v>296</v>
      </c>
      <c r="AD598" s="849"/>
      <c r="AE598" s="849"/>
      <c r="AF598" s="849"/>
      <c r="AG598" s="849"/>
      <c r="AH598" s="833" t="s">
        <v>152</v>
      </c>
      <c r="AI598" s="834"/>
      <c r="AJ598" s="834"/>
      <c r="AK598" s="834"/>
      <c r="AL598" s="835" t="s">
        <v>152</v>
      </c>
      <c r="AM598" s="836"/>
      <c r="AN598" s="836"/>
      <c r="AO598" s="837"/>
      <c r="AP598" s="629" t="s">
        <v>152</v>
      </c>
      <c r="AQ598" s="629"/>
      <c r="AR598" s="629"/>
      <c r="AS598" s="629"/>
      <c r="AT598" s="629"/>
      <c r="AU598" s="629"/>
      <c r="AV598" s="629"/>
      <c r="AW598" s="629"/>
      <c r="AX598" s="629"/>
      <c r="AY598">
        <f>COUNTA($C$598)</f>
        <v>1</v>
      </c>
    </row>
    <row r="599" spans="1:51" ht="30" customHeight="1" x14ac:dyDescent="0.15">
      <c r="A599" s="838">
        <v>3</v>
      </c>
      <c r="B599" s="838">
        <v>1</v>
      </c>
      <c r="C599" s="839" t="s">
        <v>304</v>
      </c>
      <c r="D599" s="840"/>
      <c r="E599" s="840"/>
      <c r="F599" s="840"/>
      <c r="G599" s="840"/>
      <c r="H599" s="840"/>
      <c r="I599" s="840"/>
      <c r="J599" s="841">
        <v>4430005002589</v>
      </c>
      <c r="K599" s="842"/>
      <c r="L599" s="842"/>
      <c r="M599" s="842"/>
      <c r="N599" s="842"/>
      <c r="O599" s="842"/>
      <c r="P599" s="843" t="s">
        <v>257</v>
      </c>
      <c r="Q599" s="844"/>
      <c r="R599" s="844"/>
      <c r="S599" s="844"/>
      <c r="T599" s="844"/>
      <c r="U599" s="844"/>
      <c r="V599" s="844"/>
      <c r="W599" s="844"/>
      <c r="X599" s="844"/>
      <c r="Y599" s="845">
        <v>0.3</v>
      </c>
      <c r="Z599" s="846"/>
      <c r="AA599" s="846"/>
      <c r="AB599" s="847"/>
      <c r="AC599" s="848" t="s">
        <v>296</v>
      </c>
      <c r="AD599" s="849"/>
      <c r="AE599" s="849"/>
      <c r="AF599" s="849"/>
      <c r="AG599" s="849"/>
      <c r="AH599" s="850" t="s">
        <v>152</v>
      </c>
      <c r="AI599" s="851"/>
      <c r="AJ599" s="851"/>
      <c r="AK599" s="851"/>
      <c r="AL599" s="835" t="s">
        <v>152</v>
      </c>
      <c r="AM599" s="836"/>
      <c r="AN599" s="836"/>
      <c r="AO599" s="837"/>
      <c r="AP599" s="629" t="s">
        <v>152</v>
      </c>
      <c r="AQ599" s="629"/>
      <c r="AR599" s="629"/>
      <c r="AS599" s="629"/>
      <c r="AT599" s="629"/>
      <c r="AU599" s="629"/>
      <c r="AV599" s="629"/>
      <c r="AW599" s="629"/>
      <c r="AX599" s="629"/>
      <c r="AY599">
        <f>COUNTA($C$599)</f>
        <v>1</v>
      </c>
    </row>
    <row r="600" spans="1:51" ht="30" customHeight="1" x14ac:dyDescent="0.15">
      <c r="A600" s="838">
        <v>4</v>
      </c>
      <c r="B600" s="838">
        <v>1</v>
      </c>
      <c r="C600" s="839" t="s">
        <v>330</v>
      </c>
      <c r="D600" s="840"/>
      <c r="E600" s="840"/>
      <c r="F600" s="840"/>
      <c r="G600" s="840"/>
      <c r="H600" s="840"/>
      <c r="I600" s="840"/>
      <c r="J600" s="841">
        <v>8050005000207</v>
      </c>
      <c r="K600" s="842"/>
      <c r="L600" s="842"/>
      <c r="M600" s="842"/>
      <c r="N600" s="842"/>
      <c r="O600" s="842"/>
      <c r="P600" s="843" t="s">
        <v>257</v>
      </c>
      <c r="Q600" s="844"/>
      <c r="R600" s="844"/>
      <c r="S600" s="844"/>
      <c r="T600" s="844"/>
      <c r="U600" s="844"/>
      <c r="V600" s="844"/>
      <c r="W600" s="844"/>
      <c r="X600" s="844"/>
      <c r="Y600" s="845">
        <v>0.2</v>
      </c>
      <c r="Z600" s="846"/>
      <c r="AA600" s="846"/>
      <c r="AB600" s="847"/>
      <c r="AC600" s="848" t="s">
        <v>296</v>
      </c>
      <c r="AD600" s="849"/>
      <c r="AE600" s="849"/>
      <c r="AF600" s="849"/>
      <c r="AG600" s="849"/>
      <c r="AH600" s="850" t="s">
        <v>152</v>
      </c>
      <c r="AI600" s="851"/>
      <c r="AJ600" s="851"/>
      <c r="AK600" s="851"/>
      <c r="AL600" s="835" t="s">
        <v>152</v>
      </c>
      <c r="AM600" s="836"/>
      <c r="AN600" s="836"/>
      <c r="AO600" s="837"/>
      <c r="AP600" s="629" t="s">
        <v>152</v>
      </c>
      <c r="AQ600" s="629"/>
      <c r="AR600" s="629"/>
      <c r="AS600" s="629"/>
      <c r="AT600" s="629"/>
      <c r="AU600" s="629"/>
      <c r="AV600" s="629"/>
      <c r="AW600" s="629"/>
      <c r="AX600" s="629"/>
      <c r="AY600">
        <f>COUNTA($C$600)</f>
        <v>1</v>
      </c>
    </row>
    <row r="601" spans="1:51" ht="30" customHeight="1" x14ac:dyDescent="0.15">
      <c r="A601" s="838">
        <v>5</v>
      </c>
      <c r="B601" s="838">
        <v>1</v>
      </c>
      <c r="C601" s="840" t="s">
        <v>331</v>
      </c>
      <c r="D601" s="840"/>
      <c r="E601" s="840"/>
      <c r="F601" s="840"/>
      <c r="G601" s="840"/>
      <c r="H601" s="840"/>
      <c r="I601" s="840"/>
      <c r="J601" s="841">
        <v>4500005001006</v>
      </c>
      <c r="K601" s="842"/>
      <c r="L601" s="842"/>
      <c r="M601" s="842"/>
      <c r="N601" s="842"/>
      <c r="O601" s="842"/>
      <c r="P601" s="844" t="s">
        <v>257</v>
      </c>
      <c r="Q601" s="844"/>
      <c r="R601" s="844"/>
      <c r="S601" s="844"/>
      <c r="T601" s="844"/>
      <c r="U601" s="844"/>
      <c r="V601" s="844"/>
      <c r="W601" s="844"/>
      <c r="X601" s="844"/>
      <c r="Y601" s="845">
        <v>0.2</v>
      </c>
      <c r="Z601" s="846"/>
      <c r="AA601" s="846"/>
      <c r="AB601" s="847"/>
      <c r="AC601" s="848" t="s">
        <v>296</v>
      </c>
      <c r="AD601" s="849"/>
      <c r="AE601" s="849"/>
      <c r="AF601" s="849"/>
      <c r="AG601" s="849"/>
      <c r="AH601" s="850" t="s">
        <v>152</v>
      </c>
      <c r="AI601" s="851"/>
      <c r="AJ601" s="851"/>
      <c r="AK601" s="851"/>
      <c r="AL601" s="835" t="s">
        <v>152</v>
      </c>
      <c r="AM601" s="836"/>
      <c r="AN601" s="836"/>
      <c r="AO601" s="837"/>
      <c r="AP601" s="629" t="s">
        <v>152</v>
      </c>
      <c r="AQ601" s="629"/>
      <c r="AR601" s="629"/>
      <c r="AS601" s="629"/>
      <c r="AT601" s="629"/>
      <c r="AU601" s="629"/>
      <c r="AV601" s="629"/>
      <c r="AW601" s="629"/>
      <c r="AX601" s="629"/>
      <c r="AY601">
        <f>COUNTA($C$601)</f>
        <v>1</v>
      </c>
    </row>
    <row r="602" spans="1:51" ht="30" customHeight="1" x14ac:dyDescent="0.15">
      <c r="A602" s="838">
        <v>6</v>
      </c>
      <c r="B602" s="838">
        <v>1</v>
      </c>
      <c r="C602" s="840" t="s">
        <v>332</v>
      </c>
      <c r="D602" s="840"/>
      <c r="E602" s="840"/>
      <c r="F602" s="840"/>
      <c r="G602" s="840"/>
      <c r="H602" s="840"/>
      <c r="I602" s="840"/>
      <c r="J602" s="841">
        <v>2320005001298</v>
      </c>
      <c r="K602" s="842"/>
      <c r="L602" s="842"/>
      <c r="M602" s="842"/>
      <c r="N602" s="842"/>
      <c r="O602" s="842"/>
      <c r="P602" s="844" t="s">
        <v>257</v>
      </c>
      <c r="Q602" s="844"/>
      <c r="R602" s="844"/>
      <c r="S602" s="844"/>
      <c r="T602" s="844"/>
      <c r="U602" s="844"/>
      <c r="V602" s="844"/>
      <c r="W602" s="844"/>
      <c r="X602" s="844"/>
      <c r="Y602" s="845">
        <v>0.2</v>
      </c>
      <c r="Z602" s="846"/>
      <c r="AA602" s="846"/>
      <c r="AB602" s="847"/>
      <c r="AC602" s="848" t="s">
        <v>296</v>
      </c>
      <c r="AD602" s="849"/>
      <c r="AE602" s="849"/>
      <c r="AF602" s="849"/>
      <c r="AG602" s="849"/>
      <c r="AH602" s="850" t="s">
        <v>152</v>
      </c>
      <c r="AI602" s="851"/>
      <c r="AJ602" s="851"/>
      <c r="AK602" s="851"/>
      <c r="AL602" s="835" t="s">
        <v>152</v>
      </c>
      <c r="AM602" s="836"/>
      <c r="AN602" s="836"/>
      <c r="AO602" s="837"/>
      <c r="AP602" s="629" t="s">
        <v>152</v>
      </c>
      <c r="AQ602" s="629"/>
      <c r="AR602" s="629"/>
      <c r="AS602" s="629"/>
      <c r="AT602" s="629"/>
      <c r="AU602" s="629"/>
      <c r="AV602" s="629"/>
      <c r="AW602" s="629"/>
      <c r="AX602" s="629"/>
      <c r="AY602">
        <f>COUNTA($C$602)</f>
        <v>1</v>
      </c>
    </row>
    <row r="603" spans="1:51" ht="30" customHeight="1" x14ac:dyDescent="0.15">
      <c r="A603" s="838">
        <v>7</v>
      </c>
      <c r="B603" s="838">
        <v>1</v>
      </c>
      <c r="C603" s="840" t="s">
        <v>333</v>
      </c>
      <c r="D603" s="840"/>
      <c r="E603" s="840"/>
      <c r="F603" s="840"/>
      <c r="G603" s="840"/>
      <c r="H603" s="840"/>
      <c r="I603" s="840"/>
      <c r="J603" s="841">
        <v>1200005001105</v>
      </c>
      <c r="K603" s="842"/>
      <c r="L603" s="842"/>
      <c r="M603" s="842"/>
      <c r="N603" s="842"/>
      <c r="O603" s="842"/>
      <c r="P603" s="844" t="s">
        <v>257</v>
      </c>
      <c r="Q603" s="844"/>
      <c r="R603" s="844"/>
      <c r="S603" s="844"/>
      <c r="T603" s="844"/>
      <c r="U603" s="844"/>
      <c r="V603" s="844"/>
      <c r="W603" s="844"/>
      <c r="X603" s="844"/>
      <c r="Y603" s="845">
        <v>0.2</v>
      </c>
      <c r="Z603" s="846"/>
      <c r="AA603" s="846"/>
      <c r="AB603" s="847"/>
      <c r="AC603" s="848" t="s">
        <v>296</v>
      </c>
      <c r="AD603" s="849"/>
      <c r="AE603" s="849"/>
      <c r="AF603" s="849"/>
      <c r="AG603" s="849"/>
      <c r="AH603" s="850" t="s">
        <v>152</v>
      </c>
      <c r="AI603" s="851"/>
      <c r="AJ603" s="851"/>
      <c r="AK603" s="851"/>
      <c r="AL603" s="835" t="s">
        <v>152</v>
      </c>
      <c r="AM603" s="836"/>
      <c r="AN603" s="836"/>
      <c r="AO603" s="837"/>
      <c r="AP603" s="629" t="s">
        <v>152</v>
      </c>
      <c r="AQ603" s="629"/>
      <c r="AR603" s="629"/>
      <c r="AS603" s="629"/>
      <c r="AT603" s="629"/>
      <c r="AU603" s="629"/>
      <c r="AV603" s="629"/>
      <c r="AW603" s="629"/>
      <c r="AX603" s="629"/>
      <c r="AY603">
        <f>COUNTA($C$603)</f>
        <v>1</v>
      </c>
    </row>
    <row r="604" spans="1:51" ht="30" customHeight="1" x14ac:dyDescent="0.15">
      <c r="A604" s="838">
        <v>8</v>
      </c>
      <c r="B604" s="838">
        <v>1</v>
      </c>
      <c r="C604" s="840" t="s">
        <v>334</v>
      </c>
      <c r="D604" s="840"/>
      <c r="E604" s="840"/>
      <c r="F604" s="840"/>
      <c r="G604" s="840"/>
      <c r="H604" s="840"/>
      <c r="I604" s="840"/>
      <c r="J604" s="841">
        <v>4330005000900</v>
      </c>
      <c r="K604" s="842"/>
      <c r="L604" s="842"/>
      <c r="M604" s="842"/>
      <c r="N604" s="842"/>
      <c r="O604" s="842"/>
      <c r="P604" s="844" t="s">
        <v>257</v>
      </c>
      <c r="Q604" s="844"/>
      <c r="R604" s="844"/>
      <c r="S604" s="844"/>
      <c r="T604" s="844"/>
      <c r="U604" s="844"/>
      <c r="V604" s="844"/>
      <c r="W604" s="844"/>
      <c r="X604" s="844"/>
      <c r="Y604" s="845">
        <v>0.2</v>
      </c>
      <c r="Z604" s="846"/>
      <c r="AA604" s="846"/>
      <c r="AB604" s="847"/>
      <c r="AC604" s="848" t="s">
        <v>296</v>
      </c>
      <c r="AD604" s="849"/>
      <c r="AE604" s="849"/>
      <c r="AF604" s="849"/>
      <c r="AG604" s="849"/>
      <c r="AH604" s="850" t="s">
        <v>152</v>
      </c>
      <c r="AI604" s="851"/>
      <c r="AJ604" s="851"/>
      <c r="AK604" s="851"/>
      <c r="AL604" s="835" t="s">
        <v>152</v>
      </c>
      <c r="AM604" s="836"/>
      <c r="AN604" s="836"/>
      <c r="AO604" s="837"/>
      <c r="AP604" s="629" t="s">
        <v>152</v>
      </c>
      <c r="AQ604" s="629"/>
      <c r="AR604" s="629"/>
      <c r="AS604" s="629"/>
      <c r="AT604" s="629"/>
      <c r="AU604" s="629"/>
      <c r="AV604" s="629"/>
      <c r="AW604" s="629"/>
      <c r="AX604" s="629"/>
      <c r="AY604">
        <f>COUNTA($C$604)</f>
        <v>1</v>
      </c>
    </row>
    <row r="605" spans="1:51" ht="30" customHeight="1" x14ac:dyDescent="0.15">
      <c r="A605" s="838">
        <v>9</v>
      </c>
      <c r="B605" s="838">
        <v>1</v>
      </c>
      <c r="C605" s="840" t="s">
        <v>335</v>
      </c>
      <c r="D605" s="840"/>
      <c r="E605" s="840"/>
      <c r="F605" s="840"/>
      <c r="G605" s="840"/>
      <c r="H605" s="840"/>
      <c r="I605" s="840"/>
      <c r="J605" s="841">
        <v>6030005008360</v>
      </c>
      <c r="K605" s="842"/>
      <c r="L605" s="842"/>
      <c r="M605" s="842"/>
      <c r="N605" s="842"/>
      <c r="O605" s="842"/>
      <c r="P605" s="844" t="s">
        <v>257</v>
      </c>
      <c r="Q605" s="844"/>
      <c r="R605" s="844"/>
      <c r="S605" s="844"/>
      <c r="T605" s="844"/>
      <c r="U605" s="844"/>
      <c r="V605" s="844"/>
      <c r="W605" s="844"/>
      <c r="X605" s="844"/>
      <c r="Y605" s="845">
        <v>0.2</v>
      </c>
      <c r="Z605" s="846"/>
      <c r="AA605" s="846"/>
      <c r="AB605" s="847"/>
      <c r="AC605" s="848" t="s">
        <v>296</v>
      </c>
      <c r="AD605" s="849"/>
      <c r="AE605" s="849"/>
      <c r="AF605" s="849"/>
      <c r="AG605" s="849"/>
      <c r="AH605" s="850" t="s">
        <v>152</v>
      </c>
      <c r="AI605" s="851"/>
      <c r="AJ605" s="851"/>
      <c r="AK605" s="851"/>
      <c r="AL605" s="835" t="s">
        <v>152</v>
      </c>
      <c r="AM605" s="836"/>
      <c r="AN605" s="836"/>
      <c r="AO605" s="837"/>
      <c r="AP605" s="629" t="s">
        <v>152</v>
      </c>
      <c r="AQ605" s="629"/>
      <c r="AR605" s="629"/>
      <c r="AS605" s="629"/>
      <c r="AT605" s="629"/>
      <c r="AU605" s="629"/>
      <c r="AV605" s="629"/>
      <c r="AW605" s="629"/>
      <c r="AX605" s="629"/>
      <c r="AY605">
        <f>COUNTA($C$605)</f>
        <v>1</v>
      </c>
    </row>
    <row r="606" spans="1:51" ht="30" customHeight="1" x14ac:dyDescent="0.15">
      <c r="A606" s="838">
        <v>10</v>
      </c>
      <c r="B606" s="838">
        <v>1</v>
      </c>
      <c r="C606" s="840" t="s">
        <v>336</v>
      </c>
      <c r="D606" s="840"/>
      <c r="E606" s="840"/>
      <c r="F606" s="840"/>
      <c r="G606" s="840"/>
      <c r="H606" s="840"/>
      <c r="I606" s="840"/>
      <c r="J606" s="841">
        <v>1040005000346</v>
      </c>
      <c r="K606" s="842"/>
      <c r="L606" s="842"/>
      <c r="M606" s="842"/>
      <c r="N606" s="842"/>
      <c r="O606" s="842"/>
      <c r="P606" s="844" t="s">
        <v>257</v>
      </c>
      <c r="Q606" s="844"/>
      <c r="R606" s="844"/>
      <c r="S606" s="844"/>
      <c r="T606" s="844"/>
      <c r="U606" s="844"/>
      <c r="V606" s="844"/>
      <c r="W606" s="844"/>
      <c r="X606" s="844"/>
      <c r="Y606" s="845">
        <v>0.1</v>
      </c>
      <c r="Z606" s="846"/>
      <c r="AA606" s="846"/>
      <c r="AB606" s="847"/>
      <c r="AC606" s="848" t="s">
        <v>296</v>
      </c>
      <c r="AD606" s="849"/>
      <c r="AE606" s="849"/>
      <c r="AF606" s="849"/>
      <c r="AG606" s="849"/>
      <c r="AH606" s="850" t="s">
        <v>152</v>
      </c>
      <c r="AI606" s="851"/>
      <c r="AJ606" s="851"/>
      <c r="AK606" s="851"/>
      <c r="AL606" s="835" t="s">
        <v>152</v>
      </c>
      <c r="AM606" s="836"/>
      <c r="AN606" s="836"/>
      <c r="AO606" s="837"/>
      <c r="AP606" s="629" t="s">
        <v>152</v>
      </c>
      <c r="AQ606" s="629"/>
      <c r="AR606" s="629"/>
      <c r="AS606" s="629"/>
      <c r="AT606" s="629"/>
      <c r="AU606" s="629"/>
      <c r="AV606" s="629"/>
      <c r="AW606" s="629"/>
      <c r="AX606" s="629"/>
      <c r="AY606">
        <f>COUNTA($C$606)</f>
        <v>1</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customHeight="1" x14ac:dyDescent="0.15">
      <c r="A627" s="852" t="s">
        <v>337</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138</v>
      </c>
      <c r="AM627" s="856"/>
      <c r="AN627" s="856"/>
      <c r="AO627" s="69" t="s">
        <v>338</v>
      </c>
      <c r="AP627" s="60"/>
      <c r="AQ627" s="60"/>
      <c r="AR627" s="60"/>
      <c r="AS627" s="60"/>
      <c r="AT627" s="60"/>
      <c r="AU627" s="60"/>
      <c r="AV627" s="60"/>
      <c r="AW627" s="60"/>
      <c r="AX627" s="61"/>
      <c r="AY627">
        <f>COUNTIF($AO$627,"☑")</f>
        <v>1</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339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340</v>
      </c>
      <c r="D630" s="858"/>
      <c r="E630" s="829" t="s">
        <v>341</v>
      </c>
      <c r="F630" s="858"/>
      <c r="G630" s="858"/>
      <c r="H630" s="858"/>
      <c r="I630" s="858"/>
      <c r="J630" s="829" t="s">
        <v>272</v>
      </c>
      <c r="K630" s="829"/>
      <c r="L630" s="829"/>
      <c r="M630" s="829"/>
      <c r="N630" s="829"/>
      <c r="O630" s="829"/>
      <c r="P630" s="829" t="s">
        <v>273</v>
      </c>
      <c r="Q630" s="829"/>
      <c r="R630" s="829"/>
      <c r="S630" s="829"/>
      <c r="T630" s="829"/>
      <c r="U630" s="829"/>
      <c r="V630" s="829"/>
      <c r="W630" s="829"/>
      <c r="X630" s="829"/>
      <c r="Y630" s="829" t="s">
        <v>342</v>
      </c>
      <c r="Z630" s="858"/>
      <c r="AA630" s="858"/>
      <c r="AB630" s="858"/>
      <c r="AC630" s="829" t="s">
        <v>343</v>
      </c>
      <c r="AD630" s="829"/>
      <c r="AE630" s="829"/>
      <c r="AF630" s="829"/>
      <c r="AG630" s="829"/>
      <c r="AH630" s="829" t="s">
        <v>344</v>
      </c>
      <c r="AI630" s="858"/>
      <c r="AJ630" s="858"/>
      <c r="AK630" s="858"/>
      <c r="AL630" s="858" t="s">
        <v>277</v>
      </c>
      <c r="AM630" s="858"/>
      <c r="AN630" s="858"/>
      <c r="AO630" s="857"/>
      <c r="AP630" s="829" t="s">
        <v>345</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20" max="16383" man="1"/>
    <brk id="248" max="16383" man="1"/>
    <brk id="268" max="16383" man="1"/>
    <brk id="307" max="16383"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346</v>
      </c>
      <c r="B1" s="23" t="s">
        <v>347</v>
      </c>
      <c r="F1" s="24" t="s">
        <v>19</v>
      </c>
      <c r="G1" s="24" t="s">
        <v>348</v>
      </c>
      <c r="K1" s="25" t="s">
        <v>349</v>
      </c>
      <c r="L1" s="23" t="s">
        <v>347</v>
      </c>
      <c r="O1" s="12"/>
      <c r="P1" s="24" t="s">
        <v>30</v>
      </c>
      <c r="Q1" s="24" t="s">
        <v>348</v>
      </c>
      <c r="T1" s="12"/>
      <c r="U1" s="27" t="s">
        <v>350</v>
      </c>
      <c r="W1" s="27" t="s">
        <v>351</v>
      </c>
      <c r="Y1" s="27" t="s">
        <v>352</v>
      </c>
      <c r="Z1" s="27" t="s">
        <v>353</v>
      </c>
      <c r="AA1" s="27" t="s">
        <v>354</v>
      </c>
      <c r="AB1" s="27" t="s">
        <v>355</v>
      </c>
      <c r="AC1" s="27" t="s">
        <v>204</v>
      </c>
      <c r="AD1" s="26"/>
      <c r="AE1" s="27" t="s">
        <v>207</v>
      </c>
      <c r="AF1" s="28"/>
      <c r="AG1" s="47" t="s">
        <v>343</v>
      </c>
      <c r="AI1" s="47" t="s">
        <v>356</v>
      </c>
      <c r="AK1" s="47" t="s">
        <v>357</v>
      </c>
      <c r="AP1" s="26" t="s">
        <v>358</v>
      </c>
    </row>
    <row r="2" spans="1:42" ht="13.5" customHeight="1" x14ac:dyDescent="0.15">
      <c r="A2" s="13" t="s">
        <v>359</v>
      </c>
      <c r="B2" s="14"/>
      <c r="C2" s="12" t="str">
        <f>IF(B2="","",A2)</f>
        <v/>
      </c>
      <c r="D2" s="12" t="str">
        <f>IF(C2="","",IF(D1&lt;&gt;"",CONCATENATE(D1,"、",C2),C2))</f>
        <v/>
      </c>
      <c r="F2" s="11" t="s">
        <v>360</v>
      </c>
      <c r="G2" s="16"/>
      <c r="H2" s="12" t="str">
        <f>IF(G2="","",F2)</f>
        <v/>
      </c>
      <c r="I2" s="12" t="str">
        <f>IF(H2="","",IF(I1&lt;&gt;"",CONCATENATE(I1,"、",H2),H2))</f>
        <v/>
      </c>
      <c r="K2" s="13" t="s">
        <v>361</v>
      </c>
      <c r="L2" s="14"/>
      <c r="M2" s="12" t="str">
        <f>IF(L2="","",K2)</f>
        <v/>
      </c>
      <c r="N2" s="12" t="str">
        <f>IF(M2="","",IF(N1&lt;&gt;"",CONCATENATE(N1,"、",M2),M2))</f>
        <v/>
      </c>
      <c r="O2" s="12"/>
      <c r="P2" s="11" t="s">
        <v>362</v>
      </c>
      <c r="Q2" s="16"/>
      <c r="R2" s="12" t="str">
        <f>IF(Q2="","",P2)</f>
        <v/>
      </c>
      <c r="S2" s="12" t="str">
        <f>IF(R2="","",IF(S1&lt;&gt;"",CONCATENATE(S1,"、",R2),R2))</f>
        <v/>
      </c>
      <c r="T2" s="12"/>
      <c r="U2" s="82">
        <v>21</v>
      </c>
      <c r="W2" s="30" t="s">
        <v>363</v>
      </c>
      <c r="Y2" s="30" t="s">
        <v>364</v>
      </c>
      <c r="Z2" s="30" t="s">
        <v>364</v>
      </c>
      <c r="AA2" s="76" t="s">
        <v>365</v>
      </c>
      <c r="AB2" s="76" t="s">
        <v>366</v>
      </c>
      <c r="AC2" s="77" t="s">
        <v>367</v>
      </c>
      <c r="AD2" s="26"/>
      <c r="AE2" s="39" t="s">
        <v>368</v>
      </c>
      <c r="AF2" s="28"/>
      <c r="AG2" s="49" t="s">
        <v>369</v>
      </c>
      <c r="AI2" s="47" t="s">
        <v>1</v>
      </c>
      <c r="AK2" s="47" t="s">
        <v>370</v>
      </c>
      <c r="AP2" s="49" t="s">
        <v>369</v>
      </c>
    </row>
    <row r="3" spans="1:42" ht="13.5" customHeight="1" x14ac:dyDescent="0.15">
      <c r="A3" s="13" t="s">
        <v>371</v>
      </c>
      <c r="B3" s="14"/>
      <c r="C3" s="12" t="str">
        <f t="shared" ref="C3:C11" si="0">IF(B3="","",A3)</f>
        <v/>
      </c>
      <c r="D3" s="12" t="str">
        <f>IF(C3="",D2,IF(D2&lt;&gt;"",CONCATENATE(D2,"、",C3),C3))</f>
        <v/>
      </c>
      <c r="F3" s="17" t="s">
        <v>372</v>
      </c>
      <c r="G3" s="16"/>
      <c r="H3" s="12" t="str">
        <f t="shared" ref="H3:H37" si="1">IF(G3="","",F3)</f>
        <v/>
      </c>
      <c r="I3" s="12" t="str">
        <f>IF(H3="",I2,IF(I2&lt;&gt;"",CONCATENATE(I2,"、",H3),H3))</f>
        <v/>
      </c>
      <c r="K3" s="13" t="s">
        <v>373</v>
      </c>
      <c r="L3" s="14"/>
      <c r="M3" s="12" t="str">
        <f t="shared" ref="M3:M11" si="2">IF(L3="","",K3)</f>
        <v/>
      </c>
      <c r="N3" s="12" t="str">
        <f>IF(M3="",N2,IF(N2&lt;&gt;"",CONCATENATE(N2,"、",M3),M3))</f>
        <v/>
      </c>
      <c r="O3" s="12"/>
      <c r="P3" s="11" t="s">
        <v>374</v>
      </c>
      <c r="Q3" s="16"/>
      <c r="R3" s="12" t="str">
        <f t="shared" ref="R3:R8" si="3">IF(Q3="","",P3)</f>
        <v/>
      </c>
      <c r="S3" s="12" t="str">
        <f t="shared" ref="S3:S8" si="4">IF(R3="",S2,IF(S2&lt;&gt;"",CONCATENATE(S2,"、",R3),R3))</f>
        <v/>
      </c>
      <c r="T3" s="12"/>
      <c r="U3" s="30" t="s">
        <v>375</v>
      </c>
      <c r="W3" s="30" t="s">
        <v>376</v>
      </c>
      <c r="Y3" s="30" t="s">
        <v>377</v>
      </c>
      <c r="Z3" s="30" t="s">
        <v>378</v>
      </c>
      <c r="AA3" s="76" t="s">
        <v>379</v>
      </c>
      <c r="AB3" s="76" t="s">
        <v>380</v>
      </c>
      <c r="AC3" s="77" t="s">
        <v>381</v>
      </c>
      <c r="AD3" s="26"/>
      <c r="AE3" s="39" t="s">
        <v>382</v>
      </c>
      <c r="AF3" s="28"/>
      <c r="AG3" s="49" t="s">
        <v>383</v>
      </c>
      <c r="AI3" s="47" t="s">
        <v>384</v>
      </c>
      <c r="AK3" s="47" t="str">
        <f>CHAR(CODE(AK2)+1)</f>
        <v>B</v>
      </c>
      <c r="AP3" s="49" t="s">
        <v>383</v>
      </c>
    </row>
    <row r="4" spans="1:42" ht="13.5" customHeight="1" x14ac:dyDescent="0.15">
      <c r="A4" s="13" t="s">
        <v>385</v>
      </c>
      <c r="B4" s="14"/>
      <c r="C4" s="12" t="str">
        <f t="shared" si="0"/>
        <v/>
      </c>
      <c r="D4" s="12" t="str">
        <f>IF(C4="",D3,IF(D3&lt;&gt;"",CONCATENATE(D3,"、",C4),C4))</f>
        <v/>
      </c>
      <c r="F4" s="17" t="s">
        <v>386</v>
      </c>
      <c r="G4" s="16"/>
      <c r="H4" s="12" t="str">
        <f t="shared" si="1"/>
        <v/>
      </c>
      <c r="I4" s="12" t="str">
        <f t="shared" ref="I4:I37" si="5">IF(H4="",I3,IF(I3&lt;&gt;"",CONCATENATE(I3,"、",H4),H4))</f>
        <v/>
      </c>
      <c r="K4" s="13" t="s">
        <v>387</v>
      </c>
      <c r="L4" s="14"/>
      <c r="M4" s="12" t="str">
        <f t="shared" si="2"/>
        <v/>
      </c>
      <c r="N4" s="12" t="str">
        <f t="shared" ref="N4:N11" si="6">IF(M4="",N3,IF(N3&lt;&gt;"",CONCATENATE(N3,"、",M4),M4))</f>
        <v/>
      </c>
      <c r="O4" s="12"/>
      <c r="P4" s="11" t="s">
        <v>388</v>
      </c>
      <c r="Q4" s="16" t="s">
        <v>160</v>
      </c>
      <c r="R4" s="12" t="str">
        <f t="shared" si="3"/>
        <v>補助</v>
      </c>
      <c r="S4" s="12" t="str">
        <f t="shared" si="4"/>
        <v>補助</v>
      </c>
      <c r="T4" s="12"/>
      <c r="U4" s="30" t="s">
        <v>389</v>
      </c>
      <c r="W4" s="30" t="s">
        <v>390</v>
      </c>
      <c r="Y4" s="30" t="s">
        <v>391</v>
      </c>
      <c r="Z4" s="30" t="s">
        <v>392</v>
      </c>
      <c r="AA4" s="76" t="s">
        <v>393</v>
      </c>
      <c r="AB4" s="76" t="s">
        <v>394</v>
      </c>
      <c r="AC4" s="76" t="s">
        <v>395</v>
      </c>
      <c r="AD4" s="26"/>
      <c r="AE4" s="39" t="s">
        <v>396</v>
      </c>
      <c r="AF4" s="28"/>
      <c r="AG4" s="49" t="s">
        <v>397</v>
      </c>
      <c r="AI4" s="47" t="s">
        <v>398</v>
      </c>
      <c r="AK4" s="47" t="str">
        <f t="shared" ref="AK4:AK49" si="7">CHAR(CODE(AK3)+1)</f>
        <v>C</v>
      </c>
      <c r="AP4" s="49" t="s">
        <v>397</v>
      </c>
    </row>
    <row r="5" spans="1:42" ht="13.5" customHeight="1" x14ac:dyDescent="0.15">
      <c r="A5" s="13" t="s">
        <v>399</v>
      </c>
      <c r="B5" s="14"/>
      <c r="C5" s="12" t="str">
        <f t="shared" si="0"/>
        <v/>
      </c>
      <c r="D5" s="12" t="str">
        <f>IF(C5="",D4,IF(D4&lt;&gt;"",CONCATENATE(D4,"、",C5),C5))</f>
        <v/>
      </c>
      <c r="F5" s="17" t="s">
        <v>400</v>
      </c>
      <c r="G5" s="16"/>
      <c r="H5" s="12" t="str">
        <f t="shared" si="1"/>
        <v/>
      </c>
      <c r="I5" s="12" t="str">
        <f t="shared" si="5"/>
        <v/>
      </c>
      <c r="K5" s="13" t="s">
        <v>401</v>
      </c>
      <c r="L5" s="14"/>
      <c r="M5" s="12" t="str">
        <f t="shared" si="2"/>
        <v/>
      </c>
      <c r="N5" s="12" t="str">
        <f t="shared" si="6"/>
        <v/>
      </c>
      <c r="O5" s="12"/>
      <c r="P5" s="11" t="s">
        <v>402</v>
      </c>
      <c r="Q5" s="16"/>
      <c r="R5" s="12" t="str">
        <f t="shared" si="3"/>
        <v/>
      </c>
      <c r="S5" s="12" t="str">
        <f t="shared" si="4"/>
        <v>補助</v>
      </c>
      <c r="T5" s="12"/>
      <c r="W5" s="30" t="s">
        <v>403</v>
      </c>
      <c r="Y5" s="30" t="s">
        <v>404</v>
      </c>
      <c r="Z5" s="30" t="s">
        <v>405</v>
      </c>
      <c r="AA5" s="76" t="s">
        <v>406</v>
      </c>
      <c r="AB5" s="76" t="s">
        <v>407</v>
      </c>
      <c r="AC5" s="76" t="s">
        <v>408</v>
      </c>
      <c r="AE5" s="39" t="s">
        <v>409</v>
      </c>
      <c r="AF5" s="28"/>
      <c r="AG5" s="49" t="s">
        <v>410</v>
      </c>
      <c r="AI5" s="47" t="s">
        <v>411</v>
      </c>
      <c r="AK5" s="47" t="str">
        <f t="shared" si="7"/>
        <v>D</v>
      </c>
      <c r="AP5" s="49" t="s">
        <v>410</v>
      </c>
    </row>
    <row r="6" spans="1:42" ht="13.5" customHeight="1" x14ac:dyDescent="0.15">
      <c r="A6" s="13" t="s">
        <v>412</v>
      </c>
      <c r="B6" s="14"/>
      <c r="C6" s="12" t="str">
        <f t="shared" si="0"/>
        <v/>
      </c>
      <c r="D6" s="12" t="str">
        <f t="shared" ref="D6:D21" si="8">IF(C6="",D5,IF(D5&lt;&gt;"",CONCATENATE(D5,"、",C6),C6))</f>
        <v/>
      </c>
      <c r="F6" s="17" t="s">
        <v>413</v>
      </c>
      <c r="G6" s="16"/>
      <c r="H6" s="12" t="str">
        <f t="shared" si="1"/>
        <v/>
      </c>
      <c r="I6" s="12" t="str">
        <f t="shared" si="5"/>
        <v/>
      </c>
      <c r="K6" s="13" t="s">
        <v>414</v>
      </c>
      <c r="L6" s="14"/>
      <c r="M6" s="12" t="str">
        <f t="shared" si="2"/>
        <v/>
      </c>
      <c r="N6" s="12" t="str">
        <f t="shared" si="6"/>
        <v/>
      </c>
      <c r="O6" s="12"/>
      <c r="P6" s="11" t="s">
        <v>415</v>
      </c>
      <c r="Q6" s="16"/>
      <c r="R6" s="12" t="str">
        <f t="shared" si="3"/>
        <v/>
      </c>
      <c r="S6" s="12" t="str">
        <f t="shared" si="4"/>
        <v>補助</v>
      </c>
      <c r="T6" s="12"/>
      <c r="U6" s="30" t="s">
        <v>416</v>
      </c>
      <c r="W6" s="30" t="s">
        <v>417</v>
      </c>
      <c r="Y6" s="30" t="s">
        <v>418</v>
      </c>
      <c r="Z6" s="30" t="s">
        <v>419</v>
      </c>
      <c r="AA6" s="76" t="s">
        <v>420</v>
      </c>
      <c r="AB6" s="76" t="s">
        <v>421</v>
      </c>
      <c r="AC6" s="76" t="s">
        <v>422</v>
      </c>
      <c r="AE6" s="39" t="s">
        <v>423</v>
      </c>
      <c r="AF6" s="28"/>
      <c r="AG6" s="49" t="s">
        <v>424</v>
      </c>
      <c r="AI6" s="47" t="s">
        <v>425</v>
      </c>
      <c r="AK6" s="47" t="str">
        <f>CHAR(CODE(AK5)+1)</f>
        <v>E</v>
      </c>
      <c r="AP6" s="49" t="s">
        <v>424</v>
      </c>
    </row>
    <row r="7" spans="1:42" ht="13.5" customHeight="1" x14ac:dyDescent="0.15">
      <c r="A7" s="13" t="s">
        <v>426</v>
      </c>
      <c r="B7" s="14"/>
      <c r="C7" s="12" t="str">
        <f t="shared" si="0"/>
        <v/>
      </c>
      <c r="D7" s="12" t="str">
        <f t="shared" si="8"/>
        <v/>
      </c>
      <c r="F7" s="17" t="s">
        <v>427</v>
      </c>
      <c r="G7" s="16"/>
      <c r="H7" s="12" t="str">
        <f t="shared" si="1"/>
        <v/>
      </c>
      <c r="I7" s="12" t="str">
        <f t="shared" si="5"/>
        <v/>
      </c>
      <c r="K7" s="13" t="s">
        <v>428</v>
      </c>
      <c r="L7" s="14"/>
      <c r="M7" s="12" t="str">
        <f t="shared" si="2"/>
        <v/>
      </c>
      <c r="N7" s="12" t="str">
        <f t="shared" si="6"/>
        <v/>
      </c>
      <c r="O7" s="12"/>
      <c r="P7" s="11" t="s">
        <v>429</v>
      </c>
      <c r="Q7" s="16"/>
      <c r="R7" s="12" t="str">
        <f t="shared" si="3"/>
        <v/>
      </c>
      <c r="S7" s="12" t="str">
        <f t="shared" si="4"/>
        <v>補助</v>
      </c>
      <c r="T7" s="12"/>
      <c r="U7" s="30"/>
      <c r="W7" s="30" t="s">
        <v>430</v>
      </c>
      <c r="Y7" s="30" t="s">
        <v>431</v>
      </c>
      <c r="Z7" s="30" t="s">
        <v>432</v>
      </c>
      <c r="AA7" s="76" t="s">
        <v>433</v>
      </c>
      <c r="AB7" s="76" t="s">
        <v>434</v>
      </c>
      <c r="AE7" s="30" t="s">
        <v>422</v>
      </c>
      <c r="AF7" s="28"/>
      <c r="AG7" s="49" t="s">
        <v>435</v>
      </c>
      <c r="AH7" s="72"/>
      <c r="AI7" s="49" t="s">
        <v>436</v>
      </c>
      <c r="AK7" s="47" t="str">
        <f>CHAR(CODE(AK6)+1)</f>
        <v>F</v>
      </c>
      <c r="AP7" s="49" t="s">
        <v>435</v>
      </c>
    </row>
    <row r="8" spans="1:42" ht="13.5" customHeight="1" x14ac:dyDescent="0.15">
      <c r="A8" s="13" t="s">
        <v>437</v>
      </c>
      <c r="B8" s="14"/>
      <c r="C8" s="12" t="str">
        <f t="shared" si="0"/>
        <v/>
      </c>
      <c r="D8" s="12" t="str">
        <f t="shared" si="8"/>
        <v/>
      </c>
      <c r="F8" s="17" t="s">
        <v>438</v>
      </c>
      <c r="G8" s="16"/>
      <c r="H8" s="12" t="str">
        <f t="shared" si="1"/>
        <v/>
      </c>
      <c r="I8" s="12" t="str">
        <f t="shared" si="5"/>
        <v/>
      </c>
      <c r="K8" s="13" t="s">
        <v>439</v>
      </c>
      <c r="L8" s="14"/>
      <c r="M8" s="12" t="str">
        <f t="shared" si="2"/>
        <v/>
      </c>
      <c r="N8" s="12" t="str">
        <f t="shared" si="6"/>
        <v/>
      </c>
      <c r="O8" s="12"/>
      <c r="P8" s="11" t="s">
        <v>440</v>
      </c>
      <c r="Q8" s="16"/>
      <c r="R8" s="12" t="str">
        <f t="shared" si="3"/>
        <v/>
      </c>
      <c r="S8" s="12" t="str">
        <f t="shared" si="4"/>
        <v>補助</v>
      </c>
      <c r="T8" s="12"/>
      <c r="U8" s="30" t="s">
        <v>441</v>
      </c>
      <c r="W8" s="30" t="s">
        <v>442</v>
      </c>
      <c r="Y8" s="30" t="s">
        <v>443</v>
      </c>
      <c r="Z8" s="30" t="s">
        <v>444</v>
      </c>
      <c r="AA8" s="76" t="s">
        <v>445</v>
      </c>
      <c r="AB8" s="76" t="s">
        <v>446</v>
      </c>
      <c r="AF8" s="28"/>
      <c r="AG8" s="49" t="s">
        <v>447</v>
      </c>
      <c r="AI8" s="47" t="s">
        <v>448</v>
      </c>
      <c r="AK8" s="47" t="str">
        <f t="shared" si="7"/>
        <v>G</v>
      </c>
      <c r="AP8" s="49" t="s">
        <v>447</v>
      </c>
    </row>
    <row r="9" spans="1:42" ht="13.5" customHeight="1" x14ac:dyDescent="0.15">
      <c r="A9" s="13" t="s">
        <v>449</v>
      </c>
      <c r="B9" s="14"/>
      <c r="C9" s="12" t="str">
        <f t="shared" si="0"/>
        <v/>
      </c>
      <c r="D9" s="12" t="str">
        <f t="shared" si="8"/>
        <v/>
      </c>
      <c r="F9" s="17" t="s">
        <v>450</v>
      </c>
      <c r="G9" s="16"/>
      <c r="H9" s="12" t="str">
        <f t="shared" si="1"/>
        <v/>
      </c>
      <c r="I9" s="12" t="str">
        <f t="shared" si="5"/>
        <v/>
      </c>
      <c r="K9" s="13" t="s">
        <v>451</v>
      </c>
      <c r="L9" s="14" t="s">
        <v>160</v>
      </c>
      <c r="M9" s="12" t="str">
        <f t="shared" si="2"/>
        <v>エネルギー対策</v>
      </c>
      <c r="N9" s="12" t="str">
        <f t="shared" si="6"/>
        <v>エネルギー対策</v>
      </c>
      <c r="O9" s="12"/>
      <c r="P9" s="12"/>
      <c r="Q9" s="18"/>
      <c r="T9" s="12"/>
      <c r="U9" s="30" t="s">
        <v>452</v>
      </c>
      <c r="W9" s="30" t="s">
        <v>453</v>
      </c>
      <c r="Y9" s="30" t="s">
        <v>454</v>
      </c>
      <c r="Z9" s="30" t="s">
        <v>455</v>
      </c>
      <c r="AA9" s="76" t="s">
        <v>456</v>
      </c>
      <c r="AB9" s="76" t="s">
        <v>457</v>
      </c>
      <c r="AF9" s="28"/>
      <c r="AG9" s="49" t="s">
        <v>458</v>
      </c>
      <c r="AI9" s="70"/>
      <c r="AK9" s="47" t="str">
        <f t="shared" si="7"/>
        <v>H</v>
      </c>
      <c r="AP9" s="49" t="s">
        <v>458</v>
      </c>
    </row>
    <row r="10" spans="1:42" ht="13.5" customHeight="1" x14ac:dyDescent="0.15">
      <c r="A10" s="13" t="s">
        <v>459</v>
      </c>
      <c r="B10" s="14" t="s">
        <v>160</v>
      </c>
      <c r="C10" s="12" t="str">
        <f t="shared" si="0"/>
        <v>国土強靱化施策</v>
      </c>
      <c r="D10" s="12" t="str">
        <f t="shared" si="8"/>
        <v>国土強靱化施策</v>
      </c>
      <c r="F10" s="17" t="s">
        <v>460</v>
      </c>
      <c r="G10" s="16" t="s">
        <v>160</v>
      </c>
      <c r="H10" s="12" t="str">
        <f t="shared" si="1"/>
        <v>エネルギー対策特別会計エネルギー需給勘定</v>
      </c>
      <c r="I10" s="12" t="str">
        <f t="shared" si="5"/>
        <v>エネルギー対策特別会計エネルギー需給勘定</v>
      </c>
      <c r="K10" s="13" t="s">
        <v>461</v>
      </c>
      <c r="L10" s="14"/>
      <c r="M10" s="12" t="str">
        <f t="shared" si="2"/>
        <v/>
      </c>
      <c r="N10" s="12" t="str">
        <f t="shared" si="6"/>
        <v>エネルギー対策</v>
      </c>
      <c r="O10" s="12"/>
      <c r="P10" s="12" t="str">
        <f>S8</f>
        <v>補助</v>
      </c>
      <c r="Q10" s="18"/>
      <c r="T10" s="12"/>
      <c r="W10" s="30" t="s">
        <v>462</v>
      </c>
      <c r="Y10" s="30" t="s">
        <v>463</v>
      </c>
      <c r="Z10" s="30" t="s">
        <v>464</v>
      </c>
      <c r="AA10" s="76" t="s">
        <v>465</v>
      </c>
      <c r="AB10" s="76" t="s">
        <v>466</v>
      </c>
      <c r="AF10" s="28"/>
      <c r="AG10" s="49" t="s">
        <v>467</v>
      </c>
      <c r="AK10" s="47" t="str">
        <f t="shared" si="7"/>
        <v>I</v>
      </c>
      <c r="AP10" s="47" t="s">
        <v>440</v>
      </c>
    </row>
    <row r="11" spans="1:42" ht="13.5" customHeight="1" x14ac:dyDescent="0.15">
      <c r="A11" s="13" t="s">
        <v>468</v>
      </c>
      <c r="B11" s="14"/>
      <c r="C11" s="12" t="str">
        <f t="shared" si="0"/>
        <v/>
      </c>
      <c r="D11" s="12" t="str">
        <f t="shared" si="8"/>
        <v>国土強靱化施策</v>
      </c>
      <c r="F11" s="17" t="s">
        <v>469</v>
      </c>
      <c r="G11" s="16"/>
      <c r="H11" s="12" t="str">
        <f t="shared" si="1"/>
        <v/>
      </c>
      <c r="I11" s="12" t="str">
        <f t="shared" si="5"/>
        <v>エネルギー対策特別会計エネルギー需給勘定</v>
      </c>
      <c r="K11" s="13" t="s">
        <v>470</v>
      </c>
      <c r="L11" s="14"/>
      <c r="M11" s="12" t="str">
        <f t="shared" si="2"/>
        <v/>
      </c>
      <c r="N11" s="12" t="str">
        <f t="shared" si="6"/>
        <v>エネルギー対策</v>
      </c>
      <c r="O11" s="12"/>
      <c r="P11" s="12"/>
      <c r="Q11" s="18"/>
      <c r="T11" s="12"/>
      <c r="W11" s="30" t="s">
        <v>471</v>
      </c>
      <c r="Y11" s="30" t="s">
        <v>472</v>
      </c>
      <c r="Z11" s="30" t="s">
        <v>473</v>
      </c>
      <c r="AA11" s="76" t="s">
        <v>474</v>
      </c>
      <c r="AB11" s="76" t="s">
        <v>475</v>
      </c>
      <c r="AF11" s="28"/>
      <c r="AG11" s="47" t="s">
        <v>476</v>
      </c>
      <c r="AK11" s="47" t="str">
        <f t="shared" si="7"/>
        <v>J</v>
      </c>
    </row>
    <row r="12" spans="1:42" ht="13.5" customHeight="1" x14ac:dyDescent="0.15">
      <c r="A12" s="13" t="s">
        <v>477</v>
      </c>
      <c r="B12" s="14"/>
      <c r="C12" s="12" t="str">
        <f t="shared" ref="C12:C23" si="9">IF(B12="","",A12)</f>
        <v/>
      </c>
      <c r="D12" s="12" t="str">
        <f t="shared" si="8"/>
        <v>国土強靱化施策</v>
      </c>
      <c r="F12" s="17" t="s">
        <v>478</v>
      </c>
      <c r="G12" s="16"/>
      <c r="H12" s="12" t="str">
        <f t="shared" si="1"/>
        <v/>
      </c>
      <c r="I12" s="12" t="str">
        <f t="shared" si="5"/>
        <v>エネルギー対策特別会計エネルギー需給勘定</v>
      </c>
      <c r="K12" s="12"/>
      <c r="L12" s="12"/>
      <c r="O12" s="12"/>
      <c r="P12" s="12"/>
      <c r="Q12" s="18"/>
      <c r="T12" s="12"/>
      <c r="U12" s="27" t="s">
        <v>479</v>
      </c>
      <c r="W12" s="30" t="s">
        <v>480</v>
      </c>
      <c r="Y12" s="30" t="s">
        <v>481</v>
      </c>
      <c r="Z12" s="30" t="s">
        <v>482</v>
      </c>
      <c r="AA12" s="76" t="s">
        <v>483</v>
      </c>
      <c r="AB12" s="76" t="s">
        <v>484</v>
      </c>
      <c r="AF12" s="28"/>
      <c r="AG12" s="47" t="s">
        <v>485</v>
      </c>
      <c r="AK12" s="47" t="str">
        <f t="shared" si="7"/>
        <v>K</v>
      </c>
    </row>
    <row r="13" spans="1:42" ht="13.5" customHeight="1" x14ac:dyDescent="0.15">
      <c r="A13" s="13" t="s">
        <v>486</v>
      </c>
      <c r="B13" s="14"/>
      <c r="C13" s="12" t="str">
        <f t="shared" si="9"/>
        <v/>
      </c>
      <c r="D13" s="12" t="str">
        <f t="shared" si="8"/>
        <v>国土強靱化施策</v>
      </c>
      <c r="F13" s="17" t="s">
        <v>487</v>
      </c>
      <c r="G13" s="16"/>
      <c r="H13" s="12" t="str">
        <f t="shared" si="1"/>
        <v/>
      </c>
      <c r="I13" s="12" t="str">
        <f t="shared" si="5"/>
        <v>エネルギー対策特別会計エネルギー需給勘定</v>
      </c>
      <c r="K13" s="12" t="str">
        <f>N11</f>
        <v>エネルギー対策</v>
      </c>
      <c r="L13" s="12"/>
      <c r="O13" s="12"/>
      <c r="P13" s="12"/>
      <c r="Q13" s="18"/>
      <c r="T13" s="12"/>
      <c r="U13" s="30" t="s">
        <v>363</v>
      </c>
      <c r="W13" s="30" t="s">
        <v>488</v>
      </c>
      <c r="Y13" s="30" t="s">
        <v>489</v>
      </c>
      <c r="Z13" s="30" t="s">
        <v>490</v>
      </c>
      <c r="AA13" s="76" t="s">
        <v>491</v>
      </c>
      <c r="AB13" s="76" t="s">
        <v>492</v>
      </c>
      <c r="AF13" s="28"/>
      <c r="AG13" s="47" t="s">
        <v>440</v>
      </c>
      <c r="AK13" s="47" t="str">
        <f t="shared" si="7"/>
        <v>L</v>
      </c>
    </row>
    <row r="14" spans="1:42" ht="13.5" customHeight="1" x14ac:dyDescent="0.15">
      <c r="A14" s="13" t="s">
        <v>493</v>
      </c>
      <c r="B14" s="14"/>
      <c r="C14" s="12" t="str">
        <f t="shared" si="9"/>
        <v/>
      </c>
      <c r="D14" s="12" t="str">
        <f t="shared" si="8"/>
        <v>国土強靱化施策</v>
      </c>
      <c r="F14" s="17" t="s">
        <v>494</v>
      </c>
      <c r="G14" s="16"/>
      <c r="H14" s="12" t="str">
        <f t="shared" si="1"/>
        <v/>
      </c>
      <c r="I14" s="12" t="str">
        <f t="shared" si="5"/>
        <v>エネルギー対策特別会計エネルギー需給勘定</v>
      </c>
      <c r="K14" s="12"/>
      <c r="L14" s="12"/>
      <c r="O14" s="12"/>
      <c r="P14" s="12"/>
      <c r="Q14" s="18"/>
      <c r="T14" s="12"/>
      <c r="U14" s="30" t="s">
        <v>495</v>
      </c>
      <c r="W14" s="30" t="s">
        <v>496</v>
      </c>
      <c r="Y14" s="30" t="s">
        <v>497</v>
      </c>
      <c r="Z14" s="30" t="s">
        <v>498</v>
      </c>
      <c r="AA14" s="76" t="s">
        <v>499</v>
      </c>
      <c r="AB14" s="76" t="s">
        <v>500</v>
      </c>
      <c r="AF14" s="28"/>
      <c r="AG14" s="70"/>
      <c r="AK14" s="47" t="str">
        <f t="shared" si="7"/>
        <v>M</v>
      </c>
    </row>
    <row r="15" spans="1:42" ht="13.5" customHeight="1" x14ac:dyDescent="0.15">
      <c r="A15" s="13" t="s">
        <v>501</v>
      </c>
      <c r="B15" s="14"/>
      <c r="C15" s="12" t="str">
        <f t="shared" si="9"/>
        <v/>
      </c>
      <c r="D15" s="12" t="str">
        <f t="shared" si="8"/>
        <v>国土強靱化施策</v>
      </c>
      <c r="F15" s="17" t="s">
        <v>502</v>
      </c>
      <c r="G15" s="16"/>
      <c r="H15" s="12" t="str">
        <f t="shared" si="1"/>
        <v/>
      </c>
      <c r="I15" s="12" t="str">
        <f t="shared" si="5"/>
        <v>エネルギー対策特別会計エネルギー需給勘定</v>
      </c>
      <c r="K15" s="12"/>
      <c r="L15" s="12"/>
      <c r="O15" s="12"/>
      <c r="P15" s="12"/>
      <c r="Q15" s="18"/>
      <c r="T15" s="12"/>
      <c r="U15" s="30" t="s">
        <v>503</v>
      </c>
      <c r="W15" s="30" t="s">
        <v>504</v>
      </c>
      <c r="Y15" s="30" t="s">
        <v>505</v>
      </c>
      <c r="Z15" s="30" t="s">
        <v>506</v>
      </c>
      <c r="AA15" s="76" t="s">
        <v>507</v>
      </c>
      <c r="AB15" s="76" t="s">
        <v>508</v>
      </c>
      <c r="AF15" s="28"/>
      <c r="AK15" s="47" t="str">
        <f t="shared" si="7"/>
        <v>N</v>
      </c>
    </row>
    <row r="16" spans="1:42" ht="13.5" customHeight="1" x14ac:dyDescent="0.15">
      <c r="A16" s="13" t="s">
        <v>509</v>
      </c>
      <c r="B16" s="14"/>
      <c r="C16" s="12" t="str">
        <f t="shared" si="9"/>
        <v/>
      </c>
      <c r="D16" s="12" t="str">
        <f t="shared" si="8"/>
        <v>国土強靱化施策</v>
      </c>
      <c r="F16" s="17" t="s">
        <v>510</v>
      </c>
      <c r="G16" s="16"/>
      <c r="H16" s="12" t="str">
        <f t="shared" si="1"/>
        <v/>
      </c>
      <c r="I16" s="12" t="str">
        <f t="shared" si="5"/>
        <v>エネルギー対策特別会計エネルギー需給勘定</v>
      </c>
      <c r="K16" s="12"/>
      <c r="L16" s="12"/>
      <c r="O16" s="12"/>
      <c r="P16" s="12"/>
      <c r="Q16" s="18"/>
      <c r="T16" s="12"/>
      <c r="U16" s="30" t="s">
        <v>511</v>
      </c>
      <c r="W16" s="30" t="s">
        <v>512</v>
      </c>
      <c r="Y16" s="30" t="s">
        <v>513</v>
      </c>
      <c r="Z16" s="30" t="s">
        <v>514</v>
      </c>
      <c r="AA16" s="76" t="s">
        <v>515</v>
      </c>
      <c r="AB16" s="76" t="s">
        <v>516</v>
      </c>
      <c r="AF16" s="28"/>
      <c r="AK16" s="47" t="str">
        <f t="shared" si="7"/>
        <v>O</v>
      </c>
    </row>
    <row r="17" spans="1:37" ht="13.5" customHeight="1" x14ac:dyDescent="0.15">
      <c r="A17" s="13" t="s">
        <v>517</v>
      </c>
      <c r="B17" s="14"/>
      <c r="C17" s="12" t="str">
        <f t="shared" si="9"/>
        <v/>
      </c>
      <c r="D17" s="12" t="str">
        <f t="shared" si="8"/>
        <v>国土強靱化施策</v>
      </c>
      <c r="F17" s="17" t="s">
        <v>518</v>
      </c>
      <c r="G17" s="16"/>
      <c r="H17" s="12" t="str">
        <f t="shared" si="1"/>
        <v/>
      </c>
      <c r="I17" s="12" t="str">
        <f t="shared" si="5"/>
        <v>エネルギー対策特別会計エネルギー需給勘定</v>
      </c>
      <c r="K17" s="12"/>
      <c r="L17" s="12"/>
      <c r="O17" s="12"/>
      <c r="P17" s="12"/>
      <c r="Q17" s="18"/>
      <c r="T17" s="12"/>
      <c r="U17" s="30" t="s">
        <v>519</v>
      </c>
      <c r="W17" s="30" t="s">
        <v>520</v>
      </c>
      <c r="Y17" s="30" t="s">
        <v>521</v>
      </c>
      <c r="Z17" s="30" t="s">
        <v>522</v>
      </c>
      <c r="AA17" s="76" t="s">
        <v>523</v>
      </c>
      <c r="AB17" s="76" t="s">
        <v>524</v>
      </c>
      <c r="AF17" s="28"/>
      <c r="AK17" s="47" t="str">
        <f t="shared" si="7"/>
        <v>P</v>
      </c>
    </row>
    <row r="18" spans="1:37" ht="13.5" customHeight="1" x14ac:dyDescent="0.15">
      <c r="A18" s="13" t="s">
        <v>525</v>
      </c>
      <c r="B18" s="14"/>
      <c r="C18" s="12" t="str">
        <f t="shared" si="9"/>
        <v/>
      </c>
      <c r="D18" s="12" t="str">
        <f t="shared" si="8"/>
        <v>国土強靱化施策</v>
      </c>
      <c r="F18" s="17" t="s">
        <v>526</v>
      </c>
      <c r="G18" s="16"/>
      <c r="H18" s="12" t="str">
        <f t="shared" si="1"/>
        <v/>
      </c>
      <c r="I18" s="12" t="str">
        <f t="shared" si="5"/>
        <v>エネルギー対策特別会計エネルギー需給勘定</v>
      </c>
      <c r="K18" s="12"/>
      <c r="L18" s="12"/>
      <c r="O18" s="12"/>
      <c r="P18" s="12"/>
      <c r="Q18" s="18"/>
      <c r="T18" s="12"/>
      <c r="U18" s="30" t="s">
        <v>527</v>
      </c>
      <c r="W18" s="30" t="s">
        <v>528</v>
      </c>
      <c r="Y18" s="30" t="s">
        <v>529</v>
      </c>
      <c r="Z18" s="30" t="s">
        <v>530</v>
      </c>
      <c r="AA18" s="76" t="s">
        <v>531</v>
      </c>
      <c r="AB18" s="76" t="s">
        <v>532</v>
      </c>
      <c r="AF18" s="28"/>
      <c r="AK18" s="47" t="str">
        <f t="shared" si="7"/>
        <v>Q</v>
      </c>
    </row>
    <row r="19" spans="1:37" ht="13.5" customHeight="1" x14ac:dyDescent="0.15">
      <c r="A19" s="13" t="s">
        <v>533</v>
      </c>
      <c r="B19" s="14"/>
      <c r="C19" s="12" t="str">
        <f t="shared" si="9"/>
        <v/>
      </c>
      <c r="D19" s="12" t="str">
        <f t="shared" si="8"/>
        <v>国土強靱化施策</v>
      </c>
      <c r="F19" s="17" t="s">
        <v>534</v>
      </c>
      <c r="G19" s="16"/>
      <c r="H19" s="12" t="str">
        <f t="shared" si="1"/>
        <v/>
      </c>
      <c r="I19" s="12" t="str">
        <f t="shared" si="5"/>
        <v>エネルギー対策特別会計エネルギー需給勘定</v>
      </c>
      <c r="K19" s="12"/>
      <c r="L19" s="12"/>
      <c r="O19" s="12"/>
      <c r="P19" s="12"/>
      <c r="Q19" s="18"/>
      <c r="T19" s="12"/>
      <c r="U19" s="30" t="s">
        <v>535</v>
      </c>
      <c r="W19" s="30" t="s">
        <v>536</v>
      </c>
      <c r="Y19" s="30" t="s">
        <v>537</v>
      </c>
      <c r="Z19" s="30" t="s">
        <v>538</v>
      </c>
      <c r="AA19" s="76" t="s">
        <v>539</v>
      </c>
      <c r="AB19" s="76" t="s">
        <v>540</v>
      </c>
      <c r="AF19" s="28"/>
      <c r="AK19" s="47" t="str">
        <f t="shared" si="7"/>
        <v>R</v>
      </c>
    </row>
    <row r="20" spans="1:37" ht="13.5" customHeight="1" x14ac:dyDescent="0.15">
      <c r="A20" s="13" t="s">
        <v>541</v>
      </c>
      <c r="B20" s="14"/>
      <c r="C20" s="12" t="str">
        <f t="shared" si="9"/>
        <v/>
      </c>
      <c r="D20" s="12" t="str">
        <f t="shared" si="8"/>
        <v>国土強靱化施策</v>
      </c>
      <c r="F20" s="17" t="s">
        <v>542</v>
      </c>
      <c r="G20" s="16"/>
      <c r="H20" s="12" t="str">
        <f t="shared" si="1"/>
        <v/>
      </c>
      <c r="I20" s="12" t="str">
        <f t="shared" si="5"/>
        <v>エネルギー対策特別会計エネルギー需給勘定</v>
      </c>
      <c r="K20" s="12"/>
      <c r="L20" s="12"/>
      <c r="O20" s="12"/>
      <c r="P20" s="12"/>
      <c r="Q20" s="18"/>
      <c r="T20" s="12"/>
      <c r="U20" s="30" t="s">
        <v>543</v>
      </c>
      <c r="W20" s="30" t="s">
        <v>544</v>
      </c>
      <c r="Y20" s="30" t="s">
        <v>545</v>
      </c>
      <c r="Z20" s="30" t="s">
        <v>546</v>
      </c>
      <c r="AA20" s="76" t="s">
        <v>547</v>
      </c>
      <c r="AB20" s="76" t="s">
        <v>548</v>
      </c>
      <c r="AF20" s="28"/>
      <c r="AK20" s="47" t="str">
        <f t="shared" si="7"/>
        <v>S</v>
      </c>
    </row>
    <row r="21" spans="1:37" ht="13.5" customHeight="1" x14ac:dyDescent="0.15">
      <c r="A21" s="13" t="s">
        <v>549</v>
      </c>
      <c r="B21" s="14"/>
      <c r="C21" s="12" t="str">
        <f t="shared" si="9"/>
        <v/>
      </c>
      <c r="D21" s="12" t="str">
        <f t="shared" si="8"/>
        <v>国土強靱化施策</v>
      </c>
      <c r="F21" s="17" t="s">
        <v>550</v>
      </c>
      <c r="G21" s="16"/>
      <c r="H21" s="12" t="str">
        <f t="shared" si="1"/>
        <v/>
      </c>
      <c r="I21" s="12" t="str">
        <f t="shared" si="5"/>
        <v>エネルギー対策特別会計エネルギー需給勘定</v>
      </c>
      <c r="K21" s="12"/>
      <c r="L21" s="12"/>
      <c r="O21" s="12"/>
      <c r="P21" s="12"/>
      <c r="Q21" s="18"/>
      <c r="T21" s="12"/>
      <c r="U21" s="30" t="s">
        <v>551</v>
      </c>
      <c r="W21" s="30" t="s">
        <v>552</v>
      </c>
      <c r="Y21" s="30" t="s">
        <v>553</v>
      </c>
      <c r="Z21" s="30" t="s">
        <v>554</v>
      </c>
      <c r="AA21" s="76" t="s">
        <v>555</v>
      </c>
      <c r="AB21" s="76" t="s">
        <v>556</v>
      </c>
      <c r="AF21" s="28"/>
      <c r="AK21" s="47" t="str">
        <f t="shared" si="7"/>
        <v>T</v>
      </c>
    </row>
    <row r="22" spans="1:37" ht="13.5" customHeight="1" x14ac:dyDescent="0.15">
      <c r="A22" s="13" t="s">
        <v>557</v>
      </c>
      <c r="B22" s="14"/>
      <c r="C22" s="12" t="str">
        <f t="shared" si="9"/>
        <v/>
      </c>
      <c r="D22" s="12" t="str">
        <f>IF(C22="",D21,IF(D21&lt;&gt;"",CONCATENATE(D21,"、",C22),C22))</f>
        <v>国土強靱化施策</v>
      </c>
      <c r="F22" s="17" t="s">
        <v>558</v>
      </c>
      <c r="G22" s="16"/>
      <c r="H22" s="12" t="str">
        <f t="shared" si="1"/>
        <v/>
      </c>
      <c r="I22" s="12" t="str">
        <f t="shared" si="5"/>
        <v>エネルギー対策特別会計エネルギー需給勘定</v>
      </c>
      <c r="K22" s="12"/>
      <c r="L22" s="12"/>
      <c r="O22" s="12"/>
      <c r="P22" s="12"/>
      <c r="Q22" s="18"/>
      <c r="T22" s="12"/>
      <c r="U22" s="30" t="s">
        <v>559</v>
      </c>
      <c r="W22" s="30" t="s">
        <v>560</v>
      </c>
      <c r="Y22" s="30" t="s">
        <v>561</v>
      </c>
      <c r="Z22" s="30" t="s">
        <v>562</v>
      </c>
      <c r="AA22" s="76" t="s">
        <v>563</v>
      </c>
      <c r="AB22" s="76" t="s">
        <v>564</v>
      </c>
      <c r="AF22" s="28"/>
      <c r="AK22" s="47" t="str">
        <f t="shared" si="7"/>
        <v>U</v>
      </c>
    </row>
    <row r="23" spans="1:37" ht="13.5" customHeight="1" x14ac:dyDescent="0.15">
      <c r="A23" s="13" t="s">
        <v>565</v>
      </c>
      <c r="B23" s="14"/>
      <c r="C23" s="12" t="str">
        <f t="shared" si="9"/>
        <v/>
      </c>
      <c r="D23" s="12" t="str">
        <f>IF(C23="",D22,IF(D22&lt;&gt;"",CONCATENATE(D22,"、",C23),C23))</f>
        <v>国土強靱化施策</v>
      </c>
      <c r="F23" s="17" t="s">
        <v>566</v>
      </c>
      <c r="G23" s="16"/>
      <c r="H23" s="12" t="str">
        <f t="shared" si="1"/>
        <v/>
      </c>
      <c r="I23" s="12" t="str">
        <f t="shared" si="5"/>
        <v>エネルギー対策特別会計エネルギー需給勘定</v>
      </c>
      <c r="K23" s="12"/>
      <c r="L23" s="12"/>
      <c r="O23" s="12"/>
      <c r="P23" s="12"/>
      <c r="Q23" s="18"/>
      <c r="T23" s="12"/>
      <c r="U23" s="30" t="s">
        <v>567</v>
      </c>
      <c r="W23" s="30" t="s">
        <v>568</v>
      </c>
      <c r="Y23" s="30" t="s">
        <v>569</v>
      </c>
      <c r="Z23" s="30" t="s">
        <v>570</v>
      </c>
      <c r="AA23" s="76" t="s">
        <v>571</v>
      </c>
      <c r="AB23" s="76" t="s">
        <v>572</v>
      </c>
      <c r="AF23" s="28"/>
      <c r="AK23" s="47" t="str">
        <f t="shared" si="7"/>
        <v>V</v>
      </c>
    </row>
    <row r="24" spans="1:37" ht="13.5" customHeight="1" x14ac:dyDescent="0.15">
      <c r="A24" s="87"/>
      <c r="B24" s="73"/>
      <c r="F24" s="17" t="s">
        <v>573</v>
      </c>
      <c r="G24" s="16"/>
      <c r="H24" s="12" t="str">
        <f t="shared" si="1"/>
        <v/>
      </c>
      <c r="I24" s="12" t="str">
        <f t="shared" si="5"/>
        <v>エネルギー対策特別会計エネルギー需給勘定</v>
      </c>
      <c r="K24" s="12"/>
      <c r="L24" s="12"/>
      <c r="O24" s="12"/>
      <c r="P24" s="12"/>
      <c r="Q24" s="18"/>
      <c r="T24" s="12"/>
      <c r="U24" s="30" t="s">
        <v>574</v>
      </c>
      <c r="W24" s="30" t="s">
        <v>575</v>
      </c>
      <c r="Y24" s="30" t="s">
        <v>576</v>
      </c>
      <c r="Z24" s="30" t="s">
        <v>577</v>
      </c>
      <c r="AA24" s="76" t="s">
        <v>578</v>
      </c>
      <c r="AB24" s="76" t="s">
        <v>579</v>
      </c>
      <c r="AF24" s="28"/>
      <c r="AK24" s="47" t="str">
        <f>CHAR(CODE(AK23)+1)</f>
        <v>W</v>
      </c>
    </row>
    <row r="25" spans="1:37" ht="13.5" customHeight="1" x14ac:dyDescent="0.15">
      <c r="A25" s="12"/>
      <c r="B25" s="73"/>
      <c r="F25" s="17" t="s">
        <v>580</v>
      </c>
      <c r="G25" s="16"/>
      <c r="H25" s="12" t="str">
        <f t="shared" si="1"/>
        <v/>
      </c>
      <c r="I25" s="12" t="str">
        <f t="shared" si="5"/>
        <v>エネルギー対策特別会計エネルギー需給勘定</v>
      </c>
      <c r="K25" s="12"/>
      <c r="L25" s="12"/>
      <c r="O25" s="12"/>
      <c r="P25" s="12"/>
      <c r="Q25" s="18"/>
      <c r="T25" s="12"/>
      <c r="U25" s="30" t="s">
        <v>581</v>
      </c>
      <c r="W25" s="68"/>
      <c r="Y25" s="30" t="s">
        <v>582</v>
      </c>
      <c r="Z25" s="30" t="s">
        <v>583</v>
      </c>
      <c r="AA25" s="76" t="s">
        <v>584</v>
      </c>
      <c r="AB25" s="76" t="s">
        <v>585</v>
      </c>
      <c r="AF25" s="28"/>
      <c r="AK25" s="47" t="str">
        <f t="shared" si="7"/>
        <v>X</v>
      </c>
    </row>
    <row r="26" spans="1:37" ht="13.5" customHeight="1" x14ac:dyDescent="0.15">
      <c r="A26" s="12"/>
      <c r="B26" s="73"/>
      <c r="F26" s="17" t="s">
        <v>586</v>
      </c>
      <c r="G26" s="16"/>
      <c r="H26" s="12" t="str">
        <f t="shared" si="1"/>
        <v/>
      </c>
      <c r="I26" s="12" t="str">
        <f t="shared" si="5"/>
        <v>エネルギー対策特別会計エネルギー需給勘定</v>
      </c>
      <c r="K26" s="12"/>
      <c r="L26" s="12"/>
      <c r="O26" s="12"/>
      <c r="P26" s="12"/>
      <c r="Q26" s="18"/>
      <c r="T26" s="12"/>
      <c r="U26" s="30" t="s">
        <v>587</v>
      </c>
      <c r="Y26" s="30" t="s">
        <v>588</v>
      </c>
      <c r="Z26" s="30" t="s">
        <v>589</v>
      </c>
      <c r="AA26" s="76" t="s">
        <v>590</v>
      </c>
      <c r="AB26" s="76" t="s">
        <v>591</v>
      </c>
      <c r="AF26" s="28"/>
      <c r="AK26" s="47" t="str">
        <f t="shared" si="7"/>
        <v>Y</v>
      </c>
    </row>
    <row r="27" spans="1:37" ht="13.5" customHeight="1" x14ac:dyDescent="0.15">
      <c r="A27" s="12" t="str">
        <f>IF(D23="", "-", D23)</f>
        <v>国土強靱化施策</v>
      </c>
      <c r="B27" s="12"/>
      <c r="F27" s="17" t="s">
        <v>592</v>
      </c>
      <c r="G27" s="16"/>
      <c r="H27" s="12" t="str">
        <f t="shared" si="1"/>
        <v/>
      </c>
      <c r="I27" s="12" t="str">
        <f t="shared" si="5"/>
        <v>エネルギー対策特別会計エネルギー需給勘定</v>
      </c>
      <c r="K27" s="12"/>
      <c r="L27" s="12"/>
      <c r="O27" s="12"/>
      <c r="P27" s="12"/>
      <c r="Q27" s="18"/>
      <c r="T27" s="12"/>
      <c r="U27" s="30" t="s">
        <v>593</v>
      </c>
      <c r="Y27" s="30" t="s">
        <v>594</v>
      </c>
      <c r="Z27" s="30" t="s">
        <v>595</v>
      </c>
      <c r="AA27" s="76" t="s">
        <v>596</v>
      </c>
      <c r="AB27" s="76" t="s">
        <v>597</v>
      </c>
      <c r="AF27" s="28"/>
      <c r="AK27" s="47" t="str">
        <f>CHAR(CODE(AK26)+1)</f>
        <v>Z</v>
      </c>
    </row>
    <row r="28" spans="1:37" ht="13.5" customHeight="1" x14ac:dyDescent="0.15">
      <c r="B28" s="12"/>
      <c r="F28" s="17" t="s">
        <v>598</v>
      </c>
      <c r="G28" s="16"/>
      <c r="H28" s="12" t="str">
        <f t="shared" si="1"/>
        <v/>
      </c>
      <c r="I28" s="12" t="str">
        <f t="shared" si="5"/>
        <v>エネルギー対策特別会計エネルギー需給勘定</v>
      </c>
      <c r="K28" s="12"/>
      <c r="L28" s="12"/>
      <c r="O28" s="12"/>
      <c r="P28" s="12"/>
      <c r="Q28" s="18"/>
      <c r="T28" s="12"/>
      <c r="U28" s="30" t="s">
        <v>599</v>
      </c>
      <c r="Y28" s="30" t="s">
        <v>600</v>
      </c>
      <c r="Z28" s="30" t="s">
        <v>601</v>
      </c>
      <c r="AA28" s="76" t="s">
        <v>602</v>
      </c>
      <c r="AB28" s="76" t="s">
        <v>603</v>
      </c>
      <c r="AF28" s="28"/>
      <c r="AK28" s="47" t="s">
        <v>604</v>
      </c>
    </row>
    <row r="29" spans="1:37" ht="13.5" customHeight="1" x14ac:dyDescent="0.15">
      <c r="A29" s="12"/>
      <c r="B29" s="12"/>
      <c r="F29" s="17" t="s">
        <v>605</v>
      </c>
      <c r="G29" s="16"/>
      <c r="H29" s="12" t="str">
        <f t="shared" si="1"/>
        <v/>
      </c>
      <c r="I29" s="12" t="str">
        <f t="shared" si="5"/>
        <v>エネルギー対策特別会計エネルギー需給勘定</v>
      </c>
      <c r="K29" s="12"/>
      <c r="L29" s="12"/>
      <c r="O29" s="12"/>
      <c r="P29" s="12"/>
      <c r="Q29" s="18"/>
      <c r="T29" s="12"/>
      <c r="U29" s="30" t="s">
        <v>606</v>
      </c>
      <c r="Y29" s="30" t="s">
        <v>607</v>
      </c>
      <c r="Z29" s="30" t="s">
        <v>608</v>
      </c>
      <c r="AA29" s="76" t="s">
        <v>609</v>
      </c>
      <c r="AB29" s="76" t="s">
        <v>610</v>
      </c>
      <c r="AF29" s="28"/>
      <c r="AK29" s="47" t="str">
        <f t="shared" si="7"/>
        <v>b</v>
      </c>
    </row>
    <row r="30" spans="1:37" ht="13.5" customHeight="1" x14ac:dyDescent="0.15">
      <c r="A30" s="12"/>
      <c r="B30" s="12"/>
      <c r="F30" s="17" t="s">
        <v>611</v>
      </c>
      <c r="G30" s="16"/>
      <c r="H30" s="12" t="str">
        <f t="shared" si="1"/>
        <v/>
      </c>
      <c r="I30" s="12" t="str">
        <f t="shared" si="5"/>
        <v>エネルギー対策特別会計エネルギー需給勘定</v>
      </c>
      <c r="K30" s="12"/>
      <c r="L30" s="12"/>
      <c r="O30" s="12"/>
      <c r="P30" s="12"/>
      <c r="Q30" s="18"/>
      <c r="T30" s="12"/>
      <c r="U30" s="30" t="s">
        <v>612</v>
      </c>
      <c r="Y30" s="30" t="s">
        <v>613</v>
      </c>
      <c r="Z30" s="30" t="s">
        <v>614</v>
      </c>
      <c r="AA30" s="76" t="s">
        <v>615</v>
      </c>
      <c r="AB30" s="76" t="s">
        <v>616</v>
      </c>
      <c r="AF30" s="28"/>
      <c r="AK30" s="47" t="str">
        <f t="shared" si="7"/>
        <v>c</v>
      </c>
    </row>
    <row r="31" spans="1:37" ht="13.5" customHeight="1" x14ac:dyDescent="0.15">
      <c r="A31" s="12"/>
      <c r="B31" s="12"/>
      <c r="F31" s="17" t="s">
        <v>617</v>
      </c>
      <c r="G31" s="16"/>
      <c r="H31" s="12" t="str">
        <f t="shared" si="1"/>
        <v/>
      </c>
      <c r="I31" s="12" t="str">
        <f t="shared" si="5"/>
        <v>エネルギー対策特別会計エネルギー需給勘定</v>
      </c>
      <c r="K31" s="12"/>
      <c r="L31" s="12"/>
      <c r="O31" s="12"/>
      <c r="P31" s="12"/>
      <c r="Q31" s="18"/>
      <c r="T31" s="12"/>
      <c r="U31" s="30" t="s">
        <v>618</v>
      </c>
      <c r="Y31" s="30" t="s">
        <v>619</v>
      </c>
      <c r="Z31" s="30" t="s">
        <v>620</v>
      </c>
      <c r="AA31" s="76" t="s">
        <v>621</v>
      </c>
      <c r="AB31" s="76" t="s">
        <v>622</v>
      </c>
      <c r="AF31" s="28"/>
      <c r="AK31" s="47" t="str">
        <f t="shared" si="7"/>
        <v>d</v>
      </c>
    </row>
    <row r="32" spans="1:37" ht="13.5" customHeight="1" x14ac:dyDescent="0.15">
      <c r="A32" s="12"/>
      <c r="B32" s="12"/>
      <c r="F32" s="17" t="s">
        <v>623</v>
      </c>
      <c r="G32" s="16"/>
      <c r="H32" s="12" t="str">
        <f t="shared" si="1"/>
        <v/>
      </c>
      <c r="I32" s="12" t="str">
        <f t="shared" si="5"/>
        <v>エネルギー対策特別会計エネルギー需給勘定</v>
      </c>
      <c r="K32" s="12"/>
      <c r="L32" s="12"/>
      <c r="O32" s="12"/>
      <c r="P32" s="12"/>
      <c r="Q32" s="18"/>
      <c r="T32" s="12"/>
      <c r="U32" s="30" t="s">
        <v>624</v>
      </c>
      <c r="Y32" s="30" t="s">
        <v>625</v>
      </c>
      <c r="Z32" s="30" t="s">
        <v>626</v>
      </c>
      <c r="AA32" s="76" t="s">
        <v>627</v>
      </c>
      <c r="AB32" s="76" t="s">
        <v>627</v>
      </c>
      <c r="AF32" s="28"/>
      <c r="AK32" s="47" t="str">
        <f t="shared" si="7"/>
        <v>e</v>
      </c>
    </row>
    <row r="33" spans="1:37" ht="13.5" customHeight="1" x14ac:dyDescent="0.15">
      <c r="A33" s="12"/>
      <c r="B33" s="12"/>
      <c r="F33" s="17" t="s">
        <v>628</v>
      </c>
      <c r="G33" s="16"/>
      <c r="H33" s="12" t="str">
        <f t="shared" si="1"/>
        <v/>
      </c>
      <c r="I33" s="12" t="str">
        <f t="shared" si="5"/>
        <v>エネルギー対策特別会計エネルギー需給勘定</v>
      </c>
      <c r="K33" s="12"/>
      <c r="L33" s="12"/>
      <c r="O33" s="12"/>
      <c r="P33" s="12"/>
      <c r="Q33" s="18"/>
      <c r="T33" s="12"/>
      <c r="U33" s="30" t="s">
        <v>629</v>
      </c>
      <c r="Y33" s="30" t="s">
        <v>630</v>
      </c>
      <c r="Z33" s="30" t="s">
        <v>631</v>
      </c>
      <c r="AA33" s="68"/>
      <c r="AF33" s="28"/>
      <c r="AK33" s="47" t="str">
        <f t="shared" si="7"/>
        <v>f</v>
      </c>
    </row>
    <row r="34" spans="1:37" ht="13.5" customHeight="1" x14ac:dyDescent="0.15">
      <c r="A34" s="12"/>
      <c r="B34" s="12"/>
      <c r="F34" s="17" t="s">
        <v>632</v>
      </c>
      <c r="G34" s="16"/>
      <c r="H34" s="12" t="str">
        <f t="shared" si="1"/>
        <v/>
      </c>
      <c r="I34" s="12" t="str">
        <f t="shared" si="5"/>
        <v>エネルギー対策特別会計エネルギー需給勘定</v>
      </c>
      <c r="K34" s="12"/>
      <c r="L34" s="12"/>
      <c r="O34" s="12"/>
      <c r="P34" s="12"/>
      <c r="Q34" s="18"/>
      <c r="T34" s="12"/>
      <c r="U34" s="30" t="s">
        <v>633</v>
      </c>
      <c r="Y34" s="30" t="s">
        <v>634</v>
      </c>
      <c r="Z34" s="30" t="s">
        <v>635</v>
      </c>
      <c r="AF34" s="28"/>
      <c r="AK34" s="47" t="str">
        <f t="shared" si="7"/>
        <v>g</v>
      </c>
    </row>
    <row r="35" spans="1:37" ht="13.5" customHeight="1" x14ac:dyDescent="0.15">
      <c r="A35" s="12"/>
      <c r="B35" s="12"/>
      <c r="F35" s="17" t="s">
        <v>636</v>
      </c>
      <c r="G35" s="16"/>
      <c r="H35" s="12" t="str">
        <f t="shared" si="1"/>
        <v/>
      </c>
      <c r="I35" s="12" t="str">
        <f t="shared" si="5"/>
        <v>エネルギー対策特別会計エネルギー需給勘定</v>
      </c>
      <c r="K35" s="12"/>
      <c r="L35" s="12"/>
      <c r="O35" s="12"/>
      <c r="P35" s="12"/>
      <c r="Q35" s="18"/>
      <c r="T35" s="12"/>
      <c r="U35" s="30" t="s">
        <v>637</v>
      </c>
      <c r="Y35" s="30" t="s">
        <v>638</v>
      </c>
      <c r="Z35" s="30" t="s">
        <v>639</v>
      </c>
      <c r="AF35" s="28"/>
      <c r="AK35" s="47" t="str">
        <f t="shared" si="7"/>
        <v>h</v>
      </c>
    </row>
    <row r="36" spans="1:37" ht="13.5" customHeight="1" x14ac:dyDescent="0.15">
      <c r="A36" s="12"/>
      <c r="B36" s="12"/>
      <c r="F36" s="17" t="s">
        <v>640</v>
      </c>
      <c r="G36" s="16"/>
      <c r="H36" s="12" t="str">
        <f t="shared" si="1"/>
        <v/>
      </c>
      <c r="I36" s="12" t="str">
        <f t="shared" si="5"/>
        <v>エネルギー対策特別会計エネルギー需給勘定</v>
      </c>
      <c r="K36" s="12"/>
      <c r="L36" s="12"/>
      <c r="O36" s="12"/>
      <c r="P36" s="12"/>
      <c r="Q36" s="18"/>
      <c r="T36" s="12"/>
      <c r="Y36" s="30" t="s">
        <v>641</v>
      </c>
      <c r="Z36" s="30" t="s">
        <v>642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643</v>
      </c>
      <c r="Z37" s="30" t="s">
        <v>644</v>
      </c>
      <c r="AF37" s="28"/>
      <c r="AK37" s="47" t="str">
        <f t="shared" si="7"/>
        <v>j</v>
      </c>
    </row>
    <row r="38" spans="1:37" x14ac:dyDescent="0.15">
      <c r="A38" s="12"/>
      <c r="B38" s="12"/>
      <c r="F38" s="12"/>
      <c r="G38" s="18"/>
      <c r="K38" s="12"/>
      <c r="L38" s="12"/>
      <c r="O38" s="12"/>
      <c r="P38" s="12"/>
      <c r="Q38" s="18"/>
      <c r="T38" s="12"/>
      <c r="Y38" s="30" t="s">
        <v>645</v>
      </c>
      <c r="Z38" s="30" t="s">
        <v>646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647</v>
      </c>
      <c r="Y39" s="30" t="s">
        <v>648</v>
      </c>
      <c r="Z39" s="30" t="s">
        <v>649</v>
      </c>
      <c r="AF39" s="28"/>
      <c r="AK39" s="47" t="str">
        <f t="shared" si="7"/>
        <v>l</v>
      </c>
    </row>
    <row r="40" spans="1:37" x14ac:dyDescent="0.15">
      <c r="A40" s="12"/>
      <c r="B40" s="12"/>
      <c r="F40" s="12"/>
      <c r="G40" s="18"/>
      <c r="K40" s="12"/>
      <c r="L40" s="12"/>
      <c r="O40" s="12"/>
      <c r="P40" s="12"/>
      <c r="Q40" s="18"/>
      <c r="T40" s="12"/>
      <c r="U40" s="30"/>
      <c r="Y40" s="30" t="s">
        <v>650</v>
      </c>
      <c r="Z40" s="30" t="s">
        <v>651</v>
      </c>
      <c r="AF40" s="28"/>
      <c r="AK40" s="47" t="str">
        <f t="shared" si="7"/>
        <v>m</v>
      </c>
    </row>
    <row r="41" spans="1:37" x14ac:dyDescent="0.15">
      <c r="A41" s="12"/>
      <c r="B41" s="12"/>
      <c r="F41" s="12"/>
      <c r="G41" s="18"/>
      <c r="K41" s="12"/>
      <c r="L41" s="12"/>
      <c r="O41" s="12"/>
      <c r="P41" s="12"/>
      <c r="Q41" s="18"/>
      <c r="T41" s="12"/>
      <c r="U41" s="30" t="s">
        <v>652</v>
      </c>
      <c r="Y41" s="30" t="s">
        <v>653</v>
      </c>
      <c r="Z41" s="30" t="s">
        <v>654</v>
      </c>
      <c r="AF41" s="28"/>
      <c r="AK41" s="47" t="str">
        <f t="shared" si="7"/>
        <v>n</v>
      </c>
    </row>
    <row r="42" spans="1:37" x14ac:dyDescent="0.15">
      <c r="A42" s="12"/>
      <c r="B42" s="12"/>
      <c r="F42" s="12"/>
      <c r="G42" s="18"/>
      <c r="K42" s="12"/>
      <c r="L42" s="12"/>
      <c r="O42" s="12"/>
      <c r="P42" s="12"/>
      <c r="Q42" s="18"/>
      <c r="T42" s="12"/>
      <c r="U42" s="30" t="s">
        <v>655</v>
      </c>
      <c r="Y42" s="30" t="s">
        <v>656</v>
      </c>
      <c r="Z42" s="30" t="s">
        <v>657</v>
      </c>
      <c r="AF42" s="28"/>
      <c r="AK42" s="47" t="str">
        <f t="shared" si="7"/>
        <v>o</v>
      </c>
    </row>
    <row r="43" spans="1:37" x14ac:dyDescent="0.15">
      <c r="A43" s="12"/>
      <c r="B43" s="12"/>
      <c r="F43" s="12"/>
      <c r="G43" s="18"/>
      <c r="K43" s="12"/>
      <c r="L43" s="12"/>
      <c r="O43" s="12"/>
      <c r="P43" s="12"/>
      <c r="Q43" s="18"/>
      <c r="T43" s="12"/>
      <c r="Y43" s="30" t="s">
        <v>658</v>
      </c>
      <c r="Z43" s="30" t="s">
        <v>659</v>
      </c>
      <c r="AF43" s="28"/>
      <c r="AK43" s="47" t="str">
        <f t="shared" si="7"/>
        <v>p</v>
      </c>
    </row>
    <row r="44" spans="1:37" x14ac:dyDescent="0.15">
      <c r="A44" s="12"/>
      <c r="B44" s="12"/>
      <c r="F44" s="12"/>
      <c r="G44" s="18"/>
      <c r="K44" s="12"/>
      <c r="L44" s="12"/>
      <c r="O44" s="12"/>
      <c r="P44" s="12"/>
      <c r="Q44" s="18"/>
      <c r="T44" s="12"/>
      <c r="Y44" s="30" t="s">
        <v>660</v>
      </c>
      <c r="Z44" s="30" t="s">
        <v>661</v>
      </c>
      <c r="AF44" s="28"/>
      <c r="AK44" s="47" t="str">
        <f t="shared" si="7"/>
        <v>q</v>
      </c>
    </row>
    <row r="45" spans="1:37" x14ac:dyDescent="0.15">
      <c r="A45" s="12"/>
      <c r="B45" s="12"/>
      <c r="F45" s="12"/>
      <c r="G45" s="18"/>
      <c r="K45" s="12"/>
      <c r="L45" s="12"/>
      <c r="O45" s="12"/>
      <c r="P45" s="12"/>
      <c r="Q45" s="18"/>
      <c r="T45" s="12"/>
      <c r="U45" s="27" t="s">
        <v>350</v>
      </c>
      <c r="Y45" s="30" t="s">
        <v>662</v>
      </c>
      <c r="Z45" s="30" t="s">
        <v>663</v>
      </c>
      <c r="AF45" s="28"/>
      <c r="AK45" s="47" t="str">
        <f t="shared" si="7"/>
        <v>r</v>
      </c>
    </row>
    <row r="46" spans="1:37" x14ac:dyDescent="0.15">
      <c r="A46" s="12"/>
      <c r="B46" s="12"/>
      <c r="F46" s="12"/>
      <c r="G46" s="18"/>
      <c r="K46" s="12"/>
      <c r="L46" s="12"/>
      <c r="O46" s="12"/>
      <c r="P46" s="12"/>
      <c r="Q46" s="18"/>
      <c r="T46" s="12"/>
      <c r="U46" s="82" t="s">
        <v>664</v>
      </c>
      <c r="Y46" s="30" t="s">
        <v>665</v>
      </c>
      <c r="Z46" s="30" t="s">
        <v>666</v>
      </c>
      <c r="AF46" s="28"/>
      <c r="AK46" s="47" t="str">
        <f t="shared" si="7"/>
        <v>s</v>
      </c>
    </row>
    <row r="47" spans="1:37" x14ac:dyDescent="0.15">
      <c r="A47" s="12"/>
      <c r="B47" s="12"/>
      <c r="F47" s="12"/>
      <c r="G47" s="18"/>
      <c r="K47" s="12"/>
      <c r="L47" s="12"/>
      <c r="O47" s="12"/>
      <c r="P47" s="12"/>
      <c r="Q47" s="18"/>
      <c r="T47" s="12"/>
      <c r="Y47" s="30" t="s">
        <v>667</v>
      </c>
      <c r="Z47" s="30" t="s">
        <v>668</v>
      </c>
      <c r="AF47" s="28"/>
      <c r="AK47" s="47" t="str">
        <f t="shared" si="7"/>
        <v>t</v>
      </c>
    </row>
    <row r="48" spans="1:37" x14ac:dyDescent="0.15">
      <c r="A48" s="12"/>
      <c r="B48" s="12"/>
      <c r="F48" s="12"/>
      <c r="G48" s="18"/>
      <c r="K48" s="12"/>
      <c r="L48" s="12"/>
      <c r="O48" s="12"/>
      <c r="P48" s="12"/>
      <c r="Q48" s="18"/>
      <c r="T48" s="12"/>
      <c r="U48" s="82">
        <v>2021</v>
      </c>
      <c r="Y48" s="30" t="s">
        <v>669</v>
      </c>
      <c r="Z48" s="30" t="s">
        <v>670</v>
      </c>
      <c r="AF48" s="28"/>
      <c r="AK48" s="47" t="str">
        <f t="shared" si="7"/>
        <v>u</v>
      </c>
    </row>
    <row r="49" spans="1:37" x14ac:dyDescent="0.15">
      <c r="A49" s="12"/>
      <c r="B49" s="12"/>
      <c r="F49" s="12"/>
      <c r="G49" s="18"/>
      <c r="K49" s="12"/>
      <c r="L49" s="12"/>
      <c r="O49" s="12"/>
      <c r="P49" s="12"/>
      <c r="Q49" s="18"/>
      <c r="T49" s="12"/>
      <c r="U49" s="82">
        <v>2022</v>
      </c>
      <c r="Y49" s="30" t="s">
        <v>671</v>
      </c>
      <c r="Z49" s="30" t="s">
        <v>672</v>
      </c>
      <c r="AF49" s="28"/>
      <c r="AK49" s="47" t="str">
        <f t="shared" si="7"/>
        <v>v</v>
      </c>
    </row>
    <row r="50" spans="1:37" x14ac:dyDescent="0.15">
      <c r="A50" s="12"/>
      <c r="B50" s="12"/>
      <c r="F50" s="12"/>
      <c r="G50" s="18"/>
      <c r="K50" s="12"/>
      <c r="L50" s="12"/>
      <c r="O50" s="12"/>
      <c r="P50" s="12"/>
      <c r="Q50" s="18"/>
      <c r="T50" s="12"/>
      <c r="U50" s="82">
        <v>2023</v>
      </c>
      <c r="Y50" s="30" t="s">
        <v>673</v>
      </c>
      <c r="Z50" s="30" t="s">
        <v>674</v>
      </c>
      <c r="AF50" s="28"/>
    </row>
    <row r="51" spans="1:37" x14ac:dyDescent="0.15">
      <c r="A51" s="12"/>
      <c r="B51" s="12"/>
      <c r="F51" s="12"/>
      <c r="G51" s="18"/>
      <c r="K51" s="12"/>
      <c r="L51" s="12"/>
      <c r="O51" s="12"/>
      <c r="P51" s="12"/>
      <c r="Q51" s="18"/>
      <c r="T51" s="12"/>
      <c r="U51" s="82">
        <v>2024</v>
      </c>
      <c r="Y51" s="30" t="s">
        <v>675</v>
      </c>
      <c r="Z51" s="30" t="s">
        <v>676</v>
      </c>
      <c r="AF51" s="28"/>
    </row>
    <row r="52" spans="1:37" x14ac:dyDescent="0.15">
      <c r="A52" s="12"/>
      <c r="B52" s="12"/>
      <c r="F52" s="12"/>
      <c r="G52" s="18"/>
      <c r="K52" s="12"/>
      <c r="L52" s="12"/>
      <c r="O52" s="12"/>
      <c r="P52" s="12"/>
      <c r="Q52" s="18"/>
      <c r="T52" s="12"/>
      <c r="U52" s="82">
        <v>2025</v>
      </c>
      <c r="Y52" s="30" t="s">
        <v>677</v>
      </c>
      <c r="Z52" s="30" t="s">
        <v>678</v>
      </c>
      <c r="AF52" s="28"/>
    </row>
    <row r="53" spans="1:37" x14ac:dyDescent="0.15">
      <c r="A53" s="12"/>
      <c r="B53" s="12"/>
      <c r="F53" s="12"/>
      <c r="G53" s="18"/>
      <c r="K53" s="12"/>
      <c r="L53" s="12"/>
      <c r="O53" s="12"/>
      <c r="P53" s="12"/>
      <c r="Q53" s="18"/>
      <c r="T53" s="12"/>
      <c r="U53" s="82">
        <v>2026</v>
      </c>
      <c r="Y53" s="30" t="s">
        <v>679</v>
      </c>
      <c r="Z53" s="30" t="s">
        <v>680</v>
      </c>
      <c r="AF53" s="28"/>
    </row>
    <row r="54" spans="1:37" x14ac:dyDescent="0.15">
      <c r="A54" s="12"/>
      <c r="B54" s="12"/>
      <c r="F54" s="12"/>
      <c r="G54" s="18"/>
      <c r="K54" s="12"/>
      <c r="L54" s="12"/>
      <c r="O54" s="12"/>
      <c r="P54" s="12"/>
      <c r="Q54" s="18"/>
      <c r="T54" s="12"/>
      <c r="Y54" s="30" t="s">
        <v>681</v>
      </c>
      <c r="Z54" s="30" t="s">
        <v>682</v>
      </c>
      <c r="AF54" s="28"/>
    </row>
    <row r="55" spans="1:37" x14ac:dyDescent="0.15">
      <c r="A55" s="12"/>
      <c r="B55" s="12"/>
      <c r="F55" s="12"/>
      <c r="G55" s="18"/>
      <c r="K55" s="12"/>
      <c r="L55" s="12"/>
      <c r="O55" s="12"/>
      <c r="P55" s="12"/>
      <c r="Q55" s="18"/>
      <c r="T55" s="12"/>
      <c r="Y55" s="30" t="s">
        <v>683</v>
      </c>
      <c r="Z55" s="30" t="s">
        <v>684</v>
      </c>
      <c r="AF55" s="28"/>
    </row>
    <row r="56" spans="1:37" x14ac:dyDescent="0.15">
      <c r="A56" s="12"/>
      <c r="B56" s="12"/>
      <c r="F56" s="12"/>
      <c r="G56" s="18"/>
      <c r="K56" s="12"/>
      <c r="L56" s="12"/>
      <c r="O56" s="12"/>
      <c r="P56" s="12"/>
      <c r="Q56" s="18"/>
      <c r="T56" s="12"/>
      <c r="U56" s="82">
        <v>20</v>
      </c>
      <c r="Y56" s="30" t="s">
        <v>685</v>
      </c>
      <c r="Z56" s="30" t="s">
        <v>686</v>
      </c>
      <c r="AF56" s="28"/>
    </row>
    <row r="57" spans="1:37" x14ac:dyDescent="0.15">
      <c r="A57" s="12"/>
      <c r="B57" s="12"/>
      <c r="F57" s="12"/>
      <c r="G57" s="18"/>
      <c r="K57" s="12"/>
      <c r="L57" s="12"/>
      <c r="O57" s="12"/>
      <c r="P57" s="12"/>
      <c r="Q57" s="18"/>
      <c r="T57" s="12"/>
      <c r="U57" s="30" t="s">
        <v>687</v>
      </c>
      <c r="Y57" s="30" t="s">
        <v>688</v>
      </c>
      <c r="Z57" s="30" t="s">
        <v>689</v>
      </c>
      <c r="AF57" s="28"/>
    </row>
    <row r="58" spans="1:37" x14ac:dyDescent="0.15">
      <c r="A58" s="12"/>
      <c r="B58" s="12"/>
      <c r="F58" s="12"/>
      <c r="G58" s="18"/>
      <c r="K58" s="12"/>
      <c r="L58" s="12"/>
      <c r="O58" s="12"/>
      <c r="P58" s="12"/>
      <c r="Q58" s="18"/>
      <c r="T58" s="12"/>
      <c r="U58" s="30" t="s">
        <v>375</v>
      </c>
      <c r="Y58" s="30" t="s">
        <v>690</v>
      </c>
      <c r="Z58" s="30" t="s">
        <v>691</v>
      </c>
      <c r="AF58" s="28"/>
    </row>
    <row r="59" spans="1:37" x14ac:dyDescent="0.15">
      <c r="A59" s="12"/>
      <c r="B59" s="12"/>
      <c r="F59" s="12"/>
      <c r="G59" s="18"/>
      <c r="K59" s="12"/>
      <c r="L59" s="12"/>
      <c r="O59" s="12"/>
      <c r="P59" s="12"/>
      <c r="Q59" s="18"/>
      <c r="T59" s="12"/>
      <c r="Y59" s="30" t="s">
        <v>692</v>
      </c>
      <c r="Z59" s="30" t="s">
        <v>693</v>
      </c>
      <c r="AF59" s="28"/>
    </row>
    <row r="60" spans="1:37" x14ac:dyDescent="0.15">
      <c r="A60" s="12"/>
      <c r="B60" s="12"/>
      <c r="F60" s="12"/>
      <c r="G60" s="18"/>
      <c r="K60" s="12"/>
      <c r="L60" s="12"/>
      <c r="O60" s="12"/>
      <c r="P60" s="12"/>
      <c r="Q60" s="18"/>
      <c r="T60" s="12"/>
      <c r="Y60" s="30" t="s">
        <v>694</v>
      </c>
      <c r="Z60" s="30" t="s">
        <v>695</v>
      </c>
      <c r="AF60" s="28"/>
    </row>
    <row r="61" spans="1:37" x14ac:dyDescent="0.15">
      <c r="A61" s="12"/>
      <c r="B61" s="12"/>
      <c r="F61" s="12"/>
      <c r="G61" s="18"/>
      <c r="K61" s="12"/>
      <c r="L61" s="12"/>
      <c r="O61" s="12"/>
      <c r="P61" s="12"/>
      <c r="Q61" s="18"/>
      <c r="T61" s="12"/>
      <c r="Y61" s="30" t="s">
        <v>696</v>
      </c>
      <c r="Z61" s="30" t="s">
        <v>697</v>
      </c>
      <c r="AF61" s="28"/>
    </row>
    <row r="62" spans="1:37" x14ac:dyDescent="0.15">
      <c r="A62" s="12"/>
      <c r="B62" s="12"/>
      <c r="F62" s="12"/>
      <c r="G62" s="18"/>
      <c r="K62" s="12"/>
      <c r="L62" s="12"/>
      <c r="O62" s="12"/>
      <c r="P62" s="12"/>
      <c r="Q62" s="18"/>
      <c r="T62" s="12"/>
      <c r="Y62" s="30" t="s">
        <v>698</v>
      </c>
      <c r="Z62" s="30" t="s">
        <v>699</v>
      </c>
      <c r="AF62" s="28"/>
    </row>
    <row r="63" spans="1:37" x14ac:dyDescent="0.15">
      <c r="A63" s="12"/>
      <c r="B63" s="12"/>
      <c r="F63" s="12"/>
      <c r="G63" s="18"/>
      <c r="K63" s="12"/>
      <c r="L63" s="12"/>
      <c r="O63" s="12"/>
      <c r="P63" s="12"/>
      <c r="Q63" s="18"/>
      <c r="T63" s="12"/>
      <c r="Y63" s="30" t="s">
        <v>700</v>
      </c>
      <c r="Z63" s="30" t="s">
        <v>701</v>
      </c>
      <c r="AF63" s="28"/>
    </row>
    <row r="64" spans="1:37" x14ac:dyDescent="0.15">
      <c r="A64" s="12"/>
      <c r="B64" s="12"/>
      <c r="F64" s="12"/>
      <c r="G64" s="18"/>
      <c r="K64" s="12"/>
      <c r="L64" s="12"/>
      <c r="O64" s="12"/>
      <c r="P64" s="12"/>
      <c r="Q64" s="18"/>
      <c r="T64" s="12"/>
      <c r="Y64" s="30" t="s">
        <v>702</v>
      </c>
      <c r="Z64" s="30" t="s">
        <v>703</v>
      </c>
      <c r="AF64" s="28"/>
    </row>
    <row r="65" spans="1:32" x14ac:dyDescent="0.15">
      <c r="A65" s="12"/>
      <c r="B65" s="12"/>
      <c r="F65" s="12"/>
      <c r="G65" s="18"/>
      <c r="K65" s="12"/>
      <c r="L65" s="12"/>
      <c r="O65" s="12"/>
      <c r="P65" s="12"/>
      <c r="Q65" s="18"/>
      <c r="T65" s="12"/>
      <c r="Y65" s="30" t="s">
        <v>704</v>
      </c>
      <c r="Z65" s="30" t="s">
        <v>705</v>
      </c>
      <c r="AF65" s="28"/>
    </row>
    <row r="66" spans="1:32" x14ac:dyDescent="0.15">
      <c r="A66" s="12"/>
      <c r="B66" s="12"/>
      <c r="F66" s="12"/>
      <c r="G66" s="18"/>
      <c r="K66" s="12"/>
      <c r="L66" s="12"/>
      <c r="O66" s="12"/>
      <c r="P66" s="12"/>
      <c r="Q66" s="18"/>
      <c r="T66" s="12"/>
      <c r="Y66" s="30" t="s">
        <v>706</v>
      </c>
      <c r="Z66" s="30" t="s">
        <v>707</v>
      </c>
      <c r="AF66" s="28"/>
    </row>
    <row r="67" spans="1:32" x14ac:dyDescent="0.15">
      <c r="A67" s="12"/>
      <c r="B67" s="12"/>
      <c r="F67" s="12"/>
      <c r="G67" s="18"/>
      <c r="K67" s="12"/>
      <c r="L67" s="12"/>
      <c r="O67" s="12"/>
      <c r="P67" s="12"/>
      <c r="Q67" s="18"/>
      <c r="T67" s="12"/>
      <c r="Y67" s="30" t="s">
        <v>708</v>
      </c>
      <c r="Z67" s="30" t="s">
        <v>709</v>
      </c>
      <c r="AF67" s="28"/>
    </row>
    <row r="68" spans="1:32" x14ac:dyDescent="0.15">
      <c r="A68" s="12"/>
      <c r="B68" s="12"/>
      <c r="F68" s="12"/>
      <c r="G68" s="18"/>
      <c r="K68" s="12"/>
      <c r="L68" s="12"/>
      <c r="O68" s="12"/>
      <c r="P68" s="12"/>
      <c r="Q68" s="18"/>
      <c r="T68" s="12"/>
      <c r="Y68" s="30" t="s">
        <v>710</v>
      </c>
      <c r="Z68" s="30" t="s">
        <v>711</v>
      </c>
      <c r="AF68" s="28"/>
    </row>
    <row r="69" spans="1:32" x14ac:dyDescent="0.15">
      <c r="A69" s="12"/>
      <c r="B69" s="12"/>
      <c r="F69" s="12"/>
      <c r="G69" s="18"/>
      <c r="K69" s="12"/>
      <c r="L69" s="12"/>
      <c r="O69" s="12"/>
      <c r="P69" s="12"/>
      <c r="Q69" s="18"/>
      <c r="T69" s="12"/>
      <c r="Y69" s="30" t="s">
        <v>712</v>
      </c>
      <c r="Z69" s="30" t="s">
        <v>713</v>
      </c>
      <c r="AF69" s="28"/>
    </row>
    <row r="70" spans="1:32" x14ac:dyDescent="0.15">
      <c r="A70" s="12"/>
      <c r="B70" s="12"/>
      <c r="Y70" s="30" t="s">
        <v>714</v>
      </c>
      <c r="Z70" s="30" t="s">
        <v>715</v>
      </c>
    </row>
    <row r="71" spans="1:32" x14ac:dyDescent="0.15">
      <c r="Y71" s="30" t="s">
        <v>716</v>
      </c>
      <c r="Z71" s="30" t="s">
        <v>717</v>
      </c>
    </row>
    <row r="72" spans="1:32" x14ac:dyDescent="0.15">
      <c r="Y72" s="30" t="s">
        <v>718</v>
      </c>
      <c r="Z72" s="30" t="s">
        <v>719</v>
      </c>
    </row>
    <row r="73" spans="1:32" x14ac:dyDescent="0.15">
      <c r="Y73" s="30" t="s">
        <v>720</v>
      </c>
      <c r="Z73" s="30" t="s">
        <v>721</v>
      </c>
    </row>
    <row r="74" spans="1:32" x14ac:dyDescent="0.15">
      <c r="Y74" s="30" t="s">
        <v>722</v>
      </c>
      <c r="Z74" s="30" t="s">
        <v>723</v>
      </c>
    </row>
    <row r="75" spans="1:32" x14ac:dyDescent="0.15">
      <c r="Y75" s="30" t="s">
        <v>724</v>
      </c>
      <c r="Z75" s="30" t="s">
        <v>725</v>
      </c>
    </row>
    <row r="76" spans="1:32" x14ac:dyDescent="0.15">
      <c r="Y76" s="30" t="s">
        <v>726</v>
      </c>
      <c r="Z76" s="30" t="s">
        <v>727</v>
      </c>
    </row>
    <row r="77" spans="1:32" x14ac:dyDescent="0.15">
      <c r="Y77" s="30" t="s">
        <v>728</v>
      </c>
      <c r="Z77" s="30" t="s">
        <v>729</v>
      </c>
    </row>
    <row r="78" spans="1:32" x14ac:dyDescent="0.15">
      <c r="Y78" s="30" t="s">
        <v>730</v>
      </c>
      <c r="Z78" s="30" t="s">
        <v>731</v>
      </c>
    </row>
    <row r="79" spans="1:32" x14ac:dyDescent="0.15">
      <c r="Y79" s="30" t="s">
        <v>732</v>
      </c>
      <c r="Z79" s="30" t="s">
        <v>733</v>
      </c>
    </row>
    <row r="80" spans="1:32" x14ac:dyDescent="0.15">
      <c r="Y80" s="30" t="s">
        <v>734</v>
      </c>
      <c r="Z80" s="30" t="s">
        <v>735</v>
      </c>
    </row>
    <row r="81" spans="25:26" x14ac:dyDescent="0.15">
      <c r="Y81" s="30" t="s">
        <v>736</v>
      </c>
      <c r="Z81" s="30" t="s">
        <v>737</v>
      </c>
    </row>
    <row r="82" spans="25:26" x14ac:dyDescent="0.15">
      <c r="Y82" s="30" t="s">
        <v>738</v>
      </c>
      <c r="Z82" s="30" t="s">
        <v>739</v>
      </c>
    </row>
    <row r="83" spans="25:26" x14ac:dyDescent="0.15">
      <c r="Y83" s="30" t="s">
        <v>740</v>
      </c>
      <c r="Z83" s="30" t="s">
        <v>741</v>
      </c>
    </row>
    <row r="84" spans="25:26" x14ac:dyDescent="0.15">
      <c r="Y84" s="30" t="s">
        <v>742</v>
      </c>
      <c r="Z84" s="30" t="s">
        <v>743</v>
      </c>
    </row>
    <row r="85" spans="25:26" x14ac:dyDescent="0.15">
      <c r="Y85" s="30" t="s">
        <v>744</v>
      </c>
      <c r="Z85" s="30" t="s">
        <v>745</v>
      </c>
    </row>
    <row r="86" spans="25:26" x14ac:dyDescent="0.15">
      <c r="Y86" s="30" t="s">
        <v>746</v>
      </c>
      <c r="Z86" s="30" t="s">
        <v>747</v>
      </c>
    </row>
    <row r="87" spans="25:26" x14ac:dyDescent="0.15">
      <c r="Y87" s="30" t="s">
        <v>748</v>
      </c>
      <c r="Z87" s="30" t="s">
        <v>749</v>
      </c>
    </row>
    <row r="88" spans="25:26" x14ac:dyDescent="0.15">
      <c r="Y88" s="30" t="s">
        <v>750</v>
      </c>
      <c r="Z88" s="30" t="s">
        <v>751</v>
      </c>
    </row>
    <row r="89" spans="25:26" x14ac:dyDescent="0.15">
      <c r="Y89" s="30" t="s">
        <v>752</v>
      </c>
      <c r="Z89" s="30" t="s">
        <v>753</v>
      </c>
    </row>
    <row r="90" spans="25:26" x14ac:dyDescent="0.15">
      <c r="Y90" s="30" t="s">
        <v>754</v>
      </c>
      <c r="Z90" s="30" t="s">
        <v>755</v>
      </c>
    </row>
    <row r="91" spans="25:26" x14ac:dyDescent="0.15">
      <c r="Y91" s="30" t="s">
        <v>756</v>
      </c>
      <c r="Z91" s="30" t="s">
        <v>757</v>
      </c>
    </row>
    <row r="92" spans="25:26" x14ac:dyDescent="0.15">
      <c r="Y92" s="30" t="s">
        <v>758</v>
      </c>
      <c r="Z92" s="30" t="s">
        <v>759</v>
      </c>
    </row>
    <row r="93" spans="25:26" x14ac:dyDescent="0.15">
      <c r="Y93" s="30" t="s">
        <v>760</v>
      </c>
      <c r="Z93" s="30" t="s">
        <v>761</v>
      </c>
    </row>
    <row r="94" spans="25:26" x14ac:dyDescent="0.15">
      <c r="Y94" s="30" t="s">
        <v>762</v>
      </c>
      <c r="Z94" s="30" t="s">
        <v>763</v>
      </c>
    </row>
    <row r="95" spans="25:26" x14ac:dyDescent="0.15">
      <c r="Y95" s="30" t="s">
        <v>764</v>
      </c>
      <c r="Z95" s="30" t="s">
        <v>765</v>
      </c>
    </row>
    <row r="96" spans="25:26" x14ac:dyDescent="0.15">
      <c r="Y96" s="30" t="s">
        <v>766</v>
      </c>
      <c r="Z96" s="30" t="s">
        <v>366</v>
      </c>
    </row>
    <row r="97" spans="25:26" x14ac:dyDescent="0.15">
      <c r="Y97" s="30" t="s">
        <v>767</v>
      </c>
      <c r="Z97" s="30" t="s">
        <v>380</v>
      </c>
    </row>
    <row r="98" spans="25:26" x14ac:dyDescent="0.15">
      <c r="Y98" s="30" t="s">
        <v>61</v>
      </c>
      <c r="Z98" s="30" t="s">
        <v>394</v>
      </c>
    </row>
    <row r="99" spans="25:26" x14ac:dyDescent="0.15">
      <c r="Y99" s="30" t="s">
        <v>768</v>
      </c>
      <c r="Z99" s="30" t="s">
        <v>407</v>
      </c>
    </row>
    <row r="100" spans="25:26" x14ac:dyDescent="0.15">
      <c r="Y100" s="30" t="s">
        <v>769</v>
      </c>
      <c r="Z100" s="30" t="s">
        <v>421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79</v>
      </c>
      <c r="B2" s="469"/>
      <c r="C2" s="469"/>
      <c r="D2" s="469"/>
      <c r="E2" s="469"/>
      <c r="F2" s="470"/>
      <c r="G2" s="342" t="s">
        <v>80</v>
      </c>
      <c r="H2" s="343"/>
      <c r="I2" s="343"/>
      <c r="J2" s="343"/>
      <c r="K2" s="343"/>
      <c r="L2" s="343"/>
      <c r="M2" s="343"/>
      <c r="N2" s="343"/>
      <c r="O2" s="344"/>
      <c r="P2" s="346" t="s">
        <v>81</v>
      </c>
      <c r="Q2" s="343"/>
      <c r="R2" s="343"/>
      <c r="S2" s="343"/>
      <c r="T2" s="343"/>
      <c r="U2" s="343"/>
      <c r="V2" s="343"/>
      <c r="W2" s="343"/>
      <c r="X2" s="344"/>
      <c r="Y2" s="918"/>
      <c r="Z2" s="817"/>
      <c r="AA2" s="818"/>
      <c r="AB2" s="919" t="s">
        <v>60</v>
      </c>
      <c r="AC2" s="920"/>
      <c r="AD2" s="921"/>
      <c r="AE2" s="923" t="s">
        <v>770</v>
      </c>
      <c r="AF2" s="923"/>
      <c r="AG2" s="923"/>
      <c r="AH2" s="864"/>
      <c r="AI2" s="923" t="s">
        <v>767</v>
      </c>
      <c r="AJ2" s="923"/>
      <c r="AK2" s="923"/>
      <c r="AL2" s="864"/>
      <c r="AM2" s="923" t="s">
        <v>61</v>
      </c>
      <c r="AN2" s="923"/>
      <c r="AO2" s="923"/>
      <c r="AP2" s="864"/>
      <c r="AQ2" s="489" t="s">
        <v>82</v>
      </c>
      <c r="AR2" s="490"/>
      <c r="AS2" s="490"/>
      <c r="AT2" s="491"/>
      <c r="AU2" s="492" t="s">
        <v>83</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84</v>
      </c>
      <c r="AT3" s="434"/>
      <c r="AU3" s="435"/>
      <c r="AV3" s="435"/>
      <c r="AW3" s="327" t="s">
        <v>85</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88</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90</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91</v>
      </c>
      <c r="Z6" s="911"/>
      <c r="AA6" s="912"/>
      <c r="AB6" s="553" t="s">
        <v>92</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93</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79</v>
      </c>
      <c r="B9" s="469"/>
      <c r="C9" s="469"/>
      <c r="D9" s="469"/>
      <c r="E9" s="469"/>
      <c r="F9" s="470"/>
      <c r="G9" s="342" t="s">
        <v>80</v>
      </c>
      <c r="H9" s="343"/>
      <c r="I9" s="343"/>
      <c r="J9" s="343"/>
      <c r="K9" s="343"/>
      <c r="L9" s="343"/>
      <c r="M9" s="343"/>
      <c r="N9" s="343"/>
      <c r="O9" s="344"/>
      <c r="P9" s="346" t="s">
        <v>81</v>
      </c>
      <c r="Q9" s="343"/>
      <c r="R9" s="343"/>
      <c r="S9" s="343"/>
      <c r="T9" s="343"/>
      <c r="U9" s="343"/>
      <c r="V9" s="343"/>
      <c r="W9" s="343"/>
      <c r="X9" s="344"/>
      <c r="Y9" s="918"/>
      <c r="Z9" s="817"/>
      <c r="AA9" s="818"/>
      <c r="AB9" s="919" t="s">
        <v>60</v>
      </c>
      <c r="AC9" s="920"/>
      <c r="AD9" s="921"/>
      <c r="AE9" s="923" t="s">
        <v>770</v>
      </c>
      <c r="AF9" s="923"/>
      <c r="AG9" s="923"/>
      <c r="AH9" s="864"/>
      <c r="AI9" s="923" t="s">
        <v>767</v>
      </c>
      <c r="AJ9" s="923"/>
      <c r="AK9" s="923"/>
      <c r="AL9" s="864"/>
      <c r="AM9" s="923" t="s">
        <v>61</v>
      </c>
      <c r="AN9" s="923"/>
      <c r="AO9" s="923"/>
      <c r="AP9" s="864"/>
      <c r="AQ9" s="489" t="s">
        <v>82</v>
      </c>
      <c r="AR9" s="490"/>
      <c r="AS9" s="490"/>
      <c r="AT9" s="491"/>
      <c r="AU9" s="492" t="s">
        <v>83</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84</v>
      </c>
      <c r="AT10" s="434"/>
      <c r="AU10" s="435"/>
      <c r="AV10" s="435"/>
      <c r="AW10" s="327" t="s">
        <v>85</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88</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90</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91</v>
      </c>
      <c r="Z13" s="911"/>
      <c r="AA13" s="912"/>
      <c r="AB13" s="553" t="s">
        <v>92</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93</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79</v>
      </c>
      <c r="B16" s="469"/>
      <c r="C16" s="469"/>
      <c r="D16" s="469"/>
      <c r="E16" s="469"/>
      <c r="F16" s="470"/>
      <c r="G16" s="342" t="s">
        <v>80</v>
      </c>
      <c r="H16" s="343"/>
      <c r="I16" s="343"/>
      <c r="J16" s="343"/>
      <c r="K16" s="343"/>
      <c r="L16" s="343"/>
      <c r="M16" s="343"/>
      <c r="N16" s="343"/>
      <c r="O16" s="344"/>
      <c r="P16" s="346" t="s">
        <v>81</v>
      </c>
      <c r="Q16" s="343"/>
      <c r="R16" s="343"/>
      <c r="S16" s="343"/>
      <c r="T16" s="343"/>
      <c r="U16" s="343"/>
      <c r="V16" s="343"/>
      <c r="W16" s="343"/>
      <c r="X16" s="344"/>
      <c r="Y16" s="918"/>
      <c r="Z16" s="817"/>
      <c r="AA16" s="818"/>
      <c r="AB16" s="919" t="s">
        <v>60</v>
      </c>
      <c r="AC16" s="920"/>
      <c r="AD16" s="921"/>
      <c r="AE16" s="923" t="s">
        <v>770</v>
      </c>
      <c r="AF16" s="923"/>
      <c r="AG16" s="923"/>
      <c r="AH16" s="864"/>
      <c r="AI16" s="923" t="s">
        <v>767</v>
      </c>
      <c r="AJ16" s="923"/>
      <c r="AK16" s="923"/>
      <c r="AL16" s="864"/>
      <c r="AM16" s="923" t="s">
        <v>61</v>
      </c>
      <c r="AN16" s="923"/>
      <c r="AO16" s="923"/>
      <c r="AP16" s="864"/>
      <c r="AQ16" s="489" t="s">
        <v>82</v>
      </c>
      <c r="AR16" s="490"/>
      <c r="AS16" s="490"/>
      <c r="AT16" s="491"/>
      <c r="AU16" s="492" t="s">
        <v>83</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84</v>
      </c>
      <c r="AT17" s="434"/>
      <c r="AU17" s="435"/>
      <c r="AV17" s="435"/>
      <c r="AW17" s="327" t="s">
        <v>85</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88</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90</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91</v>
      </c>
      <c r="Z20" s="911"/>
      <c r="AA20" s="912"/>
      <c r="AB20" s="553" t="s">
        <v>92</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93</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79</v>
      </c>
      <c r="B23" s="469"/>
      <c r="C23" s="469"/>
      <c r="D23" s="469"/>
      <c r="E23" s="469"/>
      <c r="F23" s="470"/>
      <c r="G23" s="342" t="s">
        <v>80</v>
      </c>
      <c r="H23" s="343"/>
      <c r="I23" s="343"/>
      <c r="J23" s="343"/>
      <c r="K23" s="343"/>
      <c r="L23" s="343"/>
      <c r="M23" s="343"/>
      <c r="N23" s="343"/>
      <c r="O23" s="344"/>
      <c r="P23" s="346" t="s">
        <v>81</v>
      </c>
      <c r="Q23" s="343"/>
      <c r="R23" s="343"/>
      <c r="S23" s="343"/>
      <c r="T23" s="343"/>
      <c r="U23" s="343"/>
      <c r="V23" s="343"/>
      <c r="W23" s="343"/>
      <c r="X23" s="344"/>
      <c r="Y23" s="918"/>
      <c r="Z23" s="817"/>
      <c r="AA23" s="818"/>
      <c r="AB23" s="919" t="s">
        <v>60</v>
      </c>
      <c r="AC23" s="920"/>
      <c r="AD23" s="921"/>
      <c r="AE23" s="923" t="s">
        <v>770</v>
      </c>
      <c r="AF23" s="923"/>
      <c r="AG23" s="923"/>
      <c r="AH23" s="864"/>
      <c r="AI23" s="923" t="s">
        <v>767</v>
      </c>
      <c r="AJ23" s="923"/>
      <c r="AK23" s="923"/>
      <c r="AL23" s="864"/>
      <c r="AM23" s="923" t="s">
        <v>61</v>
      </c>
      <c r="AN23" s="923"/>
      <c r="AO23" s="923"/>
      <c r="AP23" s="864"/>
      <c r="AQ23" s="489" t="s">
        <v>82</v>
      </c>
      <c r="AR23" s="490"/>
      <c r="AS23" s="490"/>
      <c r="AT23" s="491"/>
      <c r="AU23" s="492" t="s">
        <v>83</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84</v>
      </c>
      <c r="AT24" s="434"/>
      <c r="AU24" s="435"/>
      <c r="AV24" s="435"/>
      <c r="AW24" s="327" t="s">
        <v>85</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88</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90</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91</v>
      </c>
      <c r="Z27" s="911"/>
      <c r="AA27" s="912"/>
      <c r="AB27" s="553" t="s">
        <v>92</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93</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79</v>
      </c>
      <c r="B30" s="469"/>
      <c r="C30" s="469"/>
      <c r="D30" s="469"/>
      <c r="E30" s="469"/>
      <c r="F30" s="470"/>
      <c r="G30" s="342" t="s">
        <v>80</v>
      </c>
      <c r="H30" s="343"/>
      <c r="I30" s="343"/>
      <c r="J30" s="343"/>
      <c r="K30" s="343"/>
      <c r="L30" s="343"/>
      <c r="M30" s="343"/>
      <c r="N30" s="343"/>
      <c r="O30" s="344"/>
      <c r="P30" s="346" t="s">
        <v>81</v>
      </c>
      <c r="Q30" s="343"/>
      <c r="R30" s="343"/>
      <c r="S30" s="343"/>
      <c r="T30" s="343"/>
      <c r="U30" s="343"/>
      <c r="V30" s="343"/>
      <c r="W30" s="343"/>
      <c r="X30" s="344"/>
      <c r="Y30" s="918"/>
      <c r="Z30" s="817"/>
      <c r="AA30" s="818"/>
      <c r="AB30" s="919" t="s">
        <v>60</v>
      </c>
      <c r="AC30" s="920"/>
      <c r="AD30" s="921"/>
      <c r="AE30" s="923" t="s">
        <v>770</v>
      </c>
      <c r="AF30" s="923"/>
      <c r="AG30" s="923"/>
      <c r="AH30" s="864"/>
      <c r="AI30" s="923" t="s">
        <v>767</v>
      </c>
      <c r="AJ30" s="923"/>
      <c r="AK30" s="923"/>
      <c r="AL30" s="864"/>
      <c r="AM30" s="923" t="s">
        <v>61</v>
      </c>
      <c r="AN30" s="923"/>
      <c r="AO30" s="923"/>
      <c r="AP30" s="864"/>
      <c r="AQ30" s="489" t="s">
        <v>82</v>
      </c>
      <c r="AR30" s="490"/>
      <c r="AS30" s="490"/>
      <c r="AT30" s="491"/>
      <c r="AU30" s="492" t="s">
        <v>83</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84</v>
      </c>
      <c r="AT31" s="434"/>
      <c r="AU31" s="435"/>
      <c r="AV31" s="435"/>
      <c r="AW31" s="327" t="s">
        <v>85</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88</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90</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91</v>
      </c>
      <c r="Z34" s="911"/>
      <c r="AA34" s="912"/>
      <c r="AB34" s="553" t="s">
        <v>92</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93</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79</v>
      </c>
      <c r="B37" s="469"/>
      <c r="C37" s="469"/>
      <c r="D37" s="469"/>
      <c r="E37" s="469"/>
      <c r="F37" s="470"/>
      <c r="G37" s="342" t="s">
        <v>80</v>
      </c>
      <c r="H37" s="343"/>
      <c r="I37" s="343"/>
      <c r="J37" s="343"/>
      <c r="K37" s="343"/>
      <c r="L37" s="343"/>
      <c r="M37" s="343"/>
      <c r="N37" s="343"/>
      <c r="O37" s="344"/>
      <c r="P37" s="346" t="s">
        <v>81</v>
      </c>
      <c r="Q37" s="343"/>
      <c r="R37" s="343"/>
      <c r="S37" s="343"/>
      <c r="T37" s="343"/>
      <c r="U37" s="343"/>
      <c r="V37" s="343"/>
      <c r="W37" s="343"/>
      <c r="X37" s="344"/>
      <c r="Y37" s="918"/>
      <c r="Z37" s="817"/>
      <c r="AA37" s="818"/>
      <c r="AB37" s="919" t="s">
        <v>60</v>
      </c>
      <c r="AC37" s="920"/>
      <c r="AD37" s="921"/>
      <c r="AE37" s="923" t="s">
        <v>770</v>
      </c>
      <c r="AF37" s="923"/>
      <c r="AG37" s="923"/>
      <c r="AH37" s="864"/>
      <c r="AI37" s="923" t="s">
        <v>767</v>
      </c>
      <c r="AJ37" s="923"/>
      <c r="AK37" s="923"/>
      <c r="AL37" s="864"/>
      <c r="AM37" s="923" t="s">
        <v>61</v>
      </c>
      <c r="AN37" s="923"/>
      <c r="AO37" s="923"/>
      <c r="AP37" s="864"/>
      <c r="AQ37" s="489" t="s">
        <v>82</v>
      </c>
      <c r="AR37" s="490"/>
      <c r="AS37" s="490"/>
      <c r="AT37" s="491"/>
      <c r="AU37" s="492" t="s">
        <v>83</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84</v>
      </c>
      <c r="AT38" s="434"/>
      <c r="AU38" s="435"/>
      <c r="AV38" s="435"/>
      <c r="AW38" s="327" t="s">
        <v>85</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88</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90</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91</v>
      </c>
      <c r="Z41" s="911"/>
      <c r="AA41" s="912"/>
      <c r="AB41" s="553" t="s">
        <v>92</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93</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79</v>
      </c>
      <c r="B44" s="469"/>
      <c r="C44" s="469"/>
      <c r="D44" s="469"/>
      <c r="E44" s="469"/>
      <c r="F44" s="470"/>
      <c r="G44" s="342" t="s">
        <v>80</v>
      </c>
      <c r="H44" s="343"/>
      <c r="I44" s="343"/>
      <c r="J44" s="343"/>
      <c r="K44" s="343"/>
      <c r="L44" s="343"/>
      <c r="M44" s="343"/>
      <c r="N44" s="343"/>
      <c r="O44" s="344"/>
      <c r="P44" s="346" t="s">
        <v>81</v>
      </c>
      <c r="Q44" s="343"/>
      <c r="R44" s="343"/>
      <c r="S44" s="343"/>
      <c r="T44" s="343"/>
      <c r="U44" s="343"/>
      <c r="V44" s="343"/>
      <c r="W44" s="343"/>
      <c r="X44" s="344"/>
      <c r="Y44" s="918"/>
      <c r="Z44" s="817"/>
      <c r="AA44" s="818"/>
      <c r="AB44" s="919" t="s">
        <v>60</v>
      </c>
      <c r="AC44" s="920"/>
      <c r="AD44" s="921"/>
      <c r="AE44" s="923" t="s">
        <v>770</v>
      </c>
      <c r="AF44" s="923"/>
      <c r="AG44" s="923"/>
      <c r="AH44" s="864"/>
      <c r="AI44" s="923" t="s">
        <v>767</v>
      </c>
      <c r="AJ44" s="923"/>
      <c r="AK44" s="923"/>
      <c r="AL44" s="864"/>
      <c r="AM44" s="923" t="s">
        <v>61</v>
      </c>
      <c r="AN44" s="923"/>
      <c r="AO44" s="923"/>
      <c r="AP44" s="864"/>
      <c r="AQ44" s="489" t="s">
        <v>82</v>
      </c>
      <c r="AR44" s="490"/>
      <c r="AS44" s="490"/>
      <c r="AT44" s="491"/>
      <c r="AU44" s="492" t="s">
        <v>83</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84</v>
      </c>
      <c r="AT45" s="434"/>
      <c r="AU45" s="435"/>
      <c r="AV45" s="435"/>
      <c r="AW45" s="327" t="s">
        <v>85</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88</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90</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91</v>
      </c>
      <c r="Z48" s="911"/>
      <c r="AA48" s="912"/>
      <c r="AB48" s="553" t="s">
        <v>92</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93</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79</v>
      </c>
      <c r="B51" s="469"/>
      <c r="C51" s="469"/>
      <c r="D51" s="469"/>
      <c r="E51" s="469"/>
      <c r="F51" s="470"/>
      <c r="G51" s="342" t="s">
        <v>80</v>
      </c>
      <c r="H51" s="343"/>
      <c r="I51" s="343"/>
      <c r="J51" s="343"/>
      <c r="K51" s="343"/>
      <c r="L51" s="343"/>
      <c r="M51" s="343"/>
      <c r="N51" s="343"/>
      <c r="O51" s="344"/>
      <c r="P51" s="346" t="s">
        <v>81</v>
      </c>
      <c r="Q51" s="343"/>
      <c r="R51" s="343"/>
      <c r="S51" s="343"/>
      <c r="T51" s="343"/>
      <c r="U51" s="343"/>
      <c r="V51" s="343"/>
      <c r="W51" s="343"/>
      <c r="X51" s="344"/>
      <c r="Y51" s="918"/>
      <c r="Z51" s="817"/>
      <c r="AA51" s="818"/>
      <c r="AB51" s="864" t="s">
        <v>60</v>
      </c>
      <c r="AC51" s="920"/>
      <c r="AD51" s="921"/>
      <c r="AE51" s="923" t="s">
        <v>770</v>
      </c>
      <c r="AF51" s="923"/>
      <c r="AG51" s="923"/>
      <c r="AH51" s="864"/>
      <c r="AI51" s="923" t="s">
        <v>767</v>
      </c>
      <c r="AJ51" s="923"/>
      <c r="AK51" s="923"/>
      <c r="AL51" s="864"/>
      <c r="AM51" s="923" t="s">
        <v>61</v>
      </c>
      <c r="AN51" s="923"/>
      <c r="AO51" s="923"/>
      <c r="AP51" s="864"/>
      <c r="AQ51" s="489" t="s">
        <v>82</v>
      </c>
      <c r="AR51" s="490"/>
      <c r="AS51" s="490"/>
      <c r="AT51" s="491"/>
      <c r="AU51" s="492" t="s">
        <v>83</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84</v>
      </c>
      <c r="AT52" s="434"/>
      <c r="AU52" s="435"/>
      <c r="AV52" s="435"/>
      <c r="AW52" s="327" t="s">
        <v>85</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88</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90</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91</v>
      </c>
      <c r="Z55" s="911"/>
      <c r="AA55" s="912"/>
      <c r="AB55" s="553" t="s">
        <v>92</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93</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79</v>
      </c>
      <c r="B58" s="469"/>
      <c r="C58" s="469"/>
      <c r="D58" s="469"/>
      <c r="E58" s="469"/>
      <c r="F58" s="470"/>
      <c r="G58" s="342" t="s">
        <v>80</v>
      </c>
      <c r="H58" s="343"/>
      <c r="I58" s="343"/>
      <c r="J58" s="343"/>
      <c r="K58" s="343"/>
      <c r="L58" s="343"/>
      <c r="M58" s="343"/>
      <c r="N58" s="343"/>
      <c r="O58" s="344"/>
      <c r="P58" s="346" t="s">
        <v>81</v>
      </c>
      <c r="Q58" s="343"/>
      <c r="R58" s="343"/>
      <c r="S58" s="343"/>
      <c r="T58" s="343"/>
      <c r="U58" s="343"/>
      <c r="V58" s="343"/>
      <c r="W58" s="343"/>
      <c r="X58" s="344"/>
      <c r="Y58" s="918"/>
      <c r="Z58" s="817"/>
      <c r="AA58" s="818"/>
      <c r="AB58" s="919" t="s">
        <v>60</v>
      </c>
      <c r="AC58" s="920"/>
      <c r="AD58" s="921"/>
      <c r="AE58" s="923" t="s">
        <v>770</v>
      </c>
      <c r="AF58" s="923"/>
      <c r="AG58" s="923"/>
      <c r="AH58" s="864"/>
      <c r="AI58" s="923" t="s">
        <v>767</v>
      </c>
      <c r="AJ58" s="923"/>
      <c r="AK58" s="923"/>
      <c r="AL58" s="864"/>
      <c r="AM58" s="923" t="s">
        <v>61</v>
      </c>
      <c r="AN58" s="923"/>
      <c r="AO58" s="923"/>
      <c r="AP58" s="864"/>
      <c r="AQ58" s="489" t="s">
        <v>82</v>
      </c>
      <c r="AR58" s="490"/>
      <c r="AS58" s="490"/>
      <c r="AT58" s="491"/>
      <c r="AU58" s="492" t="s">
        <v>83</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84</v>
      </c>
      <c r="AT59" s="434"/>
      <c r="AU59" s="435"/>
      <c r="AV59" s="435"/>
      <c r="AW59" s="327" t="s">
        <v>85</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88</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90</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91</v>
      </c>
      <c r="Z62" s="911"/>
      <c r="AA62" s="912"/>
      <c r="AB62" s="553" t="s">
        <v>92</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93</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79</v>
      </c>
      <c r="B65" s="469"/>
      <c r="C65" s="469"/>
      <c r="D65" s="469"/>
      <c r="E65" s="469"/>
      <c r="F65" s="470"/>
      <c r="G65" s="342" t="s">
        <v>80</v>
      </c>
      <c r="H65" s="343"/>
      <c r="I65" s="343"/>
      <c r="J65" s="343"/>
      <c r="K65" s="343"/>
      <c r="L65" s="343"/>
      <c r="M65" s="343"/>
      <c r="N65" s="343"/>
      <c r="O65" s="344"/>
      <c r="P65" s="346" t="s">
        <v>81</v>
      </c>
      <c r="Q65" s="343"/>
      <c r="R65" s="343"/>
      <c r="S65" s="343"/>
      <c r="T65" s="343"/>
      <c r="U65" s="343"/>
      <c r="V65" s="343"/>
      <c r="W65" s="343"/>
      <c r="X65" s="344"/>
      <c r="Y65" s="918"/>
      <c r="Z65" s="817"/>
      <c r="AA65" s="818"/>
      <c r="AB65" s="919" t="s">
        <v>60</v>
      </c>
      <c r="AC65" s="920"/>
      <c r="AD65" s="921"/>
      <c r="AE65" s="923" t="s">
        <v>770</v>
      </c>
      <c r="AF65" s="923"/>
      <c r="AG65" s="923"/>
      <c r="AH65" s="864"/>
      <c r="AI65" s="923" t="s">
        <v>767</v>
      </c>
      <c r="AJ65" s="923"/>
      <c r="AK65" s="923"/>
      <c r="AL65" s="864"/>
      <c r="AM65" s="923" t="s">
        <v>61</v>
      </c>
      <c r="AN65" s="923"/>
      <c r="AO65" s="923"/>
      <c r="AP65" s="864"/>
      <c r="AQ65" s="489" t="s">
        <v>82</v>
      </c>
      <c r="AR65" s="490"/>
      <c r="AS65" s="490"/>
      <c r="AT65" s="491"/>
      <c r="AU65" s="492" t="s">
        <v>83</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84</v>
      </c>
      <c r="AT66" s="434"/>
      <c r="AU66" s="435"/>
      <c r="AV66" s="435"/>
      <c r="AW66" s="327" t="s">
        <v>85</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88</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90</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91</v>
      </c>
      <c r="Z69" s="911"/>
      <c r="AA69" s="912"/>
      <c r="AB69" s="391" t="s">
        <v>92</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93</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Z278" sqref="AZ278"/>
    </sheetView>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771</v>
      </c>
      <c r="B2" s="943"/>
      <c r="C2" s="943"/>
      <c r="D2" s="943"/>
      <c r="E2" s="943"/>
      <c r="F2" s="944"/>
      <c r="G2" s="783" t="s">
        <v>772</v>
      </c>
      <c r="H2" s="784"/>
      <c r="I2" s="784"/>
      <c r="J2" s="784"/>
      <c r="K2" s="784"/>
      <c r="L2" s="784"/>
      <c r="M2" s="784"/>
      <c r="N2" s="784"/>
      <c r="O2" s="784"/>
      <c r="P2" s="784"/>
      <c r="Q2" s="784"/>
      <c r="R2" s="784"/>
      <c r="S2" s="784"/>
      <c r="T2" s="784"/>
      <c r="U2" s="784"/>
      <c r="V2" s="784"/>
      <c r="W2" s="784"/>
      <c r="X2" s="784"/>
      <c r="Y2" s="784"/>
      <c r="Z2" s="784"/>
      <c r="AA2" s="784"/>
      <c r="AB2" s="785"/>
      <c r="AC2" s="783" t="s">
        <v>773</v>
      </c>
      <c r="AD2" s="784"/>
      <c r="AE2" s="784"/>
      <c r="AF2" s="784"/>
      <c r="AG2" s="784"/>
      <c r="AH2" s="784"/>
      <c r="AI2" s="784"/>
      <c r="AJ2" s="784"/>
      <c r="AK2" s="784"/>
      <c r="AL2" s="784"/>
      <c r="AM2" s="784"/>
      <c r="AN2" s="784"/>
      <c r="AO2" s="784"/>
      <c r="AP2" s="784"/>
      <c r="AQ2" s="784"/>
      <c r="AR2" s="784"/>
      <c r="AS2" s="784"/>
      <c r="AT2" s="784"/>
      <c r="AU2" s="784"/>
      <c r="AV2" s="784"/>
      <c r="AW2" s="784"/>
      <c r="AX2" s="786"/>
      <c r="AY2">
        <f>COUNTA($G$4,$AC$4)</f>
        <v>2</v>
      </c>
    </row>
    <row r="3" spans="1:51" ht="24.75" customHeight="1" x14ac:dyDescent="0.15">
      <c r="A3" s="936"/>
      <c r="B3" s="937"/>
      <c r="C3" s="937"/>
      <c r="D3" s="937"/>
      <c r="E3" s="937"/>
      <c r="F3" s="938"/>
      <c r="G3" s="130" t="s">
        <v>245</v>
      </c>
      <c r="H3" s="787"/>
      <c r="I3" s="787"/>
      <c r="J3" s="787"/>
      <c r="K3" s="787"/>
      <c r="L3" s="788" t="s">
        <v>246</v>
      </c>
      <c r="M3" s="787"/>
      <c r="N3" s="787"/>
      <c r="O3" s="787"/>
      <c r="P3" s="787"/>
      <c r="Q3" s="787"/>
      <c r="R3" s="787"/>
      <c r="S3" s="787"/>
      <c r="T3" s="787"/>
      <c r="U3" s="787"/>
      <c r="V3" s="787"/>
      <c r="W3" s="787"/>
      <c r="X3" s="789"/>
      <c r="Y3" s="800" t="s">
        <v>247</v>
      </c>
      <c r="Z3" s="801"/>
      <c r="AA3" s="801"/>
      <c r="AB3" s="802"/>
      <c r="AC3" s="130" t="s">
        <v>245</v>
      </c>
      <c r="AD3" s="787"/>
      <c r="AE3" s="787"/>
      <c r="AF3" s="787"/>
      <c r="AG3" s="787"/>
      <c r="AH3" s="788" t="s">
        <v>246</v>
      </c>
      <c r="AI3" s="787"/>
      <c r="AJ3" s="787"/>
      <c r="AK3" s="787"/>
      <c r="AL3" s="787"/>
      <c r="AM3" s="787"/>
      <c r="AN3" s="787"/>
      <c r="AO3" s="787"/>
      <c r="AP3" s="787"/>
      <c r="AQ3" s="787"/>
      <c r="AR3" s="787"/>
      <c r="AS3" s="787"/>
      <c r="AT3" s="789"/>
      <c r="AU3" s="800" t="s">
        <v>247</v>
      </c>
      <c r="AV3" s="801"/>
      <c r="AW3" s="801"/>
      <c r="AX3" s="803"/>
      <c r="AY3" s="31">
        <f>$AY$2</f>
        <v>2</v>
      </c>
    </row>
    <row r="4" spans="1:51" ht="24.75" customHeight="1" x14ac:dyDescent="0.15">
      <c r="A4" s="936"/>
      <c r="B4" s="937"/>
      <c r="C4" s="937"/>
      <c r="D4" s="937"/>
      <c r="E4" s="937"/>
      <c r="F4" s="938"/>
      <c r="G4" s="804" t="s">
        <v>248</v>
      </c>
      <c r="H4" s="805"/>
      <c r="I4" s="805"/>
      <c r="J4" s="805"/>
      <c r="K4" s="806"/>
      <c r="L4" s="807" t="s">
        <v>249</v>
      </c>
      <c r="M4" s="808"/>
      <c r="N4" s="808"/>
      <c r="O4" s="808"/>
      <c r="P4" s="808"/>
      <c r="Q4" s="808"/>
      <c r="R4" s="808"/>
      <c r="S4" s="808"/>
      <c r="T4" s="808"/>
      <c r="U4" s="808"/>
      <c r="V4" s="808"/>
      <c r="W4" s="808"/>
      <c r="X4" s="809"/>
      <c r="Y4" s="810">
        <v>176.3</v>
      </c>
      <c r="Z4" s="811"/>
      <c r="AA4" s="811"/>
      <c r="AB4" s="812"/>
      <c r="AC4" s="804" t="s">
        <v>248</v>
      </c>
      <c r="AD4" s="805"/>
      <c r="AE4" s="805"/>
      <c r="AF4" s="805"/>
      <c r="AG4" s="806"/>
      <c r="AH4" s="807" t="s">
        <v>774</v>
      </c>
      <c r="AI4" s="808"/>
      <c r="AJ4" s="808"/>
      <c r="AK4" s="808"/>
      <c r="AL4" s="808"/>
      <c r="AM4" s="808"/>
      <c r="AN4" s="808"/>
      <c r="AO4" s="808"/>
      <c r="AP4" s="808"/>
      <c r="AQ4" s="808"/>
      <c r="AR4" s="808"/>
      <c r="AS4" s="808"/>
      <c r="AT4" s="809"/>
      <c r="AU4" s="810">
        <v>1.1000000000000001</v>
      </c>
      <c r="AV4" s="811"/>
      <c r="AW4" s="811"/>
      <c r="AX4" s="813"/>
      <c r="AY4" s="31">
        <f t="shared" ref="AY4:AY14" si="0">$AY$2</f>
        <v>2</v>
      </c>
    </row>
    <row r="5" spans="1:51" ht="24.75" customHeight="1" x14ac:dyDescent="0.15">
      <c r="A5" s="936"/>
      <c r="B5" s="937"/>
      <c r="C5" s="937"/>
      <c r="D5" s="937"/>
      <c r="E5" s="937"/>
      <c r="F5" s="938"/>
      <c r="G5" s="790" t="s">
        <v>251</v>
      </c>
      <c r="H5" s="791"/>
      <c r="I5" s="791"/>
      <c r="J5" s="791"/>
      <c r="K5" s="792"/>
      <c r="L5" s="793" t="s">
        <v>252</v>
      </c>
      <c r="M5" s="794"/>
      <c r="N5" s="794"/>
      <c r="O5" s="794"/>
      <c r="P5" s="794"/>
      <c r="Q5" s="794"/>
      <c r="R5" s="794"/>
      <c r="S5" s="794"/>
      <c r="T5" s="794"/>
      <c r="U5" s="794"/>
      <c r="V5" s="794"/>
      <c r="W5" s="794"/>
      <c r="X5" s="795"/>
      <c r="Y5" s="796">
        <v>10.6</v>
      </c>
      <c r="Z5" s="797"/>
      <c r="AA5" s="797"/>
      <c r="AB5" s="798"/>
      <c r="AC5" s="790" t="s">
        <v>152</v>
      </c>
      <c r="AD5" s="791"/>
      <c r="AE5" s="791"/>
      <c r="AF5" s="791"/>
      <c r="AG5" s="792"/>
      <c r="AH5" s="793" t="s">
        <v>152</v>
      </c>
      <c r="AI5" s="794"/>
      <c r="AJ5" s="794"/>
      <c r="AK5" s="794"/>
      <c r="AL5" s="794"/>
      <c r="AM5" s="794"/>
      <c r="AN5" s="794"/>
      <c r="AO5" s="794"/>
      <c r="AP5" s="794"/>
      <c r="AQ5" s="794"/>
      <c r="AR5" s="794"/>
      <c r="AS5" s="794"/>
      <c r="AT5" s="795"/>
      <c r="AU5" s="796" t="s">
        <v>152</v>
      </c>
      <c r="AV5" s="797"/>
      <c r="AW5" s="797"/>
      <c r="AX5" s="799"/>
      <c r="AY5" s="31">
        <f t="shared" si="0"/>
        <v>2</v>
      </c>
    </row>
    <row r="6" spans="1:51" ht="24.75" customHeight="1" x14ac:dyDescent="0.15">
      <c r="A6" s="936"/>
      <c r="B6" s="937"/>
      <c r="C6" s="937"/>
      <c r="D6" s="937"/>
      <c r="E6" s="937"/>
      <c r="F6" s="938"/>
      <c r="G6" s="790" t="s">
        <v>253</v>
      </c>
      <c r="H6" s="791"/>
      <c r="I6" s="791"/>
      <c r="J6" s="791"/>
      <c r="K6" s="792"/>
      <c r="L6" s="793" t="s">
        <v>254</v>
      </c>
      <c r="M6" s="794"/>
      <c r="N6" s="794"/>
      <c r="O6" s="794"/>
      <c r="P6" s="794"/>
      <c r="Q6" s="794"/>
      <c r="R6" s="794"/>
      <c r="S6" s="794"/>
      <c r="T6" s="794"/>
      <c r="U6" s="794"/>
      <c r="V6" s="794"/>
      <c r="W6" s="794"/>
      <c r="X6" s="795"/>
      <c r="Y6" s="796">
        <v>8.5</v>
      </c>
      <c r="Z6" s="797"/>
      <c r="AA6" s="797"/>
      <c r="AB6" s="798"/>
      <c r="AC6" s="790" t="s">
        <v>152</v>
      </c>
      <c r="AD6" s="791"/>
      <c r="AE6" s="791"/>
      <c r="AF6" s="791"/>
      <c r="AG6" s="792"/>
      <c r="AH6" s="793" t="s">
        <v>152</v>
      </c>
      <c r="AI6" s="794"/>
      <c r="AJ6" s="794"/>
      <c r="AK6" s="794"/>
      <c r="AL6" s="794"/>
      <c r="AM6" s="794"/>
      <c r="AN6" s="794"/>
      <c r="AO6" s="794"/>
      <c r="AP6" s="794"/>
      <c r="AQ6" s="794"/>
      <c r="AR6" s="794"/>
      <c r="AS6" s="794"/>
      <c r="AT6" s="795"/>
      <c r="AU6" s="796" t="s">
        <v>152</v>
      </c>
      <c r="AV6" s="797"/>
      <c r="AW6" s="797"/>
      <c r="AX6" s="799"/>
      <c r="AY6" s="31">
        <f t="shared" si="0"/>
        <v>2</v>
      </c>
    </row>
    <row r="7" spans="1:51" ht="24.75" hidden="1"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2</v>
      </c>
    </row>
    <row r="8" spans="1:51" ht="24.75" hidden="1"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2</v>
      </c>
    </row>
    <row r="9" spans="1:51" ht="24.75" hidden="1"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2</v>
      </c>
    </row>
    <row r="10" spans="1:51" ht="24.75" hidden="1"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2</v>
      </c>
    </row>
    <row r="11" spans="1:51" ht="24.75" hidden="1"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2</v>
      </c>
    </row>
    <row r="12" spans="1:51" ht="24.75" hidden="1"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2</v>
      </c>
    </row>
    <row r="13" spans="1:51" ht="24.75" hidden="1"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2</v>
      </c>
    </row>
    <row r="14" spans="1:51" ht="24.75" customHeight="1" x14ac:dyDescent="0.15">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195.4</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1.1000000000000001</v>
      </c>
      <c r="AV14" s="820"/>
      <c r="AW14" s="820"/>
      <c r="AX14" s="822"/>
      <c r="AY14" s="31">
        <f t="shared" si="0"/>
        <v>2</v>
      </c>
    </row>
    <row r="15" spans="1:51" ht="30" hidden="1" customHeight="1" x14ac:dyDescent="0.15">
      <c r="A15" s="936"/>
      <c r="B15" s="937"/>
      <c r="C15" s="937"/>
      <c r="D15" s="937"/>
      <c r="E15" s="937"/>
      <c r="F15" s="938"/>
      <c r="G15" s="783" t="s">
        <v>775</v>
      </c>
      <c r="H15" s="784"/>
      <c r="I15" s="784"/>
      <c r="J15" s="784"/>
      <c r="K15" s="784"/>
      <c r="L15" s="784"/>
      <c r="M15" s="784"/>
      <c r="N15" s="784"/>
      <c r="O15" s="784"/>
      <c r="P15" s="784"/>
      <c r="Q15" s="784"/>
      <c r="R15" s="784"/>
      <c r="S15" s="784"/>
      <c r="T15" s="784"/>
      <c r="U15" s="784"/>
      <c r="V15" s="784"/>
      <c r="W15" s="784"/>
      <c r="X15" s="784"/>
      <c r="Y15" s="784"/>
      <c r="Z15" s="784"/>
      <c r="AA15" s="784"/>
      <c r="AB15" s="785"/>
      <c r="AC15" s="783" t="s">
        <v>776</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hidden="1" customHeight="1" x14ac:dyDescent="0.15">
      <c r="A16" s="936"/>
      <c r="B16" s="937"/>
      <c r="C16" s="937"/>
      <c r="D16" s="937"/>
      <c r="E16" s="937"/>
      <c r="F16" s="938"/>
      <c r="G16" s="130" t="s">
        <v>245</v>
      </c>
      <c r="H16" s="787"/>
      <c r="I16" s="787"/>
      <c r="J16" s="787"/>
      <c r="K16" s="787"/>
      <c r="L16" s="788" t="s">
        <v>246</v>
      </c>
      <c r="M16" s="787"/>
      <c r="N16" s="787"/>
      <c r="O16" s="787"/>
      <c r="P16" s="787"/>
      <c r="Q16" s="787"/>
      <c r="R16" s="787"/>
      <c r="S16" s="787"/>
      <c r="T16" s="787"/>
      <c r="U16" s="787"/>
      <c r="V16" s="787"/>
      <c r="W16" s="787"/>
      <c r="X16" s="789"/>
      <c r="Y16" s="800" t="s">
        <v>247</v>
      </c>
      <c r="Z16" s="801"/>
      <c r="AA16" s="801"/>
      <c r="AB16" s="802"/>
      <c r="AC16" s="130" t="s">
        <v>245</v>
      </c>
      <c r="AD16" s="787"/>
      <c r="AE16" s="787"/>
      <c r="AF16" s="787"/>
      <c r="AG16" s="787"/>
      <c r="AH16" s="788" t="s">
        <v>246</v>
      </c>
      <c r="AI16" s="787"/>
      <c r="AJ16" s="787"/>
      <c r="AK16" s="787"/>
      <c r="AL16" s="787"/>
      <c r="AM16" s="787"/>
      <c r="AN16" s="787"/>
      <c r="AO16" s="787"/>
      <c r="AP16" s="787"/>
      <c r="AQ16" s="787"/>
      <c r="AR16" s="787"/>
      <c r="AS16" s="787"/>
      <c r="AT16" s="789"/>
      <c r="AU16" s="800" t="s">
        <v>247</v>
      </c>
      <c r="AV16" s="801"/>
      <c r="AW16" s="801"/>
      <c r="AX16" s="803"/>
      <c r="AY16" s="31">
        <f>$AY$15</f>
        <v>0</v>
      </c>
    </row>
    <row r="17" spans="1:51" ht="24.75" hidden="1"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hidden="1"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hidden="1"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hidden="1"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hidden="1"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hidden="1"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hidden="1"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hidden="1"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hidden="1"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hidden="1"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hidden="1"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hidden="1" customHeight="1" x14ac:dyDescent="0.15">
      <c r="A28" s="936"/>
      <c r="B28" s="937"/>
      <c r="C28" s="937"/>
      <c r="D28" s="937"/>
      <c r="E28" s="937"/>
      <c r="F28" s="938"/>
      <c r="G28" s="783" t="s">
        <v>777</v>
      </c>
      <c r="H28" s="784"/>
      <c r="I28" s="784"/>
      <c r="J28" s="784"/>
      <c r="K28" s="784"/>
      <c r="L28" s="784"/>
      <c r="M28" s="784"/>
      <c r="N28" s="784"/>
      <c r="O28" s="784"/>
      <c r="P28" s="784"/>
      <c r="Q28" s="784"/>
      <c r="R28" s="784"/>
      <c r="S28" s="784"/>
      <c r="T28" s="784"/>
      <c r="U28" s="784"/>
      <c r="V28" s="784"/>
      <c r="W28" s="784"/>
      <c r="X28" s="784"/>
      <c r="Y28" s="784"/>
      <c r="Z28" s="784"/>
      <c r="AA28" s="784"/>
      <c r="AB28" s="785"/>
      <c r="AC28" s="783" t="s">
        <v>778</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hidden="1" customHeight="1" x14ac:dyDescent="0.15">
      <c r="A29" s="936"/>
      <c r="B29" s="937"/>
      <c r="C29" s="937"/>
      <c r="D29" s="937"/>
      <c r="E29" s="937"/>
      <c r="F29" s="938"/>
      <c r="G29" s="130" t="s">
        <v>245</v>
      </c>
      <c r="H29" s="787"/>
      <c r="I29" s="787"/>
      <c r="J29" s="787"/>
      <c r="K29" s="787"/>
      <c r="L29" s="788" t="s">
        <v>246</v>
      </c>
      <c r="M29" s="787"/>
      <c r="N29" s="787"/>
      <c r="O29" s="787"/>
      <c r="P29" s="787"/>
      <c r="Q29" s="787"/>
      <c r="R29" s="787"/>
      <c r="S29" s="787"/>
      <c r="T29" s="787"/>
      <c r="U29" s="787"/>
      <c r="V29" s="787"/>
      <c r="W29" s="787"/>
      <c r="X29" s="789"/>
      <c r="Y29" s="800" t="s">
        <v>247</v>
      </c>
      <c r="Z29" s="801"/>
      <c r="AA29" s="801"/>
      <c r="AB29" s="802"/>
      <c r="AC29" s="130" t="s">
        <v>245</v>
      </c>
      <c r="AD29" s="787"/>
      <c r="AE29" s="787"/>
      <c r="AF29" s="787"/>
      <c r="AG29" s="787"/>
      <c r="AH29" s="788" t="s">
        <v>246</v>
      </c>
      <c r="AI29" s="787"/>
      <c r="AJ29" s="787"/>
      <c r="AK29" s="787"/>
      <c r="AL29" s="787"/>
      <c r="AM29" s="787"/>
      <c r="AN29" s="787"/>
      <c r="AO29" s="787"/>
      <c r="AP29" s="787"/>
      <c r="AQ29" s="787"/>
      <c r="AR29" s="787"/>
      <c r="AS29" s="787"/>
      <c r="AT29" s="789"/>
      <c r="AU29" s="800" t="s">
        <v>247</v>
      </c>
      <c r="AV29" s="801"/>
      <c r="AW29" s="801"/>
      <c r="AX29" s="803"/>
      <c r="AY29" s="31">
        <f>$AY$28</f>
        <v>0</v>
      </c>
    </row>
    <row r="30" spans="1:51" ht="24.75" hidden="1"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hidden="1"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hidden="1"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hidden="1"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hidden="1"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hidden="1"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hidden="1"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hidden="1"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hidden="1"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hidden="1"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hidden="1"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hidden="1" customHeight="1" x14ac:dyDescent="0.15">
      <c r="A41" s="936"/>
      <c r="B41" s="937"/>
      <c r="C41" s="937"/>
      <c r="D41" s="937"/>
      <c r="E41" s="937"/>
      <c r="F41" s="938"/>
      <c r="G41" s="783" t="s">
        <v>779</v>
      </c>
      <c r="H41" s="784"/>
      <c r="I41" s="784"/>
      <c r="J41" s="784"/>
      <c r="K41" s="784"/>
      <c r="L41" s="784"/>
      <c r="M41" s="784"/>
      <c r="N41" s="784"/>
      <c r="O41" s="784"/>
      <c r="P41" s="784"/>
      <c r="Q41" s="784"/>
      <c r="R41" s="784"/>
      <c r="S41" s="784"/>
      <c r="T41" s="784"/>
      <c r="U41" s="784"/>
      <c r="V41" s="784"/>
      <c r="W41" s="784"/>
      <c r="X41" s="784"/>
      <c r="Y41" s="784"/>
      <c r="Z41" s="784"/>
      <c r="AA41" s="784"/>
      <c r="AB41" s="785"/>
      <c r="AC41" s="783" t="s">
        <v>780</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hidden="1" customHeight="1" x14ac:dyDescent="0.15">
      <c r="A42" s="936"/>
      <c r="B42" s="937"/>
      <c r="C42" s="937"/>
      <c r="D42" s="937"/>
      <c r="E42" s="937"/>
      <c r="F42" s="938"/>
      <c r="G42" s="130" t="s">
        <v>245</v>
      </c>
      <c r="H42" s="787"/>
      <c r="I42" s="787"/>
      <c r="J42" s="787"/>
      <c r="K42" s="787"/>
      <c r="L42" s="788" t="s">
        <v>246</v>
      </c>
      <c r="M42" s="787"/>
      <c r="N42" s="787"/>
      <c r="O42" s="787"/>
      <c r="P42" s="787"/>
      <c r="Q42" s="787"/>
      <c r="R42" s="787"/>
      <c r="S42" s="787"/>
      <c r="T42" s="787"/>
      <c r="U42" s="787"/>
      <c r="V42" s="787"/>
      <c r="W42" s="787"/>
      <c r="X42" s="789"/>
      <c r="Y42" s="800" t="s">
        <v>247</v>
      </c>
      <c r="Z42" s="801"/>
      <c r="AA42" s="801"/>
      <c r="AB42" s="802"/>
      <c r="AC42" s="130" t="s">
        <v>245</v>
      </c>
      <c r="AD42" s="787"/>
      <c r="AE42" s="787"/>
      <c r="AF42" s="787"/>
      <c r="AG42" s="787"/>
      <c r="AH42" s="788" t="s">
        <v>246</v>
      </c>
      <c r="AI42" s="787"/>
      <c r="AJ42" s="787"/>
      <c r="AK42" s="787"/>
      <c r="AL42" s="787"/>
      <c r="AM42" s="787"/>
      <c r="AN42" s="787"/>
      <c r="AO42" s="787"/>
      <c r="AP42" s="787"/>
      <c r="AQ42" s="787"/>
      <c r="AR42" s="787"/>
      <c r="AS42" s="787"/>
      <c r="AT42" s="789"/>
      <c r="AU42" s="800" t="s">
        <v>247</v>
      </c>
      <c r="AV42" s="801"/>
      <c r="AW42" s="801"/>
      <c r="AX42" s="803"/>
      <c r="AY42" s="31">
        <f>$AY$41</f>
        <v>0</v>
      </c>
    </row>
    <row r="43" spans="1:51" ht="24.75" hidden="1"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hidden="1"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hidden="1"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hidden="1"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hidden="1"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hidden="1"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hidden="1"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hidden="1"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hidden="1"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hidden="1"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hidden="1"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hidden="1" customHeight="1" thickBot="1" x14ac:dyDescent="0.2"/>
    <row r="55" spans="1:51" ht="30" hidden="1" customHeight="1" x14ac:dyDescent="0.15">
      <c r="A55" s="942" t="s">
        <v>771</v>
      </c>
      <c r="B55" s="943"/>
      <c r="C55" s="943"/>
      <c r="D55" s="943"/>
      <c r="E55" s="943"/>
      <c r="F55" s="944"/>
      <c r="G55" s="783" t="s">
        <v>781</v>
      </c>
      <c r="H55" s="784"/>
      <c r="I55" s="784"/>
      <c r="J55" s="784"/>
      <c r="K55" s="784"/>
      <c r="L55" s="784"/>
      <c r="M55" s="784"/>
      <c r="N55" s="784"/>
      <c r="O55" s="784"/>
      <c r="P55" s="784"/>
      <c r="Q55" s="784"/>
      <c r="R55" s="784"/>
      <c r="S55" s="784"/>
      <c r="T55" s="784"/>
      <c r="U55" s="784"/>
      <c r="V55" s="784"/>
      <c r="W55" s="784"/>
      <c r="X55" s="784"/>
      <c r="Y55" s="784"/>
      <c r="Z55" s="784"/>
      <c r="AA55" s="784"/>
      <c r="AB55" s="785"/>
      <c r="AC55" s="783" t="s">
        <v>782</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hidden="1" customHeight="1" x14ac:dyDescent="0.15">
      <c r="A56" s="936"/>
      <c r="B56" s="937"/>
      <c r="C56" s="937"/>
      <c r="D56" s="937"/>
      <c r="E56" s="937"/>
      <c r="F56" s="938"/>
      <c r="G56" s="130" t="s">
        <v>245</v>
      </c>
      <c r="H56" s="787"/>
      <c r="I56" s="787"/>
      <c r="J56" s="787"/>
      <c r="K56" s="787"/>
      <c r="L56" s="788" t="s">
        <v>246</v>
      </c>
      <c r="M56" s="787"/>
      <c r="N56" s="787"/>
      <c r="O56" s="787"/>
      <c r="P56" s="787"/>
      <c r="Q56" s="787"/>
      <c r="R56" s="787"/>
      <c r="S56" s="787"/>
      <c r="T56" s="787"/>
      <c r="U56" s="787"/>
      <c r="V56" s="787"/>
      <c r="W56" s="787"/>
      <c r="X56" s="789"/>
      <c r="Y56" s="800" t="s">
        <v>247</v>
      </c>
      <c r="Z56" s="801"/>
      <c r="AA56" s="801"/>
      <c r="AB56" s="802"/>
      <c r="AC56" s="130" t="s">
        <v>245</v>
      </c>
      <c r="AD56" s="787"/>
      <c r="AE56" s="787"/>
      <c r="AF56" s="787"/>
      <c r="AG56" s="787"/>
      <c r="AH56" s="788" t="s">
        <v>246</v>
      </c>
      <c r="AI56" s="787"/>
      <c r="AJ56" s="787"/>
      <c r="AK56" s="787"/>
      <c r="AL56" s="787"/>
      <c r="AM56" s="787"/>
      <c r="AN56" s="787"/>
      <c r="AO56" s="787"/>
      <c r="AP56" s="787"/>
      <c r="AQ56" s="787"/>
      <c r="AR56" s="787"/>
      <c r="AS56" s="787"/>
      <c r="AT56" s="789"/>
      <c r="AU56" s="800" t="s">
        <v>247</v>
      </c>
      <c r="AV56" s="801"/>
      <c r="AW56" s="801"/>
      <c r="AX56" s="803"/>
      <c r="AY56" s="31">
        <f>$AY$55</f>
        <v>0</v>
      </c>
    </row>
    <row r="57" spans="1:51" ht="24.75" hidden="1"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hidden="1"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hidden="1"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hidden="1"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hidden="1"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hidden="1"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hidden="1"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hidden="1"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hidden="1"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hidden="1"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hidden="1"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hidden="1" customHeight="1" x14ac:dyDescent="0.15">
      <c r="A68" s="936"/>
      <c r="B68" s="937"/>
      <c r="C68" s="937"/>
      <c r="D68" s="937"/>
      <c r="E68" s="937"/>
      <c r="F68" s="938"/>
      <c r="G68" s="783" t="s">
        <v>783</v>
      </c>
      <c r="H68" s="784"/>
      <c r="I68" s="784"/>
      <c r="J68" s="784"/>
      <c r="K68" s="784"/>
      <c r="L68" s="784"/>
      <c r="M68" s="784"/>
      <c r="N68" s="784"/>
      <c r="O68" s="784"/>
      <c r="P68" s="784"/>
      <c r="Q68" s="784"/>
      <c r="R68" s="784"/>
      <c r="S68" s="784"/>
      <c r="T68" s="784"/>
      <c r="U68" s="784"/>
      <c r="V68" s="784"/>
      <c r="W68" s="784"/>
      <c r="X68" s="784"/>
      <c r="Y68" s="784"/>
      <c r="Z68" s="784"/>
      <c r="AA68" s="784"/>
      <c r="AB68" s="785"/>
      <c r="AC68" s="783" t="s">
        <v>784</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hidden="1" customHeight="1" x14ac:dyDescent="0.15">
      <c r="A69" s="936"/>
      <c r="B69" s="937"/>
      <c r="C69" s="937"/>
      <c r="D69" s="937"/>
      <c r="E69" s="937"/>
      <c r="F69" s="938"/>
      <c r="G69" s="130" t="s">
        <v>245</v>
      </c>
      <c r="H69" s="787"/>
      <c r="I69" s="787"/>
      <c r="J69" s="787"/>
      <c r="K69" s="787"/>
      <c r="L69" s="788" t="s">
        <v>246</v>
      </c>
      <c r="M69" s="787"/>
      <c r="N69" s="787"/>
      <c r="O69" s="787"/>
      <c r="P69" s="787"/>
      <c r="Q69" s="787"/>
      <c r="R69" s="787"/>
      <c r="S69" s="787"/>
      <c r="T69" s="787"/>
      <c r="U69" s="787"/>
      <c r="V69" s="787"/>
      <c r="W69" s="787"/>
      <c r="X69" s="789"/>
      <c r="Y69" s="800" t="s">
        <v>247</v>
      </c>
      <c r="Z69" s="801"/>
      <c r="AA69" s="801"/>
      <c r="AB69" s="802"/>
      <c r="AC69" s="130" t="s">
        <v>245</v>
      </c>
      <c r="AD69" s="787"/>
      <c r="AE69" s="787"/>
      <c r="AF69" s="787"/>
      <c r="AG69" s="787"/>
      <c r="AH69" s="788" t="s">
        <v>246</v>
      </c>
      <c r="AI69" s="787"/>
      <c r="AJ69" s="787"/>
      <c r="AK69" s="787"/>
      <c r="AL69" s="787"/>
      <c r="AM69" s="787"/>
      <c r="AN69" s="787"/>
      <c r="AO69" s="787"/>
      <c r="AP69" s="787"/>
      <c r="AQ69" s="787"/>
      <c r="AR69" s="787"/>
      <c r="AS69" s="787"/>
      <c r="AT69" s="789"/>
      <c r="AU69" s="800" t="s">
        <v>247</v>
      </c>
      <c r="AV69" s="801"/>
      <c r="AW69" s="801"/>
      <c r="AX69" s="803"/>
      <c r="AY69" s="31">
        <f>$AY$68</f>
        <v>0</v>
      </c>
    </row>
    <row r="70" spans="1:51" ht="24.75" hidden="1"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hidden="1"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hidden="1"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hidden="1"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hidden="1"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hidden="1"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hidden="1"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hidden="1"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hidden="1"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hidden="1"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hidden="1"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hidden="1" customHeight="1" x14ac:dyDescent="0.15">
      <c r="A81" s="936"/>
      <c r="B81" s="937"/>
      <c r="C81" s="937"/>
      <c r="D81" s="937"/>
      <c r="E81" s="937"/>
      <c r="F81" s="938"/>
      <c r="G81" s="783" t="s">
        <v>785</v>
      </c>
      <c r="H81" s="784"/>
      <c r="I81" s="784"/>
      <c r="J81" s="784"/>
      <c r="K81" s="784"/>
      <c r="L81" s="784"/>
      <c r="M81" s="784"/>
      <c r="N81" s="784"/>
      <c r="O81" s="784"/>
      <c r="P81" s="784"/>
      <c r="Q81" s="784"/>
      <c r="R81" s="784"/>
      <c r="S81" s="784"/>
      <c r="T81" s="784"/>
      <c r="U81" s="784"/>
      <c r="V81" s="784"/>
      <c r="W81" s="784"/>
      <c r="X81" s="784"/>
      <c r="Y81" s="784"/>
      <c r="Z81" s="784"/>
      <c r="AA81" s="784"/>
      <c r="AB81" s="785"/>
      <c r="AC81" s="783" t="s">
        <v>786</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hidden="1" customHeight="1" x14ac:dyDescent="0.15">
      <c r="A82" s="936"/>
      <c r="B82" s="937"/>
      <c r="C82" s="937"/>
      <c r="D82" s="937"/>
      <c r="E82" s="937"/>
      <c r="F82" s="938"/>
      <c r="G82" s="130" t="s">
        <v>245</v>
      </c>
      <c r="H82" s="787"/>
      <c r="I82" s="787"/>
      <c r="J82" s="787"/>
      <c r="K82" s="787"/>
      <c r="L82" s="788" t="s">
        <v>246</v>
      </c>
      <c r="M82" s="787"/>
      <c r="N82" s="787"/>
      <c r="O82" s="787"/>
      <c r="P82" s="787"/>
      <c r="Q82" s="787"/>
      <c r="R82" s="787"/>
      <c r="S82" s="787"/>
      <c r="T82" s="787"/>
      <c r="U82" s="787"/>
      <c r="V82" s="787"/>
      <c r="W82" s="787"/>
      <c r="X82" s="789"/>
      <c r="Y82" s="800" t="s">
        <v>247</v>
      </c>
      <c r="Z82" s="801"/>
      <c r="AA82" s="801"/>
      <c r="AB82" s="802"/>
      <c r="AC82" s="130" t="s">
        <v>245</v>
      </c>
      <c r="AD82" s="787"/>
      <c r="AE82" s="787"/>
      <c r="AF82" s="787"/>
      <c r="AG82" s="787"/>
      <c r="AH82" s="788" t="s">
        <v>246</v>
      </c>
      <c r="AI82" s="787"/>
      <c r="AJ82" s="787"/>
      <c r="AK82" s="787"/>
      <c r="AL82" s="787"/>
      <c r="AM82" s="787"/>
      <c r="AN82" s="787"/>
      <c r="AO82" s="787"/>
      <c r="AP82" s="787"/>
      <c r="AQ82" s="787"/>
      <c r="AR82" s="787"/>
      <c r="AS82" s="787"/>
      <c r="AT82" s="789"/>
      <c r="AU82" s="800" t="s">
        <v>247</v>
      </c>
      <c r="AV82" s="801"/>
      <c r="AW82" s="801"/>
      <c r="AX82" s="803"/>
      <c r="AY82" s="31">
        <f>$AY$81</f>
        <v>0</v>
      </c>
    </row>
    <row r="83" spans="1:51" ht="24.75" hidden="1"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hidden="1"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hidden="1"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hidden="1"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hidden="1"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hidden="1"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hidden="1"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hidden="1"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hidden="1"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hidden="1"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hidden="1"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hidden="1" customHeight="1" x14ac:dyDescent="0.15">
      <c r="A94" s="936"/>
      <c r="B94" s="937"/>
      <c r="C94" s="937"/>
      <c r="D94" s="937"/>
      <c r="E94" s="937"/>
      <c r="F94" s="938"/>
      <c r="G94" s="783" t="s">
        <v>787</v>
      </c>
      <c r="H94" s="784"/>
      <c r="I94" s="784"/>
      <c r="J94" s="784"/>
      <c r="K94" s="784"/>
      <c r="L94" s="784"/>
      <c r="M94" s="784"/>
      <c r="N94" s="784"/>
      <c r="O94" s="784"/>
      <c r="P94" s="784"/>
      <c r="Q94" s="784"/>
      <c r="R94" s="784"/>
      <c r="S94" s="784"/>
      <c r="T94" s="784"/>
      <c r="U94" s="784"/>
      <c r="V94" s="784"/>
      <c r="W94" s="784"/>
      <c r="X94" s="784"/>
      <c r="Y94" s="784"/>
      <c r="Z94" s="784"/>
      <c r="AA94" s="784"/>
      <c r="AB94" s="785"/>
      <c r="AC94" s="783" t="s">
        <v>788</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hidden="1" customHeight="1" x14ac:dyDescent="0.15">
      <c r="A95" s="936"/>
      <c r="B95" s="937"/>
      <c r="C95" s="937"/>
      <c r="D95" s="937"/>
      <c r="E95" s="937"/>
      <c r="F95" s="938"/>
      <c r="G95" s="130" t="s">
        <v>245</v>
      </c>
      <c r="H95" s="787"/>
      <c r="I95" s="787"/>
      <c r="J95" s="787"/>
      <c r="K95" s="787"/>
      <c r="L95" s="788" t="s">
        <v>246</v>
      </c>
      <c r="M95" s="787"/>
      <c r="N95" s="787"/>
      <c r="O95" s="787"/>
      <c r="P95" s="787"/>
      <c r="Q95" s="787"/>
      <c r="R95" s="787"/>
      <c r="S95" s="787"/>
      <c r="T95" s="787"/>
      <c r="U95" s="787"/>
      <c r="V95" s="787"/>
      <c r="W95" s="787"/>
      <c r="X95" s="789"/>
      <c r="Y95" s="800" t="s">
        <v>247</v>
      </c>
      <c r="Z95" s="801"/>
      <c r="AA95" s="801"/>
      <c r="AB95" s="802"/>
      <c r="AC95" s="130" t="s">
        <v>245</v>
      </c>
      <c r="AD95" s="787"/>
      <c r="AE95" s="787"/>
      <c r="AF95" s="787"/>
      <c r="AG95" s="787"/>
      <c r="AH95" s="788" t="s">
        <v>246</v>
      </c>
      <c r="AI95" s="787"/>
      <c r="AJ95" s="787"/>
      <c r="AK95" s="787"/>
      <c r="AL95" s="787"/>
      <c r="AM95" s="787"/>
      <c r="AN95" s="787"/>
      <c r="AO95" s="787"/>
      <c r="AP95" s="787"/>
      <c r="AQ95" s="787"/>
      <c r="AR95" s="787"/>
      <c r="AS95" s="787"/>
      <c r="AT95" s="789"/>
      <c r="AU95" s="800" t="s">
        <v>247</v>
      </c>
      <c r="AV95" s="801"/>
      <c r="AW95" s="801"/>
      <c r="AX95" s="803"/>
      <c r="AY95" s="31">
        <f>$AY$94</f>
        <v>0</v>
      </c>
    </row>
    <row r="96" spans="1:51" ht="24.75" hidden="1"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hidden="1"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hidden="1"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hidden="1"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hidden="1"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hidden="1"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hidden="1"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hidden="1"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hidden="1"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hidden="1"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hidden="1"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hidden="1" customHeight="1" thickBot="1" x14ac:dyDescent="0.2"/>
    <row r="108" spans="1:51" ht="30" hidden="1" customHeight="1" x14ac:dyDescent="0.15">
      <c r="A108" s="942" t="s">
        <v>771</v>
      </c>
      <c r="B108" s="943"/>
      <c r="C108" s="943"/>
      <c r="D108" s="943"/>
      <c r="E108" s="943"/>
      <c r="F108" s="944"/>
      <c r="G108" s="783" t="s">
        <v>789</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790</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hidden="1" customHeight="1" x14ac:dyDescent="0.15">
      <c r="A109" s="936"/>
      <c r="B109" s="937"/>
      <c r="C109" s="937"/>
      <c r="D109" s="937"/>
      <c r="E109" s="937"/>
      <c r="F109" s="938"/>
      <c r="G109" s="130" t="s">
        <v>245</v>
      </c>
      <c r="H109" s="787"/>
      <c r="I109" s="787"/>
      <c r="J109" s="787"/>
      <c r="K109" s="787"/>
      <c r="L109" s="788" t="s">
        <v>246</v>
      </c>
      <c r="M109" s="787"/>
      <c r="N109" s="787"/>
      <c r="O109" s="787"/>
      <c r="P109" s="787"/>
      <c r="Q109" s="787"/>
      <c r="R109" s="787"/>
      <c r="S109" s="787"/>
      <c r="T109" s="787"/>
      <c r="U109" s="787"/>
      <c r="V109" s="787"/>
      <c r="W109" s="787"/>
      <c r="X109" s="789"/>
      <c r="Y109" s="800" t="s">
        <v>247</v>
      </c>
      <c r="Z109" s="801"/>
      <c r="AA109" s="801"/>
      <c r="AB109" s="802"/>
      <c r="AC109" s="130" t="s">
        <v>245</v>
      </c>
      <c r="AD109" s="787"/>
      <c r="AE109" s="787"/>
      <c r="AF109" s="787"/>
      <c r="AG109" s="787"/>
      <c r="AH109" s="788" t="s">
        <v>246</v>
      </c>
      <c r="AI109" s="787"/>
      <c r="AJ109" s="787"/>
      <c r="AK109" s="787"/>
      <c r="AL109" s="787"/>
      <c r="AM109" s="787"/>
      <c r="AN109" s="787"/>
      <c r="AO109" s="787"/>
      <c r="AP109" s="787"/>
      <c r="AQ109" s="787"/>
      <c r="AR109" s="787"/>
      <c r="AS109" s="787"/>
      <c r="AT109" s="789"/>
      <c r="AU109" s="800" t="s">
        <v>247</v>
      </c>
      <c r="AV109" s="801"/>
      <c r="AW109" s="801"/>
      <c r="AX109" s="803"/>
      <c r="AY109" s="31">
        <f>$AY$108</f>
        <v>0</v>
      </c>
    </row>
    <row r="110" spans="1:51" ht="24.75" hidden="1"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hidden="1"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hidden="1"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hidden="1"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hidden="1"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hidden="1"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hidden="1"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hidden="1"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hidden="1"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hidden="1"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hidden="1"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hidden="1" customHeight="1" x14ac:dyDescent="0.15">
      <c r="A121" s="936"/>
      <c r="B121" s="937"/>
      <c r="C121" s="937"/>
      <c r="D121" s="937"/>
      <c r="E121" s="937"/>
      <c r="F121" s="938"/>
      <c r="G121" s="783" t="s">
        <v>791</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792</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hidden="1" customHeight="1" x14ac:dyDescent="0.15">
      <c r="A122" s="936"/>
      <c r="B122" s="937"/>
      <c r="C122" s="937"/>
      <c r="D122" s="937"/>
      <c r="E122" s="937"/>
      <c r="F122" s="938"/>
      <c r="G122" s="130" t="s">
        <v>245</v>
      </c>
      <c r="H122" s="787"/>
      <c r="I122" s="787"/>
      <c r="J122" s="787"/>
      <c r="K122" s="787"/>
      <c r="L122" s="788" t="s">
        <v>246</v>
      </c>
      <c r="M122" s="787"/>
      <c r="N122" s="787"/>
      <c r="O122" s="787"/>
      <c r="P122" s="787"/>
      <c r="Q122" s="787"/>
      <c r="R122" s="787"/>
      <c r="S122" s="787"/>
      <c r="T122" s="787"/>
      <c r="U122" s="787"/>
      <c r="V122" s="787"/>
      <c r="W122" s="787"/>
      <c r="X122" s="789"/>
      <c r="Y122" s="800" t="s">
        <v>247</v>
      </c>
      <c r="Z122" s="801"/>
      <c r="AA122" s="801"/>
      <c r="AB122" s="802"/>
      <c r="AC122" s="130" t="s">
        <v>245</v>
      </c>
      <c r="AD122" s="787"/>
      <c r="AE122" s="787"/>
      <c r="AF122" s="787"/>
      <c r="AG122" s="787"/>
      <c r="AH122" s="788" t="s">
        <v>246</v>
      </c>
      <c r="AI122" s="787"/>
      <c r="AJ122" s="787"/>
      <c r="AK122" s="787"/>
      <c r="AL122" s="787"/>
      <c r="AM122" s="787"/>
      <c r="AN122" s="787"/>
      <c r="AO122" s="787"/>
      <c r="AP122" s="787"/>
      <c r="AQ122" s="787"/>
      <c r="AR122" s="787"/>
      <c r="AS122" s="787"/>
      <c r="AT122" s="789"/>
      <c r="AU122" s="800" t="s">
        <v>247</v>
      </c>
      <c r="AV122" s="801"/>
      <c r="AW122" s="801"/>
      <c r="AX122" s="803"/>
      <c r="AY122" s="31">
        <f>$AY$121</f>
        <v>0</v>
      </c>
    </row>
    <row r="123" spans="1:51" ht="24.75" hidden="1"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hidden="1"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hidden="1"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hidden="1"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hidden="1"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hidden="1"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hidden="1"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hidden="1"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hidden="1"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hidden="1"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hidden="1"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hidden="1" customHeight="1" x14ac:dyDescent="0.15">
      <c r="A134" s="936"/>
      <c r="B134" s="937"/>
      <c r="C134" s="937"/>
      <c r="D134" s="937"/>
      <c r="E134" s="937"/>
      <c r="F134" s="938"/>
      <c r="G134" s="783" t="s">
        <v>793</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794</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hidden="1" customHeight="1" x14ac:dyDescent="0.15">
      <c r="A135" s="936"/>
      <c r="B135" s="937"/>
      <c r="C135" s="937"/>
      <c r="D135" s="937"/>
      <c r="E135" s="937"/>
      <c r="F135" s="938"/>
      <c r="G135" s="130" t="s">
        <v>245</v>
      </c>
      <c r="H135" s="787"/>
      <c r="I135" s="787"/>
      <c r="J135" s="787"/>
      <c r="K135" s="787"/>
      <c r="L135" s="788" t="s">
        <v>246</v>
      </c>
      <c r="M135" s="787"/>
      <c r="N135" s="787"/>
      <c r="O135" s="787"/>
      <c r="P135" s="787"/>
      <c r="Q135" s="787"/>
      <c r="R135" s="787"/>
      <c r="S135" s="787"/>
      <c r="T135" s="787"/>
      <c r="U135" s="787"/>
      <c r="V135" s="787"/>
      <c r="W135" s="787"/>
      <c r="X135" s="789"/>
      <c r="Y135" s="800" t="s">
        <v>247</v>
      </c>
      <c r="Z135" s="801"/>
      <c r="AA135" s="801"/>
      <c r="AB135" s="802"/>
      <c r="AC135" s="130" t="s">
        <v>245</v>
      </c>
      <c r="AD135" s="787"/>
      <c r="AE135" s="787"/>
      <c r="AF135" s="787"/>
      <c r="AG135" s="787"/>
      <c r="AH135" s="788" t="s">
        <v>246</v>
      </c>
      <c r="AI135" s="787"/>
      <c r="AJ135" s="787"/>
      <c r="AK135" s="787"/>
      <c r="AL135" s="787"/>
      <c r="AM135" s="787"/>
      <c r="AN135" s="787"/>
      <c r="AO135" s="787"/>
      <c r="AP135" s="787"/>
      <c r="AQ135" s="787"/>
      <c r="AR135" s="787"/>
      <c r="AS135" s="787"/>
      <c r="AT135" s="789"/>
      <c r="AU135" s="800" t="s">
        <v>247</v>
      </c>
      <c r="AV135" s="801"/>
      <c r="AW135" s="801"/>
      <c r="AX135" s="803"/>
      <c r="AY135" s="31">
        <f>$AY$134</f>
        <v>0</v>
      </c>
    </row>
    <row r="136" spans="1:51" ht="24.75" hidden="1"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hidden="1"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hidden="1"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hidden="1"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hidden="1"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hidden="1"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hidden="1"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hidden="1"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hidden="1"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hidden="1"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hidden="1"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hidden="1" customHeight="1" x14ac:dyDescent="0.15">
      <c r="A147" s="936"/>
      <c r="B147" s="937"/>
      <c r="C147" s="937"/>
      <c r="D147" s="937"/>
      <c r="E147" s="937"/>
      <c r="F147" s="938"/>
      <c r="G147" s="783" t="s">
        <v>795</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796</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hidden="1" customHeight="1" x14ac:dyDescent="0.15">
      <c r="A148" s="936"/>
      <c r="B148" s="937"/>
      <c r="C148" s="937"/>
      <c r="D148" s="937"/>
      <c r="E148" s="937"/>
      <c r="F148" s="938"/>
      <c r="G148" s="130" t="s">
        <v>245</v>
      </c>
      <c r="H148" s="787"/>
      <c r="I148" s="787"/>
      <c r="J148" s="787"/>
      <c r="K148" s="787"/>
      <c r="L148" s="788" t="s">
        <v>246</v>
      </c>
      <c r="M148" s="787"/>
      <c r="N148" s="787"/>
      <c r="O148" s="787"/>
      <c r="P148" s="787"/>
      <c r="Q148" s="787"/>
      <c r="R148" s="787"/>
      <c r="S148" s="787"/>
      <c r="T148" s="787"/>
      <c r="U148" s="787"/>
      <c r="V148" s="787"/>
      <c r="W148" s="787"/>
      <c r="X148" s="789"/>
      <c r="Y148" s="800" t="s">
        <v>247</v>
      </c>
      <c r="Z148" s="801"/>
      <c r="AA148" s="801"/>
      <c r="AB148" s="802"/>
      <c r="AC148" s="130" t="s">
        <v>245</v>
      </c>
      <c r="AD148" s="787"/>
      <c r="AE148" s="787"/>
      <c r="AF148" s="787"/>
      <c r="AG148" s="787"/>
      <c r="AH148" s="788" t="s">
        <v>246</v>
      </c>
      <c r="AI148" s="787"/>
      <c r="AJ148" s="787"/>
      <c r="AK148" s="787"/>
      <c r="AL148" s="787"/>
      <c r="AM148" s="787"/>
      <c r="AN148" s="787"/>
      <c r="AO148" s="787"/>
      <c r="AP148" s="787"/>
      <c r="AQ148" s="787"/>
      <c r="AR148" s="787"/>
      <c r="AS148" s="787"/>
      <c r="AT148" s="789"/>
      <c r="AU148" s="800" t="s">
        <v>247</v>
      </c>
      <c r="AV148" s="801"/>
      <c r="AW148" s="801"/>
      <c r="AX148" s="803"/>
      <c r="AY148" s="31">
        <f>$AY$147</f>
        <v>0</v>
      </c>
    </row>
    <row r="149" spans="1:51" ht="24.75" hidden="1"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hidden="1"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hidden="1"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hidden="1"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hidden="1"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hidden="1"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hidden="1"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hidden="1"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hidden="1"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hidden="1"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hidden="1"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hidden="1" customHeight="1" thickBot="1" x14ac:dyDescent="0.2"/>
    <row r="161" spans="1:51" ht="30" hidden="1" customHeight="1" x14ac:dyDescent="0.15">
      <c r="A161" s="942" t="s">
        <v>771</v>
      </c>
      <c r="B161" s="943"/>
      <c r="C161" s="943"/>
      <c r="D161" s="943"/>
      <c r="E161" s="943"/>
      <c r="F161" s="944"/>
      <c r="G161" s="783" t="s">
        <v>797</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798</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hidden="1" customHeight="1" x14ac:dyDescent="0.15">
      <c r="A162" s="936"/>
      <c r="B162" s="937"/>
      <c r="C162" s="937"/>
      <c r="D162" s="937"/>
      <c r="E162" s="937"/>
      <c r="F162" s="938"/>
      <c r="G162" s="130" t="s">
        <v>245</v>
      </c>
      <c r="H162" s="787"/>
      <c r="I162" s="787"/>
      <c r="J162" s="787"/>
      <c r="K162" s="787"/>
      <c r="L162" s="788" t="s">
        <v>246</v>
      </c>
      <c r="M162" s="787"/>
      <c r="N162" s="787"/>
      <c r="O162" s="787"/>
      <c r="P162" s="787"/>
      <c r="Q162" s="787"/>
      <c r="R162" s="787"/>
      <c r="S162" s="787"/>
      <c r="T162" s="787"/>
      <c r="U162" s="787"/>
      <c r="V162" s="787"/>
      <c r="W162" s="787"/>
      <c r="X162" s="789"/>
      <c r="Y162" s="800" t="s">
        <v>247</v>
      </c>
      <c r="Z162" s="801"/>
      <c r="AA162" s="801"/>
      <c r="AB162" s="802"/>
      <c r="AC162" s="130" t="s">
        <v>245</v>
      </c>
      <c r="AD162" s="787"/>
      <c r="AE162" s="787"/>
      <c r="AF162" s="787"/>
      <c r="AG162" s="787"/>
      <c r="AH162" s="788" t="s">
        <v>246</v>
      </c>
      <c r="AI162" s="787"/>
      <c r="AJ162" s="787"/>
      <c r="AK162" s="787"/>
      <c r="AL162" s="787"/>
      <c r="AM162" s="787"/>
      <c r="AN162" s="787"/>
      <c r="AO162" s="787"/>
      <c r="AP162" s="787"/>
      <c r="AQ162" s="787"/>
      <c r="AR162" s="787"/>
      <c r="AS162" s="787"/>
      <c r="AT162" s="789"/>
      <c r="AU162" s="800" t="s">
        <v>247</v>
      </c>
      <c r="AV162" s="801"/>
      <c r="AW162" s="801"/>
      <c r="AX162" s="803"/>
      <c r="AY162" s="31">
        <f>$AY$161</f>
        <v>0</v>
      </c>
    </row>
    <row r="163" spans="1:51" ht="24.75" hidden="1"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hidden="1"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hidden="1"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hidden="1"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hidden="1"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hidden="1"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hidden="1"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hidden="1"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hidden="1"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hidden="1"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hidden="1"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hidden="1" customHeight="1" x14ac:dyDescent="0.15">
      <c r="A174" s="936"/>
      <c r="B174" s="937"/>
      <c r="C174" s="937"/>
      <c r="D174" s="937"/>
      <c r="E174" s="937"/>
      <c r="F174" s="938"/>
      <c r="G174" s="783" t="s">
        <v>799</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800</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hidden="1" customHeight="1" x14ac:dyDescent="0.15">
      <c r="A175" s="936"/>
      <c r="B175" s="937"/>
      <c r="C175" s="937"/>
      <c r="D175" s="937"/>
      <c r="E175" s="937"/>
      <c r="F175" s="938"/>
      <c r="G175" s="130" t="s">
        <v>245</v>
      </c>
      <c r="H175" s="787"/>
      <c r="I175" s="787"/>
      <c r="J175" s="787"/>
      <c r="K175" s="787"/>
      <c r="L175" s="788" t="s">
        <v>246</v>
      </c>
      <c r="M175" s="787"/>
      <c r="N175" s="787"/>
      <c r="O175" s="787"/>
      <c r="P175" s="787"/>
      <c r="Q175" s="787"/>
      <c r="R175" s="787"/>
      <c r="S175" s="787"/>
      <c r="T175" s="787"/>
      <c r="U175" s="787"/>
      <c r="V175" s="787"/>
      <c r="W175" s="787"/>
      <c r="X175" s="789"/>
      <c r="Y175" s="800" t="s">
        <v>247</v>
      </c>
      <c r="Z175" s="801"/>
      <c r="AA175" s="801"/>
      <c r="AB175" s="802"/>
      <c r="AC175" s="130" t="s">
        <v>245</v>
      </c>
      <c r="AD175" s="787"/>
      <c r="AE175" s="787"/>
      <c r="AF175" s="787"/>
      <c r="AG175" s="787"/>
      <c r="AH175" s="788" t="s">
        <v>246</v>
      </c>
      <c r="AI175" s="787"/>
      <c r="AJ175" s="787"/>
      <c r="AK175" s="787"/>
      <c r="AL175" s="787"/>
      <c r="AM175" s="787"/>
      <c r="AN175" s="787"/>
      <c r="AO175" s="787"/>
      <c r="AP175" s="787"/>
      <c r="AQ175" s="787"/>
      <c r="AR175" s="787"/>
      <c r="AS175" s="787"/>
      <c r="AT175" s="789"/>
      <c r="AU175" s="800" t="s">
        <v>247</v>
      </c>
      <c r="AV175" s="801"/>
      <c r="AW175" s="801"/>
      <c r="AX175" s="803"/>
      <c r="AY175" s="31">
        <f>$AY$174</f>
        <v>0</v>
      </c>
    </row>
    <row r="176" spans="1:51" ht="24.75" hidden="1"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hidden="1"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hidden="1"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hidden="1"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hidden="1"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hidden="1"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hidden="1"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hidden="1"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hidden="1"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hidden="1"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hidden="1"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hidden="1" customHeight="1" x14ac:dyDescent="0.15">
      <c r="A187" s="936"/>
      <c r="B187" s="937"/>
      <c r="C187" s="937"/>
      <c r="D187" s="937"/>
      <c r="E187" s="937"/>
      <c r="F187" s="938"/>
      <c r="G187" s="783" t="s">
        <v>801</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802</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hidden="1" customHeight="1" x14ac:dyDescent="0.15">
      <c r="A188" s="936"/>
      <c r="B188" s="937"/>
      <c r="C188" s="937"/>
      <c r="D188" s="937"/>
      <c r="E188" s="937"/>
      <c r="F188" s="938"/>
      <c r="G188" s="130" t="s">
        <v>245</v>
      </c>
      <c r="H188" s="787"/>
      <c r="I188" s="787"/>
      <c r="J188" s="787"/>
      <c r="K188" s="787"/>
      <c r="L188" s="788" t="s">
        <v>246</v>
      </c>
      <c r="M188" s="787"/>
      <c r="N188" s="787"/>
      <c r="O188" s="787"/>
      <c r="P188" s="787"/>
      <c r="Q188" s="787"/>
      <c r="R188" s="787"/>
      <c r="S188" s="787"/>
      <c r="T188" s="787"/>
      <c r="U188" s="787"/>
      <c r="V188" s="787"/>
      <c r="W188" s="787"/>
      <c r="X188" s="789"/>
      <c r="Y188" s="800" t="s">
        <v>247</v>
      </c>
      <c r="Z188" s="801"/>
      <c r="AA188" s="801"/>
      <c r="AB188" s="802"/>
      <c r="AC188" s="130" t="s">
        <v>245</v>
      </c>
      <c r="AD188" s="787"/>
      <c r="AE188" s="787"/>
      <c r="AF188" s="787"/>
      <c r="AG188" s="787"/>
      <c r="AH188" s="788" t="s">
        <v>246</v>
      </c>
      <c r="AI188" s="787"/>
      <c r="AJ188" s="787"/>
      <c r="AK188" s="787"/>
      <c r="AL188" s="787"/>
      <c r="AM188" s="787"/>
      <c r="AN188" s="787"/>
      <c r="AO188" s="787"/>
      <c r="AP188" s="787"/>
      <c r="AQ188" s="787"/>
      <c r="AR188" s="787"/>
      <c r="AS188" s="787"/>
      <c r="AT188" s="789"/>
      <c r="AU188" s="800" t="s">
        <v>247</v>
      </c>
      <c r="AV188" s="801"/>
      <c r="AW188" s="801"/>
      <c r="AX188" s="803"/>
      <c r="AY188" s="31">
        <f>$AY$187</f>
        <v>0</v>
      </c>
    </row>
    <row r="189" spans="1:51" ht="24.75" hidden="1"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hidden="1"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hidden="1"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hidden="1"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hidden="1"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hidden="1"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hidden="1"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hidden="1"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hidden="1"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hidden="1"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hidden="1"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hidden="1" customHeight="1" x14ac:dyDescent="0.15">
      <c r="A200" s="936"/>
      <c r="B200" s="937"/>
      <c r="C200" s="937"/>
      <c r="D200" s="937"/>
      <c r="E200" s="937"/>
      <c r="F200" s="938"/>
      <c r="G200" s="783" t="s">
        <v>803</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804</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hidden="1" customHeight="1" x14ac:dyDescent="0.15">
      <c r="A201" s="936"/>
      <c r="B201" s="937"/>
      <c r="C201" s="937"/>
      <c r="D201" s="937"/>
      <c r="E201" s="937"/>
      <c r="F201" s="938"/>
      <c r="G201" s="130" t="s">
        <v>245</v>
      </c>
      <c r="H201" s="787"/>
      <c r="I201" s="787"/>
      <c r="J201" s="787"/>
      <c r="K201" s="787"/>
      <c r="L201" s="788" t="s">
        <v>246</v>
      </c>
      <c r="M201" s="787"/>
      <c r="N201" s="787"/>
      <c r="O201" s="787"/>
      <c r="P201" s="787"/>
      <c r="Q201" s="787"/>
      <c r="R201" s="787"/>
      <c r="S201" s="787"/>
      <c r="T201" s="787"/>
      <c r="U201" s="787"/>
      <c r="V201" s="787"/>
      <c r="W201" s="787"/>
      <c r="X201" s="789"/>
      <c r="Y201" s="800" t="s">
        <v>247</v>
      </c>
      <c r="Z201" s="801"/>
      <c r="AA201" s="801"/>
      <c r="AB201" s="802"/>
      <c r="AC201" s="130" t="s">
        <v>245</v>
      </c>
      <c r="AD201" s="787"/>
      <c r="AE201" s="787"/>
      <c r="AF201" s="787"/>
      <c r="AG201" s="787"/>
      <c r="AH201" s="788" t="s">
        <v>246</v>
      </c>
      <c r="AI201" s="787"/>
      <c r="AJ201" s="787"/>
      <c r="AK201" s="787"/>
      <c r="AL201" s="787"/>
      <c r="AM201" s="787"/>
      <c r="AN201" s="787"/>
      <c r="AO201" s="787"/>
      <c r="AP201" s="787"/>
      <c r="AQ201" s="787"/>
      <c r="AR201" s="787"/>
      <c r="AS201" s="787"/>
      <c r="AT201" s="789"/>
      <c r="AU201" s="800" t="s">
        <v>247</v>
      </c>
      <c r="AV201" s="801"/>
      <c r="AW201" s="801"/>
      <c r="AX201" s="803"/>
      <c r="AY201" s="31">
        <f>$AY$200</f>
        <v>0</v>
      </c>
    </row>
    <row r="202" spans="1:51" ht="24.75" hidden="1"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hidden="1"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hidden="1"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hidden="1"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hidden="1"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hidden="1"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hidden="1"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hidden="1"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hidden="1"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hidden="1"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hidden="1"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hidden="1" customHeight="1" thickBot="1" x14ac:dyDescent="0.2"/>
    <row r="214" spans="1:51" ht="30" hidden="1" customHeight="1" x14ac:dyDescent="0.15">
      <c r="A214" s="933" t="s">
        <v>771</v>
      </c>
      <c r="B214" s="934"/>
      <c r="C214" s="934"/>
      <c r="D214" s="934"/>
      <c r="E214" s="934"/>
      <c r="F214" s="935"/>
      <c r="G214" s="783" t="s">
        <v>805</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806</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hidden="1" customHeight="1" x14ac:dyDescent="0.15">
      <c r="A215" s="936"/>
      <c r="B215" s="937"/>
      <c r="C215" s="937"/>
      <c r="D215" s="937"/>
      <c r="E215" s="937"/>
      <c r="F215" s="938"/>
      <c r="G215" s="130" t="s">
        <v>245</v>
      </c>
      <c r="H215" s="787"/>
      <c r="I215" s="787"/>
      <c r="J215" s="787"/>
      <c r="K215" s="787"/>
      <c r="L215" s="788" t="s">
        <v>246</v>
      </c>
      <c r="M215" s="787"/>
      <c r="N215" s="787"/>
      <c r="O215" s="787"/>
      <c r="P215" s="787"/>
      <c r="Q215" s="787"/>
      <c r="R215" s="787"/>
      <c r="S215" s="787"/>
      <c r="T215" s="787"/>
      <c r="U215" s="787"/>
      <c r="V215" s="787"/>
      <c r="W215" s="787"/>
      <c r="X215" s="789"/>
      <c r="Y215" s="800" t="s">
        <v>247</v>
      </c>
      <c r="Z215" s="801"/>
      <c r="AA215" s="801"/>
      <c r="AB215" s="802"/>
      <c r="AC215" s="130" t="s">
        <v>245</v>
      </c>
      <c r="AD215" s="787"/>
      <c r="AE215" s="787"/>
      <c r="AF215" s="787"/>
      <c r="AG215" s="787"/>
      <c r="AH215" s="788" t="s">
        <v>246</v>
      </c>
      <c r="AI215" s="787"/>
      <c r="AJ215" s="787"/>
      <c r="AK215" s="787"/>
      <c r="AL215" s="787"/>
      <c r="AM215" s="787"/>
      <c r="AN215" s="787"/>
      <c r="AO215" s="787"/>
      <c r="AP215" s="787"/>
      <c r="AQ215" s="787"/>
      <c r="AR215" s="787"/>
      <c r="AS215" s="787"/>
      <c r="AT215" s="789"/>
      <c r="AU215" s="800" t="s">
        <v>247</v>
      </c>
      <c r="AV215" s="801"/>
      <c r="AW215" s="801"/>
      <c r="AX215" s="803"/>
      <c r="AY215" s="31">
        <f>$AY$214</f>
        <v>0</v>
      </c>
    </row>
    <row r="216" spans="1:51" ht="24.75" hidden="1"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hidden="1"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hidden="1"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hidden="1"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hidden="1"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hidden="1"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hidden="1"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hidden="1"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hidden="1"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hidden="1"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hidden="1"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hidden="1" customHeight="1" x14ac:dyDescent="0.15">
      <c r="A227" s="936"/>
      <c r="B227" s="937"/>
      <c r="C227" s="937"/>
      <c r="D227" s="937"/>
      <c r="E227" s="937"/>
      <c r="F227" s="938"/>
      <c r="G227" s="783" t="s">
        <v>807</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808</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hidden="1" customHeight="1" x14ac:dyDescent="0.15">
      <c r="A228" s="936"/>
      <c r="B228" s="937"/>
      <c r="C228" s="937"/>
      <c r="D228" s="937"/>
      <c r="E228" s="937"/>
      <c r="F228" s="938"/>
      <c r="G228" s="130" t="s">
        <v>245</v>
      </c>
      <c r="H228" s="787"/>
      <c r="I228" s="787"/>
      <c r="J228" s="787"/>
      <c r="K228" s="787"/>
      <c r="L228" s="788" t="s">
        <v>246</v>
      </c>
      <c r="M228" s="787"/>
      <c r="N228" s="787"/>
      <c r="O228" s="787"/>
      <c r="P228" s="787"/>
      <c r="Q228" s="787"/>
      <c r="R228" s="787"/>
      <c r="S228" s="787"/>
      <c r="T228" s="787"/>
      <c r="U228" s="787"/>
      <c r="V228" s="787"/>
      <c r="W228" s="787"/>
      <c r="X228" s="789"/>
      <c r="Y228" s="800" t="s">
        <v>247</v>
      </c>
      <c r="Z228" s="801"/>
      <c r="AA228" s="801"/>
      <c r="AB228" s="802"/>
      <c r="AC228" s="130" t="s">
        <v>245</v>
      </c>
      <c r="AD228" s="787"/>
      <c r="AE228" s="787"/>
      <c r="AF228" s="787"/>
      <c r="AG228" s="787"/>
      <c r="AH228" s="788" t="s">
        <v>246</v>
      </c>
      <c r="AI228" s="787"/>
      <c r="AJ228" s="787"/>
      <c r="AK228" s="787"/>
      <c r="AL228" s="787"/>
      <c r="AM228" s="787"/>
      <c r="AN228" s="787"/>
      <c r="AO228" s="787"/>
      <c r="AP228" s="787"/>
      <c r="AQ228" s="787"/>
      <c r="AR228" s="787"/>
      <c r="AS228" s="787"/>
      <c r="AT228" s="789"/>
      <c r="AU228" s="800" t="s">
        <v>247</v>
      </c>
      <c r="AV228" s="801"/>
      <c r="AW228" s="801"/>
      <c r="AX228" s="803"/>
      <c r="AY228" s="31">
        <f>$AY$227</f>
        <v>0</v>
      </c>
    </row>
    <row r="229" spans="1:51" ht="24.75" hidden="1"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hidden="1"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hidden="1"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hidden="1"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hidden="1"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hidden="1"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hidden="1"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hidden="1"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hidden="1"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hidden="1"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hidden="1"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hidden="1" customHeight="1" x14ac:dyDescent="0.15">
      <c r="A240" s="936"/>
      <c r="B240" s="937"/>
      <c r="C240" s="937"/>
      <c r="D240" s="937"/>
      <c r="E240" s="937"/>
      <c r="F240" s="938"/>
      <c r="G240" s="783" t="s">
        <v>809</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810</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hidden="1" customHeight="1" x14ac:dyDescent="0.15">
      <c r="A241" s="936"/>
      <c r="B241" s="937"/>
      <c r="C241" s="937"/>
      <c r="D241" s="937"/>
      <c r="E241" s="937"/>
      <c r="F241" s="938"/>
      <c r="G241" s="130" t="s">
        <v>245</v>
      </c>
      <c r="H241" s="787"/>
      <c r="I241" s="787"/>
      <c r="J241" s="787"/>
      <c r="K241" s="787"/>
      <c r="L241" s="788" t="s">
        <v>246</v>
      </c>
      <c r="M241" s="787"/>
      <c r="N241" s="787"/>
      <c r="O241" s="787"/>
      <c r="P241" s="787"/>
      <c r="Q241" s="787"/>
      <c r="R241" s="787"/>
      <c r="S241" s="787"/>
      <c r="T241" s="787"/>
      <c r="U241" s="787"/>
      <c r="V241" s="787"/>
      <c r="W241" s="787"/>
      <c r="X241" s="789"/>
      <c r="Y241" s="800" t="s">
        <v>247</v>
      </c>
      <c r="Z241" s="801"/>
      <c r="AA241" s="801"/>
      <c r="AB241" s="802"/>
      <c r="AC241" s="130" t="s">
        <v>245</v>
      </c>
      <c r="AD241" s="787"/>
      <c r="AE241" s="787"/>
      <c r="AF241" s="787"/>
      <c r="AG241" s="787"/>
      <c r="AH241" s="788" t="s">
        <v>246</v>
      </c>
      <c r="AI241" s="787"/>
      <c r="AJ241" s="787"/>
      <c r="AK241" s="787"/>
      <c r="AL241" s="787"/>
      <c r="AM241" s="787"/>
      <c r="AN241" s="787"/>
      <c r="AO241" s="787"/>
      <c r="AP241" s="787"/>
      <c r="AQ241" s="787"/>
      <c r="AR241" s="787"/>
      <c r="AS241" s="787"/>
      <c r="AT241" s="789"/>
      <c r="AU241" s="800" t="s">
        <v>247</v>
      </c>
      <c r="AV241" s="801"/>
      <c r="AW241" s="801"/>
      <c r="AX241" s="803"/>
      <c r="AY241" s="31">
        <f>$AY$240</f>
        <v>0</v>
      </c>
    </row>
    <row r="242" spans="1:51" ht="24.75" hidden="1"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hidden="1"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hidden="1"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hidden="1"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hidden="1"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hidden="1"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hidden="1"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hidden="1"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hidden="1"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hidden="1"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hidden="1"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hidden="1" customHeight="1" x14ac:dyDescent="0.15">
      <c r="A253" s="936"/>
      <c r="B253" s="937"/>
      <c r="C253" s="937"/>
      <c r="D253" s="937"/>
      <c r="E253" s="937"/>
      <c r="F253" s="938"/>
      <c r="G253" s="783" t="s">
        <v>811</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812</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hidden="1" customHeight="1" x14ac:dyDescent="0.15">
      <c r="A254" s="936"/>
      <c r="B254" s="937"/>
      <c r="C254" s="937"/>
      <c r="D254" s="937"/>
      <c r="E254" s="937"/>
      <c r="F254" s="938"/>
      <c r="G254" s="130" t="s">
        <v>245</v>
      </c>
      <c r="H254" s="787"/>
      <c r="I254" s="787"/>
      <c r="J254" s="787"/>
      <c r="K254" s="787"/>
      <c r="L254" s="788" t="s">
        <v>246</v>
      </c>
      <c r="M254" s="787"/>
      <c r="N254" s="787"/>
      <c r="O254" s="787"/>
      <c r="P254" s="787"/>
      <c r="Q254" s="787"/>
      <c r="R254" s="787"/>
      <c r="S254" s="787"/>
      <c r="T254" s="787"/>
      <c r="U254" s="787"/>
      <c r="V254" s="787"/>
      <c r="W254" s="787"/>
      <c r="X254" s="789"/>
      <c r="Y254" s="800" t="s">
        <v>247</v>
      </c>
      <c r="Z254" s="801"/>
      <c r="AA254" s="801"/>
      <c r="AB254" s="802"/>
      <c r="AC254" s="130" t="s">
        <v>245</v>
      </c>
      <c r="AD254" s="787"/>
      <c r="AE254" s="787"/>
      <c r="AF254" s="787"/>
      <c r="AG254" s="787"/>
      <c r="AH254" s="788" t="s">
        <v>246</v>
      </c>
      <c r="AI254" s="787"/>
      <c r="AJ254" s="787"/>
      <c r="AK254" s="787"/>
      <c r="AL254" s="787"/>
      <c r="AM254" s="787"/>
      <c r="AN254" s="787"/>
      <c r="AO254" s="787"/>
      <c r="AP254" s="787"/>
      <c r="AQ254" s="787"/>
      <c r="AR254" s="787"/>
      <c r="AS254" s="787"/>
      <c r="AT254" s="789"/>
      <c r="AU254" s="800" t="s">
        <v>247</v>
      </c>
      <c r="AV254" s="801"/>
      <c r="AW254" s="801"/>
      <c r="AX254" s="803"/>
      <c r="AY254" s="31">
        <f>$AY$253</f>
        <v>0</v>
      </c>
    </row>
    <row r="255" spans="1:51" ht="24.75" hidden="1"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hidden="1"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hidden="1"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hidden="1"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hidden="1"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hidden="1"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hidden="1"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hidden="1"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hidden="1"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hidden="1"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hidden="1"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40" sqref="C40:I40"/>
    </sheetView>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828"/>
      <c r="B3" s="828"/>
      <c r="C3" s="828" t="s">
        <v>271</v>
      </c>
      <c r="D3" s="828"/>
      <c r="E3" s="828"/>
      <c r="F3" s="828"/>
      <c r="G3" s="828"/>
      <c r="H3" s="828"/>
      <c r="I3" s="828"/>
      <c r="J3" s="947" t="s">
        <v>272</v>
      </c>
      <c r="K3" s="948"/>
      <c r="L3" s="948"/>
      <c r="M3" s="948"/>
      <c r="N3" s="948"/>
      <c r="O3" s="948"/>
      <c r="P3" s="416" t="s">
        <v>273</v>
      </c>
      <c r="Q3" s="416"/>
      <c r="R3" s="416"/>
      <c r="S3" s="416"/>
      <c r="T3" s="416"/>
      <c r="U3" s="416"/>
      <c r="V3" s="416"/>
      <c r="W3" s="416"/>
      <c r="X3" s="416"/>
      <c r="Y3" s="830" t="s">
        <v>274</v>
      </c>
      <c r="Z3" s="831"/>
      <c r="AA3" s="831"/>
      <c r="AB3" s="831"/>
      <c r="AC3" s="947" t="s">
        <v>275</v>
      </c>
      <c r="AD3" s="947"/>
      <c r="AE3" s="947"/>
      <c r="AF3" s="947"/>
      <c r="AG3" s="947"/>
      <c r="AH3" s="830" t="s">
        <v>344</v>
      </c>
      <c r="AI3" s="828"/>
      <c r="AJ3" s="828"/>
      <c r="AK3" s="828"/>
      <c r="AL3" s="828" t="s">
        <v>277</v>
      </c>
      <c r="AM3" s="828"/>
      <c r="AN3" s="828"/>
      <c r="AO3" s="832"/>
      <c r="AP3" s="947" t="s">
        <v>278</v>
      </c>
      <c r="AQ3" s="947"/>
      <c r="AR3" s="947"/>
      <c r="AS3" s="947"/>
      <c r="AT3" s="947"/>
      <c r="AU3" s="947"/>
      <c r="AV3" s="947"/>
      <c r="AW3" s="947"/>
      <c r="AX3" s="947"/>
      <c r="AY3">
        <f>$AY$2</f>
        <v>1</v>
      </c>
    </row>
    <row r="4" spans="1:51" ht="26.25" customHeight="1" x14ac:dyDescent="0.15">
      <c r="A4" s="945">
        <v>1</v>
      </c>
      <c r="B4" s="945">
        <v>1</v>
      </c>
      <c r="C4" s="840" t="s">
        <v>279</v>
      </c>
      <c r="D4" s="840"/>
      <c r="E4" s="840"/>
      <c r="F4" s="840"/>
      <c r="G4" s="840"/>
      <c r="H4" s="840"/>
      <c r="I4" s="840"/>
      <c r="J4" s="841">
        <v>4010005002425</v>
      </c>
      <c r="K4" s="842"/>
      <c r="L4" s="842"/>
      <c r="M4" s="842"/>
      <c r="N4" s="842"/>
      <c r="O4" s="842"/>
      <c r="P4" s="844" t="s">
        <v>308</v>
      </c>
      <c r="Q4" s="844"/>
      <c r="R4" s="844"/>
      <c r="S4" s="844"/>
      <c r="T4" s="844"/>
      <c r="U4" s="844"/>
      <c r="V4" s="844"/>
      <c r="W4" s="844"/>
      <c r="X4" s="844"/>
      <c r="Y4" s="845">
        <v>195.4</v>
      </c>
      <c r="Z4" s="846"/>
      <c r="AA4" s="846"/>
      <c r="AB4" s="847"/>
      <c r="AC4" s="946" t="s">
        <v>281</v>
      </c>
      <c r="AD4" s="946"/>
      <c r="AE4" s="946"/>
      <c r="AF4" s="946"/>
      <c r="AG4" s="946"/>
      <c r="AH4" s="850" t="s">
        <v>152</v>
      </c>
      <c r="AI4" s="851"/>
      <c r="AJ4" s="851"/>
      <c r="AK4" s="851"/>
      <c r="AL4" s="835" t="s">
        <v>152</v>
      </c>
      <c r="AM4" s="836"/>
      <c r="AN4" s="836"/>
      <c r="AO4" s="837"/>
      <c r="AP4" s="629" t="s">
        <v>152</v>
      </c>
      <c r="AQ4" s="629"/>
      <c r="AR4" s="629"/>
      <c r="AS4" s="629"/>
      <c r="AT4" s="629"/>
      <c r="AU4" s="629"/>
      <c r="AV4" s="629"/>
      <c r="AW4" s="629"/>
      <c r="AX4" s="629"/>
      <c r="AY4">
        <f>$AY$2</f>
        <v>1</v>
      </c>
    </row>
    <row r="5" spans="1:51" ht="26.25" hidden="1"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hidden="1"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hidden="1"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hidden="1"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hidden="1"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hidden="1"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hidden="1"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hidden="1"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hidden="1"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hidden="1"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hidden="1"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hidden="1"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hidden="1"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hidden="1"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hidden="1"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hidden="1"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hidden="1"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hidden="1"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hidden="1"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hidden="1"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hidden="1"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hidden="1"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hidden="1"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hidden="1"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hidden="1"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hidden="1"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hidden="1"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hidden="1"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hidden="1"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9"/>
      <c r="B35" s="46" t="s">
        <v>814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828"/>
      <c r="B36" s="828"/>
      <c r="C36" s="828" t="s">
        <v>271</v>
      </c>
      <c r="D36" s="828"/>
      <c r="E36" s="828"/>
      <c r="F36" s="828"/>
      <c r="G36" s="828"/>
      <c r="H36" s="828"/>
      <c r="I36" s="828"/>
      <c r="J36" s="947" t="s">
        <v>272</v>
      </c>
      <c r="K36" s="948"/>
      <c r="L36" s="948"/>
      <c r="M36" s="948"/>
      <c r="N36" s="948"/>
      <c r="O36" s="948"/>
      <c r="P36" s="416" t="s">
        <v>273</v>
      </c>
      <c r="Q36" s="416"/>
      <c r="R36" s="416"/>
      <c r="S36" s="416"/>
      <c r="T36" s="416"/>
      <c r="U36" s="416"/>
      <c r="V36" s="416"/>
      <c r="W36" s="416"/>
      <c r="X36" s="416"/>
      <c r="Y36" s="830" t="s">
        <v>274</v>
      </c>
      <c r="Z36" s="831"/>
      <c r="AA36" s="831"/>
      <c r="AB36" s="831"/>
      <c r="AC36" s="947" t="s">
        <v>275</v>
      </c>
      <c r="AD36" s="947"/>
      <c r="AE36" s="947"/>
      <c r="AF36" s="947"/>
      <c r="AG36" s="947"/>
      <c r="AH36" s="830" t="s">
        <v>344</v>
      </c>
      <c r="AI36" s="828"/>
      <c r="AJ36" s="828"/>
      <c r="AK36" s="828"/>
      <c r="AL36" s="828" t="s">
        <v>277</v>
      </c>
      <c r="AM36" s="828"/>
      <c r="AN36" s="828"/>
      <c r="AO36" s="832"/>
      <c r="AP36" s="947" t="s">
        <v>278</v>
      </c>
      <c r="AQ36" s="947"/>
      <c r="AR36" s="947"/>
      <c r="AS36" s="947"/>
      <c r="AT36" s="947"/>
      <c r="AU36" s="947"/>
      <c r="AV36" s="947"/>
      <c r="AW36" s="947"/>
      <c r="AX36" s="947"/>
      <c r="AY36">
        <f>$AY$34</f>
        <v>1</v>
      </c>
    </row>
    <row r="37" spans="1:51" ht="26.25" customHeight="1" x14ac:dyDescent="0.15">
      <c r="A37" s="945">
        <v>1</v>
      </c>
      <c r="B37" s="945">
        <v>1</v>
      </c>
      <c r="C37" s="839" t="s">
        <v>815</v>
      </c>
      <c r="D37" s="840"/>
      <c r="E37" s="840"/>
      <c r="F37" s="840"/>
      <c r="G37" s="840"/>
      <c r="H37" s="840"/>
      <c r="I37" s="840"/>
      <c r="J37" s="841">
        <v>7180001047999</v>
      </c>
      <c r="K37" s="842"/>
      <c r="L37" s="842"/>
      <c r="M37" s="842"/>
      <c r="N37" s="842"/>
      <c r="O37" s="842"/>
      <c r="P37" s="844" t="s">
        <v>774</v>
      </c>
      <c r="Q37" s="844"/>
      <c r="R37" s="844"/>
      <c r="S37" s="844"/>
      <c r="T37" s="844"/>
      <c r="U37" s="844"/>
      <c r="V37" s="844"/>
      <c r="W37" s="844"/>
      <c r="X37" s="844"/>
      <c r="Y37" s="845">
        <v>1.1000000000000001</v>
      </c>
      <c r="Z37" s="846"/>
      <c r="AA37" s="846"/>
      <c r="AB37" s="847"/>
      <c r="AC37" s="946" t="s">
        <v>281</v>
      </c>
      <c r="AD37" s="946"/>
      <c r="AE37" s="946"/>
      <c r="AF37" s="946"/>
      <c r="AG37" s="946"/>
      <c r="AH37" s="850" t="s">
        <v>152</v>
      </c>
      <c r="AI37" s="851"/>
      <c r="AJ37" s="851"/>
      <c r="AK37" s="851"/>
      <c r="AL37" s="835" t="s">
        <v>152</v>
      </c>
      <c r="AM37" s="836"/>
      <c r="AN37" s="836"/>
      <c r="AO37" s="837"/>
      <c r="AP37" s="629" t="s">
        <v>152</v>
      </c>
      <c r="AQ37" s="629"/>
      <c r="AR37" s="629"/>
      <c r="AS37" s="629"/>
      <c r="AT37" s="629"/>
      <c r="AU37" s="629"/>
      <c r="AV37" s="629"/>
      <c r="AW37" s="629"/>
      <c r="AX37" s="629"/>
      <c r="AY37">
        <f>$AY$34</f>
        <v>1</v>
      </c>
    </row>
    <row r="38" spans="1:51" ht="26.25" customHeight="1" x14ac:dyDescent="0.15">
      <c r="A38" s="945">
        <v>2</v>
      </c>
      <c r="B38" s="945">
        <v>1</v>
      </c>
      <c r="C38" s="840" t="s">
        <v>816</v>
      </c>
      <c r="D38" s="840"/>
      <c r="E38" s="840"/>
      <c r="F38" s="840"/>
      <c r="G38" s="840"/>
      <c r="H38" s="840"/>
      <c r="I38" s="840"/>
      <c r="J38" s="841">
        <v>2480001002301</v>
      </c>
      <c r="K38" s="842"/>
      <c r="L38" s="842"/>
      <c r="M38" s="842"/>
      <c r="N38" s="842"/>
      <c r="O38" s="842"/>
      <c r="P38" s="844" t="s">
        <v>774</v>
      </c>
      <c r="Q38" s="844"/>
      <c r="R38" s="844"/>
      <c r="S38" s="844"/>
      <c r="T38" s="844"/>
      <c r="U38" s="844"/>
      <c r="V38" s="844"/>
      <c r="W38" s="844"/>
      <c r="X38" s="844"/>
      <c r="Y38" s="845">
        <v>0.9</v>
      </c>
      <c r="Z38" s="846"/>
      <c r="AA38" s="846"/>
      <c r="AB38" s="847"/>
      <c r="AC38" s="946" t="s">
        <v>281</v>
      </c>
      <c r="AD38" s="946"/>
      <c r="AE38" s="946"/>
      <c r="AF38" s="946"/>
      <c r="AG38" s="946"/>
      <c r="AH38" s="850" t="s">
        <v>152</v>
      </c>
      <c r="AI38" s="851"/>
      <c r="AJ38" s="851"/>
      <c r="AK38" s="851"/>
      <c r="AL38" s="835" t="s">
        <v>152</v>
      </c>
      <c r="AM38" s="836"/>
      <c r="AN38" s="836"/>
      <c r="AO38" s="837"/>
      <c r="AP38" s="629" t="s">
        <v>152</v>
      </c>
      <c r="AQ38" s="629"/>
      <c r="AR38" s="629"/>
      <c r="AS38" s="629"/>
      <c r="AT38" s="629"/>
      <c r="AU38" s="629"/>
      <c r="AV38" s="629"/>
      <c r="AW38" s="629"/>
      <c r="AX38" s="629"/>
      <c r="AY38">
        <f>COUNTA($C$38)</f>
        <v>1</v>
      </c>
    </row>
    <row r="39" spans="1:51" ht="26.25" customHeight="1" x14ac:dyDescent="0.15">
      <c r="A39" s="945">
        <v>3</v>
      </c>
      <c r="B39" s="945">
        <v>1</v>
      </c>
      <c r="C39" s="840" t="s">
        <v>817</v>
      </c>
      <c r="D39" s="840"/>
      <c r="E39" s="840"/>
      <c r="F39" s="840"/>
      <c r="G39" s="840"/>
      <c r="H39" s="840"/>
      <c r="I39" s="840"/>
      <c r="J39" s="841">
        <v>5310001009293</v>
      </c>
      <c r="K39" s="842"/>
      <c r="L39" s="842"/>
      <c r="M39" s="842"/>
      <c r="N39" s="842"/>
      <c r="O39" s="842"/>
      <c r="P39" s="844" t="s">
        <v>774</v>
      </c>
      <c r="Q39" s="844"/>
      <c r="R39" s="844"/>
      <c r="S39" s="844"/>
      <c r="T39" s="844"/>
      <c r="U39" s="844"/>
      <c r="V39" s="844"/>
      <c r="W39" s="844"/>
      <c r="X39" s="844"/>
      <c r="Y39" s="845">
        <v>0.8</v>
      </c>
      <c r="Z39" s="846"/>
      <c r="AA39" s="846"/>
      <c r="AB39" s="847"/>
      <c r="AC39" s="946" t="s">
        <v>281</v>
      </c>
      <c r="AD39" s="946"/>
      <c r="AE39" s="946"/>
      <c r="AF39" s="946"/>
      <c r="AG39" s="946"/>
      <c r="AH39" s="850" t="s">
        <v>152</v>
      </c>
      <c r="AI39" s="851"/>
      <c r="AJ39" s="851"/>
      <c r="AK39" s="851"/>
      <c r="AL39" s="835" t="s">
        <v>152</v>
      </c>
      <c r="AM39" s="836"/>
      <c r="AN39" s="836"/>
      <c r="AO39" s="837"/>
      <c r="AP39" s="629" t="s">
        <v>152</v>
      </c>
      <c r="AQ39" s="629"/>
      <c r="AR39" s="629"/>
      <c r="AS39" s="629"/>
      <c r="AT39" s="629"/>
      <c r="AU39" s="629"/>
      <c r="AV39" s="629"/>
      <c r="AW39" s="629"/>
      <c r="AX39" s="629"/>
      <c r="AY39">
        <f>COUNTA($C$39)</f>
        <v>1</v>
      </c>
    </row>
    <row r="40" spans="1:51" ht="26.25" customHeight="1" x14ac:dyDescent="0.15">
      <c r="A40" s="945">
        <v>4</v>
      </c>
      <c r="B40" s="945">
        <v>1</v>
      </c>
      <c r="C40" s="840" t="s">
        <v>818</v>
      </c>
      <c r="D40" s="840"/>
      <c r="E40" s="840"/>
      <c r="F40" s="840"/>
      <c r="G40" s="840"/>
      <c r="H40" s="840"/>
      <c r="I40" s="840"/>
      <c r="J40" s="841">
        <v>4320001002281</v>
      </c>
      <c r="K40" s="842"/>
      <c r="L40" s="842"/>
      <c r="M40" s="842"/>
      <c r="N40" s="842"/>
      <c r="O40" s="842"/>
      <c r="P40" s="844" t="s">
        <v>774</v>
      </c>
      <c r="Q40" s="844"/>
      <c r="R40" s="844"/>
      <c r="S40" s="844"/>
      <c r="T40" s="844"/>
      <c r="U40" s="844"/>
      <c r="V40" s="844"/>
      <c r="W40" s="844"/>
      <c r="X40" s="844"/>
      <c r="Y40" s="845">
        <v>0.7</v>
      </c>
      <c r="Z40" s="846"/>
      <c r="AA40" s="846"/>
      <c r="AB40" s="847"/>
      <c r="AC40" s="946" t="s">
        <v>281</v>
      </c>
      <c r="AD40" s="946"/>
      <c r="AE40" s="946"/>
      <c r="AF40" s="946"/>
      <c r="AG40" s="946"/>
      <c r="AH40" s="850" t="s">
        <v>152</v>
      </c>
      <c r="AI40" s="851"/>
      <c r="AJ40" s="851"/>
      <c r="AK40" s="851"/>
      <c r="AL40" s="835" t="s">
        <v>152</v>
      </c>
      <c r="AM40" s="836"/>
      <c r="AN40" s="836"/>
      <c r="AO40" s="837"/>
      <c r="AP40" s="629" t="s">
        <v>152</v>
      </c>
      <c r="AQ40" s="629"/>
      <c r="AR40" s="629"/>
      <c r="AS40" s="629"/>
      <c r="AT40" s="629"/>
      <c r="AU40" s="629"/>
      <c r="AV40" s="629"/>
      <c r="AW40" s="629"/>
      <c r="AX40" s="629"/>
      <c r="AY40">
        <f>COUNTA($C$40)</f>
        <v>1</v>
      </c>
    </row>
    <row r="41" spans="1:51" ht="26.25" customHeight="1" x14ac:dyDescent="0.15">
      <c r="A41" s="945">
        <v>5</v>
      </c>
      <c r="B41" s="945">
        <v>1</v>
      </c>
      <c r="C41" s="840" t="s">
        <v>819</v>
      </c>
      <c r="D41" s="840"/>
      <c r="E41" s="840"/>
      <c r="F41" s="840"/>
      <c r="G41" s="840"/>
      <c r="H41" s="840"/>
      <c r="I41" s="840"/>
      <c r="J41" s="841">
        <v>3290001048577</v>
      </c>
      <c r="K41" s="842"/>
      <c r="L41" s="842"/>
      <c r="M41" s="842"/>
      <c r="N41" s="842"/>
      <c r="O41" s="842"/>
      <c r="P41" s="844" t="s">
        <v>774</v>
      </c>
      <c r="Q41" s="844"/>
      <c r="R41" s="844"/>
      <c r="S41" s="844"/>
      <c r="T41" s="844"/>
      <c r="U41" s="844"/>
      <c r="V41" s="844"/>
      <c r="W41" s="844"/>
      <c r="X41" s="844"/>
      <c r="Y41" s="845">
        <v>0.7</v>
      </c>
      <c r="Z41" s="846"/>
      <c r="AA41" s="846"/>
      <c r="AB41" s="847"/>
      <c r="AC41" s="946" t="s">
        <v>281</v>
      </c>
      <c r="AD41" s="946"/>
      <c r="AE41" s="946"/>
      <c r="AF41" s="946"/>
      <c r="AG41" s="946"/>
      <c r="AH41" s="850" t="s">
        <v>152</v>
      </c>
      <c r="AI41" s="851"/>
      <c r="AJ41" s="851"/>
      <c r="AK41" s="851"/>
      <c r="AL41" s="835" t="s">
        <v>152</v>
      </c>
      <c r="AM41" s="836"/>
      <c r="AN41" s="836"/>
      <c r="AO41" s="837"/>
      <c r="AP41" s="629" t="s">
        <v>152</v>
      </c>
      <c r="AQ41" s="629"/>
      <c r="AR41" s="629"/>
      <c r="AS41" s="629"/>
      <c r="AT41" s="629"/>
      <c r="AU41" s="629"/>
      <c r="AV41" s="629"/>
      <c r="AW41" s="629"/>
      <c r="AX41" s="629"/>
      <c r="AY41">
        <f>COUNTA($C$41)</f>
        <v>1</v>
      </c>
    </row>
    <row r="42" spans="1:51" ht="26.25" customHeight="1" x14ac:dyDescent="0.15">
      <c r="A42" s="945">
        <v>6</v>
      </c>
      <c r="B42" s="945">
        <v>1</v>
      </c>
      <c r="C42" s="840" t="s">
        <v>820</v>
      </c>
      <c r="D42" s="840"/>
      <c r="E42" s="840"/>
      <c r="F42" s="840"/>
      <c r="G42" s="840"/>
      <c r="H42" s="840"/>
      <c r="I42" s="840"/>
      <c r="J42" s="841">
        <v>5480001001424</v>
      </c>
      <c r="K42" s="842"/>
      <c r="L42" s="842"/>
      <c r="M42" s="842"/>
      <c r="N42" s="842"/>
      <c r="O42" s="842"/>
      <c r="P42" s="844" t="s">
        <v>774</v>
      </c>
      <c r="Q42" s="844"/>
      <c r="R42" s="844"/>
      <c r="S42" s="844"/>
      <c r="T42" s="844"/>
      <c r="U42" s="844"/>
      <c r="V42" s="844"/>
      <c r="W42" s="844"/>
      <c r="X42" s="844"/>
      <c r="Y42" s="845">
        <v>0.6</v>
      </c>
      <c r="Z42" s="846"/>
      <c r="AA42" s="846"/>
      <c r="AB42" s="847"/>
      <c r="AC42" s="946" t="s">
        <v>281</v>
      </c>
      <c r="AD42" s="946"/>
      <c r="AE42" s="946"/>
      <c r="AF42" s="946"/>
      <c r="AG42" s="946"/>
      <c r="AH42" s="850" t="s">
        <v>152</v>
      </c>
      <c r="AI42" s="851"/>
      <c r="AJ42" s="851"/>
      <c r="AK42" s="851"/>
      <c r="AL42" s="835" t="s">
        <v>152</v>
      </c>
      <c r="AM42" s="836"/>
      <c r="AN42" s="836"/>
      <c r="AO42" s="837"/>
      <c r="AP42" s="629" t="s">
        <v>152</v>
      </c>
      <c r="AQ42" s="629"/>
      <c r="AR42" s="629"/>
      <c r="AS42" s="629"/>
      <c r="AT42" s="629"/>
      <c r="AU42" s="629"/>
      <c r="AV42" s="629"/>
      <c r="AW42" s="629"/>
      <c r="AX42" s="629"/>
      <c r="AY42">
        <f>COUNTA($C$42)</f>
        <v>1</v>
      </c>
    </row>
    <row r="43" spans="1:51" ht="26.25" customHeight="1" x14ac:dyDescent="0.15">
      <c r="A43" s="945">
        <v>7</v>
      </c>
      <c r="B43" s="945">
        <v>1</v>
      </c>
      <c r="C43" s="840" t="s">
        <v>821</v>
      </c>
      <c r="D43" s="840"/>
      <c r="E43" s="840"/>
      <c r="F43" s="840"/>
      <c r="G43" s="840"/>
      <c r="H43" s="840"/>
      <c r="I43" s="840"/>
      <c r="J43" s="841">
        <v>6260001017648</v>
      </c>
      <c r="K43" s="842"/>
      <c r="L43" s="842"/>
      <c r="M43" s="842"/>
      <c r="N43" s="842"/>
      <c r="O43" s="842"/>
      <c r="P43" s="844" t="s">
        <v>774</v>
      </c>
      <c r="Q43" s="844"/>
      <c r="R43" s="844"/>
      <c r="S43" s="844"/>
      <c r="T43" s="844"/>
      <c r="U43" s="844"/>
      <c r="V43" s="844"/>
      <c r="W43" s="844"/>
      <c r="X43" s="844"/>
      <c r="Y43" s="845">
        <v>0.5</v>
      </c>
      <c r="Z43" s="846"/>
      <c r="AA43" s="846"/>
      <c r="AB43" s="847"/>
      <c r="AC43" s="946" t="s">
        <v>281</v>
      </c>
      <c r="AD43" s="946"/>
      <c r="AE43" s="946"/>
      <c r="AF43" s="946"/>
      <c r="AG43" s="946"/>
      <c r="AH43" s="850" t="s">
        <v>152</v>
      </c>
      <c r="AI43" s="851"/>
      <c r="AJ43" s="851"/>
      <c r="AK43" s="851"/>
      <c r="AL43" s="835" t="s">
        <v>152</v>
      </c>
      <c r="AM43" s="836"/>
      <c r="AN43" s="836"/>
      <c r="AO43" s="837"/>
      <c r="AP43" s="629" t="s">
        <v>152</v>
      </c>
      <c r="AQ43" s="629"/>
      <c r="AR43" s="629"/>
      <c r="AS43" s="629"/>
      <c r="AT43" s="629"/>
      <c r="AU43" s="629"/>
      <c r="AV43" s="629"/>
      <c r="AW43" s="629"/>
      <c r="AX43" s="629"/>
      <c r="AY43">
        <f>COUNTA($C$43)</f>
        <v>1</v>
      </c>
    </row>
    <row r="44" spans="1:51" ht="26.25" customHeight="1" x14ac:dyDescent="0.15">
      <c r="A44" s="945">
        <v>8</v>
      </c>
      <c r="B44" s="945">
        <v>1</v>
      </c>
      <c r="C44" s="840" t="s">
        <v>822</v>
      </c>
      <c r="D44" s="840"/>
      <c r="E44" s="840"/>
      <c r="F44" s="840"/>
      <c r="G44" s="840"/>
      <c r="H44" s="840"/>
      <c r="I44" s="840"/>
      <c r="J44" s="841">
        <v>1360001013039</v>
      </c>
      <c r="K44" s="842"/>
      <c r="L44" s="842"/>
      <c r="M44" s="842"/>
      <c r="N44" s="842"/>
      <c r="O44" s="842"/>
      <c r="P44" s="844" t="s">
        <v>774</v>
      </c>
      <c r="Q44" s="844"/>
      <c r="R44" s="844"/>
      <c r="S44" s="844"/>
      <c r="T44" s="844"/>
      <c r="U44" s="844"/>
      <c r="V44" s="844"/>
      <c r="W44" s="844"/>
      <c r="X44" s="844"/>
      <c r="Y44" s="845">
        <v>0.5</v>
      </c>
      <c r="Z44" s="846"/>
      <c r="AA44" s="846"/>
      <c r="AB44" s="847"/>
      <c r="AC44" s="946" t="s">
        <v>281</v>
      </c>
      <c r="AD44" s="946"/>
      <c r="AE44" s="946"/>
      <c r="AF44" s="946"/>
      <c r="AG44" s="946"/>
      <c r="AH44" s="850" t="s">
        <v>152</v>
      </c>
      <c r="AI44" s="851"/>
      <c r="AJ44" s="851"/>
      <c r="AK44" s="851"/>
      <c r="AL44" s="835" t="s">
        <v>152</v>
      </c>
      <c r="AM44" s="836"/>
      <c r="AN44" s="836"/>
      <c r="AO44" s="837"/>
      <c r="AP44" s="629" t="s">
        <v>152</v>
      </c>
      <c r="AQ44" s="629"/>
      <c r="AR44" s="629"/>
      <c r="AS44" s="629"/>
      <c r="AT44" s="629"/>
      <c r="AU44" s="629"/>
      <c r="AV44" s="629"/>
      <c r="AW44" s="629"/>
      <c r="AX44" s="629"/>
      <c r="AY44">
        <f>COUNTA($C$44)</f>
        <v>1</v>
      </c>
    </row>
    <row r="45" spans="1:51" ht="26.25" customHeight="1" x14ac:dyDescent="0.15">
      <c r="A45" s="945">
        <v>9</v>
      </c>
      <c r="B45" s="945">
        <v>1</v>
      </c>
      <c r="C45" s="840" t="s">
        <v>823</v>
      </c>
      <c r="D45" s="840"/>
      <c r="E45" s="840"/>
      <c r="F45" s="840"/>
      <c r="G45" s="840"/>
      <c r="H45" s="840"/>
      <c r="I45" s="840"/>
      <c r="J45" s="841">
        <v>6380001006184</v>
      </c>
      <c r="K45" s="842"/>
      <c r="L45" s="842"/>
      <c r="M45" s="842"/>
      <c r="N45" s="842"/>
      <c r="O45" s="842"/>
      <c r="P45" s="844" t="s">
        <v>774</v>
      </c>
      <c r="Q45" s="844"/>
      <c r="R45" s="844"/>
      <c r="S45" s="844"/>
      <c r="T45" s="844"/>
      <c r="U45" s="844"/>
      <c r="V45" s="844"/>
      <c r="W45" s="844"/>
      <c r="X45" s="844"/>
      <c r="Y45" s="845">
        <v>0.5</v>
      </c>
      <c r="Z45" s="846"/>
      <c r="AA45" s="846"/>
      <c r="AB45" s="847"/>
      <c r="AC45" s="946" t="s">
        <v>281</v>
      </c>
      <c r="AD45" s="946"/>
      <c r="AE45" s="946"/>
      <c r="AF45" s="946"/>
      <c r="AG45" s="946"/>
      <c r="AH45" s="850" t="s">
        <v>152</v>
      </c>
      <c r="AI45" s="851"/>
      <c r="AJ45" s="851"/>
      <c r="AK45" s="851"/>
      <c r="AL45" s="835" t="s">
        <v>152</v>
      </c>
      <c r="AM45" s="836"/>
      <c r="AN45" s="836"/>
      <c r="AO45" s="837"/>
      <c r="AP45" s="629" t="s">
        <v>152</v>
      </c>
      <c r="AQ45" s="629"/>
      <c r="AR45" s="629"/>
      <c r="AS45" s="629"/>
      <c r="AT45" s="629"/>
      <c r="AU45" s="629"/>
      <c r="AV45" s="629"/>
      <c r="AW45" s="629"/>
      <c r="AX45" s="629"/>
      <c r="AY45">
        <f>COUNTA($C$45)</f>
        <v>1</v>
      </c>
    </row>
    <row r="46" spans="1:51" ht="26.25" customHeight="1" x14ac:dyDescent="0.15">
      <c r="A46" s="945">
        <v>10</v>
      </c>
      <c r="B46" s="945">
        <v>1</v>
      </c>
      <c r="C46" s="840" t="s">
        <v>824</v>
      </c>
      <c r="D46" s="840"/>
      <c r="E46" s="840"/>
      <c r="F46" s="840"/>
      <c r="G46" s="840"/>
      <c r="H46" s="840"/>
      <c r="I46" s="840"/>
      <c r="J46" s="841">
        <v>5470001010599</v>
      </c>
      <c r="K46" s="842"/>
      <c r="L46" s="842"/>
      <c r="M46" s="842"/>
      <c r="N46" s="842"/>
      <c r="O46" s="842"/>
      <c r="P46" s="844" t="s">
        <v>774</v>
      </c>
      <c r="Q46" s="844"/>
      <c r="R46" s="844"/>
      <c r="S46" s="844"/>
      <c r="T46" s="844"/>
      <c r="U46" s="844"/>
      <c r="V46" s="844"/>
      <c r="W46" s="844"/>
      <c r="X46" s="844"/>
      <c r="Y46" s="845">
        <v>0.5</v>
      </c>
      <c r="Z46" s="846"/>
      <c r="AA46" s="846"/>
      <c r="AB46" s="847"/>
      <c r="AC46" s="946" t="s">
        <v>281</v>
      </c>
      <c r="AD46" s="946"/>
      <c r="AE46" s="946"/>
      <c r="AF46" s="946"/>
      <c r="AG46" s="946"/>
      <c r="AH46" s="850" t="s">
        <v>152</v>
      </c>
      <c r="AI46" s="851"/>
      <c r="AJ46" s="851"/>
      <c r="AK46" s="851"/>
      <c r="AL46" s="835" t="s">
        <v>152</v>
      </c>
      <c r="AM46" s="836"/>
      <c r="AN46" s="836"/>
      <c r="AO46" s="837"/>
      <c r="AP46" s="629" t="s">
        <v>152</v>
      </c>
      <c r="AQ46" s="629"/>
      <c r="AR46" s="629"/>
      <c r="AS46" s="629"/>
      <c r="AT46" s="629"/>
      <c r="AU46" s="629"/>
      <c r="AV46" s="629"/>
      <c r="AW46" s="629"/>
      <c r="AX46" s="629"/>
      <c r="AY46">
        <f>COUNTA($C$46)</f>
        <v>1</v>
      </c>
    </row>
    <row r="47" spans="1:51" ht="26.25" hidden="1"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hidden="1"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hidden="1"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hidden="1"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hidden="1"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hidden="1"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hidden="1"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hidden="1"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hidden="1"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hidden="1"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hidden="1"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hidden="1"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hidden="1"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hidden="1"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hidden="1"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hidden="1"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hidden="1"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hidden="1"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hidden="1"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hidden="1"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825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828"/>
      <c r="B69" s="828"/>
      <c r="C69" s="828" t="s">
        <v>271</v>
      </c>
      <c r="D69" s="828"/>
      <c r="E69" s="828"/>
      <c r="F69" s="828"/>
      <c r="G69" s="828"/>
      <c r="H69" s="828"/>
      <c r="I69" s="828"/>
      <c r="J69" s="947" t="s">
        <v>272</v>
      </c>
      <c r="K69" s="948"/>
      <c r="L69" s="948"/>
      <c r="M69" s="948"/>
      <c r="N69" s="948"/>
      <c r="O69" s="948"/>
      <c r="P69" s="416" t="s">
        <v>273</v>
      </c>
      <c r="Q69" s="416"/>
      <c r="R69" s="416"/>
      <c r="S69" s="416"/>
      <c r="T69" s="416"/>
      <c r="U69" s="416"/>
      <c r="V69" s="416"/>
      <c r="W69" s="416"/>
      <c r="X69" s="416"/>
      <c r="Y69" s="830" t="s">
        <v>274</v>
      </c>
      <c r="Z69" s="831"/>
      <c r="AA69" s="831"/>
      <c r="AB69" s="831"/>
      <c r="AC69" s="947" t="s">
        <v>275</v>
      </c>
      <c r="AD69" s="947"/>
      <c r="AE69" s="947"/>
      <c r="AF69" s="947"/>
      <c r="AG69" s="947"/>
      <c r="AH69" s="830" t="s">
        <v>344</v>
      </c>
      <c r="AI69" s="828"/>
      <c r="AJ69" s="828"/>
      <c r="AK69" s="828"/>
      <c r="AL69" s="828" t="s">
        <v>277</v>
      </c>
      <c r="AM69" s="828"/>
      <c r="AN69" s="828"/>
      <c r="AO69" s="832"/>
      <c r="AP69" s="947" t="s">
        <v>278</v>
      </c>
      <c r="AQ69" s="947"/>
      <c r="AR69" s="947"/>
      <c r="AS69" s="947"/>
      <c r="AT69" s="947"/>
      <c r="AU69" s="947"/>
      <c r="AV69" s="947"/>
      <c r="AW69" s="947"/>
      <c r="AX69" s="947"/>
      <c r="AY69" s="31">
        <f>$AY$67</f>
        <v>0</v>
      </c>
    </row>
    <row r="70" spans="1:51" ht="26.25" hidden="1"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hidden="1"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hidden="1"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hidden="1"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hidden="1"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hidden="1"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hidden="1"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hidden="1"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hidden="1"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hidden="1"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hidden="1"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hidden="1"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hidden="1"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hidden="1"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hidden="1"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hidden="1"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hidden="1"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hidden="1"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hidden="1"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hidden="1"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hidden="1"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hidden="1"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hidden="1"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hidden="1"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hidden="1"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hidden="1"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hidden="1"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hidden="1"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hidden="1"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hidden="1"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826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828"/>
      <c r="B102" s="828"/>
      <c r="C102" s="828" t="s">
        <v>271</v>
      </c>
      <c r="D102" s="828"/>
      <c r="E102" s="828"/>
      <c r="F102" s="828"/>
      <c r="G102" s="828"/>
      <c r="H102" s="828"/>
      <c r="I102" s="828"/>
      <c r="J102" s="947" t="s">
        <v>272</v>
      </c>
      <c r="K102" s="948"/>
      <c r="L102" s="948"/>
      <c r="M102" s="948"/>
      <c r="N102" s="948"/>
      <c r="O102" s="948"/>
      <c r="P102" s="416" t="s">
        <v>273</v>
      </c>
      <c r="Q102" s="416"/>
      <c r="R102" s="416"/>
      <c r="S102" s="416"/>
      <c r="T102" s="416"/>
      <c r="U102" s="416"/>
      <c r="V102" s="416"/>
      <c r="W102" s="416"/>
      <c r="X102" s="416"/>
      <c r="Y102" s="830" t="s">
        <v>274</v>
      </c>
      <c r="Z102" s="831"/>
      <c r="AA102" s="831"/>
      <c r="AB102" s="831"/>
      <c r="AC102" s="947" t="s">
        <v>275</v>
      </c>
      <c r="AD102" s="947"/>
      <c r="AE102" s="947"/>
      <c r="AF102" s="947"/>
      <c r="AG102" s="947"/>
      <c r="AH102" s="830" t="s">
        <v>344</v>
      </c>
      <c r="AI102" s="828"/>
      <c r="AJ102" s="828"/>
      <c r="AK102" s="828"/>
      <c r="AL102" s="828" t="s">
        <v>277</v>
      </c>
      <c r="AM102" s="828"/>
      <c r="AN102" s="828"/>
      <c r="AO102" s="832"/>
      <c r="AP102" s="947" t="s">
        <v>278</v>
      </c>
      <c r="AQ102" s="947"/>
      <c r="AR102" s="947"/>
      <c r="AS102" s="947"/>
      <c r="AT102" s="947"/>
      <c r="AU102" s="947"/>
      <c r="AV102" s="947"/>
      <c r="AW102" s="947"/>
      <c r="AX102" s="947"/>
      <c r="AY102" s="31">
        <f>$AY$100</f>
        <v>0</v>
      </c>
    </row>
    <row r="103" spans="1:51" ht="26.25" hidden="1"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hidden="1"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hidden="1"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hidden="1"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hidden="1"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hidden="1"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hidden="1"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hidden="1"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hidden="1"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hidden="1"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hidden="1"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hidden="1"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hidden="1"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hidden="1"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hidden="1"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hidden="1"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hidden="1"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hidden="1"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hidden="1"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hidden="1"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hidden="1"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hidden="1"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hidden="1"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hidden="1"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hidden="1"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hidden="1"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hidden="1"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hidden="1"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hidden="1"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hidden="1"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827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828"/>
      <c r="B135" s="828"/>
      <c r="C135" s="828" t="s">
        <v>271</v>
      </c>
      <c r="D135" s="828"/>
      <c r="E135" s="828"/>
      <c r="F135" s="828"/>
      <c r="G135" s="828"/>
      <c r="H135" s="828"/>
      <c r="I135" s="828"/>
      <c r="J135" s="947" t="s">
        <v>272</v>
      </c>
      <c r="K135" s="948"/>
      <c r="L135" s="948"/>
      <c r="M135" s="948"/>
      <c r="N135" s="948"/>
      <c r="O135" s="948"/>
      <c r="P135" s="416" t="s">
        <v>273</v>
      </c>
      <c r="Q135" s="416"/>
      <c r="R135" s="416"/>
      <c r="S135" s="416"/>
      <c r="T135" s="416"/>
      <c r="U135" s="416"/>
      <c r="V135" s="416"/>
      <c r="W135" s="416"/>
      <c r="X135" s="416"/>
      <c r="Y135" s="830" t="s">
        <v>274</v>
      </c>
      <c r="Z135" s="831"/>
      <c r="AA135" s="831"/>
      <c r="AB135" s="831"/>
      <c r="AC135" s="947" t="s">
        <v>275</v>
      </c>
      <c r="AD135" s="947"/>
      <c r="AE135" s="947"/>
      <c r="AF135" s="947"/>
      <c r="AG135" s="947"/>
      <c r="AH135" s="830" t="s">
        <v>344</v>
      </c>
      <c r="AI135" s="828"/>
      <c r="AJ135" s="828"/>
      <c r="AK135" s="828"/>
      <c r="AL135" s="828" t="s">
        <v>277</v>
      </c>
      <c r="AM135" s="828"/>
      <c r="AN135" s="828"/>
      <c r="AO135" s="832"/>
      <c r="AP135" s="947" t="s">
        <v>278</v>
      </c>
      <c r="AQ135" s="947"/>
      <c r="AR135" s="947"/>
      <c r="AS135" s="947"/>
      <c r="AT135" s="947"/>
      <c r="AU135" s="947"/>
      <c r="AV135" s="947"/>
      <c r="AW135" s="947"/>
      <c r="AX135" s="947"/>
      <c r="AY135" s="31">
        <f>$AY$133</f>
        <v>0</v>
      </c>
    </row>
    <row r="136" spans="1:51" ht="26.25" hidden="1"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hidden="1"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hidden="1"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hidden="1"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hidden="1"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hidden="1"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hidden="1"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hidden="1"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hidden="1"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hidden="1"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hidden="1"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hidden="1"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hidden="1"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hidden="1"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hidden="1"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hidden="1"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hidden="1"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hidden="1"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hidden="1"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hidden="1"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hidden="1"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hidden="1"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hidden="1"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hidden="1"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hidden="1"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hidden="1"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hidden="1"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hidden="1"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hidden="1"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hidden="1"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828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828"/>
      <c r="B168" s="828"/>
      <c r="C168" s="828" t="s">
        <v>271</v>
      </c>
      <c r="D168" s="828"/>
      <c r="E168" s="828"/>
      <c r="F168" s="828"/>
      <c r="G168" s="828"/>
      <c r="H168" s="828"/>
      <c r="I168" s="828"/>
      <c r="J168" s="947" t="s">
        <v>272</v>
      </c>
      <c r="K168" s="948"/>
      <c r="L168" s="948"/>
      <c r="M168" s="948"/>
      <c r="N168" s="948"/>
      <c r="O168" s="948"/>
      <c r="P168" s="416" t="s">
        <v>273</v>
      </c>
      <c r="Q168" s="416"/>
      <c r="R168" s="416"/>
      <c r="S168" s="416"/>
      <c r="T168" s="416"/>
      <c r="U168" s="416"/>
      <c r="V168" s="416"/>
      <c r="W168" s="416"/>
      <c r="X168" s="416"/>
      <c r="Y168" s="830" t="s">
        <v>274</v>
      </c>
      <c r="Z168" s="831"/>
      <c r="AA168" s="831"/>
      <c r="AB168" s="831"/>
      <c r="AC168" s="947" t="s">
        <v>275</v>
      </c>
      <c r="AD168" s="947"/>
      <c r="AE168" s="947"/>
      <c r="AF168" s="947"/>
      <c r="AG168" s="947"/>
      <c r="AH168" s="830" t="s">
        <v>344</v>
      </c>
      <c r="AI168" s="828"/>
      <c r="AJ168" s="828"/>
      <c r="AK168" s="828"/>
      <c r="AL168" s="828" t="s">
        <v>277</v>
      </c>
      <c r="AM168" s="828"/>
      <c r="AN168" s="828"/>
      <c r="AO168" s="832"/>
      <c r="AP168" s="947" t="s">
        <v>278</v>
      </c>
      <c r="AQ168" s="947"/>
      <c r="AR168" s="947"/>
      <c r="AS168" s="947"/>
      <c r="AT168" s="947"/>
      <c r="AU168" s="947"/>
      <c r="AV168" s="947"/>
      <c r="AW168" s="947"/>
      <c r="AX168" s="947"/>
      <c r="AY168" s="31">
        <f>$AY$166</f>
        <v>0</v>
      </c>
    </row>
    <row r="169" spans="1:51" ht="26.25" hidden="1"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hidden="1"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hidden="1"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hidden="1"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hidden="1"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hidden="1"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hidden="1"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hidden="1"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hidden="1"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hidden="1"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hidden="1"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hidden="1"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hidden="1"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hidden="1"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hidden="1"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hidden="1"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hidden="1"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hidden="1"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hidden="1"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hidden="1"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hidden="1"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hidden="1"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hidden="1"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hidden="1"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hidden="1"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hidden="1"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hidden="1"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hidden="1"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hidden="1"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hidden="1"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829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828"/>
      <c r="B201" s="828"/>
      <c r="C201" s="828" t="s">
        <v>271</v>
      </c>
      <c r="D201" s="828"/>
      <c r="E201" s="828"/>
      <c r="F201" s="828"/>
      <c r="G201" s="828"/>
      <c r="H201" s="828"/>
      <c r="I201" s="828"/>
      <c r="J201" s="947" t="s">
        <v>272</v>
      </c>
      <c r="K201" s="948"/>
      <c r="L201" s="948"/>
      <c r="M201" s="948"/>
      <c r="N201" s="948"/>
      <c r="O201" s="948"/>
      <c r="P201" s="416" t="s">
        <v>273</v>
      </c>
      <c r="Q201" s="416"/>
      <c r="R201" s="416"/>
      <c r="S201" s="416"/>
      <c r="T201" s="416"/>
      <c r="U201" s="416"/>
      <c r="V201" s="416"/>
      <c r="W201" s="416"/>
      <c r="X201" s="416"/>
      <c r="Y201" s="830" t="s">
        <v>274</v>
      </c>
      <c r="Z201" s="831"/>
      <c r="AA201" s="831"/>
      <c r="AB201" s="831"/>
      <c r="AC201" s="947" t="s">
        <v>275</v>
      </c>
      <c r="AD201" s="947"/>
      <c r="AE201" s="947"/>
      <c r="AF201" s="947"/>
      <c r="AG201" s="947"/>
      <c r="AH201" s="830" t="s">
        <v>344</v>
      </c>
      <c r="AI201" s="828"/>
      <c r="AJ201" s="828"/>
      <c r="AK201" s="828"/>
      <c r="AL201" s="828" t="s">
        <v>277</v>
      </c>
      <c r="AM201" s="828"/>
      <c r="AN201" s="828"/>
      <c r="AO201" s="832"/>
      <c r="AP201" s="947" t="s">
        <v>278</v>
      </c>
      <c r="AQ201" s="947"/>
      <c r="AR201" s="947"/>
      <c r="AS201" s="947"/>
      <c r="AT201" s="947"/>
      <c r="AU201" s="947"/>
      <c r="AV201" s="947"/>
      <c r="AW201" s="947"/>
      <c r="AX201" s="947"/>
      <c r="AY201" s="31">
        <f>$AY$199</f>
        <v>0</v>
      </c>
    </row>
    <row r="202" spans="1:51" ht="26.25" hidden="1"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hidden="1"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hidden="1"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hidden="1"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hidden="1"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hidden="1"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hidden="1"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hidden="1"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hidden="1"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hidden="1"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hidden="1"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hidden="1"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hidden="1"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hidden="1"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hidden="1"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hidden="1"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hidden="1"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hidden="1"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hidden="1"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hidden="1"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hidden="1"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hidden="1"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hidden="1"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hidden="1"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hidden="1"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hidden="1"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hidden="1"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hidden="1"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hidden="1"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hidden="1"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830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828"/>
      <c r="B234" s="828"/>
      <c r="C234" s="828" t="s">
        <v>271</v>
      </c>
      <c r="D234" s="828"/>
      <c r="E234" s="828"/>
      <c r="F234" s="828"/>
      <c r="G234" s="828"/>
      <c r="H234" s="828"/>
      <c r="I234" s="828"/>
      <c r="J234" s="947" t="s">
        <v>272</v>
      </c>
      <c r="K234" s="948"/>
      <c r="L234" s="948"/>
      <c r="M234" s="948"/>
      <c r="N234" s="948"/>
      <c r="O234" s="948"/>
      <c r="P234" s="416" t="s">
        <v>273</v>
      </c>
      <c r="Q234" s="416"/>
      <c r="R234" s="416"/>
      <c r="S234" s="416"/>
      <c r="T234" s="416"/>
      <c r="U234" s="416"/>
      <c r="V234" s="416"/>
      <c r="W234" s="416"/>
      <c r="X234" s="416"/>
      <c r="Y234" s="830" t="s">
        <v>274</v>
      </c>
      <c r="Z234" s="831"/>
      <c r="AA234" s="831"/>
      <c r="AB234" s="831"/>
      <c r="AC234" s="947" t="s">
        <v>275</v>
      </c>
      <c r="AD234" s="947"/>
      <c r="AE234" s="947"/>
      <c r="AF234" s="947"/>
      <c r="AG234" s="947"/>
      <c r="AH234" s="830" t="s">
        <v>344</v>
      </c>
      <c r="AI234" s="828"/>
      <c r="AJ234" s="828"/>
      <c r="AK234" s="828"/>
      <c r="AL234" s="828" t="s">
        <v>277</v>
      </c>
      <c r="AM234" s="828"/>
      <c r="AN234" s="828"/>
      <c r="AO234" s="832"/>
      <c r="AP234" s="947" t="s">
        <v>278</v>
      </c>
      <c r="AQ234" s="947"/>
      <c r="AR234" s="947"/>
      <c r="AS234" s="947"/>
      <c r="AT234" s="947"/>
      <c r="AU234" s="947"/>
      <c r="AV234" s="947"/>
      <c r="AW234" s="947"/>
      <c r="AX234" s="947"/>
      <c r="AY234" s="74">
        <f>$AY$232</f>
        <v>0</v>
      </c>
    </row>
    <row r="235" spans="1:51" ht="26.25" hidden="1"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hidden="1"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hidden="1"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hidden="1"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hidden="1"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hidden="1"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hidden="1"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hidden="1"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hidden="1"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hidden="1"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hidden="1"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hidden="1"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hidden="1"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hidden="1"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hidden="1"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hidden="1"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hidden="1"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hidden="1"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hidden="1"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hidden="1"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hidden="1"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hidden="1"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hidden="1"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hidden="1"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hidden="1"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hidden="1"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hidden="1"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hidden="1"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hidden="1"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hidden="1"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831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828"/>
      <c r="B267" s="828"/>
      <c r="C267" s="828" t="s">
        <v>271</v>
      </c>
      <c r="D267" s="828"/>
      <c r="E267" s="828"/>
      <c r="F267" s="828"/>
      <c r="G267" s="828"/>
      <c r="H267" s="828"/>
      <c r="I267" s="828"/>
      <c r="J267" s="947" t="s">
        <v>272</v>
      </c>
      <c r="K267" s="948"/>
      <c r="L267" s="948"/>
      <c r="M267" s="948"/>
      <c r="N267" s="948"/>
      <c r="O267" s="948"/>
      <c r="P267" s="416" t="s">
        <v>273</v>
      </c>
      <c r="Q267" s="416"/>
      <c r="R267" s="416"/>
      <c r="S267" s="416"/>
      <c r="T267" s="416"/>
      <c r="U267" s="416"/>
      <c r="V267" s="416"/>
      <c r="W267" s="416"/>
      <c r="X267" s="416"/>
      <c r="Y267" s="830" t="s">
        <v>274</v>
      </c>
      <c r="Z267" s="831"/>
      <c r="AA267" s="831"/>
      <c r="AB267" s="831"/>
      <c r="AC267" s="947" t="s">
        <v>275</v>
      </c>
      <c r="AD267" s="947"/>
      <c r="AE267" s="947"/>
      <c r="AF267" s="947"/>
      <c r="AG267" s="947"/>
      <c r="AH267" s="830" t="s">
        <v>344</v>
      </c>
      <c r="AI267" s="828"/>
      <c r="AJ267" s="828"/>
      <c r="AK267" s="828"/>
      <c r="AL267" s="828" t="s">
        <v>277</v>
      </c>
      <c r="AM267" s="828"/>
      <c r="AN267" s="828"/>
      <c r="AO267" s="832"/>
      <c r="AP267" s="947" t="s">
        <v>278</v>
      </c>
      <c r="AQ267" s="947"/>
      <c r="AR267" s="947"/>
      <c r="AS267" s="947"/>
      <c r="AT267" s="947"/>
      <c r="AU267" s="947"/>
      <c r="AV267" s="947"/>
      <c r="AW267" s="947"/>
      <c r="AX267" s="947"/>
      <c r="AY267" s="31">
        <f>$AY$265</f>
        <v>0</v>
      </c>
    </row>
    <row r="268" spans="1:51" ht="26.25" hidden="1"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hidden="1"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hidden="1"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hidden="1"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hidden="1"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hidden="1"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hidden="1"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hidden="1"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hidden="1"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hidden="1"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hidden="1"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hidden="1"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hidden="1"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hidden="1"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hidden="1"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hidden="1"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hidden="1"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hidden="1"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hidden="1"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hidden="1"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hidden="1"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hidden="1"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hidden="1"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hidden="1"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hidden="1"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hidden="1"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hidden="1"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hidden="1"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hidden="1"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hidden="1"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832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828"/>
      <c r="B300" s="828"/>
      <c r="C300" s="828" t="s">
        <v>271</v>
      </c>
      <c r="D300" s="828"/>
      <c r="E300" s="828"/>
      <c r="F300" s="828"/>
      <c r="G300" s="828"/>
      <c r="H300" s="828"/>
      <c r="I300" s="828"/>
      <c r="J300" s="947" t="s">
        <v>272</v>
      </c>
      <c r="K300" s="948"/>
      <c r="L300" s="948"/>
      <c r="M300" s="948"/>
      <c r="N300" s="948"/>
      <c r="O300" s="948"/>
      <c r="P300" s="416" t="s">
        <v>273</v>
      </c>
      <c r="Q300" s="416"/>
      <c r="R300" s="416"/>
      <c r="S300" s="416"/>
      <c r="T300" s="416"/>
      <c r="U300" s="416"/>
      <c r="V300" s="416"/>
      <c r="W300" s="416"/>
      <c r="X300" s="416"/>
      <c r="Y300" s="830" t="s">
        <v>274</v>
      </c>
      <c r="Z300" s="831"/>
      <c r="AA300" s="831"/>
      <c r="AB300" s="831"/>
      <c r="AC300" s="947" t="s">
        <v>275</v>
      </c>
      <c r="AD300" s="947"/>
      <c r="AE300" s="947"/>
      <c r="AF300" s="947"/>
      <c r="AG300" s="947"/>
      <c r="AH300" s="830" t="s">
        <v>344</v>
      </c>
      <c r="AI300" s="828"/>
      <c r="AJ300" s="828"/>
      <c r="AK300" s="828"/>
      <c r="AL300" s="828" t="s">
        <v>277</v>
      </c>
      <c r="AM300" s="828"/>
      <c r="AN300" s="828"/>
      <c r="AO300" s="832"/>
      <c r="AP300" s="947" t="s">
        <v>278</v>
      </c>
      <c r="AQ300" s="947"/>
      <c r="AR300" s="947"/>
      <c r="AS300" s="947"/>
      <c r="AT300" s="947"/>
      <c r="AU300" s="947"/>
      <c r="AV300" s="947"/>
      <c r="AW300" s="947"/>
      <c r="AX300" s="947"/>
      <c r="AY300" s="31">
        <f>$AY$298</f>
        <v>0</v>
      </c>
    </row>
    <row r="301" spans="1:51" ht="26.25" hidden="1"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hidden="1"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hidden="1"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hidden="1"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hidden="1"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hidden="1"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hidden="1"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hidden="1"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hidden="1"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hidden="1"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hidden="1"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hidden="1"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hidden="1"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hidden="1"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hidden="1"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hidden="1"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hidden="1"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hidden="1"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hidden="1"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hidden="1"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hidden="1"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hidden="1"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hidden="1"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hidden="1"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hidden="1"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hidden="1"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hidden="1"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hidden="1"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hidden="1"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hidden="1"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833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828"/>
      <c r="B333" s="828"/>
      <c r="C333" s="828" t="s">
        <v>271</v>
      </c>
      <c r="D333" s="828"/>
      <c r="E333" s="828"/>
      <c r="F333" s="828"/>
      <c r="G333" s="828"/>
      <c r="H333" s="828"/>
      <c r="I333" s="828"/>
      <c r="J333" s="947" t="s">
        <v>272</v>
      </c>
      <c r="K333" s="948"/>
      <c r="L333" s="948"/>
      <c r="M333" s="948"/>
      <c r="N333" s="948"/>
      <c r="O333" s="948"/>
      <c r="P333" s="416" t="s">
        <v>273</v>
      </c>
      <c r="Q333" s="416"/>
      <c r="R333" s="416"/>
      <c r="S333" s="416"/>
      <c r="T333" s="416"/>
      <c r="U333" s="416"/>
      <c r="V333" s="416"/>
      <c r="W333" s="416"/>
      <c r="X333" s="416"/>
      <c r="Y333" s="830" t="s">
        <v>274</v>
      </c>
      <c r="Z333" s="831"/>
      <c r="AA333" s="831"/>
      <c r="AB333" s="831"/>
      <c r="AC333" s="947" t="s">
        <v>275</v>
      </c>
      <c r="AD333" s="947"/>
      <c r="AE333" s="947"/>
      <c r="AF333" s="947"/>
      <c r="AG333" s="947"/>
      <c r="AH333" s="830" t="s">
        <v>344</v>
      </c>
      <c r="AI333" s="828"/>
      <c r="AJ333" s="828"/>
      <c r="AK333" s="828"/>
      <c r="AL333" s="828" t="s">
        <v>277</v>
      </c>
      <c r="AM333" s="828"/>
      <c r="AN333" s="828"/>
      <c r="AO333" s="832"/>
      <c r="AP333" s="947" t="s">
        <v>278</v>
      </c>
      <c r="AQ333" s="947"/>
      <c r="AR333" s="947"/>
      <c r="AS333" s="947"/>
      <c r="AT333" s="947"/>
      <c r="AU333" s="947"/>
      <c r="AV333" s="947"/>
      <c r="AW333" s="947"/>
      <c r="AX333" s="947"/>
      <c r="AY333" s="31">
        <f>$AY$331</f>
        <v>0</v>
      </c>
    </row>
    <row r="334" spans="1:51" ht="26.25" hidden="1"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hidden="1"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hidden="1"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hidden="1"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hidden="1"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hidden="1"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hidden="1"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hidden="1"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hidden="1"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hidden="1"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hidden="1"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hidden="1"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hidden="1"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hidden="1"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hidden="1"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hidden="1"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hidden="1"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hidden="1"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hidden="1"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hidden="1"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hidden="1"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hidden="1"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hidden="1"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hidden="1"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hidden="1"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hidden="1"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hidden="1"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hidden="1"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hidden="1"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hidden="1"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834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828"/>
      <c r="B366" s="828"/>
      <c r="C366" s="828" t="s">
        <v>271</v>
      </c>
      <c r="D366" s="828"/>
      <c r="E366" s="828"/>
      <c r="F366" s="828"/>
      <c r="G366" s="828"/>
      <c r="H366" s="828"/>
      <c r="I366" s="828"/>
      <c r="J366" s="947" t="s">
        <v>272</v>
      </c>
      <c r="K366" s="948"/>
      <c r="L366" s="948"/>
      <c r="M366" s="948"/>
      <c r="N366" s="948"/>
      <c r="O366" s="948"/>
      <c r="P366" s="416" t="s">
        <v>273</v>
      </c>
      <c r="Q366" s="416"/>
      <c r="R366" s="416"/>
      <c r="S366" s="416"/>
      <c r="T366" s="416"/>
      <c r="U366" s="416"/>
      <c r="V366" s="416"/>
      <c r="W366" s="416"/>
      <c r="X366" s="416"/>
      <c r="Y366" s="830" t="s">
        <v>274</v>
      </c>
      <c r="Z366" s="831"/>
      <c r="AA366" s="831"/>
      <c r="AB366" s="831"/>
      <c r="AC366" s="947" t="s">
        <v>275</v>
      </c>
      <c r="AD366" s="947"/>
      <c r="AE366" s="947"/>
      <c r="AF366" s="947"/>
      <c r="AG366" s="947"/>
      <c r="AH366" s="830" t="s">
        <v>344</v>
      </c>
      <c r="AI366" s="828"/>
      <c r="AJ366" s="828"/>
      <c r="AK366" s="828"/>
      <c r="AL366" s="828" t="s">
        <v>277</v>
      </c>
      <c r="AM366" s="828"/>
      <c r="AN366" s="828"/>
      <c r="AO366" s="832"/>
      <c r="AP366" s="947" t="s">
        <v>278</v>
      </c>
      <c r="AQ366" s="947"/>
      <c r="AR366" s="947"/>
      <c r="AS366" s="947"/>
      <c r="AT366" s="947"/>
      <c r="AU366" s="947"/>
      <c r="AV366" s="947"/>
      <c r="AW366" s="947"/>
      <c r="AX366" s="947"/>
      <c r="AY366" s="31">
        <f>$AY$364</f>
        <v>0</v>
      </c>
    </row>
    <row r="367" spans="1:51" ht="26.25" hidden="1"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hidden="1"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hidden="1"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hidden="1"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hidden="1"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hidden="1"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hidden="1"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hidden="1"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hidden="1"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hidden="1"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hidden="1"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hidden="1"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hidden="1"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hidden="1"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hidden="1"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hidden="1"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hidden="1"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hidden="1"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hidden="1"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hidden="1"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hidden="1"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hidden="1"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hidden="1"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hidden="1"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hidden="1"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hidden="1"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hidden="1"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hidden="1"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hidden="1"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hidden="1"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835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828"/>
      <c r="B399" s="828"/>
      <c r="C399" s="828" t="s">
        <v>271</v>
      </c>
      <c r="D399" s="828"/>
      <c r="E399" s="828"/>
      <c r="F399" s="828"/>
      <c r="G399" s="828"/>
      <c r="H399" s="828"/>
      <c r="I399" s="828"/>
      <c r="J399" s="947" t="s">
        <v>272</v>
      </c>
      <c r="K399" s="948"/>
      <c r="L399" s="948"/>
      <c r="M399" s="948"/>
      <c r="N399" s="948"/>
      <c r="O399" s="948"/>
      <c r="P399" s="416" t="s">
        <v>273</v>
      </c>
      <c r="Q399" s="416"/>
      <c r="R399" s="416"/>
      <c r="S399" s="416"/>
      <c r="T399" s="416"/>
      <c r="U399" s="416"/>
      <c r="V399" s="416"/>
      <c r="W399" s="416"/>
      <c r="X399" s="416"/>
      <c r="Y399" s="830" t="s">
        <v>274</v>
      </c>
      <c r="Z399" s="831"/>
      <c r="AA399" s="831"/>
      <c r="AB399" s="831"/>
      <c r="AC399" s="947" t="s">
        <v>275</v>
      </c>
      <c r="AD399" s="947"/>
      <c r="AE399" s="947"/>
      <c r="AF399" s="947"/>
      <c r="AG399" s="947"/>
      <c r="AH399" s="830" t="s">
        <v>344</v>
      </c>
      <c r="AI399" s="828"/>
      <c r="AJ399" s="828"/>
      <c r="AK399" s="828"/>
      <c r="AL399" s="828" t="s">
        <v>277</v>
      </c>
      <c r="AM399" s="828"/>
      <c r="AN399" s="828"/>
      <c r="AO399" s="832"/>
      <c r="AP399" s="947" t="s">
        <v>278</v>
      </c>
      <c r="AQ399" s="947"/>
      <c r="AR399" s="947"/>
      <c r="AS399" s="947"/>
      <c r="AT399" s="947"/>
      <c r="AU399" s="947"/>
      <c r="AV399" s="947"/>
      <c r="AW399" s="947"/>
      <c r="AX399" s="947"/>
      <c r="AY399" s="31">
        <f>$AY$397</f>
        <v>0</v>
      </c>
    </row>
    <row r="400" spans="1:51" ht="26.25" hidden="1"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hidden="1"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hidden="1"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hidden="1"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hidden="1"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hidden="1"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hidden="1"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hidden="1"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hidden="1"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hidden="1"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hidden="1"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hidden="1"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hidden="1"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hidden="1"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hidden="1"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hidden="1"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hidden="1"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hidden="1"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hidden="1"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hidden="1"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hidden="1"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hidden="1"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hidden="1"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hidden="1"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hidden="1"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hidden="1"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hidden="1"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hidden="1"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hidden="1"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hidden="1"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836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828"/>
      <c r="B432" s="828"/>
      <c r="C432" s="828" t="s">
        <v>271</v>
      </c>
      <c r="D432" s="828"/>
      <c r="E432" s="828"/>
      <c r="F432" s="828"/>
      <c r="G432" s="828"/>
      <c r="H432" s="828"/>
      <c r="I432" s="828"/>
      <c r="J432" s="947" t="s">
        <v>272</v>
      </c>
      <c r="K432" s="948"/>
      <c r="L432" s="948"/>
      <c r="M432" s="948"/>
      <c r="N432" s="948"/>
      <c r="O432" s="948"/>
      <c r="P432" s="416" t="s">
        <v>273</v>
      </c>
      <c r="Q432" s="416"/>
      <c r="R432" s="416"/>
      <c r="S432" s="416"/>
      <c r="T432" s="416"/>
      <c r="U432" s="416"/>
      <c r="V432" s="416"/>
      <c r="W432" s="416"/>
      <c r="X432" s="416"/>
      <c r="Y432" s="830" t="s">
        <v>274</v>
      </c>
      <c r="Z432" s="831"/>
      <c r="AA432" s="831"/>
      <c r="AB432" s="831"/>
      <c r="AC432" s="947" t="s">
        <v>275</v>
      </c>
      <c r="AD432" s="947"/>
      <c r="AE432" s="947"/>
      <c r="AF432" s="947"/>
      <c r="AG432" s="947"/>
      <c r="AH432" s="830" t="s">
        <v>344</v>
      </c>
      <c r="AI432" s="828"/>
      <c r="AJ432" s="828"/>
      <c r="AK432" s="828"/>
      <c r="AL432" s="828" t="s">
        <v>277</v>
      </c>
      <c r="AM432" s="828"/>
      <c r="AN432" s="828"/>
      <c r="AO432" s="832"/>
      <c r="AP432" s="947" t="s">
        <v>278</v>
      </c>
      <c r="AQ432" s="947"/>
      <c r="AR432" s="947"/>
      <c r="AS432" s="947"/>
      <c r="AT432" s="947"/>
      <c r="AU432" s="947"/>
      <c r="AV432" s="947"/>
      <c r="AW432" s="947"/>
      <c r="AX432" s="947"/>
      <c r="AY432" s="31">
        <f>$AY$430</f>
        <v>0</v>
      </c>
    </row>
    <row r="433" spans="1:51" ht="26.25" hidden="1"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hidden="1"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hidden="1"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hidden="1"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hidden="1"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hidden="1"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hidden="1"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hidden="1"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hidden="1"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hidden="1"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hidden="1"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hidden="1"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hidden="1"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hidden="1"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hidden="1"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hidden="1"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hidden="1"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hidden="1"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hidden="1"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hidden="1"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hidden="1"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hidden="1"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hidden="1"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hidden="1"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hidden="1"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hidden="1"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hidden="1"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hidden="1"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hidden="1"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hidden="1"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837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828"/>
      <c r="B465" s="828"/>
      <c r="C465" s="828" t="s">
        <v>271</v>
      </c>
      <c r="D465" s="828"/>
      <c r="E465" s="828"/>
      <c r="F465" s="828"/>
      <c r="G465" s="828"/>
      <c r="H465" s="828"/>
      <c r="I465" s="828"/>
      <c r="J465" s="947" t="s">
        <v>272</v>
      </c>
      <c r="K465" s="948"/>
      <c r="L465" s="948"/>
      <c r="M465" s="948"/>
      <c r="N465" s="948"/>
      <c r="O465" s="948"/>
      <c r="P465" s="416" t="s">
        <v>273</v>
      </c>
      <c r="Q465" s="416"/>
      <c r="R465" s="416"/>
      <c r="S465" s="416"/>
      <c r="T465" s="416"/>
      <c r="U465" s="416"/>
      <c r="V465" s="416"/>
      <c r="W465" s="416"/>
      <c r="X465" s="416"/>
      <c r="Y465" s="830" t="s">
        <v>274</v>
      </c>
      <c r="Z465" s="831"/>
      <c r="AA465" s="831"/>
      <c r="AB465" s="831"/>
      <c r="AC465" s="947" t="s">
        <v>275</v>
      </c>
      <c r="AD465" s="947"/>
      <c r="AE465" s="947"/>
      <c r="AF465" s="947"/>
      <c r="AG465" s="947"/>
      <c r="AH465" s="830" t="s">
        <v>344</v>
      </c>
      <c r="AI465" s="828"/>
      <c r="AJ465" s="828"/>
      <c r="AK465" s="828"/>
      <c r="AL465" s="828" t="s">
        <v>277</v>
      </c>
      <c r="AM465" s="828"/>
      <c r="AN465" s="828"/>
      <c r="AO465" s="832"/>
      <c r="AP465" s="947" t="s">
        <v>278</v>
      </c>
      <c r="AQ465" s="947"/>
      <c r="AR465" s="947"/>
      <c r="AS465" s="947"/>
      <c r="AT465" s="947"/>
      <c r="AU465" s="947"/>
      <c r="AV465" s="947"/>
      <c r="AW465" s="947"/>
      <c r="AX465" s="947"/>
      <c r="AY465" s="31">
        <f>$AY$463</f>
        <v>0</v>
      </c>
    </row>
    <row r="466" spans="1:51" ht="26.25" hidden="1"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hidden="1"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hidden="1"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hidden="1"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hidden="1"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hidden="1"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hidden="1"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hidden="1"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hidden="1"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hidden="1"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hidden="1"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hidden="1"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hidden="1"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hidden="1"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hidden="1"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hidden="1"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hidden="1"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hidden="1"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hidden="1"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hidden="1"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hidden="1"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hidden="1"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hidden="1"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hidden="1"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hidden="1"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hidden="1"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hidden="1"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hidden="1"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hidden="1"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hidden="1"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838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828"/>
      <c r="B498" s="828"/>
      <c r="C498" s="828" t="s">
        <v>271</v>
      </c>
      <c r="D498" s="828"/>
      <c r="E498" s="828"/>
      <c r="F498" s="828"/>
      <c r="G498" s="828"/>
      <c r="H498" s="828"/>
      <c r="I498" s="828"/>
      <c r="J498" s="947" t="s">
        <v>272</v>
      </c>
      <c r="K498" s="948"/>
      <c r="L498" s="948"/>
      <c r="M498" s="948"/>
      <c r="N498" s="948"/>
      <c r="O498" s="948"/>
      <c r="P498" s="416" t="s">
        <v>273</v>
      </c>
      <c r="Q498" s="416"/>
      <c r="R498" s="416"/>
      <c r="S498" s="416"/>
      <c r="T498" s="416"/>
      <c r="U498" s="416"/>
      <c r="V498" s="416"/>
      <c r="W498" s="416"/>
      <c r="X498" s="416"/>
      <c r="Y498" s="830" t="s">
        <v>274</v>
      </c>
      <c r="Z498" s="831"/>
      <c r="AA498" s="831"/>
      <c r="AB498" s="831"/>
      <c r="AC498" s="947" t="s">
        <v>275</v>
      </c>
      <c r="AD498" s="947"/>
      <c r="AE498" s="947"/>
      <c r="AF498" s="947"/>
      <c r="AG498" s="947"/>
      <c r="AH498" s="830" t="s">
        <v>344</v>
      </c>
      <c r="AI498" s="828"/>
      <c r="AJ498" s="828"/>
      <c r="AK498" s="828"/>
      <c r="AL498" s="828" t="s">
        <v>277</v>
      </c>
      <c r="AM498" s="828"/>
      <c r="AN498" s="828"/>
      <c r="AO498" s="832"/>
      <c r="AP498" s="947" t="s">
        <v>278</v>
      </c>
      <c r="AQ498" s="947"/>
      <c r="AR498" s="947"/>
      <c r="AS498" s="947"/>
      <c r="AT498" s="947"/>
      <c r="AU498" s="947"/>
      <c r="AV498" s="947"/>
      <c r="AW498" s="947"/>
      <c r="AX498" s="947"/>
      <c r="AY498" s="31">
        <f>$AY$496</f>
        <v>0</v>
      </c>
    </row>
    <row r="499" spans="1:51" ht="26.25" hidden="1"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hidden="1"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hidden="1"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hidden="1"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hidden="1"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hidden="1"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hidden="1"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hidden="1"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hidden="1"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hidden="1"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hidden="1"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hidden="1"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hidden="1"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hidden="1"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hidden="1"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hidden="1"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hidden="1"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hidden="1"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hidden="1"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hidden="1"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hidden="1"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hidden="1"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hidden="1"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hidden="1"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hidden="1"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hidden="1"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hidden="1"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hidden="1"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hidden="1"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hidden="1"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839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828"/>
      <c r="B531" s="828"/>
      <c r="C531" s="828" t="s">
        <v>271</v>
      </c>
      <c r="D531" s="828"/>
      <c r="E531" s="828"/>
      <c r="F531" s="828"/>
      <c r="G531" s="828"/>
      <c r="H531" s="828"/>
      <c r="I531" s="828"/>
      <c r="J531" s="947" t="s">
        <v>272</v>
      </c>
      <c r="K531" s="948"/>
      <c r="L531" s="948"/>
      <c r="M531" s="948"/>
      <c r="N531" s="948"/>
      <c r="O531" s="948"/>
      <c r="P531" s="416" t="s">
        <v>273</v>
      </c>
      <c r="Q531" s="416"/>
      <c r="R531" s="416"/>
      <c r="S531" s="416"/>
      <c r="T531" s="416"/>
      <c r="U531" s="416"/>
      <c r="V531" s="416"/>
      <c r="W531" s="416"/>
      <c r="X531" s="416"/>
      <c r="Y531" s="830" t="s">
        <v>274</v>
      </c>
      <c r="Z531" s="831"/>
      <c r="AA531" s="831"/>
      <c r="AB531" s="831"/>
      <c r="AC531" s="947" t="s">
        <v>275</v>
      </c>
      <c r="AD531" s="947"/>
      <c r="AE531" s="947"/>
      <c r="AF531" s="947"/>
      <c r="AG531" s="947"/>
      <c r="AH531" s="830" t="s">
        <v>344</v>
      </c>
      <c r="AI531" s="828"/>
      <c r="AJ531" s="828"/>
      <c r="AK531" s="828"/>
      <c r="AL531" s="828" t="s">
        <v>277</v>
      </c>
      <c r="AM531" s="828"/>
      <c r="AN531" s="828"/>
      <c r="AO531" s="832"/>
      <c r="AP531" s="947" t="s">
        <v>278</v>
      </c>
      <c r="AQ531" s="947"/>
      <c r="AR531" s="947"/>
      <c r="AS531" s="947"/>
      <c r="AT531" s="947"/>
      <c r="AU531" s="947"/>
      <c r="AV531" s="947"/>
      <c r="AW531" s="947"/>
      <c r="AX531" s="947"/>
      <c r="AY531" s="31">
        <f>$AY$529</f>
        <v>0</v>
      </c>
    </row>
    <row r="532" spans="1:51" ht="26.25" hidden="1"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hidden="1"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hidden="1"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hidden="1"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hidden="1"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hidden="1"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hidden="1"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hidden="1"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hidden="1"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hidden="1"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hidden="1"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hidden="1"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hidden="1"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hidden="1"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hidden="1"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hidden="1"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hidden="1"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hidden="1"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hidden="1"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hidden="1"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hidden="1"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hidden="1"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hidden="1"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hidden="1"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hidden="1"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hidden="1"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hidden="1"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hidden="1"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hidden="1"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hidden="1"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840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828"/>
      <c r="B564" s="828"/>
      <c r="C564" s="828" t="s">
        <v>271</v>
      </c>
      <c r="D564" s="828"/>
      <c r="E564" s="828"/>
      <c r="F564" s="828"/>
      <c r="G564" s="828"/>
      <c r="H564" s="828"/>
      <c r="I564" s="828"/>
      <c r="J564" s="947" t="s">
        <v>272</v>
      </c>
      <c r="K564" s="948"/>
      <c r="L564" s="948"/>
      <c r="M564" s="948"/>
      <c r="N564" s="948"/>
      <c r="O564" s="948"/>
      <c r="P564" s="416" t="s">
        <v>273</v>
      </c>
      <c r="Q564" s="416"/>
      <c r="R564" s="416"/>
      <c r="S564" s="416"/>
      <c r="T564" s="416"/>
      <c r="U564" s="416"/>
      <c r="V564" s="416"/>
      <c r="W564" s="416"/>
      <c r="X564" s="416"/>
      <c r="Y564" s="830" t="s">
        <v>274</v>
      </c>
      <c r="Z564" s="831"/>
      <c r="AA564" s="831"/>
      <c r="AB564" s="831"/>
      <c r="AC564" s="947" t="s">
        <v>275</v>
      </c>
      <c r="AD564" s="947"/>
      <c r="AE564" s="947"/>
      <c r="AF564" s="947"/>
      <c r="AG564" s="947"/>
      <c r="AH564" s="830" t="s">
        <v>344</v>
      </c>
      <c r="AI564" s="828"/>
      <c r="AJ564" s="828"/>
      <c r="AK564" s="828"/>
      <c r="AL564" s="828" t="s">
        <v>277</v>
      </c>
      <c r="AM564" s="828"/>
      <c r="AN564" s="828"/>
      <c r="AO564" s="832"/>
      <c r="AP564" s="947" t="s">
        <v>278</v>
      </c>
      <c r="AQ564" s="947"/>
      <c r="AR564" s="947"/>
      <c r="AS564" s="947"/>
      <c r="AT564" s="947"/>
      <c r="AU564" s="947"/>
      <c r="AV564" s="947"/>
      <c r="AW564" s="947"/>
      <c r="AX564" s="947"/>
      <c r="AY564" s="31">
        <f>$AY$562</f>
        <v>0</v>
      </c>
    </row>
    <row r="565" spans="1:51" ht="26.25" hidden="1"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hidden="1"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hidden="1"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hidden="1"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hidden="1"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hidden="1"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hidden="1"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hidden="1"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hidden="1"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hidden="1"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hidden="1"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hidden="1"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hidden="1"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hidden="1"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hidden="1"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hidden="1"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hidden="1"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hidden="1"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hidden="1"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hidden="1"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hidden="1"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hidden="1"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hidden="1"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hidden="1"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hidden="1"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hidden="1"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hidden="1"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hidden="1"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hidden="1"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hidden="1"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604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828"/>
      <c r="B597" s="828"/>
      <c r="C597" s="828" t="s">
        <v>271</v>
      </c>
      <c r="D597" s="828"/>
      <c r="E597" s="828"/>
      <c r="F597" s="828"/>
      <c r="G597" s="828"/>
      <c r="H597" s="828"/>
      <c r="I597" s="828"/>
      <c r="J597" s="947" t="s">
        <v>272</v>
      </c>
      <c r="K597" s="948"/>
      <c r="L597" s="948"/>
      <c r="M597" s="948"/>
      <c r="N597" s="948"/>
      <c r="O597" s="948"/>
      <c r="P597" s="416" t="s">
        <v>273</v>
      </c>
      <c r="Q597" s="416"/>
      <c r="R597" s="416"/>
      <c r="S597" s="416"/>
      <c r="T597" s="416"/>
      <c r="U597" s="416"/>
      <c r="V597" s="416"/>
      <c r="W597" s="416"/>
      <c r="X597" s="416"/>
      <c r="Y597" s="830" t="s">
        <v>274</v>
      </c>
      <c r="Z597" s="831"/>
      <c r="AA597" s="831"/>
      <c r="AB597" s="831"/>
      <c r="AC597" s="947" t="s">
        <v>275</v>
      </c>
      <c r="AD597" s="947"/>
      <c r="AE597" s="947"/>
      <c r="AF597" s="947"/>
      <c r="AG597" s="947"/>
      <c r="AH597" s="830" t="s">
        <v>344</v>
      </c>
      <c r="AI597" s="828"/>
      <c r="AJ597" s="828"/>
      <c r="AK597" s="828"/>
      <c r="AL597" s="828" t="s">
        <v>277</v>
      </c>
      <c r="AM597" s="828"/>
      <c r="AN597" s="828"/>
      <c r="AO597" s="832"/>
      <c r="AP597" s="947" t="s">
        <v>278</v>
      </c>
      <c r="AQ597" s="947"/>
      <c r="AR597" s="947"/>
      <c r="AS597" s="947"/>
      <c r="AT597" s="947"/>
      <c r="AU597" s="947"/>
      <c r="AV597" s="947"/>
      <c r="AW597" s="947"/>
      <c r="AX597" s="947"/>
      <c r="AY597" s="31">
        <f>$AY$595</f>
        <v>0</v>
      </c>
    </row>
    <row r="598" spans="1:51" ht="26.25" hidden="1"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hidden="1"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hidden="1"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hidden="1"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hidden="1"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hidden="1"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hidden="1"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hidden="1"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hidden="1"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hidden="1"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hidden="1"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hidden="1"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hidden="1"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hidden="1"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hidden="1"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hidden="1"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hidden="1"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hidden="1"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hidden="1"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hidden="1"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hidden="1"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hidden="1"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hidden="1"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hidden="1"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hidden="1"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hidden="1"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hidden="1"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hidden="1"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hidden="1"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hidden="1"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841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828"/>
      <c r="B630" s="828"/>
      <c r="C630" s="828" t="s">
        <v>271</v>
      </c>
      <c r="D630" s="828"/>
      <c r="E630" s="828"/>
      <c r="F630" s="828"/>
      <c r="G630" s="828"/>
      <c r="H630" s="828"/>
      <c r="I630" s="828"/>
      <c r="J630" s="947" t="s">
        <v>272</v>
      </c>
      <c r="K630" s="948"/>
      <c r="L630" s="948"/>
      <c r="M630" s="948"/>
      <c r="N630" s="948"/>
      <c r="O630" s="948"/>
      <c r="P630" s="416" t="s">
        <v>273</v>
      </c>
      <c r="Q630" s="416"/>
      <c r="R630" s="416"/>
      <c r="S630" s="416"/>
      <c r="T630" s="416"/>
      <c r="U630" s="416"/>
      <c r="V630" s="416"/>
      <c r="W630" s="416"/>
      <c r="X630" s="416"/>
      <c r="Y630" s="830" t="s">
        <v>274</v>
      </c>
      <c r="Z630" s="831"/>
      <c r="AA630" s="831"/>
      <c r="AB630" s="831"/>
      <c r="AC630" s="947" t="s">
        <v>275</v>
      </c>
      <c r="AD630" s="947"/>
      <c r="AE630" s="947"/>
      <c r="AF630" s="947"/>
      <c r="AG630" s="947"/>
      <c r="AH630" s="830" t="s">
        <v>344</v>
      </c>
      <c r="AI630" s="828"/>
      <c r="AJ630" s="828"/>
      <c r="AK630" s="828"/>
      <c r="AL630" s="828" t="s">
        <v>277</v>
      </c>
      <c r="AM630" s="828"/>
      <c r="AN630" s="828"/>
      <c r="AO630" s="832"/>
      <c r="AP630" s="947" t="s">
        <v>278</v>
      </c>
      <c r="AQ630" s="947"/>
      <c r="AR630" s="947"/>
      <c r="AS630" s="947"/>
      <c r="AT630" s="947"/>
      <c r="AU630" s="947"/>
      <c r="AV630" s="947"/>
      <c r="AW630" s="947"/>
      <c r="AX630" s="947"/>
      <c r="AY630" s="31">
        <f>$AY$628</f>
        <v>0</v>
      </c>
    </row>
    <row r="631" spans="1:51" ht="26.25" hidden="1"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hidden="1"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hidden="1"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hidden="1"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hidden="1"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hidden="1"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hidden="1"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hidden="1"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hidden="1"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hidden="1"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hidden="1"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hidden="1"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hidden="1"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hidden="1"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hidden="1"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hidden="1"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hidden="1"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hidden="1"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hidden="1"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hidden="1"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hidden="1"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hidden="1"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hidden="1"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hidden="1"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hidden="1"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hidden="1"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hidden="1"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hidden="1"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hidden="1"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hidden="1"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842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828"/>
      <c r="B663" s="828"/>
      <c r="C663" s="828" t="s">
        <v>271</v>
      </c>
      <c r="D663" s="828"/>
      <c r="E663" s="828"/>
      <c r="F663" s="828"/>
      <c r="G663" s="828"/>
      <c r="H663" s="828"/>
      <c r="I663" s="828"/>
      <c r="J663" s="947" t="s">
        <v>272</v>
      </c>
      <c r="K663" s="948"/>
      <c r="L663" s="948"/>
      <c r="M663" s="948"/>
      <c r="N663" s="948"/>
      <c r="O663" s="948"/>
      <c r="P663" s="416" t="s">
        <v>273</v>
      </c>
      <c r="Q663" s="416"/>
      <c r="R663" s="416"/>
      <c r="S663" s="416"/>
      <c r="T663" s="416"/>
      <c r="U663" s="416"/>
      <c r="V663" s="416"/>
      <c r="W663" s="416"/>
      <c r="X663" s="416"/>
      <c r="Y663" s="830" t="s">
        <v>274</v>
      </c>
      <c r="Z663" s="831"/>
      <c r="AA663" s="831"/>
      <c r="AB663" s="831"/>
      <c r="AC663" s="947" t="s">
        <v>275</v>
      </c>
      <c r="AD663" s="947"/>
      <c r="AE663" s="947"/>
      <c r="AF663" s="947"/>
      <c r="AG663" s="947"/>
      <c r="AH663" s="830" t="s">
        <v>344</v>
      </c>
      <c r="AI663" s="828"/>
      <c r="AJ663" s="828"/>
      <c r="AK663" s="828"/>
      <c r="AL663" s="828" t="s">
        <v>277</v>
      </c>
      <c r="AM663" s="828"/>
      <c r="AN663" s="828"/>
      <c r="AO663" s="832"/>
      <c r="AP663" s="947" t="s">
        <v>278</v>
      </c>
      <c r="AQ663" s="947"/>
      <c r="AR663" s="947"/>
      <c r="AS663" s="947"/>
      <c r="AT663" s="947"/>
      <c r="AU663" s="947"/>
      <c r="AV663" s="947"/>
      <c r="AW663" s="947"/>
      <c r="AX663" s="947"/>
      <c r="AY663" s="31">
        <f>$AY$661</f>
        <v>0</v>
      </c>
    </row>
    <row r="664" spans="1:51" ht="26.25" hidden="1"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hidden="1"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hidden="1"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hidden="1"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hidden="1"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hidden="1"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hidden="1"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hidden="1"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hidden="1"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hidden="1"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hidden="1"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hidden="1"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hidden="1"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hidden="1"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hidden="1"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hidden="1"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hidden="1"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hidden="1"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hidden="1"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hidden="1"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hidden="1"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hidden="1"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hidden="1"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hidden="1"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hidden="1"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hidden="1"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hidden="1"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hidden="1"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hidden="1"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hidden="1"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843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828"/>
      <c r="B696" s="828"/>
      <c r="C696" s="828" t="s">
        <v>271</v>
      </c>
      <c r="D696" s="828"/>
      <c r="E696" s="828"/>
      <c r="F696" s="828"/>
      <c r="G696" s="828"/>
      <c r="H696" s="828"/>
      <c r="I696" s="828"/>
      <c r="J696" s="947" t="s">
        <v>272</v>
      </c>
      <c r="K696" s="948"/>
      <c r="L696" s="948"/>
      <c r="M696" s="948"/>
      <c r="N696" s="948"/>
      <c r="O696" s="948"/>
      <c r="P696" s="416" t="s">
        <v>273</v>
      </c>
      <c r="Q696" s="416"/>
      <c r="R696" s="416"/>
      <c r="S696" s="416"/>
      <c r="T696" s="416"/>
      <c r="U696" s="416"/>
      <c r="V696" s="416"/>
      <c r="W696" s="416"/>
      <c r="X696" s="416"/>
      <c r="Y696" s="830" t="s">
        <v>274</v>
      </c>
      <c r="Z696" s="831"/>
      <c r="AA696" s="831"/>
      <c r="AB696" s="831"/>
      <c r="AC696" s="947" t="s">
        <v>275</v>
      </c>
      <c r="AD696" s="947"/>
      <c r="AE696" s="947"/>
      <c r="AF696" s="947"/>
      <c r="AG696" s="947"/>
      <c r="AH696" s="830" t="s">
        <v>344</v>
      </c>
      <c r="AI696" s="828"/>
      <c r="AJ696" s="828"/>
      <c r="AK696" s="828"/>
      <c r="AL696" s="828" t="s">
        <v>277</v>
      </c>
      <c r="AM696" s="828"/>
      <c r="AN696" s="828"/>
      <c r="AO696" s="832"/>
      <c r="AP696" s="947" t="s">
        <v>278</v>
      </c>
      <c r="AQ696" s="947"/>
      <c r="AR696" s="947"/>
      <c r="AS696" s="947"/>
      <c r="AT696" s="947"/>
      <c r="AU696" s="947"/>
      <c r="AV696" s="947"/>
      <c r="AW696" s="947"/>
      <c r="AX696" s="947"/>
      <c r="AY696" s="31">
        <f>$AY$694</f>
        <v>0</v>
      </c>
    </row>
    <row r="697" spans="1:51" ht="26.25" hidden="1"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hidden="1"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hidden="1"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hidden="1"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hidden="1"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hidden="1"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hidden="1"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hidden="1"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hidden="1"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hidden="1"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hidden="1"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hidden="1"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hidden="1"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hidden="1"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hidden="1"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hidden="1"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hidden="1"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hidden="1"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hidden="1"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hidden="1"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hidden="1"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hidden="1"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hidden="1"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hidden="1"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hidden="1"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hidden="1"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hidden="1"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hidden="1"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hidden="1"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hidden="1"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844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828"/>
      <c r="B729" s="828"/>
      <c r="C729" s="828" t="s">
        <v>271</v>
      </c>
      <c r="D729" s="828"/>
      <c r="E729" s="828"/>
      <c r="F729" s="828"/>
      <c r="G729" s="828"/>
      <c r="H729" s="828"/>
      <c r="I729" s="828"/>
      <c r="J729" s="947" t="s">
        <v>272</v>
      </c>
      <c r="K729" s="948"/>
      <c r="L729" s="948"/>
      <c r="M729" s="948"/>
      <c r="N729" s="948"/>
      <c r="O729" s="948"/>
      <c r="P729" s="416" t="s">
        <v>273</v>
      </c>
      <c r="Q729" s="416"/>
      <c r="R729" s="416"/>
      <c r="S729" s="416"/>
      <c r="T729" s="416"/>
      <c r="U729" s="416"/>
      <c r="V729" s="416"/>
      <c r="W729" s="416"/>
      <c r="X729" s="416"/>
      <c r="Y729" s="830" t="s">
        <v>274</v>
      </c>
      <c r="Z729" s="831"/>
      <c r="AA729" s="831"/>
      <c r="AB729" s="831"/>
      <c r="AC729" s="947" t="s">
        <v>275</v>
      </c>
      <c r="AD729" s="947"/>
      <c r="AE729" s="947"/>
      <c r="AF729" s="947"/>
      <c r="AG729" s="947"/>
      <c r="AH729" s="830" t="s">
        <v>344</v>
      </c>
      <c r="AI729" s="828"/>
      <c r="AJ729" s="828"/>
      <c r="AK729" s="828"/>
      <c r="AL729" s="828" t="s">
        <v>277</v>
      </c>
      <c r="AM729" s="828"/>
      <c r="AN729" s="828"/>
      <c r="AO729" s="832"/>
      <c r="AP729" s="947" t="s">
        <v>278</v>
      </c>
      <c r="AQ729" s="947"/>
      <c r="AR729" s="947"/>
      <c r="AS729" s="947"/>
      <c r="AT729" s="947"/>
      <c r="AU729" s="947"/>
      <c r="AV729" s="947"/>
      <c r="AW729" s="947"/>
      <c r="AX729" s="947"/>
      <c r="AY729" s="31">
        <f>$AY$727</f>
        <v>0</v>
      </c>
    </row>
    <row r="730" spans="1:51" ht="26.25" hidden="1"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hidden="1"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hidden="1"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hidden="1"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hidden="1"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hidden="1"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hidden="1"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hidden="1"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hidden="1"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hidden="1"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hidden="1"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hidden="1"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hidden="1"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hidden="1"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hidden="1"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hidden="1"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hidden="1"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hidden="1"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hidden="1"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hidden="1"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hidden="1"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hidden="1"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hidden="1"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hidden="1"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hidden="1"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hidden="1"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hidden="1"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hidden="1"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hidden="1"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hidden="1"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845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828"/>
      <c r="B762" s="828"/>
      <c r="C762" s="828" t="s">
        <v>271</v>
      </c>
      <c r="D762" s="828"/>
      <c r="E762" s="828"/>
      <c r="F762" s="828"/>
      <c r="G762" s="828"/>
      <c r="H762" s="828"/>
      <c r="I762" s="828"/>
      <c r="J762" s="947" t="s">
        <v>272</v>
      </c>
      <c r="K762" s="948"/>
      <c r="L762" s="948"/>
      <c r="M762" s="948"/>
      <c r="N762" s="948"/>
      <c r="O762" s="948"/>
      <c r="P762" s="416" t="s">
        <v>273</v>
      </c>
      <c r="Q762" s="416"/>
      <c r="R762" s="416"/>
      <c r="S762" s="416"/>
      <c r="T762" s="416"/>
      <c r="U762" s="416"/>
      <c r="V762" s="416"/>
      <c r="W762" s="416"/>
      <c r="X762" s="416"/>
      <c r="Y762" s="830" t="s">
        <v>274</v>
      </c>
      <c r="Z762" s="831"/>
      <c r="AA762" s="831"/>
      <c r="AB762" s="831"/>
      <c r="AC762" s="947" t="s">
        <v>275</v>
      </c>
      <c r="AD762" s="947"/>
      <c r="AE762" s="947"/>
      <c r="AF762" s="947"/>
      <c r="AG762" s="947"/>
      <c r="AH762" s="830" t="s">
        <v>344</v>
      </c>
      <c r="AI762" s="828"/>
      <c r="AJ762" s="828"/>
      <c r="AK762" s="828"/>
      <c r="AL762" s="828" t="s">
        <v>277</v>
      </c>
      <c r="AM762" s="828"/>
      <c r="AN762" s="828"/>
      <c r="AO762" s="832"/>
      <c r="AP762" s="947" t="s">
        <v>278</v>
      </c>
      <c r="AQ762" s="947"/>
      <c r="AR762" s="947"/>
      <c r="AS762" s="947"/>
      <c r="AT762" s="947"/>
      <c r="AU762" s="947"/>
      <c r="AV762" s="947"/>
      <c r="AW762" s="947"/>
      <c r="AX762" s="947"/>
      <c r="AY762" s="31">
        <f>$AY$760</f>
        <v>0</v>
      </c>
    </row>
    <row r="763" spans="1:51" ht="26.25" hidden="1"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hidden="1"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hidden="1"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hidden="1"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hidden="1"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hidden="1"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hidden="1"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hidden="1"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hidden="1"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hidden="1"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hidden="1"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hidden="1"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hidden="1"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hidden="1"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hidden="1"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hidden="1"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hidden="1"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hidden="1"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hidden="1"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hidden="1"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hidden="1"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hidden="1"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hidden="1"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hidden="1"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hidden="1"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hidden="1"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hidden="1"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hidden="1"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hidden="1"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hidden="1"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846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828"/>
      <c r="B795" s="828"/>
      <c r="C795" s="828" t="s">
        <v>271</v>
      </c>
      <c r="D795" s="828"/>
      <c r="E795" s="828"/>
      <c r="F795" s="828"/>
      <c r="G795" s="828"/>
      <c r="H795" s="828"/>
      <c r="I795" s="828"/>
      <c r="J795" s="947" t="s">
        <v>272</v>
      </c>
      <c r="K795" s="948"/>
      <c r="L795" s="948"/>
      <c r="M795" s="948"/>
      <c r="N795" s="948"/>
      <c r="O795" s="948"/>
      <c r="P795" s="416" t="s">
        <v>273</v>
      </c>
      <c r="Q795" s="416"/>
      <c r="R795" s="416"/>
      <c r="S795" s="416"/>
      <c r="T795" s="416"/>
      <c r="U795" s="416"/>
      <c r="V795" s="416"/>
      <c r="W795" s="416"/>
      <c r="X795" s="416"/>
      <c r="Y795" s="830" t="s">
        <v>274</v>
      </c>
      <c r="Z795" s="831"/>
      <c r="AA795" s="831"/>
      <c r="AB795" s="831"/>
      <c r="AC795" s="947" t="s">
        <v>275</v>
      </c>
      <c r="AD795" s="947"/>
      <c r="AE795" s="947"/>
      <c r="AF795" s="947"/>
      <c r="AG795" s="947"/>
      <c r="AH795" s="830" t="s">
        <v>344</v>
      </c>
      <c r="AI795" s="828"/>
      <c r="AJ795" s="828"/>
      <c r="AK795" s="828"/>
      <c r="AL795" s="828" t="s">
        <v>277</v>
      </c>
      <c r="AM795" s="828"/>
      <c r="AN795" s="828"/>
      <c r="AO795" s="832"/>
      <c r="AP795" s="947" t="s">
        <v>278</v>
      </c>
      <c r="AQ795" s="947"/>
      <c r="AR795" s="947"/>
      <c r="AS795" s="947"/>
      <c r="AT795" s="947"/>
      <c r="AU795" s="947"/>
      <c r="AV795" s="947"/>
      <c r="AW795" s="947"/>
      <c r="AX795" s="947"/>
      <c r="AY795" s="31">
        <f>$AY$793</f>
        <v>0</v>
      </c>
    </row>
    <row r="796" spans="1:51" ht="26.25" hidden="1"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hidden="1"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hidden="1"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hidden="1"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hidden="1"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hidden="1"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hidden="1"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hidden="1"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hidden="1"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hidden="1"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hidden="1"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hidden="1"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hidden="1"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hidden="1"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hidden="1"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hidden="1"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hidden="1"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hidden="1"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hidden="1"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hidden="1"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hidden="1"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hidden="1"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hidden="1"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hidden="1"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hidden="1"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hidden="1"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hidden="1"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hidden="1"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hidden="1"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hidden="1"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847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828"/>
      <c r="B828" s="828"/>
      <c r="C828" s="828" t="s">
        <v>271</v>
      </c>
      <c r="D828" s="828"/>
      <c r="E828" s="828"/>
      <c r="F828" s="828"/>
      <c r="G828" s="828"/>
      <c r="H828" s="828"/>
      <c r="I828" s="828"/>
      <c r="J828" s="947" t="s">
        <v>272</v>
      </c>
      <c r="K828" s="948"/>
      <c r="L828" s="948"/>
      <c r="M828" s="948"/>
      <c r="N828" s="948"/>
      <c r="O828" s="948"/>
      <c r="P828" s="416" t="s">
        <v>273</v>
      </c>
      <c r="Q828" s="416"/>
      <c r="R828" s="416"/>
      <c r="S828" s="416"/>
      <c r="T828" s="416"/>
      <c r="U828" s="416"/>
      <c r="V828" s="416"/>
      <c r="W828" s="416"/>
      <c r="X828" s="416"/>
      <c r="Y828" s="830" t="s">
        <v>274</v>
      </c>
      <c r="Z828" s="831"/>
      <c r="AA828" s="831"/>
      <c r="AB828" s="831"/>
      <c r="AC828" s="947" t="s">
        <v>275</v>
      </c>
      <c r="AD828" s="947"/>
      <c r="AE828" s="947"/>
      <c r="AF828" s="947"/>
      <c r="AG828" s="947"/>
      <c r="AH828" s="830" t="s">
        <v>344</v>
      </c>
      <c r="AI828" s="828"/>
      <c r="AJ828" s="828"/>
      <c r="AK828" s="828"/>
      <c r="AL828" s="828" t="s">
        <v>277</v>
      </c>
      <c r="AM828" s="828"/>
      <c r="AN828" s="828"/>
      <c r="AO828" s="832"/>
      <c r="AP828" s="947" t="s">
        <v>278</v>
      </c>
      <c r="AQ828" s="947"/>
      <c r="AR828" s="947"/>
      <c r="AS828" s="947"/>
      <c r="AT828" s="947"/>
      <c r="AU828" s="947"/>
      <c r="AV828" s="947"/>
      <c r="AW828" s="947"/>
      <c r="AX828" s="947"/>
      <c r="AY828" s="31">
        <f>$AY$826</f>
        <v>0</v>
      </c>
    </row>
    <row r="829" spans="1:51" ht="26.25" hidden="1"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hidden="1"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hidden="1"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hidden="1"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hidden="1"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hidden="1"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hidden="1"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hidden="1"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hidden="1"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hidden="1"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hidden="1"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hidden="1"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hidden="1"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hidden="1"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hidden="1"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hidden="1"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hidden="1"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hidden="1"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hidden="1"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hidden="1"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hidden="1"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hidden="1"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hidden="1"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hidden="1"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hidden="1"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hidden="1"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hidden="1"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hidden="1"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hidden="1"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hidden="1"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848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828"/>
      <c r="B861" s="828"/>
      <c r="C861" s="828" t="s">
        <v>271</v>
      </c>
      <c r="D861" s="828"/>
      <c r="E861" s="828"/>
      <c r="F861" s="828"/>
      <c r="G861" s="828"/>
      <c r="H861" s="828"/>
      <c r="I861" s="828"/>
      <c r="J861" s="947" t="s">
        <v>272</v>
      </c>
      <c r="K861" s="948"/>
      <c r="L861" s="948"/>
      <c r="M861" s="948"/>
      <c r="N861" s="948"/>
      <c r="O861" s="948"/>
      <c r="P861" s="416" t="s">
        <v>273</v>
      </c>
      <c r="Q861" s="416"/>
      <c r="R861" s="416"/>
      <c r="S861" s="416"/>
      <c r="T861" s="416"/>
      <c r="U861" s="416"/>
      <c r="V861" s="416"/>
      <c r="W861" s="416"/>
      <c r="X861" s="416"/>
      <c r="Y861" s="830" t="s">
        <v>274</v>
      </c>
      <c r="Z861" s="831"/>
      <c r="AA861" s="831"/>
      <c r="AB861" s="831"/>
      <c r="AC861" s="947" t="s">
        <v>275</v>
      </c>
      <c r="AD861" s="947"/>
      <c r="AE861" s="947"/>
      <c r="AF861" s="947"/>
      <c r="AG861" s="947"/>
      <c r="AH861" s="830" t="s">
        <v>344</v>
      </c>
      <c r="AI861" s="828"/>
      <c r="AJ861" s="828"/>
      <c r="AK861" s="828"/>
      <c r="AL861" s="828" t="s">
        <v>277</v>
      </c>
      <c r="AM861" s="828"/>
      <c r="AN861" s="828"/>
      <c r="AO861" s="832"/>
      <c r="AP861" s="947" t="s">
        <v>278</v>
      </c>
      <c r="AQ861" s="947"/>
      <c r="AR861" s="947"/>
      <c r="AS861" s="947"/>
      <c r="AT861" s="947"/>
      <c r="AU861" s="947"/>
      <c r="AV861" s="947"/>
      <c r="AW861" s="947"/>
      <c r="AX861" s="947"/>
      <c r="AY861" s="31">
        <f>$AY$859</f>
        <v>0</v>
      </c>
    </row>
    <row r="862" spans="1:51" ht="26.25" hidden="1"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hidden="1"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hidden="1"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hidden="1"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hidden="1"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hidden="1"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hidden="1"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hidden="1"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hidden="1"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hidden="1"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hidden="1"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hidden="1"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hidden="1"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hidden="1"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hidden="1"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hidden="1"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hidden="1"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hidden="1"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hidden="1"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hidden="1"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hidden="1"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hidden="1"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hidden="1"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hidden="1"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hidden="1"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hidden="1"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hidden="1"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hidden="1"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hidden="1"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hidden="1"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849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828"/>
      <c r="B894" s="828"/>
      <c r="C894" s="828" t="s">
        <v>271</v>
      </c>
      <c r="D894" s="828"/>
      <c r="E894" s="828"/>
      <c r="F894" s="828"/>
      <c r="G894" s="828"/>
      <c r="H894" s="828"/>
      <c r="I894" s="828"/>
      <c r="J894" s="947" t="s">
        <v>272</v>
      </c>
      <c r="K894" s="948"/>
      <c r="L894" s="948"/>
      <c r="M894" s="948"/>
      <c r="N894" s="948"/>
      <c r="O894" s="948"/>
      <c r="P894" s="416" t="s">
        <v>273</v>
      </c>
      <c r="Q894" s="416"/>
      <c r="R894" s="416"/>
      <c r="S894" s="416"/>
      <c r="T894" s="416"/>
      <c r="U894" s="416"/>
      <c r="V894" s="416"/>
      <c r="W894" s="416"/>
      <c r="X894" s="416"/>
      <c r="Y894" s="830" t="s">
        <v>274</v>
      </c>
      <c r="Z894" s="831"/>
      <c r="AA894" s="831"/>
      <c r="AB894" s="831"/>
      <c r="AC894" s="947" t="s">
        <v>275</v>
      </c>
      <c r="AD894" s="947"/>
      <c r="AE894" s="947"/>
      <c r="AF894" s="947"/>
      <c r="AG894" s="947"/>
      <c r="AH894" s="830" t="s">
        <v>344</v>
      </c>
      <c r="AI894" s="828"/>
      <c r="AJ894" s="828"/>
      <c r="AK894" s="828"/>
      <c r="AL894" s="828" t="s">
        <v>277</v>
      </c>
      <c r="AM894" s="828"/>
      <c r="AN894" s="828"/>
      <c r="AO894" s="832"/>
      <c r="AP894" s="947" t="s">
        <v>278</v>
      </c>
      <c r="AQ894" s="947"/>
      <c r="AR894" s="947"/>
      <c r="AS894" s="947"/>
      <c r="AT894" s="947"/>
      <c r="AU894" s="947"/>
      <c r="AV894" s="947"/>
      <c r="AW894" s="947"/>
      <c r="AX894" s="947"/>
      <c r="AY894" s="31">
        <f>$AY$892</f>
        <v>0</v>
      </c>
    </row>
    <row r="895" spans="1:51" ht="26.25" hidden="1"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hidden="1"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hidden="1"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hidden="1"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hidden="1"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hidden="1"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hidden="1"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hidden="1"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hidden="1"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hidden="1"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hidden="1"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hidden="1"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hidden="1"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hidden="1"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hidden="1"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hidden="1"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hidden="1"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hidden="1"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hidden="1"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hidden="1"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hidden="1"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hidden="1"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hidden="1"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hidden="1"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hidden="1"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hidden="1"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hidden="1"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hidden="1"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hidden="1"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hidden="1"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850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828"/>
      <c r="B927" s="828"/>
      <c r="C927" s="828" t="s">
        <v>271</v>
      </c>
      <c r="D927" s="828"/>
      <c r="E927" s="828"/>
      <c r="F927" s="828"/>
      <c r="G927" s="828"/>
      <c r="H927" s="828"/>
      <c r="I927" s="828"/>
      <c r="J927" s="947" t="s">
        <v>272</v>
      </c>
      <c r="K927" s="948"/>
      <c r="L927" s="948"/>
      <c r="M927" s="948"/>
      <c r="N927" s="948"/>
      <c r="O927" s="948"/>
      <c r="P927" s="416" t="s">
        <v>273</v>
      </c>
      <c r="Q927" s="416"/>
      <c r="R927" s="416"/>
      <c r="S927" s="416"/>
      <c r="T927" s="416"/>
      <c r="U927" s="416"/>
      <c r="V927" s="416"/>
      <c r="W927" s="416"/>
      <c r="X927" s="416"/>
      <c r="Y927" s="830" t="s">
        <v>274</v>
      </c>
      <c r="Z927" s="831"/>
      <c r="AA927" s="831"/>
      <c r="AB927" s="831"/>
      <c r="AC927" s="947" t="s">
        <v>275</v>
      </c>
      <c r="AD927" s="947"/>
      <c r="AE927" s="947"/>
      <c r="AF927" s="947"/>
      <c r="AG927" s="947"/>
      <c r="AH927" s="830" t="s">
        <v>344</v>
      </c>
      <c r="AI927" s="828"/>
      <c r="AJ927" s="828"/>
      <c r="AK927" s="828"/>
      <c r="AL927" s="828" t="s">
        <v>277</v>
      </c>
      <c r="AM927" s="828"/>
      <c r="AN927" s="828"/>
      <c r="AO927" s="832"/>
      <c r="AP927" s="947" t="s">
        <v>278</v>
      </c>
      <c r="AQ927" s="947"/>
      <c r="AR927" s="947"/>
      <c r="AS927" s="947"/>
      <c r="AT927" s="947"/>
      <c r="AU927" s="947"/>
      <c r="AV927" s="947"/>
      <c r="AW927" s="947"/>
      <c r="AX927" s="947"/>
      <c r="AY927" s="31">
        <f>$AY$925</f>
        <v>0</v>
      </c>
    </row>
    <row r="928" spans="1:51" ht="26.25" hidden="1"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hidden="1"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hidden="1"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hidden="1"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hidden="1"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hidden="1"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hidden="1"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hidden="1"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hidden="1"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hidden="1"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hidden="1"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hidden="1"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hidden="1"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hidden="1"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hidden="1"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hidden="1"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hidden="1"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hidden="1"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hidden="1"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hidden="1"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hidden="1"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hidden="1"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hidden="1"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hidden="1"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hidden="1"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hidden="1"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hidden="1"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hidden="1"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hidden="1"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hidden="1"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851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828"/>
      <c r="B960" s="828"/>
      <c r="C960" s="828" t="s">
        <v>271</v>
      </c>
      <c r="D960" s="828"/>
      <c r="E960" s="828"/>
      <c r="F960" s="828"/>
      <c r="G960" s="828"/>
      <c r="H960" s="828"/>
      <c r="I960" s="828"/>
      <c r="J960" s="947" t="s">
        <v>272</v>
      </c>
      <c r="K960" s="948"/>
      <c r="L960" s="948"/>
      <c r="M960" s="948"/>
      <c r="N960" s="948"/>
      <c r="O960" s="948"/>
      <c r="P960" s="416" t="s">
        <v>273</v>
      </c>
      <c r="Q960" s="416"/>
      <c r="R960" s="416"/>
      <c r="S960" s="416"/>
      <c r="T960" s="416"/>
      <c r="U960" s="416"/>
      <c r="V960" s="416"/>
      <c r="W960" s="416"/>
      <c r="X960" s="416"/>
      <c r="Y960" s="830" t="s">
        <v>274</v>
      </c>
      <c r="Z960" s="831"/>
      <c r="AA960" s="831"/>
      <c r="AB960" s="831"/>
      <c r="AC960" s="947" t="s">
        <v>275</v>
      </c>
      <c r="AD960" s="947"/>
      <c r="AE960" s="947"/>
      <c r="AF960" s="947"/>
      <c r="AG960" s="947"/>
      <c r="AH960" s="830" t="s">
        <v>344</v>
      </c>
      <c r="AI960" s="828"/>
      <c r="AJ960" s="828"/>
      <c r="AK960" s="828"/>
      <c r="AL960" s="828" t="s">
        <v>277</v>
      </c>
      <c r="AM960" s="828"/>
      <c r="AN960" s="828"/>
      <c r="AO960" s="832"/>
      <c r="AP960" s="947" t="s">
        <v>278</v>
      </c>
      <c r="AQ960" s="947"/>
      <c r="AR960" s="947"/>
      <c r="AS960" s="947"/>
      <c r="AT960" s="947"/>
      <c r="AU960" s="947"/>
      <c r="AV960" s="947"/>
      <c r="AW960" s="947"/>
      <c r="AX960" s="947"/>
      <c r="AY960" s="31">
        <f>$AY$958</f>
        <v>0</v>
      </c>
    </row>
    <row r="961" spans="1:51" ht="26.25" hidden="1"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hidden="1"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hidden="1"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hidden="1"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hidden="1"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hidden="1"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hidden="1"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hidden="1"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hidden="1"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hidden="1"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hidden="1"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hidden="1"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hidden="1"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hidden="1"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hidden="1"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hidden="1"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hidden="1"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hidden="1"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hidden="1"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hidden="1"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hidden="1"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hidden="1"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hidden="1"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hidden="1"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hidden="1"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hidden="1"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hidden="1"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hidden="1"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hidden="1"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hidden="1"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852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828"/>
      <c r="B993" s="828"/>
      <c r="C993" s="828" t="s">
        <v>271</v>
      </c>
      <c r="D993" s="828"/>
      <c r="E993" s="828"/>
      <c r="F993" s="828"/>
      <c r="G993" s="828"/>
      <c r="H993" s="828"/>
      <c r="I993" s="828"/>
      <c r="J993" s="947" t="s">
        <v>272</v>
      </c>
      <c r="K993" s="948"/>
      <c r="L993" s="948"/>
      <c r="M993" s="948"/>
      <c r="N993" s="948"/>
      <c r="O993" s="948"/>
      <c r="P993" s="416" t="s">
        <v>273</v>
      </c>
      <c r="Q993" s="416"/>
      <c r="R993" s="416"/>
      <c r="S993" s="416"/>
      <c r="T993" s="416"/>
      <c r="U993" s="416"/>
      <c r="V993" s="416"/>
      <c r="W993" s="416"/>
      <c r="X993" s="416"/>
      <c r="Y993" s="830" t="s">
        <v>274</v>
      </c>
      <c r="Z993" s="831"/>
      <c r="AA993" s="831"/>
      <c r="AB993" s="831"/>
      <c r="AC993" s="947" t="s">
        <v>275</v>
      </c>
      <c r="AD993" s="947"/>
      <c r="AE993" s="947"/>
      <c r="AF993" s="947"/>
      <c r="AG993" s="947"/>
      <c r="AH993" s="830" t="s">
        <v>344</v>
      </c>
      <c r="AI993" s="828"/>
      <c r="AJ993" s="828"/>
      <c r="AK993" s="828"/>
      <c r="AL993" s="828" t="s">
        <v>277</v>
      </c>
      <c r="AM993" s="828"/>
      <c r="AN993" s="828"/>
      <c r="AO993" s="832"/>
      <c r="AP993" s="947" t="s">
        <v>278</v>
      </c>
      <c r="AQ993" s="947"/>
      <c r="AR993" s="947"/>
      <c r="AS993" s="947"/>
      <c r="AT993" s="947"/>
      <c r="AU993" s="947"/>
      <c r="AV993" s="947"/>
      <c r="AW993" s="947"/>
      <c r="AX993" s="947"/>
      <c r="AY993" s="31">
        <f>$AY$991</f>
        <v>0</v>
      </c>
    </row>
    <row r="994" spans="1:51" ht="26.25" hidden="1"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hidden="1"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hidden="1"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hidden="1"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hidden="1"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hidden="1"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hidden="1"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hidden="1"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hidden="1"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hidden="1"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hidden="1"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hidden="1"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hidden="1"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hidden="1"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hidden="1"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hidden="1"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hidden="1"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hidden="1"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hidden="1"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hidden="1"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hidden="1"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hidden="1"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hidden="1"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hidden="1"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hidden="1"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hidden="1"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hidden="1"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hidden="1"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hidden="1"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hidden="1"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853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828"/>
      <c r="B1026" s="828"/>
      <c r="C1026" s="828" t="s">
        <v>271</v>
      </c>
      <c r="D1026" s="828"/>
      <c r="E1026" s="828"/>
      <c r="F1026" s="828"/>
      <c r="G1026" s="828"/>
      <c r="H1026" s="828"/>
      <c r="I1026" s="828"/>
      <c r="J1026" s="947" t="s">
        <v>272</v>
      </c>
      <c r="K1026" s="948"/>
      <c r="L1026" s="948"/>
      <c r="M1026" s="948"/>
      <c r="N1026" s="948"/>
      <c r="O1026" s="948"/>
      <c r="P1026" s="416" t="s">
        <v>273</v>
      </c>
      <c r="Q1026" s="416"/>
      <c r="R1026" s="416"/>
      <c r="S1026" s="416"/>
      <c r="T1026" s="416"/>
      <c r="U1026" s="416"/>
      <c r="V1026" s="416"/>
      <c r="W1026" s="416"/>
      <c r="X1026" s="416"/>
      <c r="Y1026" s="830" t="s">
        <v>274</v>
      </c>
      <c r="Z1026" s="831"/>
      <c r="AA1026" s="831"/>
      <c r="AB1026" s="831"/>
      <c r="AC1026" s="947" t="s">
        <v>275</v>
      </c>
      <c r="AD1026" s="947"/>
      <c r="AE1026" s="947"/>
      <c r="AF1026" s="947"/>
      <c r="AG1026" s="947"/>
      <c r="AH1026" s="830" t="s">
        <v>344</v>
      </c>
      <c r="AI1026" s="828"/>
      <c r="AJ1026" s="828"/>
      <c r="AK1026" s="828"/>
      <c r="AL1026" s="828" t="s">
        <v>277</v>
      </c>
      <c r="AM1026" s="828"/>
      <c r="AN1026" s="828"/>
      <c r="AO1026" s="832"/>
      <c r="AP1026" s="947" t="s">
        <v>278</v>
      </c>
      <c r="AQ1026" s="947"/>
      <c r="AR1026" s="947"/>
      <c r="AS1026" s="947"/>
      <c r="AT1026" s="947"/>
      <c r="AU1026" s="947"/>
      <c r="AV1026" s="947"/>
      <c r="AW1026" s="947"/>
      <c r="AX1026" s="947"/>
      <c r="AY1026" s="31">
        <f>$AY$1024</f>
        <v>0</v>
      </c>
    </row>
    <row r="1027" spans="1:51" ht="26.25" hidden="1"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hidden="1"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hidden="1"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hidden="1"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hidden="1"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hidden="1"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hidden="1"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hidden="1"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hidden="1"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hidden="1"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hidden="1"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hidden="1"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hidden="1"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hidden="1"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hidden="1"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hidden="1"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hidden="1"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hidden="1"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hidden="1"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hidden="1"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hidden="1"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hidden="1"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hidden="1"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hidden="1"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hidden="1"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hidden="1"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hidden="1"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hidden="1"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hidden="1"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hidden="1"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854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828"/>
      <c r="B1059" s="828"/>
      <c r="C1059" s="828" t="s">
        <v>271</v>
      </c>
      <c r="D1059" s="828"/>
      <c r="E1059" s="828"/>
      <c r="F1059" s="828"/>
      <c r="G1059" s="828"/>
      <c r="H1059" s="828"/>
      <c r="I1059" s="828"/>
      <c r="J1059" s="947" t="s">
        <v>272</v>
      </c>
      <c r="K1059" s="948"/>
      <c r="L1059" s="948"/>
      <c r="M1059" s="948"/>
      <c r="N1059" s="948"/>
      <c r="O1059" s="948"/>
      <c r="P1059" s="416" t="s">
        <v>273</v>
      </c>
      <c r="Q1059" s="416"/>
      <c r="R1059" s="416"/>
      <c r="S1059" s="416"/>
      <c r="T1059" s="416"/>
      <c r="U1059" s="416"/>
      <c r="V1059" s="416"/>
      <c r="W1059" s="416"/>
      <c r="X1059" s="416"/>
      <c r="Y1059" s="830" t="s">
        <v>274</v>
      </c>
      <c r="Z1059" s="831"/>
      <c r="AA1059" s="831"/>
      <c r="AB1059" s="831"/>
      <c r="AC1059" s="947" t="s">
        <v>275</v>
      </c>
      <c r="AD1059" s="947"/>
      <c r="AE1059" s="947"/>
      <c r="AF1059" s="947"/>
      <c r="AG1059" s="947"/>
      <c r="AH1059" s="830" t="s">
        <v>344</v>
      </c>
      <c r="AI1059" s="828"/>
      <c r="AJ1059" s="828"/>
      <c r="AK1059" s="828"/>
      <c r="AL1059" s="828" t="s">
        <v>277</v>
      </c>
      <c r="AM1059" s="828"/>
      <c r="AN1059" s="828"/>
      <c r="AO1059" s="832"/>
      <c r="AP1059" s="947" t="s">
        <v>278</v>
      </c>
      <c r="AQ1059" s="947"/>
      <c r="AR1059" s="947"/>
      <c r="AS1059" s="947"/>
      <c r="AT1059" s="947"/>
      <c r="AU1059" s="947"/>
      <c r="AV1059" s="947"/>
      <c r="AW1059" s="947"/>
      <c r="AX1059" s="947"/>
      <c r="AY1059" s="31">
        <f>$AY$1057</f>
        <v>0</v>
      </c>
    </row>
    <row r="1060" spans="1:51" ht="26.25" hidden="1"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hidden="1"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hidden="1"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hidden="1"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hidden="1"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hidden="1"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hidden="1"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hidden="1"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hidden="1"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hidden="1"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hidden="1"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hidden="1"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hidden="1"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hidden="1"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hidden="1"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hidden="1"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hidden="1"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hidden="1"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hidden="1"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hidden="1"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hidden="1"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hidden="1"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hidden="1"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hidden="1"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hidden="1"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hidden="1"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hidden="1"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hidden="1"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hidden="1"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hidden="1"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855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828"/>
      <c r="B1092" s="828"/>
      <c r="C1092" s="828" t="s">
        <v>271</v>
      </c>
      <c r="D1092" s="828"/>
      <c r="E1092" s="828"/>
      <c r="F1092" s="828"/>
      <c r="G1092" s="828"/>
      <c r="H1092" s="828"/>
      <c r="I1092" s="828"/>
      <c r="J1092" s="947" t="s">
        <v>272</v>
      </c>
      <c r="K1092" s="948"/>
      <c r="L1092" s="948"/>
      <c r="M1092" s="948"/>
      <c r="N1092" s="948"/>
      <c r="O1092" s="948"/>
      <c r="P1092" s="416" t="s">
        <v>273</v>
      </c>
      <c r="Q1092" s="416"/>
      <c r="R1092" s="416"/>
      <c r="S1092" s="416"/>
      <c r="T1092" s="416"/>
      <c r="U1092" s="416"/>
      <c r="V1092" s="416"/>
      <c r="W1092" s="416"/>
      <c r="X1092" s="416"/>
      <c r="Y1092" s="830" t="s">
        <v>274</v>
      </c>
      <c r="Z1092" s="831"/>
      <c r="AA1092" s="831"/>
      <c r="AB1092" s="831"/>
      <c r="AC1092" s="947" t="s">
        <v>275</v>
      </c>
      <c r="AD1092" s="947"/>
      <c r="AE1092" s="947"/>
      <c r="AF1092" s="947"/>
      <c r="AG1092" s="947"/>
      <c r="AH1092" s="830" t="s">
        <v>344</v>
      </c>
      <c r="AI1092" s="828"/>
      <c r="AJ1092" s="828"/>
      <c r="AK1092" s="828"/>
      <c r="AL1092" s="828" t="s">
        <v>277</v>
      </c>
      <c r="AM1092" s="828"/>
      <c r="AN1092" s="828"/>
      <c r="AO1092" s="832"/>
      <c r="AP1092" s="947" t="s">
        <v>278</v>
      </c>
      <c r="AQ1092" s="947"/>
      <c r="AR1092" s="947"/>
      <c r="AS1092" s="947"/>
      <c r="AT1092" s="947"/>
      <c r="AU1092" s="947"/>
      <c r="AV1092" s="947"/>
      <c r="AW1092" s="947"/>
      <c r="AX1092" s="947"/>
      <c r="AY1092">
        <f>$AY$1090</f>
        <v>0</v>
      </c>
    </row>
    <row r="1093" spans="1:51" ht="26.25" hidden="1"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hidden="1"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hidden="1"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hidden="1"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hidden="1"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hidden="1"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hidden="1"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hidden="1"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hidden="1"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hidden="1"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hidden="1"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hidden="1"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hidden="1"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hidden="1"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hidden="1"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hidden="1"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hidden="1"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hidden="1"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hidden="1"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hidden="1"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hidden="1"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hidden="1"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hidden="1"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hidden="1"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hidden="1"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hidden="1"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hidden="1"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hidden="1"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hidden="1"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hidden="1"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856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828"/>
      <c r="B1125" s="828"/>
      <c r="C1125" s="828" t="s">
        <v>271</v>
      </c>
      <c r="D1125" s="828"/>
      <c r="E1125" s="828"/>
      <c r="F1125" s="828"/>
      <c r="G1125" s="828"/>
      <c r="H1125" s="828"/>
      <c r="I1125" s="828"/>
      <c r="J1125" s="947" t="s">
        <v>272</v>
      </c>
      <c r="K1125" s="948"/>
      <c r="L1125" s="948"/>
      <c r="M1125" s="948"/>
      <c r="N1125" s="948"/>
      <c r="O1125" s="948"/>
      <c r="P1125" s="416" t="s">
        <v>273</v>
      </c>
      <c r="Q1125" s="416"/>
      <c r="R1125" s="416"/>
      <c r="S1125" s="416"/>
      <c r="T1125" s="416"/>
      <c r="U1125" s="416"/>
      <c r="V1125" s="416"/>
      <c r="W1125" s="416"/>
      <c r="X1125" s="416"/>
      <c r="Y1125" s="830" t="s">
        <v>274</v>
      </c>
      <c r="Z1125" s="831"/>
      <c r="AA1125" s="831"/>
      <c r="AB1125" s="831"/>
      <c r="AC1125" s="947" t="s">
        <v>275</v>
      </c>
      <c r="AD1125" s="947"/>
      <c r="AE1125" s="947"/>
      <c r="AF1125" s="947"/>
      <c r="AG1125" s="947"/>
      <c r="AH1125" s="830" t="s">
        <v>344</v>
      </c>
      <c r="AI1125" s="828"/>
      <c r="AJ1125" s="828"/>
      <c r="AK1125" s="828"/>
      <c r="AL1125" s="828" t="s">
        <v>277</v>
      </c>
      <c r="AM1125" s="828"/>
      <c r="AN1125" s="828"/>
      <c r="AO1125" s="832"/>
      <c r="AP1125" s="947" t="s">
        <v>278</v>
      </c>
      <c r="AQ1125" s="947"/>
      <c r="AR1125" s="947"/>
      <c r="AS1125" s="947"/>
      <c r="AT1125" s="947"/>
      <c r="AU1125" s="947"/>
      <c r="AV1125" s="947"/>
      <c r="AW1125" s="947"/>
      <c r="AX1125" s="947"/>
      <c r="AY1125">
        <f>$AY$1123</f>
        <v>0</v>
      </c>
    </row>
    <row r="1126" spans="1:51" ht="26.25" hidden="1"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hidden="1"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hidden="1"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hidden="1"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hidden="1"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hidden="1"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hidden="1"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hidden="1"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hidden="1"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hidden="1"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hidden="1"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hidden="1"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hidden="1"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hidden="1"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hidden="1"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hidden="1"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hidden="1"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hidden="1"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hidden="1"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hidden="1"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hidden="1"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hidden="1"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hidden="1"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hidden="1"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hidden="1"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hidden="1"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hidden="1"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hidden="1"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hidden="1"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hidden="1"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857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828"/>
      <c r="B1158" s="828"/>
      <c r="C1158" s="828" t="s">
        <v>271</v>
      </c>
      <c r="D1158" s="828"/>
      <c r="E1158" s="828"/>
      <c r="F1158" s="828"/>
      <c r="G1158" s="828"/>
      <c r="H1158" s="828"/>
      <c r="I1158" s="828"/>
      <c r="J1158" s="947" t="s">
        <v>272</v>
      </c>
      <c r="K1158" s="948"/>
      <c r="L1158" s="948"/>
      <c r="M1158" s="948"/>
      <c r="N1158" s="948"/>
      <c r="O1158" s="948"/>
      <c r="P1158" s="416" t="s">
        <v>273</v>
      </c>
      <c r="Q1158" s="416"/>
      <c r="R1158" s="416"/>
      <c r="S1158" s="416"/>
      <c r="T1158" s="416"/>
      <c r="U1158" s="416"/>
      <c r="V1158" s="416"/>
      <c r="W1158" s="416"/>
      <c r="X1158" s="416"/>
      <c r="Y1158" s="830" t="s">
        <v>274</v>
      </c>
      <c r="Z1158" s="831"/>
      <c r="AA1158" s="831"/>
      <c r="AB1158" s="831"/>
      <c r="AC1158" s="947" t="s">
        <v>275</v>
      </c>
      <c r="AD1158" s="947"/>
      <c r="AE1158" s="947"/>
      <c r="AF1158" s="947"/>
      <c r="AG1158" s="947"/>
      <c r="AH1158" s="830" t="s">
        <v>344</v>
      </c>
      <c r="AI1158" s="828"/>
      <c r="AJ1158" s="828"/>
      <c r="AK1158" s="828"/>
      <c r="AL1158" s="828" t="s">
        <v>277</v>
      </c>
      <c r="AM1158" s="828"/>
      <c r="AN1158" s="828"/>
      <c r="AO1158" s="832"/>
      <c r="AP1158" s="947" t="s">
        <v>278</v>
      </c>
      <c r="AQ1158" s="947"/>
      <c r="AR1158" s="947"/>
      <c r="AS1158" s="947"/>
      <c r="AT1158" s="947"/>
      <c r="AU1158" s="947"/>
      <c r="AV1158" s="947"/>
      <c r="AW1158" s="947"/>
      <c r="AX1158" s="947"/>
      <c r="AY1158">
        <f>$AY$1156</f>
        <v>0</v>
      </c>
    </row>
    <row r="1159" spans="1:51" ht="26.25" hidden="1"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hidden="1"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hidden="1"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hidden="1"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hidden="1"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hidden="1"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hidden="1"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hidden="1"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hidden="1"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hidden="1"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hidden="1"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hidden="1"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hidden="1"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hidden="1"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hidden="1"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hidden="1"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hidden="1"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hidden="1"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hidden="1"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hidden="1"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hidden="1"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hidden="1"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hidden="1"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hidden="1"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hidden="1"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hidden="1"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hidden="1"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hidden="1"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hidden="1"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hidden="1"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858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828"/>
      <c r="B1191" s="828"/>
      <c r="C1191" s="828" t="s">
        <v>271</v>
      </c>
      <c r="D1191" s="828"/>
      <c r="E1191" s="828"/>
      <c r="F1191" s="828"/>
      <c r="G1191" s="828"/>
      <c r="H1191" s="828"/>
      <c r="I1191" s="828"/>
      <c r="J1191" s="947" t="s">
        <v>272</v>
      </c>
      <c r="K1191" s="948"/>
      <c r="L1191" s="948"/>
      <c r="M1191" s="948"/>
      <c r="N1191" s="948"/>
      <c r="O1191" s="948"/>
      <c r="P1191" s="416" t="s">
        <v>273</v>
      </c>
      <c r="Q1191" s="416"/>
      <c r="R1191" s="416"/>
      <c r="S1191" s="416"/>
      <c r="T1191" s="416"/>
      <c r="U1191" s="416"/>
      <c r="V1191" s="416"/>
      <c r="W1191" s="416"/>
      <c r="X1191" s="416"/>
      <c r="Y1191" s="830" t="s">
        <v>274</v>
      </c>
      <c r="Z1191" s="831"/>
      <c r="AA1191" s="831"/>
      <c r="AB1191" s="831"/>
      <c r="AC1191" s="947" t="s">
        <v>275</v>
      </c>
      <c r="AD1191" s="947"/>
      <c r="AE1191" s="947"/>
      <c r="AF1191" s="947"/>
      <c r="AG1191" s="947"/>
      <c r="AH1191" s="830" t="s">
        <v>344</v>
      </c>
      <c r="AI1191" s="828"/>
      <c r="AJ1191" s="828"/>
      <c r="AK1191" s="828"/>
      <c r="AL1191" s="828" t="s">
        <v>277</v>
      </c>
      <c r="AM1191" s="828"/>
      <c r="AN1191" s="828"/>
      <c r="AO1191" s="832"/>
      <c r="AP1191" s="947" t="s">
        <v>278</v>
      </c>
      <c r="AQ1191" s="947"/>
      <c r="AR1191" s="947"/>
      <c r="AS1191" s="947"/>
      <c r="AT1191" s="947"/>
      <c r="AU1191" s="947"/>
      <c r="AV1191" s="947"/>
      <c r="AW1191" s="947"/>
      <c r="AX1191" s="947"/>
      <c r="AY1191">
        <f>$AY$1189</f>
        <v>0</v>
      </c>
    </row>
    <row r="1192" spans="1:51" ht="26.25" hidden="1"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hidden="1"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hidden="1"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hidden="1"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hidden="1"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hidden="1"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hidden="1"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hidden="1"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hidden="1"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hidden="1"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hidden="1"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hidden="1"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hidden="1"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hidden="1"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hidden="1"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hidden="1"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hidden="1"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hidden="1"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hidden="1"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hidden="1"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hidden="1"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hidden="1"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hidden="1"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hidden="1"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hidden="1"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hidden="1"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hidden="1"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hidden="1"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hidden="1"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hidden="1"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859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828"/>
      <c r="B1224" s="828"/>
      <c r="C1224" s="828" t="s">
        <v>271</v>
      </c>
      <c r="D1224" s="828"/>
      <c r="E1224" s="828"/>
      <c r="F1224" s="828"/>
      <c r="G1224" s="828"/>
      <c r="H1224" s="828"/>
      <c r="I1224" s="828"/>
      <c r="J1224" s="947" t="s">
        <v>272</v>
      </c>
      <c r="K1224" s="948"/>
      <c r="L1224" s="948"/>
      <c r="M1224" s="948"/>
      <c r="N1224" s="948"/>
      <c r="O1224" s="948"/>
      <c r="P1224" s="416" t="s">
        <v>273</v>
      </c>
      <c r="Q1224" s="416"/>
      <c r="R1224" s="416"/>
      <c r="S1224" s="416"/>
      <c r="T1224" s="416"/>
      <c r="U1224" s="416"/>
      <c r="V1224" s="416"/>
      <c r="W1224" s="416"/>
      <c r="X1224" s="416"/>
      <c r="Y1224" s="830" t="s">
        <v>274</v>
      </c>
      <c r="Z1224" s="831"/>
      <c r="AA1224" s="831"/>
      <c r="AB1224" s="831"/>
      <c r="AC1224" s="947" t="s">
        <v>275</v>
      </c>
      <c r="AD1224" s="947"/>
      <c r="AE1224" s="947"/>
      <c r="AF1224" s="947"/>
      <c r="AG1224" s="947"/>
      <c r="AH1224" s="830" t="s">
        <v>344</v>
      </c>
      <c r="AI1224" s="828"/>
      <c r="AJ1224" s="828"/>
      <c r="AK1224" s="828"/>
      <c r="AL1224" s="828" t="s">
        <v>277</v>
      </c>
      <c r="AM1224" s="828"/>
      <c r="AN1224" s="828"/>
      <c r="AO1224" s="832"/>
      <c r="AP1224" s="947" t="s">
        <v>278</v>
      </c>
      <c r="AQ1224" s="947"/>
      <c r="AR1224" s="947"/>
      <c r="AS1224" s="947"/>
      <c r="AT1224" s="947"/>
      <c r="AU1224" s="947"/>
      <c r="AV1224" s="947"/>
      <c r="AW1224" s="947"/>
      <c r="AX1224" s="947"/>
      <c r="AY1224">
        <f>$AY$1222</f>
        <v>0</v>
      </c>
    </row>
    <row r="1225" spans="1:51" ht="26.25" hidden="1"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hidden="1"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hidden="1"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hidden="1"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hidden="1"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hidden="1"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hidden="1"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hidden="1"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hidden="1"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hidden="1"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hidden="1"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hidden="1"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hidden="1"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hidden="1"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hidden="1"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hidden="1"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hidden="1"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hidden="1"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hidden="1"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hidden="1"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hidden="1"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hidden="1"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hidden="1"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hidden="1"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hidden="1"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hidden="1"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hidden="1"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hidden="1"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hidden="1"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hidden="1"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860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828"/>
      <c r="B1257" s="828"/>
      <c r="C1257" s="828" t="s">
        <v>271</v>
      </c>
      <c r="D1257" s="828"/>
      <c r="E1257" s="828"/>
      <c r="F1257" s="828"/>
      <c r="G1257" s="828"/>
      <c r="H1257" s="828"/>
      <c r="I1257" s="828"/>
      <c r="J1257" s="947" t="s">
        <v>272</v>
      </c>
      <c r="K1257" s="948"/>
      <c r="L1257" s="948"/>
      <c r="M1257" s="948"/>
      <c r="N1257" s="948"/>
      <c r="O1257" s="948"/>
      <c r="P1257" s="416" t="s">
        <v>273</v>
      </c>
      <c r="Q1257" s="416"/>
      <c r="R1257" s="416"/>
      <c r="S1257" s="416"/>
      <c r="T1257" s="416"/>
      <c r="U1257" s="416"/>
      <c r="V1257" s="416"/>
      <c r="W1257" s="416"/>
      <c r="X1257" s="416"/>
      <c r="Y1257" s="830" t="s">
        <v>274</v>
      </c>
      <c r="Z1257" s="831"/>
      <c r="AA1257" s="831"/>
      <c r="AB1257" s="831"/>
      <c r="AC1257" s="947" t="s">
        <v>275</v>
      </c>
      <c r="AD1257" s="947"/>
      <c r="AE1257" s="947"/>
      <c r="AF1257" s="947"/>
      <c r="AG1257" s="947"/>
      <c r="AH1257" s="830" t="s">
        <v>344</v>
      </c>
      <c r="AI1257" s="828"/>
      <c r="AJ1257" s="828"/>
      <c r="AK1257" s="828"/>
      <c r="AL1257" s="828" t="s">
        <v>277</v>
      </c>
      <c r="AM1257" s="828"/>
      <c r="AN1257" s="828"/>
      <c r="AO1257" s="832"/>
      <c r="AP1257" s="947" t="s">
        <v>278</v>
      </c>
      <c r="AQ1257" s="947"/>
      <c r="AR1257" s="947"/>
      <c r="AS1257" s="947"/>
      <c r="AT1257" s="947"/>
      <c r="AU1257" s="947"/>
      <c r="AV1257" s="947"/>
      <c r="AW1257" s="947"/>
      <c r="AX1257" s="947"/>
      <c r="AY1257">
        <f>$AY$1255</f>
        <v>0</v>
      </c>
    </row>
    <row r="1258" spans="1:51" ht="26.25" hidden="1"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hidden="1"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hidden="1"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hidden="1"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hidden="1"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hidden="1"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hidden="1"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hidden="1"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hidden="1"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hidden="1"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hidden="1"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hidden="1"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hidden="1"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hidden="1"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hidden="1"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hidden="1"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hidden="1"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hidden="1"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hidden="1"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hidden="1"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hidden="1"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hidden="1"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hidden="1"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hidden="1"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hidden="1"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hidden="1"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hidden="1"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hidden="1"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hidden="1"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hidden="1"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861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828"/>
      <c r="B1290" s="828"/>
      <c r="C1290" s="828" t="s">
        <v>271</v>
      </c>
      <c r="D1290" s="828"/>
      <c r="E1290" s="828"/>
      <c r="F1290" s="828"/>
      <c r="G1290" s="828"/>
      <c r="H1290" s="828"/>
      <c r="I1290" s="828"/>
      <c r="J1290" s="947" t="s">
        <v>272</v>
      </c>
      <c r="K1290" s="948"/>
      <c r="L1290" s="948"/>
      <c r="M1290" s="948"/>
      <c r="N1290" s="948"/>
      <c r="O1290" s="948"/>
      <c r="P1290" s="416" t="s">
        <v>273</v>
      </c>
      <c r="Q1290" s="416"/>
      <c r="R1290" s="416"/>
      <c r="S1290" s="416"/>
      <c r="T1290" s="416"/>
      <c r="U1290" s="416"/>
      <c r="V1290" s="416"/>
      <c r="W1290" s="416"/>
      <c r="X1290" s="416"/>
      <c r="Y1290" s="830" t="s">
        <v>274</v>
      </c>
      <c r="Z1290" s="831"/>
      <c r="AA1290" s="831"/>
      <c r="AB1290" s="831"/>
      <c r="AC1290" s="947" t="s">
        <v>275</v>
      </c>
      <c r="AD1290" s="947"/>
      <c r="AE1290" s="947"/>
      <c r="AF1290" s="947"/>
      <c r="AG1290" s="947"/>
      <c r="AH1290" s="830" t="s">
        <v>344</v>
      </c>
      <c r="AI1290" s="828"/>
      <c r="AJ1290" s="828"/>
      <c r="AK1290" s="828"/>
      <c r="AL1290" s="828" t="s">
        <v>277</v>
      </c>
      <c r="AM1290" s="828"/>
      <c r="AN1290" s="828"/>
      <c r="AO1290" s="832"/>
      <c r="AP1290" s="947" t="s">
        <v>278</v>
      </c>
      <c r="AQ1290" s="947"/>
      <c r="AR1290" s="947"/>
      <c r="AS1290" s="947"/>
      <c r="AT1290" s="947"/>
      <c r="AU1290" s="947"/>
      <c r="AV1290" s="947"/>
      <c r="AW1290" s="947"/>
      <c r="AX1290" s="947"/>
      <c r="AY1290">
        <f>$AY$1288</f>
        <v>0</v>
      </c>
    </row>
    <row r="1291" spans="1:51" ht="26.25" hidden="1"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hidden="1"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hidden="1"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hidden="1"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hidden="1"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hidden="1"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hidden="1"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hidden="1"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hidden="1"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hidden="1"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hidden="1"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hidden="1"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hidden="1"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hidden="1"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hidden="1"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hidden="1"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hidden="1"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hidden="1"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hidden="1"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hidden="1"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hidden="1"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hidden="1"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hidden="1"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hidden="1"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hidden="1"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hidden="1"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hidden="1"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hidden="1"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hidden="1"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hidden="1"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E37142-0384-4D0B-B9FE-455EC49CCEBC}">
  <ds:schemaRefs>
    <ds:schemaRef ds:uri="http://schemas.microsoft.com/sharepoint/v3/contenttype/forms"/>
  </ds:schemaRefs>
</ds:datastoreItem>
</file>

<file path=customXml/itemProps2.xml><?xml version="1.0" encoding="utf-8"?>
<ds:datastoreItem xmlns:ds="http://schemas.openxmlformats.org/officeDocument/2006/customXml" ds:itemID="{F9E70BD3-6298-43A6-91D4-5A857FA6392C}">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C48A4FC5-72EB-4A32-A796-B2698F08A9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2022-09-07T03:57:54Z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