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674A45A-CCF2-4AC1-97B6-B1EF9E4CA67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38" i="11"/>
  <c r="AY337" i="11"/>
  <c r="AY336" i="11"/>
  <c r="AY321" i="11"/>
  <c r="AY333" i="11" s="1"/>
  <c r="AY341" i="11" l="1"/>
  <c r="AY326" i="11"/>
  <c r="AY331" i="11"/>
  <c r="AY328" i="11"/>
  <c r="AY322" i="11"/>
  <c r="AY329" i="11"/>
  <c r="AY323" i="11"/>
  <c r="AY330" i="11"/>
  <c r="AY324" i="11"/>
  <c r="AY325" i="11"/>
  <c r="AY332" i="11"/>
  <c r="AY397" i="11"/>
  <c r="AY70" i="11"/>
  <c r="AY327" i="11"/>
  <c r="AY39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5" i="11" s="1"/>
  <c r="AY112" i="11"/>
  <c r="AY120" i="11" s="1"/>
  <c r="AY99" i="11"/>
  <c r="AY101" i="11" s="1"/>
  <c r="AY98" i="11"/>
  <c r="AY102" i="11"/>
  <c r="AY104" i="11" s="1"/>
  <c r="AY202" i="11" l="1"/>
  <c r="AY203" i="11"/>
  <c r="AY198" i="11"/>
  <c r="AY175" i="11"/>
  <c r="AY176" i="11"/>
  <c r="AY151" i="11"/>
  <c r="AY154" i="11"/>
  <c r="AY141" i="11"/>
  <c r="AY144" i="11"/>
  <c r="AY124" i="11"/>
  <c r="AY126" i="11"/>
  <c r="AY116" i="11"/>
  <c r="AY128" i="11"/>
  <c r="AY152" i="11"/>
  <c r="AY163" i="11"/>
  <c r="AY142" i="11"/>
  <c r="AY134" i="11"/>
  <c r="AY209" i="11"/>
  <c r="AY115" i="11"/>
  <c r="AY121" i="11"/>
  <c r="AY100" i="11"/>
  <c r="AY193" i="11"/>
  <c r="AY117" i="11"/>
  <c r="AY123" i="11"/>
  <c r="AY129" i="11"/>
  <c r="AY153" i="11"/>
  <c r="AY164" i="11"/>
  <c r="AY143" i="11"/>
  <c r="AY171" i="11"/>
  <c r="AY177" i="11"/>
  <c r="AY204" i="11"/>
  <c r="AY210" i="11"/>
  <c r="AY178" i="11"/>
  <c r="AY205" i="11"/>
  <c r="AY211" i="11"/>
  <c r="AY113" i="11"/>
  <c r="AY119" i="11"/>
  <c r="AY131"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2" i="11" s="1"/>
  <c r="AY44" i="11"/>
  <c r="AY52" i="11" s="1"/>
  <c r="AY97" i="11" l="1"/>
  <c r="AY96" i="11"/>
  <c r="AY95" i="11"/>
  <c r="AY89" i="11"/>
  <c r="AY90" i="11"/>
  <c r="AY91" i="11"/>
  <c r="AY83" i="11"/>
  <c r="AY84" i="11"/>
  <c r="AY79" i="11"/>
  <c r="AY80" i="11"/>
  <c r="AY86" i="11"/>
  <c r="AY87" i="11"/>
  <c r="AY85" i="11"/>
  <c r="AY8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<sst xmlns="http://schemas.openxmlformats.org/spreadsheetml/2006/main" count="2774" uniqueCount="969">
  <si>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</si>
  <si>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</si>
  <si>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</si>
  <si>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</si>
  <si>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</si>
  <si>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</si>
  <si>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</si>
  <si>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</si>
  <si>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高レベル放射性廃棄物等の地層処分に関する技術開発委託費</t>
  </si>
  <si>
    <t>担当部局庁</t>
    <phoneticPr fontId="5"/>
  </si>
  <si>
    <t>資源エネルギー庁</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</si>
  <si>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</si>
  <si>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</si>
  <si>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</si>
  <si>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</si>
  <si>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</si>
  <si>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</si>
  <si>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放射性廃棄物対策課</t>
  </si>
  <si>
    <t>課長　下堀　友数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</si>
  <si>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</si>
  <si>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</si>
  <si>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</si>
  <si>
    <t>関係する
計画、通知等</t>
    <phoneticPr fontId="5"/>
  </si>
  <si>
    <t>「第4期科学技術基本計画」（平成２３年８月１９日閣議決定）
「特定放射性廃棄物の最終処分に関する基本方針」（平成２７年５月２２日閣議決定）
「エネルギー基本計画」（令和３年１０月２２日閣議決定）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</si>
  <si>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</si>
  <si>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</si>
  <si>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</si>
  <si>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レベル放射性廃棄物等の地層処分は、将来世代へ負担を先送りしないためにも、着実に実施する必要がある。そこで、処分事業の操業開始までの長期的な展開を視野に入れ、具体的な地点を対象とした調査評価のための基盤となる技術を先行的に整備し、処分事業等の円滑化を図る。また、将来世代が最良の処分方法を選択できるよう、代替オプションに関する技術開発を並行して進め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</si>
  <si>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</si>
  <si>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高レベル放射性廃棄物等の地層処分は、高い放射能を有する放射性廃棄物を地下３００ｍ以上の深さに数万年以上に渡って人間環境から隔離する目的で実施されるが、国民の地層処分に対する認知度や信頼感が十分なレベルにまで至っていないのが現状である。
このため、本事業を通じて、我が国の地下環境に着目し、沿岸部の地質環境調査や設計手法、火山や断層、地震などの影響を評価する技術、地下坑道を閉鎖する技術、廃棄物を回収する技術、代替処分オプション技術に関する研究開発を実施することによって、国民の地層処分に対する信頼感の醸成に資するための基盤技術を整備する。</t>
    <rPh sb="40" eb="42">
      <t>イジョウ</t>
    </rPh>
    <rPh sb="43" eb="44">
      <t>フカ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</si>
  <si>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</si>
  <si>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</si>
  <si>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</si>
  <si>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</si>
  <si>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</si>
  <si>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</si>
  <si>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</si>
  <si>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</si>
  <si>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</si>
  <si>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</si>
  <si>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</si>
  <si>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</si>
  <si>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</si>
  <si>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</si>
  <si>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</si>
  <si>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</si>
  <si>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</si>
  <si>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</si>
  <si>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</si>
  <si>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</si>
  <si>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</si>
  <si>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</si>
  <si>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</si>
  <si>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放射性廃棄物処分基準調査等委託費</t>
  </si>
  <si>
    <t>地層処分場の柔軟な設計や、将来の安全評価の高度化を目的とした現場での試験や解析数量の増大</t>
  </si>
  <si>
    <t>活動内容
（アクティビティ）</t>
    <phoneticPr fontId="5"/>
  </si>
  <si>
    <t>我が国の地下環境に着目し、沿岸部の地質環境調査や設計手法、火山や断層、地震などの影響を評価する技術、地下坑道を閉鎖する技術、廃棄物を回収する技術、代替処分オプション技術に関する研究開発を実施することによって、国民の地層処分に対する信頼感の醸成に資するための基盤技術を整備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</si>
  <si>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</si>
  <si>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</si>
  <si>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</si>
  <si>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</si>
  <si>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</si>
  <si>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</si>
  <si>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</si>
  <si>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で構築した要素技術を統合化して地質環境調査～設計・施工・操業～安全評価の一連の流れの実現性について、総括的に取りまとめる。これらの成果を活用し、放射性廃棄物の処分に関する国民理解の獲得・促進と処分事業の円滑化に資する技術基盤を整備する。</t>
    <rPh sb="0" eb="1">
      <t>ホン</t>
    </rPh>
    <phoneticPr fontId="5"/>
  </si>
  <si>
    <t>地層処分事業における処分場選定プロセス（文献調査、概要調査、精密調査）への適用など、処分事業の円滑な推進等に必要な技術件数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</si>
  <si>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</si>
  <si>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</si>
  <si>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</si>
  <si>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</si>
  <si>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</si>
  <si>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</si>
  <si>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本事業は複数の事業からなる研究開発事業であり、各事業・各年度に共通の定量的な単位あたりコストを算出することは困難。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</si>
  <si>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</si>
  <si>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</si>
  <si>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</si>
  <si>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</si>
  <si>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</si>
  <si>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</si>
  <si>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</si>
  <si>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</si>
  <si>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</si>
  <si>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全事業期間を通じて、岩盤中地下水流動評価技術高度化開発の全体計画で設定した全実施項目数（平成３０年度～令和４年度で２５件）を達成することにより、地層処分の技術的信頼性の向上を図るとともに、国民の地層処分に対する納得感や安心感の醸成に資する技術基盤を整備する。</t>
  </si>
  <si>
    <t>【岩盤中地下水流動評価技術高度化開発】
地質環境中の地下水の流れについて、複数の指標（原位置のモデル・解析や地下水年代など）で整合的に評価可能な手法を構築するために必要な項目数。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</si>
  <si>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</si>
  <si>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</si>
  <si>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</si>
  <si>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</si>
  <si>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</si>
  <si>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</si>
  <si>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</si>
  <si>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</si>
  <si>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</si>
  <si>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</si>
  <si>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</si>
  <si>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</si>
  <si>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</si>
  <si>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</si>
  <si>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</si>
  <si>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全事業期間を通じて、地質環境長期安定性技術高度化開発の全体計画で設定した全実施項目数（平成３０年度～令和４年度で５０件）を達成することにより、地層処分の技術的信頼性の向上を図るとともに、国民の地層処分に対する納得感や安心感の醸成に資する技術基盤を整備する。</t>
  </si>
  <si>
    <t>【地質環境長期安定性評価技術高度化開発】
天然現象により地質環境に生じる長期的な変化を三次元的に評価する技術や、岩石の年代を精度良く評価する技術、隆起侵食や活断層の判別技術等を開発するために必要な検討項目数。</t>
  </si>
  <si>
    <t>／　　　　　　　　　　</t>
    <phoneticPr fontId="5"/>
  </si>
  <si>
    <t>全事業期間を通じて、ニアフィールドシステム評価確証技術開発の全体計画で設定した全実施項目数（平成３０年度～令和４年度でで４０件）を達成することにより、地層処分の技術的信頼性の向上を図るとともに、国民の地層処分に対する納得感や安心感の醸成に資する技術基盤を整備する。</t>
  </si>
  <si>
    <t>【地層処分施設閉鎖技術確証試験】
深地層の研究施設を活用し、坑道閉鎖時に坑道が核種の移行経路とならない埋戻し方法の開発並びに確証を得るために必要な検討項目数。</t>
  </si>
  <si>
    <t>／　　　　　　　　　　　　　　</t>
    <phoneticPr fontId="5"/>
  </si>
  <si>
    <t>【ニアフィールドシステム評価確証技術開発】
地下研究施設等を利用した試験を通じて人工バリア及びその周辺岩盤の領域（ニアフィールド）で生じる複雑な現象を考慮できる評価モデルや確証に必要なデータの取得等を行うために必要な検討項目数。</t>
  </si>
  <si>
    <t>沿岸部処分システム評価確証技術開発として、平成３０年度までに構築してきた要素技術などを実際のフィールドへの適用性確認に向けた実施項目数（令和元年度～令和５年度で７７件）を達成することにより、地層処分の技術的信頼性の向上を図るとともに、国民の地層処分に対する納得感や安心感の醸成に資する技術基盤を整備する。</t>
  </si>
  <si>
    <t>【沿岸部処分システム評価確証技術開発】
沿岸部での地質環境の調査技術・人工バリア等に関する工学技術・地下水の時間変化等に係る安全評価技術の整備・体系化を行うために必要な検討項目数。ならびに、構築してきた要素技術の実フィールドへの適用に向けた検討項目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</si>
  <si>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</si>
  <si>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</si>
  <si>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</si>
  <si>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</si>
  <si>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</si>
  <si>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</si>
  <si>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</si>
  <si>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</si>
  <si>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</si>
  <si>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</si>
  <si>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</si>
  <si>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</si>
  <si>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</si>
  <si>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</si>
  <si>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</si>
  <si>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</si>
  <si>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</si>
  <si>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</si>
  <si>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phoneticPr fontId="5"/>
  </si>
  <si>
    <t>政策評価書URL</t>
    <rPh sb="0" eb="2">
      <t>セイサク</t>
    </rPh>
    <rPh sb="2" eb="4">
      <t>ヒョウカ</t>
    </rPh>
    <rPh sb="4" eb="5">
      <t>ショ</t>
    </rPh>
    <phoneticPr fontId="5"/>
  </si>
  <si>
    <t>https://www.meti.go.jp/policy/policy_management/seisaku_hyoka/2021/jizen/6-3_jizen.pdf</t>
    <phoneticPr fontId="5"/>
  </si>
  <si>
    <t>該当箇所</t>
    <rPh sb="0" eb="2">
      <t>ガイトウ</t>
    </rPh>
    <rPh sb="2" eb="4">
      <t>カショ</t>
    </rPh>
    <phoneticPr fontId="5"/>
  </si>
  <si>
    <t>2ページ目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</si>
  <si>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</si>
  <si>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</si>
  <si>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</si>
  <si>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</si>
  <si>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</si>
  <si>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</si>
  <si>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</si>
  <si>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</si>
  <si>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</si>
  <si>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</si>
  <si>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</si>
  <si>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</si>
  <si>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</si>
  <si>
    <t>地方自治体、民間等に委ねることができない事業なのか。</t>
    <phoneticPr fontId="5"/>
  </si>
  <si>
    <t>地層処分の基盤技術の確立は、特殊性を有すること、事業の円滑化や技術の信頼性向上に資することから、国が積極的に実施する必要がある。</t>
  </si>
  <si>
    <t>政策目的の達成手段として必要かつ適切な事業か。政策体系の中で優先度の高い事業か。</t>
    <phoneticPr fontId="5"/>
  </si>
  <si>
    <t>地層処分の処分事業については、国が前面に立ち進めていく必要があることから、国が積極的に実施する必要がある。</t>
  </si>
  <si>
    <t>事業の効率性</t>
    <phoneticPr fontId="5"/>
  </si>
  <si>
    <t>競争性が確保されているなど支出先の選定は妥当か。　</t>
    <phoneticPr fontId="5"/>
  </si>
  <si>
    <t>事業の初年度に総合評価方式の一般競争入札や企画競争を行い、外部有識者（３名以上）を含む技術審査委員会で審査を行い、実施先を選定している。また事業を実施可能な者が1者しかいないと考えられる事業については、公募（入札可能性調査）を行い、他に実施可能な者がいないことを確認しており、適切に実施先を決定している。事業の特殊性により、応札可能な事業者がごく少数に限定されるため、一者応札又は一者応募となったものが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</si>
  <si>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</si>
  <si>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</si>
  <si>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</si>
  <si>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</si>
  <si>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</si>
  <si>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研究機関、民間、大学等がそれぞれの役割分担において事業を実施しており、国として必要な部分を委託事業として実施している。</t>
  </si>
  <si>
    <t>単位当たりコスト等の水準は妥当か。</t>
    <rPh sb="8" eb="9">
      <t>トウ</t>
    </rPh>
    <phoneticPr fontId="5"/>
  </si>
  <si>
    <t>‐</t>
  </si>
  <si>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</si>
  <si>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</si>
  <si>
    <t>費目・使途が事業目的に即し真に必要なものに限定されているか。</t>
    <phoneticPr fontId="5"/>
  </si>
  <si>
    <t>外部評価委員会や確定検査の実施において、事業計画や事業の進捗を適切に確認し、費用・使途は事業目的に即し必要なものに限定している。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</si>
  <si>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</si>
  <si>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</si>
  <si>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</si>
  <si>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複数年に亘る事業については、外部評価委員会でコストの効率化についても評価しており、指摘があれば事業計画に反映できるようにしている。</t>
  </si>
  <si>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</si>
  <si>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</si>
  <si>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見合ったものと評価されている。なお、指摘があった場合には、実務に反映させている。なお、８件の事業はすべて５年間のプロジェクトであるが、回収可能性技術高度化開発は２年目、沿岸部処分システム評価確証技術開発は３年目、それ以外の６件は４年目である。そのことを踏まえると、それぞれのアウトカムの達成度は妥当なものであると判断す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</si>
  <si>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</si>
  <si>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基本計画（令和３年１０月２２日閣議決定）には、高レベル放射性廃棄物の問題の解決に向け、国が前面に立って取り組む必要がある旨が明記されており、国の取組として委託事業を行うことにより基盤となる技術の整備を行い、処分事業等の実施の円滑化を図ることが必要である。</t>
    <rPh sb="10" eb="12">
      <t>レイワ</t>
    </rPh>
    <rPh sb="19" eb="20">
      <t>ニチ</t>
    </rPh>
    <phoneticPr fontId="5"/>
  </si>
  <si>
    <t>活動実績は見込みに見合ったものであるか。</t>
    <phoneticPr fontId="5"/>
  </si>
  <si>
    <t>外部評価委員会において事業活動実績を報告し適切な評価を受けている。</t>
  </si>
  <si>
    <t>整備された施設や成果物は十分に活用されているか。</t>
    <phoneticPr fontId="5"/>
  </si>
  <si>
    <t>技術開発成果については、報告書のweb上への公開や学会への積極的な外部発表を実施しており、実施主体においても十分に活用されている。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</si>
  <si>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</si>
  <si>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</si>
  <si>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</si>
  <si>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</si>
  <si>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複数年度に亘る事業について、初年度に競争性のある契約先選定を実施し、二年目以降は外部有識者による評価結果を踏まえ随意契約として契約している。</t>
  </si>
  <si>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</si>
  <si>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</si>
  <si>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</si>
  <si>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</si>
  <si>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</si>
  <si>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</si>
  <si>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</si>
  <si>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</si>
  <si>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</si>
  <si>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事業全体については、産業構造審議会産業技術環境分科会　研究開発・イノベーション小委員会評価ワーキンググループにおいて事業計画、進捗と成果を講評頂いている。また、個別テーマについては、テーマごとに外部有識者で構成される委員会を設置し、その内容を精査しつつ実施しているとともに、地層処分事業の進捗に応じて実施主体のニーズも踏まえつつ適宜内容の更新を図ることで地層処分に係る政策へ適宜反映している。引き続き、当該ワーキンググループや委員会等を用いた着実な成果の確認・創出を継続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</si>
  <si>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</si>
  <si>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</si>
  <si>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</si>
  <si>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0566</t>
  </si>
  <si>
    <t>平成24年度</t>
    <rPh sb="0" eb="2">
      <t>ヘイセイ</t>
    </rPh>
    <phoneticPr fontId="5"/>
  </si>
  <si>
    <t>0594</t>
  </si>
  <si>
    <t>平成25年度</t>
    <rPh sb="0" eb="2">
      <t>ヘイセイ</t>
    </rPh>
    <phoneticPr fontId="5"/>
  </si>
  <si>
    <t>0517</t>
  </si>
  <si>
    <t>平成26年度</t>
    <rPh sb="0" eb="2">
      <t>ヘイセイ</t>
    </rPh>
    <phoneticPr fontId="5"/>
  </si>
  <si>
    <t>0499</t>
  </si>
  <si>
    <t>平成27年度</t>
    <rPh sb="0" eb="2">
      <t>ヘイセイ</t>
    </rPh>
    <phoneticPr fontId="5"/>
  </si>
  <si>
    <t>0466</t>
  </si>
  <si>
    <t>平成28年度</t>
    <rPh sb="0" eb="2">
      <t>ヘイセイ</t>
    </rPh>
    <phoneticPr fontId="5"/>
  </si>
  <si>
    <t>0402</t>
  </si>
  <si>
    <t>平成29年度</t>
    <rPh sb="0" eb="2">
      <t>ヘイセイ</t>
    </rPh>
    <phoneticPr fontId="5"/>
  </si>
  <si>
    <t>0323</t>
  </si>
  <si>
    <t>平成30年度</t>
    <rPh sb="0" eb="2">
      <t>ヘイセイ</t>
    </rPh>
    <phoneticPr fontId="5"/>
  </si>
  <si>
    <t>0333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</si>
  <si>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</si>
  <si>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</si>
  <si>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</si>
  <si>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</si>
  <si>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A.一般財団法人電力中央研究所</t>
    <phoneticPr fontId="5"/>
  </si>
  <si>
    <t>B.株式会社セレス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</si>
  <si>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</si>
  <si>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</si>
  <si>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</si>
  <si>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</si>
  <si>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地質環境モデル構築の高度化に関わる情報整理　他</t>
  </si>
  <si>
    <t>調査費</t>
  </si>
  <si>
    <t>試料採取・前処理・分析方法に関する調査</t>
  </si>
  <si>
    <t>人件費、補助員人件費</t>
  </si>
  <si>
    <t>職員給与等、補助員技術員派遣料金</t>
  </si>
  <si>
    <t>消費税</t>
  </si>
  <si>
    <t>消費税相当額</t>
  </si>
  <si>
    <t>般管理費</t>
  </si>
  <si>
    <t>一般管理費</t>
  </si>
  <si>
    <t>消耗品費</t>
  </si>
  <si>
    <t>薬品、ガス等</t>
  </si>
  <si>
    <t>旅費等</t>
  </si>
  <si>
    <t>旅費、レンタカー代等</t>
  </si>
  <si>
    <t>C.国立研究開発法人日本原子力研究開発機構</t>
    <phoneticPr fontId="5"/>
  </si>
  <si>
    <t>D.株式会社地球科学総合研究所</t>
    <phoneticPr fontId="5"/>
  </si>
  <si>
    <t>再委託・外注費</t>
  </si>
  <si>
    <t>調査費等</t>
  </si>
  <si>
    <t>化石海水分布を確認するためのボーリング調査</t>
  </si>
  <si>
    <t>事業費</t>
  </si>
  <si>
    <t>旅費、会議費、謝金、借料、消耗品費等</t>
  </si>
  <si>
    <t>分析費</t>
  </si>
  <si>
    <t>低流動域推定のための適切な物理探査仕様の検討に係わる解析作業</t>
  </si>
  <si>
    <t>人件費</t>
  </si>
  <si>
    <t>特定課題推進員給与等</t>
  </si>
  <si>
    <t>E.公益財団法人原子力安全研究協会</t>
    <phoneticPr fontId="5"/>
  </si>
  <si>
    <t>F.国立大学法人京都大学</t>
    <phoneticPr fontId="5"/>
  </si>
  <si>
    <t>試験・調査費</t>
  </si>
  <si>
    <t>処分容器の閉じ込め機能高度化に関する腐食試験および文献調査</t>
  </si>
  <si>
    <t>研究費</t>
  </si>
  <si>
    <t>地質環境の長期安定性評価に係る地形・地質・断層調査技術の高度化に関する共同研究</t>
  </si>
  <si>
    <t>試験・分析費</t>
  </si>
  <si>
    <t>硝酸塩と有機物の反応機構に関する調査作業(Ⅳ)</t>
  </si>
  <si>
    <t>放射線照射後のアスファルトの成分分析</t>
  </si>
  <si>
    <t>G.公益財団法人原子力環境整備即促進・資金管理センター</t>
    <phoneticPr fontId="5"/>
  </si>
  <si>
    <t>H.大成建設株式会社</t>
    <phoneticPr fontId="5"/>
  </si>
  <si>
    <t>処分孔堅置き方式の回収技術の高度化　等</t>
  </si>
  <si>
    <t>試験費等</t>
  </si>
  <si>
    <t>加圧試験、隙間充填材除去能力確認試験　等</t>
  </si>
  <si>
    <t>職員給与等、補助員人件費</t>
  </si>
  <si>
    <t>職員給与等</t>
  </si>
  <si>
    <t>その他諸経費</t>
  </si>
  <si>
    <t>翻訳費、通信費、賃借料、文献購入費等</t>
  </si>
  <si>
    <t>諸経費</t>
  </si>
  <si>
    <t>旅費、印刷費　等</t>
  </si>
  <si>
    <t>旅費・謝金・会議費</t>
  </si>
  <si>
    <t>職員旅費、委員謝金、委員会会議費等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</si>
  <si>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</si>
  <si>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</si>
  <si>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</si>
  <si>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</si>
  <si>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</si>
  <si>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</si>
  <si>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</si>
  <si>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</si>
  <si>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</si>
  <si>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</si>
  <si>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</si>
  <si>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</si>
  <si>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一般財団法人電力中央研究所</t>
  </si>
  <si>
    <t>岩盤中地下水移行評価確証技術開発</t>
  </si>
  <si>
    <t>随意契約
（その他）</t>
  </si>
  <si>
    <t>沿岸部処分システム高度化開発</t>
  </si>
  <si>
    <t>地質環境長期安定性評価確証技術開発</t>
  </si>
  <si>
    <t>B</t>
    <phoneticPr fontId="5"/>
  </si>
  <si>
    <t>株式会社セレス</t>
  </si>
  <si>
    <t>試料採取・前処理・分析に関する作業補助</t>
  </si>
  <si>
    <t>試料採取・加工・分析等に関する作業補助</t>
  </si>
  <si>
    <t>リングせん断試験および透水膨潤圧試験の業務委託</t>
  </si>
  <si>
    <t>株式会社地球科学研究所</t>
  </si>
  <si>
    <t>放射性同位体・安定同位体に関する調査</t>
  </si>
  <si>
    <t>深部流体の同位体および溶存ガスの分析</t>
  </si>
  <si>
    <t>株式会社大林組</t>
  </si>
  <si>
    <t>地質環境モデル構築の高度化に関わる情報整理</t>
  </si>
  <si>
    <t>株式会社計算力学研究センター</t>
  </si>
  <si>
    <t>物質移行パラメータ設定に関する計算</t>
  </si>
  <si>
    <t>株式会社安藤・間</t>
  </si>
  <si>
    <t>地下水流動・物質移行計算</t>
  </si>
  <si>
    <t>吉沢技研計測株式会社</t>
  </si>
  <si>
    <t>希ガス分析に関する作業補助</t>
  </si>
  <si>
    <t>株式会社ダイヤコンサルタント</t>
  </si>
  <si>
    <t>段丘の風化現象に係わる調査業務</t>
  </si>
  <si>
    <t>株式会社構造計画研究所</t>
  </si>
  <si>
    <t>力学的相互作用の数値解析</t>
  </si>
  <si>
    <t>指名競争契約
（最低価格）</t>
  </si>
  <si>
    <t>株式会社ジオデザイン</t>
  </si>
  <si>
    <t>緩衝材-ｵｰﾊﾞｰﾊﾟｯｸ相互作用模型試験に関する作業補助</t>
  </si>
  <si>
    <t>西日本技術開発株式会社</t>
  </si>
  <si>
    <t>深部流体の移動・流入の類型化に応じた調査・評価のための情報整理</t>
  </si>
  <si>
    <t>C</t>
    <phoneticPr fontId="5"/>
  </si>
  <si>
    <t>国立研究開発法人日本原子力研究開発機構</t>
  </si>
  <si>
    <t>地質環境長期安定性評価技術高度化開発</t>
  </si>
  <si>
    <t>地層処分施設閉鎖技術確証試験</t>
  </si>
  <si>
    <t>岩盤中地下水流動評価技術高度化開発</t>
  </si>
  <si>
    <t>ニアフィールドシステム評価確証技術開発</t>
  </si>
  <si>
    <t>直接処分等代替処分技術高度化開発</t>
  </si>
  <si>
    <t>TRU廃棄物処理・処分技術高度化開発</t>
  </si>
  <si>
    <t>回収可能性技術高度化開発</t>
  </si>
  <si>
    <t>D</t>
    <phoneticPr fontId="5"/>
  </si>
  <si>
    <t>株式会社 地球科学総合研究所</t>
  </si>
  <si>
    <t>一般競争契約
（最低価格）</t>
  </si>
  <si>
    <t>大成建設株式会社</t>
  </si>
  <si>
    <t>EDZシーリング試験　ベントナイト系材料の原位置吹付け施工試験</t>
  </si>
  <si>
    <t>ボアホールシーリング室内試験</t>
  </si>
  <si>
    <t>EDZシーリングの代替材料としての基礎的検討</t>
  </si>
  <si>
    <t>株式会社QJサイエンス</t>
  </si>
  <si>
    <t>多様な地質環境条件等を考慮したシーリングシステムの長期性能評価（令和３年度）</t>
  </si>
  <si>
    <t>一般競争契約
（総合評価）</t>
  </si>
  <si>
    <t>ニアフィールド環境の不均質性や環境変遷を考慮した核種移行現象解析モデルの調査・解析</t>
  </si>
  <si>
    <t>処分後の臨界安全性に対する力学的現象の影響に係る調査（Ⅱ）</t>
  </si>
  <si>
    <t>使用済燃料直接処分以外の代替処分オプションについての調査（Ⅳ）</t>
  </si>
  <si>
    <t>ニアフィールド複合現象解析システムを用いた解析</t>
  </si>
  <si>
    <t>E</t>
    <phoneticPr fontId="5"/>
  </si>
  <si>
    <t>公益財団法人原子力安全研究協会</t>
  </si>
  <si>
    <t>国立研究開発法人物質・材料研究機構</t>
  </si>
  <si>
    <t>計算科学手法を適用した核種移行メカニズムの評価に関する研究</t>
  </si>
  <si>
    <t>随意契約
（公募）</t>
  </si>
  <si>
    <t>一般財団法人材料科学技術振興財団</t>
  </si>
  <si>
    <t>白色干渉計測法による岩石試料の凹凸の測定</t>
  </si>
  <si>
    <t>随意契約
（少額）</t>
  </si>
  <si>
    <t>F</t>
    <phoneticPr fontId="5"/>
  </si>
  <si>
    <t>国立大学法人京都大学</t>
  </si>
  <si>
    <t>国立大学法人北海道大学</t>
  </si>
  <si>
    <t>ベントナイトのナチュラルアナログ研究</t>
  </si>
  <si>
    <t>国立大学法人千葉大学</t>
  </si>
  <si>
    <t>バリア材の間隙構造と元素収着形態の核磁気共鳴分析による評価に関する研究</t>
  </si>
  <si>
    <t>国立大学法人東北大学</t>
  </si>
  <si>
    <t>ウラン酸化物の溶解速度に及ぼす水質影響に関する研究</t>
  </si>
  <si>
    <t>国立大学法人東京大学</t>
  </si>
  <si>
    <t>IV価核種と天然有機物との錯生成反応機構に関する研究</t>
  </si>
  <si>
    <t>岩石・年代学的手法を用いた自然現象の影響評価手法の高度化に関する研究</t>
  </si>
  <si>
    <t>国立大学法人弘前大学</t>
  </si>
  <si>
    <t>第四紀地殻変動の評価手法の高度化に関する共同研究</t>
  </si>
  <si>
    <t>国立大学法人富山大学</t>
  </si>
  <si>
    <t>機械学習に基づいた断層の活動性評価手法の開発に関する共同研究</t>
  </si>
  <si>
    <t>国立大学法人岡山大学</t>
  </si>
  <si>
    <t>メソスケールシミュレーションによる緩衝材の特性評価に関する研究(IV)</t>
  </si>
  <si>
    <t>石川県公立大学法人石川県立大学</t>
  </si>
  <si>
    <t>断層内物質の年代測定による断層活動性評価手法に関する共同研究</t>
  </si>
  <si>
    <t>G</t>
    <phoneticPr fontId="5"/>
  </si>
  <si>
    <t>公益財団法人原子力環境整備促進・資金管理センター</t>
  </si>
  <si>
    <t>ＴＲＵ廃棄物処理・処分技術高度化開発</t>
  </si>
  <si>
    <t>沿岸部処分システム評価確証技術開発</t>
  </si>
  <si>
    <t>H</t>
    <phoneticPr fontId="5"/>
  </si>
  <si>
    <t>大成建設株式会社</t>
    <rPh sb="4" eb="8">
      <t>カブシキガイシャ</t>
    </rPh>
    <phoneticPr fontId="5"/>
  </si>
  <si>
    <t>処分坑道横置き・PEM方式の回収技術の高度化</t>
  </si>
  <si>
    <t>原位置での緩衝材流出に関わる試験</t>
  </si>
  <si>
    <t>埋め戻し材ブロックに関する要素試験</t>
  </si>
  <si>
    <t>清水建設株式会社</t>
    <rPh sb="4" eb="8">
      <t>カブシキガイシャ</t>
    </rPh>
    <phoneticPr fontId="5"/>
  </si>
  <si>
    <t>処分孔堅置き方式の回収技術の高度化</t>
  </si>
  <si>
    <t>回収時の土質材料除去の合理化に向けた技術的実現性の検討</t>
  </si>
  <si>
    <t>処分坑道のガス移行解析モデルの検討</t>
  </si>
  <si>
    <t>スクリュー工法による埋め戻し材の要素試験</t>
  </si>
  <si>
    <t>緩衝材の塩水による化学影響に関するデータの取得</t>
  </si>
  <si>
    <t>地下環境における無線給電技術の高度化</t>
  </si>
  <si>
    <t>ナチュラルアナログ試料の鉱物・化学特性評価</t>
  </si>
  <si>
    <t>鹿島建設株式会社</t>
    <rPh sb="4" eb="8">
      <t>カブシキガイシャ</t>
    </rPh>
    <phoneticPr fontId="5"/>
  </si>
  <si>
    <t>吹付工法による埋め戻し材の施工試験</t>
  </si>
  <si>
    <t>再冠水挙動の流出評価に関する室内試験</t>
  </si>
  <si>
    <t>緩衝材の塩水評価に関する力学データの取得</t>
  </si>
  <si>
    <t>性能確認に資する光ファイバーセンサ技術等の高度化</t>
  </si>
  <si>
    <t>再冠水プロセスに係る室内試験</t>
  </si>
  <si>
    <t>株式会社IHI</t>
    <rPh sb="0" eb="4">
      <t>カブシキガイシャ</t>
    </rPh>
    <phoneticPr fontId="5"/>
  </si>
  <si>
    <t>廃棄体パッケージ製作方法に係る試験</t>
  </si>
  <si>
    <t>株式会社太平洋コンサルタント</t>
    <rPh sb="0" eb="4">
      <t>カブシキガイシャ</t>
    </rPh>
    <phoneticPr fontId="5"/>
  </si>
  <si>
    <t>ﾊﾟｯｹｰｼﾞ内の充填材の設計に係る試験</t>
  </si>
  <si>
    <t>セメント系材料等の劣化・変質挙動に関する試験</t>
  </si>
  <si>
    <t>株式会社安藤・間</t>
    <rPh sb="0" eb="4">
      <t>カブシキガイシャ</t>
    </rPh>
    <phoneticPr fontId="5"/>
  </si>
  <si>
    <t>撒き出し・転圧工法による埋め戻し材の施工試験</t>
  </si>
  <si>
    <t>みずほリサーチ＆テクノロジーズ株式会社・鹿島建設株式会社共同企業体</t>
    <rPh sb="15" eb="19">
      <t>カブシキガイシャ</t>
    </rPh>
    <rPh sb="24" eb="28">
      <t>カブシキガイシャ</t>
    </rPh>
    <rPh sb="28" eb="30">
      <t>キョウドウ</t>
    </rPh>
    <rPh sb="30" eb="33">
      <t>キギョウタイ</t>
    </rPh>
    <phoneticPr fontId="5"/>
  </si>
  <si>
    <t>ガス移行場の状態設定の検討</t>
  </si>
  <si>
    <t>三菱重工業株式会社</t>
    <rPh sb="5" eb="9">
      <t>カブシキガイシャ</t>
    </rPh>
    <phoneticPr fontId="5"/>
  </si>
  <si>
    <t>ハル等廃棄体（照射済み構造材の高感度分析）</t>
  </si>
  <si>
    <t>東電設計株式会社</t>
    <rPh sb="4" eb="8">
      <t>カブシキガイシャ</t>
    </rPh>
    <phoneticPr fontId="5"/>
  </si>
  <si>
    <t>回収可能性の維持に伴う安全性への影響事象の検討</t>
  </si>
  <si>
    <t>大成建設株式会社・日揮株式会社共同企業体</t>
    <rPh sb="4" eb="8">
      <t>カブシキガイシャ</t>
    </rPh>
    <rPh sb="11" eb="15">
      <t>カブシキガイシャ</t>
    </rPh>
    <rPh sb="15" eb="17">
      <t>キョウドウ</t>
    </rPh>
    <rPh sb="17" eb="20">
      <t>キギョウタイ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</si>
  <si>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</si>
  <si>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</si>
  <si>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</si>
  <si>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</si>
  <si>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</si>
  <si>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</si>
  <si>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</si>
  <si>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</si>
  <si>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</si>
  <si>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</si>
  <si>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</si>
  <si>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</si>
  <si>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</si>
  <si>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</si>
  <si>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</si>
  <si>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</si>
  <si>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</si>
  <si>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</si>
  <si>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</si>
  <si>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</si>
  <si>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</si>
  <si>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</si>
  <si>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</si>
  <si>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</si>
  <si>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</si>
  <si>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</si>
  <si>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</si>
  <si>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</si>
  <si>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</si>
  <si>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</si>
  <si>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</si>
  <si>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</si>
  <si>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</si>
  <si>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</si>
  <si>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</si>
  <si>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</si>
  <si>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</si>
  <si>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</si>
  <si>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</si>
  <si>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</si>
  <si>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</si>
  <si>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</si>
  <si>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</si>
  <si>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</si>
  <si>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</si>
  <si>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</si>
  <si>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</si>
  <si>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</si>
  <si>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</si>
  <si>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</si>
  <si>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</si>
  <si>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</si>
  <si>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</si>
  <si>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</si>
  <si>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</si>
  <si>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</si>
  <si>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</si>
  <si>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</si>
  <si>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</si>
  <si>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</si>
  <si>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</si>
  <si>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</si>
  <si>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</si>
  <si>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</si>
  <si>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</si>
  <si>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</si>
  <si>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</si>
  <si>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</si>
  <si>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</si>
  <si>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</si>
  <si>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</si>
  <si>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</si>
  <si>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</si>
  <si>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</si>
  <si>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</si>
  <si>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</si>
  <si>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</si>
  <si>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</si>
  <si>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</si>
  <si>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</si>
  <si>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</si>
  <si>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</si>
  <si>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</si>
  <si>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</si>
  <si>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</si>
  <si>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</si>
  <si>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</si>
  <si>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</si>
  <si>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</si>
  <si>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</si>
  <si>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</si>
  <si>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</si>
  <si>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</si>
  <si>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</si>
  <si>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</si>
  <si>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</si>
  <si>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</si>
  <si>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</si>
  <si>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</si>
  <si>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</si>
  <si>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</si>
  <si>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</si>
  <si>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</si>
  <si>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</si>
  <si>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</si>
  <si>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</si>
  <si>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</si>
  <si>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</si>
  <si>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</si>
  <si>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</si>
  <si>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</si>
  <si>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</si>
  <si>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</si>
  <si>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</si>
  <si>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</si>
  <si>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</si>
  <si>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</si>
  <si>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</si>
  <si>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</si>
  <si>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</si>
  <si>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</si>
  <si>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</si>
  <si>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</si>
  <si>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</si>
  <si>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</si>
  <si>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</si>
  <si>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</si>
  <si>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</si>
  <si>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</si>
  <si>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</si>
  <si>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</si>
  <si>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</si>
  <si>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</si>
  <si>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</si>
  <si>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</si>
  <si>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</si>
  <si>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</si>
  <si>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</si>
  <si>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</si>
  <si>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</si>
  <si>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</si>
  <si>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</si>
  <si>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</si>
  <si>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</si>
  <si>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</si>
  <si>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</si>
  <si>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</si>
  <si>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</si>
  <si>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</si>
  <si>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</si>
  <si>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</si>
  <si>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</si>
  <si>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</si>
  <si>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</si>
  <si>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</si>
  <si>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</si>
  <si>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</si>
  <si>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</si>
  <si>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</si>
  <si>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</si>
  <si>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</si>
  <si>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</si>
  <si>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</si>
  <si>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</si>
  <si>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</si>
  <si>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</si>
  <si>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</si>
  <si>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</si>
  <si>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</si>
  <si>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</si>
  <si>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</si>
  <si>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</si>
  <si>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</si>
  <si>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</si>
  <si>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</si>
  <si>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</si>
  <si>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</si>
  <si>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</si>
  <si>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</si>
  <si>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</si>
  <si>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</si>
  <si>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</si>
  <si>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</si>
  <si>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</si>
  <si>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</si>
  <si>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</si>
  <si>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</si>
  <si>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</si>
  <si>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</si>
  <si>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</si>
  <si>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</si>
  <si>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</si>
  <si>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</si>
  <si>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</si>
  <si>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</si>
  <si>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</si>
  <si>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</si>
  <si>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</si>
  <si>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</si>
  <si>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</si>
  <si>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</si>
  <si>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</si>
  <si>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</si>
  <si>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</si>
  <si>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</si>
  <si>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</si>
  <si>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</si>
  <si>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</si>
  <si>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</si>
  <si>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</si>
  <si>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</si>
  <si>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</si>
  <si>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</si>
  <si>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</si>
  <si>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</si>
  <si>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</si>
  <si>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</si>
  <si>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</si>
  <si>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</si>
  <si>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</si>
  <si>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</si>
  <si>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</si>
  <si>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</si>
  <si>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</si>
  <si>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</si>
  <si>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</si>
  <si>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</si>
  <si>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</si>
  <si>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</si>
  <si>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</si>
  <si>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</si>
  <si>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</si>
  <si>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</si>
  <si>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</si>
  <si>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</si>
  <si>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</si>
  <si>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</si>
  <si>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</si>
  <si>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</si>
  <si>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</si>
  <si>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</si>
  <si>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</si>
  <si>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</si>
  <si>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</si>
  <si>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</si>
  <si>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</si>
  <si>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</si>
  <si>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</si>
  <si>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</si>
  <si>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</si>
  <si>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</si>
  <si>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</si>
  <si>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</si>
  <si>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</si>
  <si>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</si>
  <si>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</si>
  <si>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</si>
  <si>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</si>
  <si>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</si>
  <si>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</si>
  <si>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</si>
  <si>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</si>
  <si>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</si>
  <si>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</si>
  <si>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</si>
  <si>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</si>
  <si>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</si>
  <si>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</si>
  <si>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</si>
  <si>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</si>
  <si>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</si>
  <si>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</si>
  <si>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</si>
  <si>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</si>
  <si>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</si>
  <si>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</si>
  <si>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</si>
  <si>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</si>
  <si>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</si>
  <si>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</si>
  <si>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</si>
  <si>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</si>
  <si>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</si>
  <si>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</si>
  <si>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</si>
  <si>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</si>
  <si>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</si>
  <si>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</si>
  <si>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</si>
  <si>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</si>
  <si>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</si>
  <si>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</si>
  <si>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</si>
  <si>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</si>
  <si>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</si>
  <si>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</si>
  <si>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</si>
  <si>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</si>
  <si>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</si>
  <si>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</si>
  <si>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</si>
  <si>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</si>
  <si>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</si>
  <si>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</si>
  <si>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</si>
  <si>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</si>
  <si>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</si>
  <si>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</si>
  <si>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</si>
  <si>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</si>
  <si>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</si>
  <si>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</si>
  <si>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</si>
  <si>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</si>
  <si>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</si>
  <si>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</si>
  <si>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</si>
  <si>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</si>
  <si>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</si>
  <si>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</si>
  <si>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</si>
  <si>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</si>
  <si>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</si>
  <si>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</si>
  <si>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</si>
  <si>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</si>
  <si>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</si>
  <si>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</si>
  <si>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</si>
  <si>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</si>
  <si>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</si>
  <si>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</si>
  <si>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</si>
  <si>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</si>
  <si>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</si>
  <si>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</si>
  <si>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</si>
  <si>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</si>
  <si>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</si>
  <si>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</si>
  <si>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</si>
  <si>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</si>
  <si>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</si>
  <si>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</si>
  <si>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</si>
  <si>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</si>
  <si>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</si>
  <si>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</si>
  <si>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</si>
  <si>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</si>
  <si>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</si>
  <si>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</si>
  <si>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</si>
  <si>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</si>
  <si>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</si>
  <si>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</si>
  <si>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</si>
  <si>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</si>
  <si>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</si>
  <si>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</si>
  <si>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</si>
  <si>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</si>
  <si>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</si>
  <si>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</si>
  <si>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</si>
  <si>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</si>
  <si>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</si>
  <si>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</si>
  <si>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</si>
  <si>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</si>
  <si>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</si>
  <si>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</si>
  <si>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</si>
  <si>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</si>
  <si>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</si>
  <si>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</si>
  <si>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</si>
  <si>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</si>
  <si>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</si>
  <si>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</si>
  <si>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</si>
  <si>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</si>
  <si>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</si>
  <si>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</si>
  <si>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</si>
  <si>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</si>
  <si>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</si>
  <si>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</si>
  <si>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</si>
  <si>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</si>
  <si>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</si>
  <si>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</si>
  <si>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</si>
  <si>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</si>
  <si>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</si>
  <si>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</si>
  <si>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</si>
  <si>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</si>
  <si>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</si>
  <si>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</si>
  <si>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</si>
  <si>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</si>
  <si>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</si>
  <si>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</si>
  <si>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</si>
  <si>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</si>
  <si>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</si>
  <si>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</si>
  <si>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</si>
  <si>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</si>
  <si>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</si>
  <si>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</si>
  <si>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</si>
  <si>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</si>
  <si>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</si>
  <si>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</si>
  <si>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</si>
  <si>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</si>
  <si>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</si>
  <si>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</si>
  <si>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</si>
  <si>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</si>
  <si>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</si>
  <si>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</si>
  <si>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</si>
  <si>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</si>
  <si>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</si>
  <si>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</si>
  <si>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</si>
  <si>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</si>
  <si>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</si>
  <si>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</si>
  <si>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全事業期間を通じて、ＴＲＵ廃棄物処理・処分技術高度化開発の全体計画で設定した全実施項目数（平成３０年度～令和４年度で４５件）を達成することにより、地層処分の技術的信頼性の向上を図るとともに、国民の地層処分に対する納得感や安心感の醸成に資する技術基盤を整備する。</t>
  </si>
  <si>
    <t>【TRU廃棄物処理・処分技術高度化開発】
ＴＲＵ廃棄物処分における新しい固化技術や固化体からの放射性ヨウ素や炭素の長期溶出挙動評価のための技術の開発、人工バリア材の長期挙動等に関する研究開発や、廃棄体パッケージの試作等を行うために必要な検討項目数。</t>
  </si>
  <si>
    <t>全事業期間を通じて、回収可能性技術高度化開発の全体計画で設定した全実施項目数（令和２年度～令和４年度で３０件）を達成することにより、地層処分の技術的信頼性の向上を図るとともに、国民の地層処分に対する納得感や安心感の醸成に資する。</t>
  </si>
  <si>
    <t>【回収可能性技術高度化開発】
搬送定置技術や緩衝材除去技術を地下環境で実証するとともに、回収期間坑道を解放した場合の周囲に与える影響の検討、回収を迅速に行うための技術の開発を確認するために必要な検討項目数。</t>
  </si>
  <si>
    <t>全事業期間を通じて、直接処分等代替処分技術開発の全体計画で設定した全実施項目数（平成３０年度～令和４年度で３０件）を達成することにより、地層処分の技術的信頼性の向上を図るとともに、国民の地層処分に対する納得感や安心感の醸成に資する。</t>
  </si>
  <si>
    <t>【直接処分等代替処分技術高度化開発】
使用済核燃料の直接処分の実現可能性に関する技術開発を行うとともに、超深孔処分等の代替処分オプションの実現可能性についての検討を行うために必要な検討項目数。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</si>
  <si>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</si>
  <si>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I.近畿大学</t>
    <phoneticPr fontId="5"/>
  </si>
  <si>
    <t>J.国立研究開発法人産業技術総合研究所</t>
    <phoneticPr fontId="5"/>
  </si>
  <si>
    <t>旅費、謝金</t>
  </si>
  <si>
    <t>駿河湾沿岸部におけるボーリング掘削と各種原位置試験の実施（深度160～400m）等</t>
  </si>
  <si>
    <t>消耗品等</t>
  </si>
  <si>
    <t>再委託費</t>
  </si>
  <si>
    <t>沿岸部海底湧出地下水の探査および採水技術に関する研究棟</t>
  </si>
  <si>
    <t>備品費</t>
  </si>
  <si>
    <t>水質分析装置（イオンクロマトグラフ）等</t>
  </si>
  <si>
    <t>消耗品</t>
  </si>
  <si>
    <t>補助員費</t>
  </si>
  <si>
    <t>補助員人件費</t>
  </si>
  <si>
    <t>装置保守等</t>
  </si>
  <si>
    <t>その他</t>
  </si>
  <si>
    <t>旅費、謝金等</t>
  </si>
  <si>
    <t>K.サンコーコンサルタント株式会社</t>
    <phoneticPr fontId="5"/>
  </si>
  <si>
    <t>L.静岡県環境衛生科学研究所</t>
    <phoneticPr fontId="5"/>
  </si>
  <si>
    <t>調査業務費</t>
  </si>
  <si>
    <t>海底環境調査等</t>
  </si>
  <si>
    <t>コンサルティング業務費</t>
  </si>
  <si>
    <t>一般管理費、旅費等</t>
  </si>
  <si>
    <t>M.オーシャンエンジニアリング株式会社</t>
    <phoneticPr fontId="5"/>
  </si>
  <si>
    <t>N.</t>
    <phoneticPr fontId="5"/>
  </si>
  <si>
    <t>計画準備、採水調査</t>
  </si>
  <si>
    <t>報告書作成</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</si>
  <si>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</si>
  <si>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</si>
  <si>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</si>
  <si>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</si>
  <si>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</si>
  <si>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</si>
  <si>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</si>
  <si>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</si>
  <si>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</si>
  <si>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</si>
  <si>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</si>
  <si>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</si>
  <si>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</si>
  <si>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</si>
  <si>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</si>
  <si>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</si>
  <si>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</si>
  <si>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</si>
  <si>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</si>
  <si>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</si>
  <si>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</si>
  <si>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</si>
  <si>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</si>
  <si>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</si>
  <si>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</si>
  <si>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</si>
  <si>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</si>
  <si>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</si>
  <si>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</si>
  <si>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</si>
  <si>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</si>
  <si>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</si>
  <si>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</si>
  <si>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</si>
  <si>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</si>
  <si>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学校法人近畿大学</t>
  </si>
  <si>
    <t>ハル等廃棄体（核種分布の基礎検討）</t>
  </si>
  <si>
    <t>国立大学法人神戸大学</t>
  </si>
  <si>
    <t>再冠水過程におけるﾍﾞﾝﾄﾅｲﾄ緩衝材周辺の隙間充填に係る数値解析的検討</t>
  </si>
  <si>
    <t>状態設定に係る緩衝材の移行特性に係る検討</t>
  </si>
  <si>
    <t>国立大学法人金沢大学</t>
  </si>
  <si>
    <t>陰イオン核種に対する閉じ込め技術の開発</t>
  </si>
  <si>
    <t>学校法人芝浦工業大学</t>
    <rPh sb="0" eb="2">
      <t>ガッコウ</t>
    </rPh>
    <rPh sb="2" eb="4">
      <t>ホウジン</t>
    </rPh>
    <phoneticPr fontId="5"/>
  </si>
  <si>
    <t>陰イオン吸着剤の適用性評価に係る吸着試験</t>
  </si>
  <si>
    <t>J</t>
    <phoneticPr fontId="5"/>
  </si>
  <si>
    <t>国立研究開発法人産業技術総合研究所</t>
  </si>
  <si>
    <t>沿岸部における地質環境の調査技術の高度化開発</t>
  </si>
  <si>
    <t>K</t>
    <phoneticPr fontId="5"/>
  </si>
  <si>
    <t>サンコーコンサルタント株式会社</t>
  </si>
  <si>
    <t>駿河湾沿岸部におけるボーリング掘削と各種原位置試験の実施（深度160～400m）</t>
  </si>
  <si>
    <t>ＪＦＥシビル株式会社</t>
  </si>
  <si>
    <t>音波探査技術を用いた浅海域における3次元地質構造の把握　一式</t>
  </si>
  <si>
    <t>ジーエムラボ株式会社</t>
  </si>
  <si>
    <t>令和３年度「沿岸部処分システム評価確証技術開発」に係る沿岸深部地下水解析に関わるデータセット構築ならびに地球統計学的モデルの作成　一式</t>
  </si>
  <si>
    <t>株式会社アサノ大成基礎エンジニアリング</t>
  </si>
  <si>
    <t>北海道天塩郡幌延町における調査孔の洗浄ならびに補修作業（現場整備）</t>
  </si>
  <si>
    <t>住鉱資源開発株式会社</t>
  </si>
  <si>
    <t>沿岸部の軟弱層を対象とした傾斜孔井掘削および孔内調査にかかわる技術情報収集　一式</t>
  </si>
  <si>
    <t>パリノ・サーヴェイ株式会社</t>
  </si>
  <si>
    <t>沿岸部における岩石試料のXRD分析業務（30試料）</t>
  </si>
  <si>
    <t>令和３年度沿岸部処分システム評価確証技術開発に係る試料分析①（地下水）</t>
  </si>
  <si>
    <t>三井共同建設コンサルタント株式会社</t>
  </si>
  <si>
    <t>令和３年度沿岸部処分システム評価確証技術開発における評価委員会に係る支援業務と成果報告の取りまとめ作業</t>
  </si>
  <si>
    <t>L</t>
    <phoneticPr fontId="5"/>
  </si>
  <si>
    <t>静岡県環境衛生科学研究所</t>
  </si>
  <si>
    <t>沿岸部海底湧出地下水の探査および採水技術に関する研究</t>
  </si>
  <si>
    <t>国立研究開発法人農業・食品産業技術総合研究機構</t>
  </si>
  <si>
    <t>幌延沿岸部の深層地下水位のモニタリングおよび解析</t>
  </si>
  <si>
    <t>M</t>
    <phoneticPr fontId="5"/>
  </si>
  <si>
    <t>オーシャンエンジニアリング株式会社</t>
  </si>
  <si>
    <t>海底環境調査</t>
  </si>
  <si>
    <t>株式会社東陽テクニカ</t>
  </si>
  <si>
    <t>模擬湧水実験等</t>
  </si>
  <si>
    <t>遠隔操作無人探査機修繕</t>
  </si>
  <si>
    <t>応用地質株式会社</t>
  </si>
  <si>
    <t>海底湧出地下水調査関係文献調査</t>
  </si>
  <si>
    <t>沿岸部海域地質音響探査関係文献調査</t>
  </si>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</sst>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44824</xdr:colOff>
      <xdr:row>269</xdr:row>
      <xdr:rowOff>22412</xdr:rowOff>
    </xdr:from>
    <xdr:to>
      <xdr:col>46</xdr:col>
      <xdr:colOff>55910</xdr:colOff>
      <xdr:row>306</xdr:row>
      <xdr:rowOff>145536</xdr:rowOff>
    </xdr:to>
    <xdr:grpSp>
      <xdr:nvGrpSpPr>
        <xdr:cNvPr id="2" name="グループ化 1">
          <a:extLst>
            <a:ext uri="{FF2B5EF4-FFF2-40B4-BE49-F238E27FC236}">
              <a16:creationId xmlns:a16="http://schemas.microsoft.com/office/drawing/2014/main" id="{283B0AED-7A42-4DF8-BA59-7AFEE9BE65DC}"/>
            </a:ext>
          </a:extLst>
        </xdr:cNvPr>
        <xdr:cNvGrpSpPr/>
      </xdr:nvGrpSpPr>
      <xdr:grpSpPr>
        <a:xfrm>
          <a:off x="2061883" y="56746588"/>
          <a:ext cx="7272498" cy="9435213"/>
          <a:chOff x="2061883" y="56746588"/>
          <a:chExt cx="7272498" cy="9435213"/>
        </a:xfrm>
      </xdr:grpSpPr>
      <xdr:grpSp>
        <xdr:nvGrpSpPr>
          <xdr:cNvPr id="3" name="グループ化 2">
            <a:extLst>
              <a:ext uri="{FF2B5EF4-FFF2-40B4-BE49-F238E27FC236}">
                <a16:creationId xmlns:a16="http://schemas.microsoft.com/office/drawing/2014/main" id="{B59F757F-BF0E-4DF2-AA21-0CC0C0321DEC}"/>
              </a:ext>
            </a:extLst>
          </xdr:cNvPr>
          <xdr:cNvGrpSpPr/>
        </xdr:nvGrpSpPr>
        <xdr:grpSpPr>
          <a:xfrm>
            <a:off x="2061883" y="56746588"/>
            <a:ext cx="7270945" cy="9110437"/>
            <a:chOff x="325777" y="27687"/>
            <a:chExt cx="6518471" cy="9172473"/>
          </a:xfrm>
        </xdr:grpSpPr>
        <xdr:sp macro="" textlink="">
          <xdr:nvSpPr>
            <xdr:cNvPr id="4" name="テキスト ボックス 18">
              <a:extLst>
                <a:ext uri="{FF2B5EF4-FFF2-40B4-BE49-F238E27FC236}">
                  <a16:creationId xmlns:a16="http://schemas.microsoft.com/office/drawing/2014/main" id="{6D746365-45C0-4581-B401-50C706E5E1BA}"/>
                </a:ext>
              </a:extLst>
            </xdr:cNvPr>
            <xdr:cNvSpPr txBox="1"/>
          </xdr:nvSpPr>
          <xdr:spPr bwMode="auto">
            <a:xfrm>
              <a:off x="2363979" y="27687"/>
              <a:ext cx="1216025" cy="455366"/>
            </a:xfrm>
            <a:prstGeom prst="rect">
              <a:avLst/>
            </a:prstGeom>
            <a:grp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3,601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 name="直線コネクタ 4">
              <a:extLst>
                <a:ext uri="{FF2B5EF4-FFF2-40B4-BE49-F238E27FC236}">
                  <a16:creationId xmlns:a16="http://schemas.microsoft.com/office/drawing/2014/main" id="{46148FE7-AE3D-481E-ACE1-CFE9BC8D5137}"/>
                </a:ext>
              </a:extLst>
            </xdr:cNvPr>
            <xdr:cNvCxnSpPr/>
          </xdr:nvCxnSpPr>
          <xdr:spPr bwMode="auto">
            <a:xfrm>
              <a:off x="2946591" y="822779"/>
              <a:ext cx="0" cy="142875"/>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3E48BEDF-6ACE-4DE7-A0E2-2733759D5C47}"/>
                </a:ext>
              </a:extLst>
            </xdr:cNvPr>
            <xdr:cNvCxnSpPr/>
          </xdr:nvCxnSpPr>
          <xdr:spPr bwMode="auto">
            <a:xfrm>
              <a:off x="1245642" y="965654"/>
              <a:ext cx="5158317"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2630081E-E2BC-4A64-95C6-5FA5F1FC1F93}"/>
                </a:ext>
              </a:extLst>
            </xdr:cNvPr>
            <xdr:cNvCxnSpPr/>
          </xdr:nvCxnSpPr>
          <xdr:spPr bwMode="auto">
            <a:xfrm>
              <a:off x="1241617" y="957716"/>
              <a:ext cx="0" cy="25717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BE1EA2D6-DA99-43C9-A13D-3C7A92D9E54D}"/>
                </a:ext>
              </a:extLst>
            </xdr:cNvPr>
            <xdr:cNvCxnSpPr/>
          </xdr:nvCxnSpPr>
          <xdr:spPr bwMode="auto">
            <a:xfrm>
              <a:off x="4109435" y="966448"/>
              <a:ext cx="0" cy="265112"/>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3">
              <a:extLst>
                <a:ext uri="{FF2B5EF4-FFF2-40B4-BE49-F238E27FC236}">
                  <a16:creationId xmlns:a16="http://schemas.microsoft.com/office/drawing/2014/main" id="{B1D2FBEB-B62D-46C5-9E9F-754ADDFB8B97}"/>
                </a:ext>
              </a:extLst>
            </xdr:cNvPr>
            <xdr:cNvSpPr txBox="1"/>
          </xdr:nvSpPr>
          <xdr:spPr bwMode="auto">
            <a:xfrm>
              <a:off x="2325879" y="500517"/>
              <a:ext cx="2166937" cy="36830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委託費の使途や実施事業の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進捗について随時把握</a:t>
              </a:r>
            </a:p>
          </xdr:txBody>
        </xdr:sp>
        <xdr:cxnSp macro="">
          <xdr:nvCxnSpPr>
            <xdr:cNvPr id="10" name="直線コネクタ 9">
              <a:extLst>
                <a:ext uri="{FF2B5EF4-FFF2-40B4-BE49-F238E27FC236}">
                  <a16:creationId xmlns:a16="http://schemas.microsoft.com/office/drawing/2014/main" id="{F8102DA6-6083-4DFC-A5EE-56381234919C}"/>
                </a:ext>
              </a:extLst>
            </xdr:cNvPr>
            <xdr:cNvCxnSpPr/>
          </xdr:nvCxnSpPr>
          <xdr:spPr bwMode="auto">
            <a:xfrm>
              <a:off x="6403959" y="967242"/>
              <a:ext cx="0" cy="488950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1EFA6F63-FD93-42C6-861A-93BB762CED76}"/>
                </a:ext>
              </a:extLst>
            </xdr:cNvPr>
            <xdr:cNvCxnSpPr/>
          </xdr:nvCxnSpPr>
          <xdr:spPr bwMode="auto">
            <a:xfrm>
              <a:off x="1838325" y="5856742"/>
              <a:ext cx="4565634"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グループ化 11">
              <a:extLst>
                <a:ext uri="{FF2B5EF4-FFF2-40B4-BE49-F238E27FC236}">
                  <a16:creationId xmlns:a16="http://schemas.microsoft.com/office/drawing/2014/main" id="{3FD66A57-11D4-4F57-9E06-C6DE2BFC411E}"/>
                </a:ext>
              </a:extLst>
            </xdr:cNvPr>
            <xdr:cNvGrpSpPr/>
          </xdr:nvGrpSpPr>
          <xdr:grpSpPr>
            <a:xfrm>
              <a:off x="424054" y="5856742"/>
              <a:ext cx="3263268" cy="3343418"/>
              <a:chOff x="424054" y="5856742"/>
              <a:chExt cx="3263268" cy="3343418"/>
            </a:xfrm>
          </xdr:grpSpPr>
          <xdr:sp macro="" textlink="">
            <xdr:nvSpPr>
              <xdr:cNvPr id="54" name="テキスト ボックス 34">
                <a:extLst>
                  <a:ext uri="{FF2B5EF4-FFF2-40B4-BE49-F238E27FC236}">
                    <a16:creationId xmlns:a16="http://schemas.microsoft.com/office/drawing/2014/main" id="{B816F1F3-C5E7-4475-A3F0-EF213A48311A}"/>
                  </a:ext>
                </a:extLst>
              </xdr:cNvPr>
              <xdr:cNvSpPr txBox="1"/>
            </xdr:nvSpPr>
            <xdr:spPr bwMode="auto">
              <a:xfrm>
                <a:off x="424054" y="6382204"/>
                <a:ext cx="2952000" cy="3619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公益財団法人原子力環境整備促進・資金管理センター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1,384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5" name="テキスト ボックス 12">
                <a:extLst>
                  <a:ext uri="{FF2B5EF4-FFF2-40B4-BE49-F238E27FC236}">
                    <a16:creationId xmlns:a16="http://schemas.microsoft.com/office/drawing/2014/main" id="{F42F1115-EEB5-4C07-AECE-2E4F9776C2A2}"/>
                  </a:ext>
                </a:extLst>
              </xdr:cNvPr>
              <xdr:cNvSpPr txBox="1"/>
            </xdr:nvSpPr>
            <xdr:spPr bwMode="auto">
              <a:xfrm>
                <a:off x="424055" y="6139317"/>
                <a:ext cx="2420937" cy="2317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36">
                <a:extLst>
                  <a:ext uri="{FF2B5EF4-FFF2-40B4-BE49-F238E27FC236}">
                    <a16:creationId xmlns:a16="http://schemas.microsoft.com/office/drawing/2014/main" id="{4EEFBEAA-6117-4A96-93AC-59C472B52F87}"/>
                  </a:ext>
                </a:extLst>
              </xdr:cNvPr>
              <xdr:cNvSpPr txBox="1"/>
            </xdr:nvSpPr>
            <xdr:spPr bwMode="auto">
              <a:xfrm>
                <a:off x="452181" y="6761617"/>
                <a:ext cx="2459865" cy="7667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・地層処分施設閉鎖技術確証試験</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・ニアフィールドシステム評価確証技術開発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・回収可能性技術高度化開発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・ＴＲＵ廃棄物処理・処分技術高度化開発</a:t>
                </a:r>
              </a:p>
            </xdr:txBody>
          </xdr:sp>
          <xdr:cxnSp macro="">
            <xdr:nvCxnSpPr>
              <xdr:cNvPr id="57" name="直線コネクタ 56">
                <a:extLst>
                  <a:ext uri="{FF2B5EF4-FFF2-40B4-BE49-F238E27FC236}">
                    <a16:creationId xmlns:a16="http://schemas.microsoft.com/office/drawing/2014/main" id="{D0BA38BD-CADB-43D2-9DB3-E4E7708F1502}"/>
                  </a:ext>
                </a:extLst>
              </xdr:cNvPr>
              <xdr:cNvCxnSpPr/>
            </xdr:nvCxnSpPr>
            <xdr:spPr bwMode="auto">
              <a:xfrm flipH="1">
                <a:off x="617498" y="7961239"/>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41">
                <a:extLst>
                  <a:ext uri="{FF2B5EF4-FFF2-40B4-BE49-F238E27FC236}">
                    <a16:creationId xmlns:a16="http://schemas.microsoft.com/office/drawing/2014/main" id="{649B3E93-6C51-4650-82A4-707AA1FEB960}"/>
                  </a:ext>
                </a:extLst>
              </xdr:cNvPr>
              <xdr:cNvSpPr txBox="1"/>
            </xdr:nvSpPr>
            <xdr:spPr bwMode="auto">
              <a:xfrm>
                <a:off x="766893" y="7802489"/>
                <a:ext cx="1900238" cy="31750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H.</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21</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p>
              <a:p>
                <a:pPr algn="ctr" rtl="0">
                  <a:defRPr sz="1000"/>
                </a:pP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1,094</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9" name="テキスト ボックス 50">
                <a:extLst>
                  <a:ext uri="{FF2B5EF4-FFF2-40B4-BE49-F238E27FC236}">
                    <a16:creationId xmlns:a16="http://schemas.microsoft.com/office/drawing/2014/main" id="{77E80072-9FA3-47A1-9514-736546AB30C1}"/>
                  </a:ext>
                </a:extLst>
              </xdr:cNvPr>
              <xdr:cNvSpPr txBox="1"/>
            </xdr:nvSpPr>
            <xdr:spPr bwMode="auto">
              <a:xfrm>
                <a:off x="870141" y="8118929"/>
                <a:ext cx="2664000" cy="216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latin typeface="ＭＳ Ｐゴシック" panose="020B0600070205080204" pitchFamily="50" charset="-128"/>
                    <a:ea typeface="ＭＳ Ｐゴシック" panose="020B0600070205080204" pitchFamily="50" charset="-128"/>
                    <a:cs typeface="+mn-cs"/>
                  </a:rPr>
                  <a:t>・処分坑道横置き・</a:t>
                </a:r>
                <a:r>
                  <a:rPr kumimoji="1" lang="en-US"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rPr>
                  <a:t>PEM</a:t>
                </a:r>
                <a:r>
                  <a:rPr kumimoji="1" lang="ja-JP" altLang="en-US" sz="900" kern="1200">
                    <a:solidFill>
                      <a:sysClr val="windowText" lastClr="000000"/>
                    </a:solidFill>
                    <a:latin typeface="ＭＳ Ｐゴシック" panose="020B0600070205080204" pitchFamily="50" charset="-128"/>
                    <a:ea typeface="ＭＳ Ｐゴシック" panose="020B0600070205080204" pitchFamily="50" charset="-128"/>
                    <a:cs typeface="+mn-cs"/>
                  </a:rPr>
                  <a:t>方式の回収技術の高度化　等</a:t>
                </a:r>
                <a:endParaRPr kumimoji="1" lang="en-US"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0" name="テキスト ボックス 43">
                <a:extLst>
                  <a:ext uri="{FF2B5EF4-FFF2-40B4-BE49-F238E27FC236}">
                    <a16:creationId xmlns:a16="http://schemas.microsoft.com/office/drawing/2014/main" id="{FF11E53B-7094-4429-882E-4ECA0E8C1FB6}"/>
                  </a:ext>
                </a:extLst>
              </xdr:cNvPr>
              <xdr:cNvSpPr txBox="1"/>
            </xdr:nvSpPr>
            <xdr:spPr bwMode="auto">
              <a:xfrm>
                <a:off x="686104" y="8448119"/>
                <a:ext cx="149225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1" name="テキスト ボックス 44">
                <a:extLst>
                  <a:ext uri="{FF2B5EF4-FFF2-40B4-BE49-F238E27FC236}">
                    <a16:creationId xmlns:a16="http://schemas.microsoft.com/office/drawing/2014/main" id="{152E2678-8F9F-4E95-B6D8-A5A0E64FCB6B}"/>
                  </a:ext>
                </a:extLst>
              </xdr:cNvPr>
              <xdr:cNvSpPr txBox="1"/>
            </xdr:nvSpPr>
            <xdr:spPr bwMode="auto">
              <a:xfrm>
                <a:off x="870141" y="8984160"/>
                <a:ext cx="2817181"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・ハル等廃棄物（核種分布の基礎検討）</a:t>
                </a:r>
                <a:r>
                  <a:rPr kumimoji="1" lang="ja-JP" altLang="ja-JP" sz="900" kern="1200">
                    <a:solidFill>
                      <a:schemeClr val="dk1"/>
                    </a:solidFill>
                    <a:effectLst/>
                    <a:latin typeface="ＭＳ Ｐゴシック" panose="020B0600070205080204" pitchFamily="50" charset="-128"/>
                    <a:ea typeface="ＭＳ Ｐゴシック" panose="020B0600070205080204" pitchFamily="50" charset="-128"/>
                    <a:cs typeface="+mn-cs"/>
                  </a:rPr>
                  <a:t>等</a:t>
                </a:r>
                <a:endParaRPr lang="ja-JP" altLang="ja-JP" sz="900">
                  <a:effectLst/>
                  <a:latin typeface="ＭＳ Ｐゴシック" panose="020B0600070205080204" pitchFamily="50" charset="-128"/>
                  <a:ea typeface="ＭＳ Ｐゴシック" panose="020B0600070205080204" pitchFamily="50" charset="-128"/>
                </a:endParaRPr>
              </a:p>
            </xdr:txBody>
          </xdr:sp>
          <xdr:cxnSp macro="">
            <xdr:nvCxnSpPr>
              <xdr:cNvPr id="62" name="直線コネクタ 61">
                <a:extLst>
                  <a:ext uri="{FF2B5EF4-FFF2-40B4-BE49-F238E27FC236}">
                    <a16:creationId xmlns:a16="http://schemas.microsoft.com/office/drawing/2014/main" id="{297AC3B4-C762-4187-8990-5BD08326A6E0}"/>
                  </a:ext>
                </a:extLst>
              </xdr:cNvPr>
              <xdr:cNvCxnSpPr/>
            </xdr:nvCxnSpPr>
            <xdr:spPr bwMode="auto">
              <a:xfrm flipH="1">
                <a:off x="610129" y="8834945"/>
                <a:ext cx="1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41">
                <a:extLst>
                  <a:ext uri="{FF2B5EF4-FFF2-40B4-BE49-F238E27FC236}">
                    <a16:creationId xmlns:a16="http://schemas.microsoft.com/office/drawing/2014/main" id="{64777EC2-F1EB-4F69-B3F1-1F337D09A1CC}"/>
                  </a:ext>
                </a:extLst>
              </xdr:cNvPr>
              <xdr:cNvSpPr txBox="1"/>
            </xdr:nvSpPr>
            <xdr:spPr bwMode="auto">
              <a:xfrm>
                <a:off x="759525" y="8657678"/>
                <a:ext cx="1871663" cy="341313"/>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I.</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5</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p>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12</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xnSp macro="">
            <xdr:nvCxnSpPr>
              <xdr:cNvPr id="64" name="直線コネクタ 63">
                <a:extLst>
                  <a:ext uri="{FF2B5EF4-FFF2-40B4-BE49-F238E27FC236}">
                    <a16:creationId xmlns:a16="http://schemas.microsoft.com/office/drawing/2014/main" id="{DBFABA9D-3A74-42D1-8D0D-809443073A38}"/>
                  </a:ext>
                </a:extLst>
              </xdr:cNvPr>
              <xdr:cNvCxnSpPr/>
            </xdr:nvCxnSpPr>
            <xdr:spPr bwMode="auto">
              <a:xfrm flipV="1">
                <a:off x="613264" y="7580239"/>
                <a:ext cx="0" cy="1266219"/>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4CFEE0BC-1A06-4004-AF8D-2DC3393AC7A5}"/>
                  </a:ext>
                </a:extLst>
              </xdr:cNvPr>
              <xdr:cNvCxnSpPr/>
            </xdr:nvCxnSpPr>
            <xdr:spPr bwMode="auto">
              <a:xfrm>
                <a:off x="1844824"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3">
                <a:extLst>
                  <a:ext uri="{FF2B5EF4-FFF2-40B4-BE49-F238E27FC236}">
                    <a16:creationId xmlns:a16="http://schemas.microsoft.com/office/drawing/2014/main" id="{8EFF9553-7AD8-40CA-A434-2A4AF0710697}"/>
                  </a:ext>
                </a:extLst>
              </xdr:cNvPr>
              <xdr:cNvSpPr txBox="1"/>
            </xdr:nvSpPr>
            <xdr:spPr bwMode="auto">
              <a:xfrm>
                <a:off x="693472" y="7580239"/>
                <a:ext cx="2523681"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13" name="直線矢印コネクタ 12">
              <a:extLst>
                <a:ext uri="{FF2B5EF4-FFF2-40B4-BE49-F238E27FC236}">
                  <a16:creationId xmlns:a16="http://schemas.microsoft.com/office/drawing/2014/main" id="{F91D13CC-D0DB-4B90-8B5F-3D3B8DB30BCD}"/>
                </a:ext>
              </a:extLst>
            </xdr:cNvPr>
            <xdr:cNvCxnSpPr/>
          </xdr:nvCxnSpPr>
          <xdr:spPr bwMode="auto">
            <a:xfrm>
              <a:off x="5048823"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90BC2A35-20CA-4BC6-B6B9-0616D0CFD2B2}"/>
                </a:ext>
              </a:extLst>
            </xdr:cNvPr>
            <xdr:cNvGrpSpPr/>
          </xdr:nvGrpSpPr>
          <xdr:grpSpPr>
            <a:xfrm>
              <a:off x="3723477" y="6142492"/>
              <a:ext cx="3120771" cy="2630461"/>
              <a:chOff x="3723477" y="6142492"/>
              <a:chExt cx="3120771" cy="2630461"/>
            </a:xfrm>
          </xdr:grpSpPr>
          <xdr:sp macro="" textlink="">
            <xdr:nvSpPr>
              <xdr:cNvPr id="41" name="テキスト ボックス 69">
                <a:extLst>
                  <a:ext uri="{FF2B5EF4-FFF2-40B4-BE49-F238E27FC236}">
                    <a16:creationId xmlns:a16="http://schemas.microsoft.com/office/drawing/2014/main" id="{93DCCA9B-C1AF-4654-86B3-549FB03381A6}"/>
                  </a:ext>
                </a:extLst>
              </xdr:cNvPr>
              <xdr:cNvSpPr txBox="1"/>
            </xdr:nvSpPr>
            <xdr:spPr bwMode="auto">
              <a:xfrm>
                <a:off x="3824823" y="6386967"/>
                <a:ext cx="2448000" cy="36036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12">
                <a:extLst>
                  <a:ext uri="{FF2B5EF4-FFF2-40B4-BE49-F238E27FC236}">
                    <a16:creationId xmlns:a16="http://schemas.microsoft.com/office/drawing/2014/main" id="{612F8DE0-D163-42A3-B158-3CBAB41BC47C}"/>
                  </a:ext>
                </a:extLst>
              </xdr:cNvPr>
              <xdr:cNvSpPr txBox="1"/>
            </xdr:nvSpPr>
            <xdr:spPr bwMode="auto">
              <a:xfrm>
                <a:off x="3723477" y="6142492"/>
                <a:ext cx="2405062" cy="2333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71">
                <a:extLst>
                  <a:ext uri="{FF2B5EF4-FFF2-40B4-BE49-F238E27FC236}">
                    <a16:creationId xmlns:a16="http://schemas.microsoft.com/office/drawing/2014/main" id="{017E868B-4A11-45B4-B7D7-A5C69709D0E2}"/>
                  </a:ext>
                </a:extLst>
              </xdr:cNvPr>
              <xdr:cNvSpPr txBox="1"/>
            </xdr:nvSpPr>
            <xdr:spPr bwMode="auto">
              <a:xfrm>
                <a:off x="3824823" y="6766379"/>
                <a:ext cx="3019425" cy="252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・沿岸部処分システム評価確証技術開発</a:t>
                </a:r>
              </a:p>
            </xdr:txBody>
          </xdr:sp>
          <xdr:cxnSp macro="">
            <xdr:nvCxnSpPr>
              <xdr:cNvPr id="44" name="直線コネクタ 43">
                <a:extLst>
                  <a:ext uri="{FF2B5EF4-FFF2-40B4-BE49-F238E27FC236}">
                    <a16:creationId xmlns:a16="http://schemas.microsoft.com/office/drawing/2014/main" id="{6DADF943-A7C0-4B8F-ACEB-A1444F2EA666}"/>
                  </a:ext>
                </a:extLst>
              </xdr:cNvPr>
              <xdr:cNvCxnSpPr/>
            </xdr:nvCxnSpPr>
            <xdr:spPr bwMode="auto">
              <a:xfrm flipH="1">
                <a:off x="3997641" y="7344208"/>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1">
                <a:extLst>
                  <a:ext uri="{FF2B5EF4-FFF2-40B4-BE49-F238E27FC236}">
                    <a16:creationId xmlns:a16="http://schemas.microsoft.com/office/drawing/2014/main" id="{95A80011-1779-4000-956C-7F7C1827EEBD}"/>
                  </a:ext>
                </a:extLst>
              </xdr:cNvPr>
              <xdr:cNvSpPr txBox="1"/>
            </xdr:nvSpPr>
            <xdr:spPr bwMode="auto">
              <a:xfrm>
                <a:off x="4144388" y="7187046"/>
                <a:ext cx="1919288" cy="31432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a:t>
                </a: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11</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p>
              <a:p>
                <a:pPr algn="ctr" rtl="0">
                  <a:defRPr sz="1000"/>
                </a:pP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334</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46" name="テキスト ボックス 74">
                <a:extLst>
                  <a:ext uri="{FF2B5EF4-FFF2-40B4-BE49-F238E27FC236}">
                    <a16:creationId xmlns:a16="http://schemas.microsoft.com/office/drawing/2014/main" id="{4F9B77A5-A4B7-4802-827F-EDEA07015631}"/>
                  </a:ext>
                </a:extLst>
              </xdr:cNvPr>
              <xdr:cNvSpPr txBox="1"/>
            </xdr:nvSpPr>
            <xdr:spPr bwMode="auto">
              <a:xfrm>
                <a:off x="4071363" y="6969559"/>
                <a:ext cx="20880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一般競争入札、随意契約（少額）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テキスト ボックス 41">
                <a:extLst>
                  <a:ext uri="{FF2B5EF4-FFF2-40B4-BE49-F238E27FC236}">
                    <a16:creationId xmlns:a16="http://schemas.microsoft.com/office/drawing/2014/main" id="{DABAA8CD-A4C2-4748-A599-CC9AE3831EE8}"/>
                  </a:ext>
                </a:extLst>
              </xdr:cNvPr>
              <xdr:cNvSpPr txBox="1"/>
            </xdr:nvSpPr>
            <xdr:spPr bwMode="auto">
              <a:xfrm>
                <a:off x="4144388" y="8041617"/>
                <a:ext cx="1900237" cy="33813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L.</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地方公共団体等</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2</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rtl="0">
                  <a:lnSpc>
                    <a:spcPts val="1100"/>
                  </a:lnSpc>
                </a:pP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42</a:t>
                </a: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8" name="テキスト ボックス 76">
                <a:extLst>
                  <a:ext uri="{FF2B5EF4-FFF2-40B4-BE49-F238E27FC236}">
                    <a16:creationId xmlns:a16="http://schemas.microsoft.com/office/drawing/2014/main" id="{548F3B26-3451-40EA-9654-200FC3A311A8}"/>
                  </a:ext>
                </a:extLst>
              </xdr:cNvPr>
              <xdr:cNvSpPr txBox="1"/>
            </xdr:nvSpPr>
            <xdr:spPr bwMode="auto">
              <a:xfrm>
                <a:off x="4071363" y="7836829"/>
                <a:ext cx="2386012"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随意契約（その他）、随契契約（少額）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49" name="直線コネクタ 48">
                <a:extLst>
                  <a:ext uri="{FF2B5EF4-FFF2-40B4-BE49-F238E27FC236}">
                    <a16:creationId xmlns:a16="http://schemas.microsoft.com/office/drawing/2014/main" id="{8EE01E97-A1FB-48C1-B6A9-FE26456B434C}"/>
                  </a:ext>
                </a:extLst>
              </xdr:cNvPr>
              <xdr:cNvCxnSpPr/>
            </xdr:nvCxnSpPr>
            <xdr:spPr bwMode="auto">
              <a:xfrm flipH="1">
                <a:off x="3997641" y="8210685"/>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72DAEDD3-7B51-4CBD-97C3-D504136DE430}"/>
                  </a:ext>
                </a:extLst>
              </xdr:cNvPr>
              <xdr:cNvCxnSpPr/>
            </xdr:nvCxnSpPr>
            <xdr:spPr bwMode="auto">
              <a:xfrm flipV="1">
                <a:off x="3997640" y="7025640"/>
                <a:ext cx="0" cy="1194474"/>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79">
                <a:extLst>
                  <a:ext uri="{FF2B5EF4-FFF2-40B4-BE49-F238E27FC236}">
                    <a16:creationId xmlns:a16="http://schemas.microsoft.com/office/drawing/2014/main" id="{B0947C96-164D-4D1E-932B-1D1B173E21AA}"/>
                  </a:ext>
                </a:extLst>
              </xdr:cNvPr>
              <xdr:cNvSpPr txBox="1"/>
            </xdr:nvSpPr>
            <xdr:spPr>
              <a:xfrm>
                <a:off x="4057079" y="7510896"/>
                <a:ext cx="2412000" cy="2436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・深部地下水観測データ取得、分析作業等</a:t>
                </a:r>
              </a:p>
            </xdr:txBody>
          </xdr:sp>
          <xdr:sp macro="" textlink="">
            <xdr:nvSpPr>
              <xdr:cNvPr id="52" name="テキスト ボックス 80">
                <a:extLst>
                  <a:ext uri="{FF2B5EF4-FFF2-40B4-BE49-F238E27FC236}">
                    <a16:creationId xmlns:a16="http://schemas.microsoft.com/office/drawing/2014/main" id="{EDCE5C9A-B05B-4D7C-95B3-ED5371F20600}"/>
                  </a:ext>
                </a:extLst>
              </xdr:cNvPr>
              <xdr:cNvSpPr txBox="1"/>
            </xdr:nvSpPr>
            <xdr:spPr>
              <a:xfrm>
                <a:off x="4367150" y="8374723"/>
                <a:ext cx="2412000" cy="3982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・沿岸部海底湧出地下水の探査および採水技術に関する研究　等</a:t>
                </a:r>
              </a:p>
            </xdr:txBody>
          </xdr:sp>
        </xdr:grpSp>
        <xdr:grpSp>
          <xdr:nvGrpSpPr>
            <xdr:cNvPr id="15" name="グループ化 14">
              <a:extLst>
                <a:ext uri="{FF2B5EF4-FFF2-40B4-BE49-F238E27FC236}">
                  <a16:creationId xmlns:a16="http://schemas.microsoft.com/office/drawing/2014/main" id="{2CA429BF-EF95-4FA6-8FF4-93900C9ED3BB}"/>
                </a:ext>
              </a:extLst>
            </xdr:cNvPr>
            <xdr:cNvGrpSpPr/>
          </xdr:nvGrpSpPr>
          <xdr:grpSpPr>
            <a:xfrm>
              <a:off x="325777" y="1241879"/>
              <a:ext cx="2507705" cy="2389187"/>
              <a:chOff x="325777" y="1241879"/>
              <a:chExt cx="2507705" cy="2389187"/>
            </a:xfrm>
          </xdr:grpSpPr>
          <xdr:sp macro="" textlink="">
            <xdr:nvSpPr>
              <xdr:cNvPr id="33" name="テキスト ボックス 26">
                <a:extLst>
                  <a:ext uri="{FF2B5EF4-FFF2-40B4-BE49-F238E27FC236}">
                    <a16:creationId xmlns:a16="http://schemas.microsoft.com/office/drawing/2014/main" id="{1FB021A7-7AFD-4E33-94F5-88EA408C7CF9}"/>
                  </a:ext>
                </a:extLst>
              </xdr:cNvPr>
              <xdr:cNvSpPr txBox="1"/>
            </xdr:nvSpPr>
            <xdr:spPr>
              <a:xfrm>
                <a:off x="424054" y="1509670"/>
                <a:ext cx="2212677" cy="418768"/>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一般財団法人電力中央研究所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369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4" name="テキスト ボックス 11">
                <a:extLst>
                  <a:ext uri="{FF2B5EF4-FFF2-40B4-BE49-F238E27FC236}">
                    <a16:creationId xmlns:a16="http://schemas.microsoft.com/office/drawing/2014/main" id="{18191493-C1B1-4F98-90FA-B63EA2380697}"/>
                  </a:ext>
                </a:extLst>
              </xdr:cNvPr>
              <xdr:cNvSpPr txBox="1"/>
            </xdr:nvSpPr>
            <xdr:spPr>
              <a:xfrm>
                <a:off x="325777" y="1241879"/>
                <a:ext cx="2212677" cy="267961"/>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4">
                <a:extLst>
                  <a:ext uri="{FF2B5EF4-FFF2-40B4-BE49-F238E27FC236}">
                    <a16:creationId xmlns:a16="http://schemas.microsoft.com/office/drawing/2014/main" id="{9DB5429E-950F-4A0B-A33E-0B606910A00D}"/>
                  </a:ext>
                </a:extLst>
              </xdr:cNvPr>
              <xdr:cNvSpPr txBox="1"/>
            </xdr:nvSpPr>
            <xdr:spPr>
              <a:xfrm>
                <a:off x="452181" y="1928437"/>
                <a:ext cx="2321324" cy="53160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・岩盤中地下水流動評価技術高度化開発</a:t>
                </a: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・沿岸部処分システム評価確証開発</a:t>
                </a: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・地質環境長期安定性評価技術高度化開発</a:t>
                </a:r>
              </a:p>
            </xdr:txBody>
          </xdr:sp>
          <xdr:sp macro="" textlink="">
            <xdr:nvSpPr>
              <xdr:cNvPr id="36" name="テキスト ボックス 16">
                <a:extLst>
                  <a:ext uri="{FF2B5EF4-FFF2-40B4-BE49-F238E27FC236}">
                    <a16:creationId xmlns:a16="http://schemas.microsoft.com/office/drawing/2014/main" id="{D44E79D2-D09E-4373-98B5-ECFA256575C2}"/>
                  </a:ext>
                </a:extLst>
              </xdr:cNvPr>
              <xdr:cNvSpPr txBox="1"/>
            </xdr:nvSpPr>
            <xdr:spPr>
              <a:xfrm>
                <a:off x="755292" y="2806795"/>
                <a:ext cx="1878263" cy="40015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7">
                <a:extLst>
                  <a:ext uri="{FF2B5EF4-FFF2-40B4-BE49-F238E27FC236}">
                    <a16:creationId xmlns:a16="http://schemas.microsoft.com/office/drawing/2014/main" id="{CDA6753D-EA2F-4116-A93E-60CAFE032C1A}"/>
                  </a:ext>
                </a:extLst>
              </xdr:cNvPr>
              <xdr:cNvSpPr txBox="1"/>
            </xdr:nvSpPr>
            <xdr:spPr>
              <a:xfrm>
                <a:off x="701006" y="3202990"/>
                <a:ext cx="2132476" cy="428076"/>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ＭＳ Ｐゴシック" panose="020B0600070205080204" pitchFamily="50" charset="-128"/>
                    <a:ea typeface="ＭＳ Ｐゴシック" panose="020B0600070205080204" pitchFamily="50" charset="-128"/>
                    <a:cs typeface="+mn-cs"/>
                  </a:rPr>
                  <a:t>・地質環境モデル構築の高度化に関わる情報整理</a:t>
                </a:r>
              </a:p>
            </xdr:txBody>
          </xdr:sp>
          <xdr:sp macro="" textlink="">
            <xdr:nvSpPr>
              <xdr:cNvPr id="38" name="テキスト ボックス 18">
                <a:extLst>
                  <a:ext uri="{FF2B5EF4-FFF2-40B4-BE49-F238E27FC236}">
                    <a16:creationId xmlns:a16="http://schemas.microsoft.com/office/drawing/2014/main" id="{06EB1E5B-2B36-4FA9-8F87-E16E3E7FAD3D}"/>
                  </a:ext>
                </a:extLst>
              </xdr:cNvPr>
              <xdr:cNvSpPr txBox="1"/>
            </xdr:nvSpPr>
            <xdr:spPr>
              <a:xfrm>
                <a:off x="681871" y="2573276"/>
                <a:ext cx="1697010" cy="269875"/>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9" name="直線コネクタ 38">
                <a:extLst>
                  <a:ext uri="{FF2B5EF4-FFF2-40B4-BE49-F238E27FC236}">
                    <a16:creationId xmlns:a16="http://schemas.microsoft.com/office/drawing/2014/main" id="{47BE83B1-F106-4D08-B905-92641C177ECC}"/>
                  </a:ext>
                </a:extLst>
              </xdr:cNvPr>
              <xdr:cNvCxnSpPr/>
            </xdr:nvCxnSpPr>
            <xdr:spPr bwMode="auto">
              <a:xfrm>
                <a:off x="613264" y="2481017"/>
                <a:ext cx="0" cy="53239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1E7982D2-A2DB-41F6-80AD-D85BAC3F72C4}"/>
                  </a:ext>
                </a:extLst>
              </xdr:cNvPr>
              <xdr:cNvCxnSpPr/>
            </xdr:nvCxnSpPr>
            <xdr:spPr bwMode="auto">
              <a:xfrm flipH="1">
                <a:off x="605896" y="3008588"/>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a:extLst>
                <a:ext uri="{FF2B5EF4-FFF2-40B4-BE49-F238E27FC236}">
                  <a16:creationId xmlns:a16="http://schemas.microsoft.com/office/drawing/2014/main" id="{856FE25E-B1F8-407E-9736-C7984EB33774}"/>
                </a:ext>
              </a:extLst>
            </xdr:cNvPr>
            <xdr:cNvGrpSpPr/>
          </xdr:nvGrpSpPr>
          <xdr:grpSpPr>
            <a:xfrm>
              <a:off x="3068823" y="1237065"/>
              <a:ext cx="3311470" cy="4409877"/>
              <a:chOff x="3068823" y="1237065"/>
              <a:chExt cx="3311470" cy="4409877"/>
            </a:xfrm>
          </xdr:grpSpPr>
          <xdr:sp macro="" textlink="">
            <xdr:nvSpPr>
              <xdr:cNvPr id="17" name="テキスト ボックス 12">
                <a:extLst>
                  <a:ext uri="{FF2B5EF4-FFF2-40B4-BE49-F238E27FC236}">
                    <a16:creationId xmlns:a16="http://schemas.microsoft.com/office/drawing/2014/main" id="{44734FE3-A58D-4C13-818D-2F32ED39E63F}"/>
                  </a:ext>
                </a:extLst>
              </xdr:cNvPr>
              <xdr:cNvSpPr txBox="1"/>
            </xdr:nvSpPr>
            <xdr:spPr bwMode="auto">
              <a:xfrm>
                <a:off x="3068823" y="1237065"/>
                <a:ext cx="1980000" cy="26698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随意契約（複数年継続）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5">
                <a:extLst>
                  <a:ext uri="{FF2B5EF4-FFF2-40B4-BE49-F238E27FC236}">
                    <a16:creationId xmlns:a16="http://schemas.microsoft.com/office/drawing/2014/main" id="{F4814ABD-B60A-42E8-9A8B-FE3E30E1A176}"/>
                  </a:ext>
                </a:extLst>
              </xdr:cNvPr>
              <xdr:cNvSpPr txBox="1"/>
            </xdr:nvSpPr>
            <xdr:spPr bwMode="auto">
              <a:xfrm>
                <a:off x="3166937" y="1794591"/>
                <a:ext cx="2682240" cy="107725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・地質環境長期安定性評価技術高度化開発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・岩盤中地下水流動評価技術高度化開発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・地層処分施設閉鎖技術確証試験</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・ニアフィールドシステム評価確証技術開発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・直接処分等代替処分技術高度化開発</a:t>
                </a: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900">
                    <a:solidFill>
                      <a:sysClr val="windowText" lastClr="000000"/>
                    </a:solidFill>
                    <a:latin typeface="ＭＳ Ｐゴシック" panose="020B0600070205080204" pitchFamily="50" charset="-128"/>
                    <a:ea typeface="ＭＳ Ｐゴシック" panose="020B0600070205080204" pitchFamily="50" charset="-128"/>
                  </a:rPr>
                  <a:t>TRU</a:t>
                </a: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廃棄物処理・処分技術高度化開発</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900">
                    <a:solidFill>
                      <a:sysClr val="windowText" lastClr="000000"/>
                    </a:solidFill>
                    <a:latin typeface="ＭＳ Ｐゴシック" panose="020B0600070205080204" pitchFamily="50" charset="-128"/>
                    <a:ea typeface="ＭＳ Ｐゴシック" panose="020B0600070205080204" pitchFamily="50" charset="-128"/>
                  </a:rPr>
                  <a:t>・回収可能性技術高度化開発</a:t>
                </a:r>
              </a:p>
            </xdr:txBody>
          </xdr:sp>
          <xdr:sp macro="" textlink="">
            <xdr:nvSpPr>
              <xdr:cNvPr id="19" name="テキスト ボックス 43">
                <a:extLst>
                  <a:ext uri="{FF2B5EF4-FFF2-40B4-BE49-F238E27FC236}">
                    <a16:creationId xmlns:a16="http://schemas.microsoft.com/office/drawing/2014/main" id="{0CD5A6D2-40CC-4917-B4A6-1F2CFAE87B40}"/>
                  </a:ext>
                </a:extLst>
              </xdr:cNvPr>
              <xdr:cNvSpPr txBox="1"/>
            </xdr:nvSpPr>
            <xdr:spPr bwMode="auto">
              <a:xfrm>
                <a:off x="3396815" y="4394944"/>
                <a:ext cx="2761065" cy="261159"/>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・処分容器の閉じ込め機能高度化に関する腐食試験</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100"/>
                  </a:lnSpc>
                </a:pPr>
                <a:r>
                  <a:rPr lang="ja-JP" altLang="en-US" sz="900">
                    <a:solidFill>
                      <a:sysClr val="windowText" lastClr="000000"/>
                    </a:solidFill>
                    <a:latin typeface="ＭＳ Ｐゴシック" panose="020B0600070205080204" pitchFamily="50" charset="-128"/>
                    <a:ea typeface="ＭＳ Ｐゴシック" panose="020B0600070205080204" pitchFamily="50" charset="-128"/>
                  </a:rPr>
                  <a:t>　及び文献調査　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20" name="直線コネクタ 19">
                <a:extLst>
                  <a:ext uri="{FF2B5EF4-FFF2-40B4-BE49-F238E27FC236}">
                    <a16:creationId xmlns:a16="http://schemas.microsoft.com/office/drawing/2014/main" id="{D95D4E1A-E70C-4D3E-8BC1-4AEFE15E9C02}"/>
                  </a:ext>
                </a:extLst>
              </xdr:cNvPr>
              <xdr:cNvCxnSpPr/>
            </xdr:nvCxnSpPr>
            <xdr:spPr bwMode="auto">
              <a:xfrm>
                <a:off x="3336292" y="2889584"/>
                <a:ext cx="0" cy="2258798"/>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51">
                <a:extLst>
                  <a:ext uri="{FF2B5EF4-FFF2-40B4-BE49-F238E27FC236}">
                    <a16:creationId xmlns:a16="http://schemas.microsoft.com/office/drawing/2014/main" id="{6F164FC0-C8E9-42E6-9D48-101CE26CBFC8}"/>
                  </a:ext>
                </a:extLst>
              </xdr:cNvPr>
              <xdr:cNvSpPr txBox="1"/>
            </xdr:nvSpPr>
            <xdr:spPr bwMode="auto">
              <a:xfrm>
                <a:off x="3377564" y="2936625"/>
                <a:ext cx="2430341" cy="21987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一般競争入札（最低価格、総合評価）　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52">
                <a:extLst>
                  <a:ext uri="{FF2B5EF4-FFF2-40B4-BE49-F238E27FC236}">
                    <a16:creationId xmlns:a16="http://schemas.microsoft.com/office/drawing/2014/main" id="{62B55230-3BE0-4EEA-BFC9-FB88B6D4EE20}"/>
                  </a:ext>
                </a:extLst>
              </xdr:cNvPr>
              <xdr:cNvSpPr txBox="1"/>
            </xdr:nvSpPr>
            <xdr:spPr bwMode="auto">
              <a:xfrm>
                <a:off x="3377565" y="3854809"/>
                <a:ext cx="2466532" cy="306247"/>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一般競争入札最低価格）、随意契約（公募）等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3" name="テキスト ボックス 50">
                <a:extLst>
                  <a:ext uri="{FF2B5EF4-FFF2-40B4-BE49-F238E27FC236}">
                    <a16:creationId xmlns:a16="http://schemas.microsoft.com/office/drawing/2014/main" id="{5C500220-2F47-4EF7-B78B-D8929FF81823}"/>
                  </a:ext>
                </a:extLst>
              </xdr:cNvPr>
              <xdr:cNvSpPr txBox="1"/>
            </xdr:nvSpPr>
            <xdr:spPr bwMode="auto">
              <a:xfrm>
                <a:off x="3396815" y="3552353"/>
                <a:ext cx="2983478" cy="27361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kern="1200">
                    <a:solidFill>
                      <a:schemeClr val="tx1"/>
                    </a:solidFill>
                    <a:effectLst/>
                    <a:latin typeface="ＭＳ Ｐゴシック" panose="020B0600070205080204" pitchFamily="50" charset="-128"/>
                    <a:ea typeface="ＭＳ Ｐゴシック" panose="020B0600070205080204" pitchFamily="50" charset="-128"/>
                    <a:cs typeface="+mn-cs"/>
                  </a:rPr>
                  <a:t>化石海水分布を確認するためのボーリング調査</a:t>
                </a:r>
                <a:r>
                  <a:rPr kumimoji="1" lang="ja-JP"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10">
                <a:extLst>
                  <a:ext uri="{FF2B5EF4-FFF2-40B4-BE49-F238E27FC236}">
                    <a16:creationId xmlns:a16="http://schemas.microsoft.com/office/drawing/2014/main" id="{92BAE3BB-9298-4F6D-87BB-A16A24D87316}"/>
                  </a:ext>
                </a:extLst>
              </xdr:cNvPr>
              <xdr:cNvSpPr txBox="1"/>
            </xdr:nvSpPr>
            <xdr:spPr bwMode="auto">
              <a:xfrm>
                <a:off x="3170169" y="1480492"/>
                <a:ext cx="2673927" cy="33765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国立研究開発法人日本原子力研究開発機構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1,408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95">
                <a:extLst>
                  <a:ext uri="{FF2B5EF4-FFF2-40B4-BE49-F238E27FC236}">
                    <a16:creationId xmlns:a16="http://schemas.microsoft.com/office/drawing/2014/main" id="{31A63C80-1A51-446D-B02C-4837F8AEBB58}"/>
                  </a:ext>
                </a:extLst>
              </xdr:cNvPr>
              <xdr:cNvSpPr txBox="1"/>
            </xdr:nvSpPr>
            <xdr:spPr bwMode="auto">
              <a:xfrm>
                <a:off x="3480292" y="3156496"/>
                <a:ext cx="2004528" cy="37691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D.</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民間団体等（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p>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761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26" name="テキスト ボックス 41">
                <a:extLst>
                  <a:ext uri="{FF2B5EF4-FFF2-40B4-BE49-F238E27FC236}">
                    <a16:creationId xmlns:a16="http://schemas.microsoft.com/office/drawing/2014/main" id="{B5E7F760-B920-445E-B5B2-1AED2FD20A97}"/>
                  </a:ext>
                </a:extLst>
              </xdr:cNvPr>
              <xdr:cNvSpPr txBox="1"/>
            </xdr:nvSpPr>
            <xdr:spPr bwMode="auto">
              <a:xfrm>
                <a:off x="3480292" y="4066369"/>
                <a:ext cx="2395854" cy="3455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E.</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国立研究開発法人、財団法人等（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25</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43">
                <a:extLst>
                  <a:ext uri="{FF2B5EF4-FFF2-40B4-BE49-F238E27FC236}">
                    <a16:creationId xmlns:a16="http://schemas.microsoft.com/office/drawing/2014/main" id="{B58D2ABC-53FA-45AD-AF49-E7ACCB20E5F0}"/>
                  </a:ext>
                </a:extLst>
              </xdr:cNvPr>
              <xdr:cNvSpPr txBox="1"/>
            </xdr:nvSpPr>
            <xdr:spPr bwMode="auto">
              <a:xfrm>
                <a:off x="3396815" y="5306218"/>
                <a:ext cx="2761065" cy="34072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・地質環境の長期安定性評価に係る地形・地質・断層</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nSpc>
                    <a:spcPts val="10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　調査技術の高度化に関する共同研究　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8" name="テキスト ボックス 52">
                <a:extLst>
                  <a:ext uri="{FF2B5EF4-FFF2-40B4-BE49-F238E27FC236}">
                    <a16:creationId xmlns:a16="http://schemas.microsoft.com/office/drawing/2014/main" id="{F3201A02-72DA-45DE-8079-4A5B52DCD791}"/>
                  </a:ext>
                </a:extLst>
              </xdr:cNvPr>
              <xdr:cNvSpPr txBox="1"/>
            </xdr:nvSpPr>
            <xdr:spPr bwMode="auto">
              <a:xfrm>
                <a:off x="3377564" y="4711957"/>
                <a:ext cx="2168143" cy="253202"/>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随意契約（公募、少額）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41">
                <a:extLst>
                  <a:ext uri="{FF2B5EF4-FFF2-40B4-BE49-F238E27FC236}">
                    <a16:creationId xmlns:a16="http://schemas.microsoft.com/office/drawing/2014/main" id="{B9FF5554-92CE-4E31-911E-AE2216C4C260}"/>
                  </a:ext>
                </a:extLst>
              </xdr:cNvPr>
              <xdr:cNvSpPr txBox="1"/>
            </xdr:nvSpPr>
            <xdr:spPr bwMode="auto">
              <a:xfrm>
                <a:off x="3480292" y="4942840"/>
                <a:ext cx="2039323" cy="36121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17</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0" name="直線コネクタ 29">
                <a:extLst>
                  <a:ext uri="{FF2B5EF4-FFF2-40B4-BE49-F238E27FC236}">
                    <a16:creationId xmlns:a16="http://schemas.microsoft.com/office/drawing/2014/main" id="{4F3617BD-0004-4BBF-AA77-199E060FDA84}"/>
                  </a:ext>
                </a:extLst>
              </xdr:cNvPr>
              <xdr:cNvCxnSpPr/>
            </xdr:nvCxnSpPr>
            <xdr:spPr bwMode="auto">
              <a:xfrm flipH="1">
                <a:off x="3336292" y="3339960"/>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51ED8A8A-9E0B-408C-9391-C681E5C5E493}"/>
                  </a:ext>
                </a:extLst>
              </xdr:cNvPr>
              <xdr:cNvCxnSpPr/>
            </xdr:nvCxnSpPr>
            <xdr:spPr bwMode="auto">
              <a:xfrm flipH="1">
                <a:off x="3336292" y="4250182"/>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A475572E-8A67-4656-9EFD-A1ED7111DB71}"/>
                  </a:ext>
                </a:extLst>
              </xdr:cNvPr>
              <xdr:cNvCxnSpPr/>
            </xdr:nvCxnSpPr>
            <xdr:spPr bwMode="auto">
              <a:xfrm flipH="1">
                <a:off x="3336292" y="5142352"/>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7" name="テキスト ボックス 80">
            <a:extLst>
              <a:ext uri="{FF2B5EF4-FFF2-40B4-BE49-F238E27FC236}">
                <a16:creationId xmlns:a16="http://schemas.microsoft.com/office/drawing/2014/main" id="{F71222B5-1405-43A0-BB62-F62383B338C1}"/>
              </a:ext>
            </a:extLst>
          </xdr:cNvPr>
          <xdr:cNvSpPr txBox="1"/>
        </xdr:nvSpPr>
        <xdr:spPr>
          <a:xfrm>
            <a:off x="6646582" y="65797626"/>
            <a:ext cx="2687799" cy="384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・海底環境調査</a:t>
            </a:r>
          </a:p>
        </xdr:txBody>
      </xdr:sp>
      <xdr:sp macro="" textlink="">
        <xdr:nvSpPr>
          <xdr:cNvPr id="68" name="テキスト ボックス 41">
            <a:extLst>
              <a:ext uri="{FF2B5EF4-FFF2-40B4-BE49-F238E27FC236}">
                <a16:creationId xmlns:a16="http://schemas.microsoft.com/office/drawing/2014/main" id="{62CC8409-D002-402E-95D5-038C13F4DD99}"/>
              </a:ext>
            </a:extLst>
          </xdr:cNvPr>
          <xdr:cNvSpPr txBox="1"/>
        </xdr:nvSpPr>
        <xdr:spPr bwMode="auto">
          <a:xfrm>
            <a:off x="6633882" y="65498382"/>
            <a:ext cx="2116822" cy="33555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M.</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民間団体</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3</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者）</a:t>
            </a:r>
            <a:endPar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rtl="0">
              <a:lnSpc>
                <a:spcPts val="1100"/>
              </a:lnSpc>
            </a:pPr>
            <a:r>
              <a:rPr lang="en-US"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24</a:t>
            </a:r>
            <a:r>
              <a:rPr lang="ja-JP" altLang="en-US"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a:t>
            </a:r>
            <a:r>
              <a:rPr lang="ja-JP" altLang="ja-JP" sz="900" b="0" i="0" baseline="0">
                <a:solidFill>
                  <a:sysClr val="windowText" lastClr="000000"/>
                </a:solidFill>
                <a:latin typeface="ＭＳ Ｐゴシック" panose="020B0600070205080204" pitchFamily="50" charset="-128"/>
                <a:ea typeface="ＭＳ Ｐゴシック" panose="020B0600070205080204" pitchFamily="50" charset="-128"/>
                <a:cs typeface="+mn-cs"/>
              </a:rPr>
              <a:t>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69" name="直線コネクタ 68">
            <a:extLst>
              <a:ext uri="{FF2B5EF4-FFF2-40B4-BE49-F238E27FC236}">
                <a16:creationId xmlns:a16="http://schemas.microsoft.com/office/drawing/2014/main" id="{1CD2DB91-4532-4E9C-AE76-4BF324885871}"/>
              </a:ext>
            </a:extLst>
          </xdr:cNvPr>
          <xdr:cNvCxnSpPr/>
        </xdr:nvCxnSpPr>
        <xdr:spPr bwMode="auto">
          <a:xfrm flipV="1">
            <a:off x="6468037" y="65032779"/>
            <a:ext cx="0" cy="64856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6E1AD11A-20BD-4432-A6AC-0F807BA3A6A6}"/>
              </a:ext>
            </a:extLst>
          </xdr:cNvPr>
          <xdr:cNvCxnSpPr/>
        </xdr:nvCxnSpPr>
        <xdr:spPr bwMode="auto">
          <a:xfrm flipH="1">
            <a:off x="6474565" y="65686934"/>
            <a:ext cx="158044"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315</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エネルギー対策特別会計電源開発促進勘定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78.7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科学技術・イノベーション</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v>3843</v>
      </c>
      <c r="Q13" s="684"/>
      <c r="R13" s="684"/>
      <c r="S13" s="684"/>
      <c r="T13" s="684"/>
      <c r="U13" s="684"/>
      <c r="V13" s="685"/>
      <c r="W13" s="683">
        <v>3829</v>
      </c>
      <c r="X13" s="684"/>
      <c r="Y13" s="684"/>
      <c r="Z13" s="684"/>
      <c r="AA13" s="684"/>
      <c r="AB13" s="684"/>
      <c r="AC13" s="685"/>
      <c r="AD13" s="683">
        <v>3790</v>
      </c>
      <c r="AE13" s="684"/>
      <c r="AF13" s="684"/>
      <c r="AG13" s="684"/>
      <c r="AH13" s="684"/>
      <c r="AI13" s="684"/>
      <c r="AJ13" s="685"/>
      <c r="AK13" s="683">
        <v>3500</v>
      </c>
      <c r="AL13" s="684"/>
      <c r="AM13" s="684"/>
      <c r="AN13" s="684"/>
      <c r="AO13" s="684"/>
      <c r="AP13" s="684"/>
      <c r="AQ13" s="685"/>
      <c r="AR13" s="718">
        <v>3700</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41</v>
      </c>
      <c r="J15" s="778"/>
      <c r="K15" s="778"/>
      <c r="L15" s="778"/>
      <c r="M15" s="778"/>
      <c r="N15" s="778"/>
      <c r="O15" s="779"/>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1"/>
    </row>
    <row r="16" spans="1:50" ht="21" customHeight="1" x14ac:dyDescent="0.15">
      <c r="A16" s="305"/>
      <c r="B16" s="306"/>
      <c r="C16" s="306"/>
      <c r="D16" s="306"/>
      <c r="E16" s="306"/>
      <c r="F16" s="307"/>
      <c r="G16" s="772"/>
      <c r="H16" s="773"/>
      <c r="I16" s="765" t="s">
        <v>42</v>
      </c>
      <c r="J16" s="778"/>
      <c r="K16" s="778"/>
      <c r="L16" s="778"/>
      <c r="M16" s="778"/>
      <c r="N16" s="778"/>
      <c r="O16" s="779"/>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3843</v>
      </c>
      <c r="Q18" s="762"/>
      <c r="R18" s="762"/>
      <c r="S18" s="762"/>
      <c r="T18" s="762"/>
      <c r="U18" s="762"/>
      <c r="V18" s="763"/>
      <c r="W18" s="761">
        <f>SUM(W13:AC17)</f>
        <v>3829</v>
      </c>
      <c r="X18" s="762"/>
      <c r="Y18" s="762"/>
      <c r="Z18" s="762"/>
      <c r="AA18" s="762"/>
      <c r="AB18" s="762"/>
      <c r="AC18" s="763"/>
      <c r="AD18" s="761">
        <f>SUM(AD13:AJ17)</f>
        <v>3790</v>
      </c>
      <c r="AE18" s="762"/>
      <c r="AF18" s="762"/>
      <c r="AG18" s="762"/>
      <c r="AH18" s="762"/>
      <c r="AI18" s="762"/>
      <c r="AJ18" s="763"/>
      <c r="AK18" s="761">
        <f>SUM(AK13:AQ17)</f>
        <v>3500</v>
      </c>
      <c r="AL18" s="762"/>
      <c r="AM18" s="762"/>
      <c r="AN18" s="762"/>
      <c r="AO18" s="762"/>
      <c r="AP18" s="762"/>
      <c r="AQ18" s="763"/>
      <c r="AR18" s="761">
        <f>SUM(AR13:AX17)</f>
        <v>3700</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v>3565</v>
      </c>
      <c r="Q19" s="684"/>
      <c r="R19" s="684"/>
      <c r="S19" s="684"/>
      <c r="T19" s="684"/>
      <c r="U19" s="684"/>
      <c r="V19" s="685"/>
      <c r="W19" s="683">
        <v>3561</v>
      </c>
      <c r="X19" s="684"/>
      <c r="Y19" s="684"/>
      <c r="Z19" s="684"/>
      <c r="AA19" s="684"/>
      <c r="AB19" s="684"/>
      <c r="AC19" s="685"/>
      <c r="AD19" s="683">
        <v>3601</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f>IF(P18=0, "-", SUM(P19)/P18)</f>
        <v>0.92766068175904237</v>
      </c>
      <c r="Q20" s="729"/>
      <c r="R20" s="729"/>
      <c r="S20" s="729"/>
      <c r="T20" s="729"/>
      <c r="U20" s="729"/>
      <c r="V20" s="729"/>
      <c r="W20" s="729">
        <f>IF(W18=0, "-", SUM(W19)/W18)</f>
        <v>0.93000783494384953</v>
      </c>
      <c r="X20" s="729"/>
      <c r="Y20" s="729"/>
      <c r="Z20" s="729"/>
      <c r="AA20" s="729"/>
      <c r="AB20" s="729"/>
      <c r="AC20" s="729"/>
      <c r="AD20" s="729">
        <f>IF(AD18=0, "-", SUM(AD19)/AD18)</f>
        <v>0.95013192612137198</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f>IF(P19=0, "-", SUM(P19)/SUM(P13,P14))</f>
        <v>0.92766068175904237</v>
      </c>
      <c r="Q21" s="729"/>
      <c r="R21" s="729"/>
      <c r="S21" s="729"/>
      <c r="T21" s="729"/>
      <c r="U21" s="729"/>
      <c r="V21" s="729"/>
      <c r="W21" s="729">
        <f>IF(W19=0, "-", SUM(W19)/SUM(W13,W14))</f>
        <v>0.93000783494384953</v>
      </c>
      <c r="X21" s="729"/>
      <c r="Y21" s="729"/>
      <c r="Z21" s="729"/>
      <c r="AA21" s="729"/>
      <c r="AB21" s="729"/>
      <c r="AC21" s="729"/>
      <c r="AD21" s="729">
        <f>IF(AD19=0, "-", SUM(AD19)/SUM(AD13,AD14))</f>
        <v>0.95013192612137198</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33.75" customHeight="1" x14ac:dyDescent="0.15">
      <c r="A23" s="692"/>
      <c r="B23" s="693"/>
      <c r="C23" s="693"/>
      <c r="D23" s="693"/>
      <c r="E23" s="693"/>
      <c r="F23" s="694"/>
      <c r="G23" s="715" t="s">
        <v>53</v>
      </c>
      <c r="H23" s="716"/>
      <c r="I23" s="716"/>
      <c r="J23" s="716"/>
      <c r="K23" s="716"/>
      <c r="L23" s="716"/>
      <c r="M23" s="716"/>
      <c r="N23" s="716"/>
      <c r="O23" s="717"/>
      <c r="P23" s="718">
        <v>3500</v>
      </c>
      <c r="Q23" s="719"/>
      <c r="R23" s="719"/>
      <c r="S23" s="719"/>
      <c r="T23" s="719"/>
      <c r="U23" s="719"/>
      <c r="V23" s="720"/>
      <c r="W23" s="718">
        <v>3700</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3500</v>
      </c>
      <c r="Q29" s="705"/>
      <c r="R29" s="705"/>
      <c r="S29" s="705"/>
      <c r="T29" s="705"/>
      <c r="U29" s="705"/>
      <c r="V29" s="706"/>
      <c r="W29" s="707">
        <f>AR13</f>
        <v>3700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87" customHeight="1" x14ac:dyDescent="0.15">
      <c r="A32" s="506"/>
      <c r="B32" s="157"/>
      <c r="C32" s="157"/>
      <c r="D32" s="157"/>
      <c r="E32" s="157"/>
      <c r="F32" s="158"/>
      <c r="G32" s="713"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8</v>
      </c>
      <c r="AF32" s="603"/>
      <c r="AG32" s="603"/>
      <c r="AH32" s="603"/>
      <c r="AI32" s="603">
        <v>8</v>
      </c>
      <c r="AJ32" s="603"/>
      <c r="AK32" s="603"/>
      <c r="AL32" s="603"/>
      <c r="AM32" s="603">
        <v>8</v>
      </c>
      <c r="AN32" s="603"/>
      <c r="AO32" s="603"/>
      <c r="AP32" s="603"/>
      <c r="AQ32" s="603" t="s">
        <v>40</v>
      </c>
      <c r="AR32" s="603"/>
      <c r="AS32" s="603"/>
      <c r="AT32" s="603"/>
      <c r="AU32" s="604" t="s">
        <v>40</v>
      </c>
      <c r="AV32" s="605"/>
      <c r="AW32" s="605"/>
      <c r="AX32" s="606"/>
    </row>
    <row r="33" spans="1:51" ht="87"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8</v>
      </c>
      <c r="AF33" s="603"/>
      <c r="AG33" s="603"/>
      <c r="AH33" s="603"/>
      <c r="AI33" s="603">
        <v>8</v>
      </c>
      <c r="AJ33" s="603"/>
      <c r="AK33" s="603"/>
      <c r="AL33" s="603"/>
      <c r="AM33" s="603">
        <v>8</v>
      </c>
      <c r="AN33" s="603"/>
      <c r="AO33" s="603"/>
      <c r="AP33" s="603"/>
      <c r="AQ33" s="603">
        <v>8</v>
      </c>
      <c r="AR33" s="603"/>
      <c r="AS33" s="603"/>
      <c r="AT33" s="603"/>
      <c r="AU33" s="604" t="s">
        <v>40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75</v>
      </c>
      <c r="B37" s="654"/>
      <c r="C37" s="654"/>
      <c r="D37" s="654"/>
      <c r="E37" s="654"/>
      <c r="F37" s="655"/>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78</v>
      </c>
      <c r="AR37" s="217"/>
      <c r="AS37" s="217"/>
      <c r="AT37" s="218"/>
      <c r="AU37" s="197" t="s">
        <v>79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80</v>
      </c>
      <c r="AT38" s="132"/>
      <c r="AU38" s="130" t="s">
        <v>40</v>
      </c>
      <c r="AV38" s="130"/>
      <c r="AW38" s="112" t="s">
        <v>81</v>
      </c>
      <c r="AX38" s="133"/>
    </row>
    <row r="39" spans="1:51" ht="51.75" customHeight="1" x14ac:dyDescent="0.15">
      <c r="A39" s="659"/>
      <c r="B39" s="657"/>
      <c r="C39" s="657"/>
      <c r="D39" s="657"/>
      <c r="E39" s="657"/>
      <c r="F39" s="658"/>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67</v>
      </c>
      <c r="AC39" s="152"/>
      <c r="AD39" s="152"/>
      <c r="AE39" s="97">
        <v>10</v>
      </c>
      <c r="AF39" s="91"/>
      <c r="AG39" s="91"/>
      <c r="AH39" s="91"/>
      <c r="AI39" s="97">
        <v>15</v>
      </c>
      <c r="AJ39" s="91"/>
      <c r="AK39" s="91"/>
      <c r="AL39" s="91"/>
      <c r="AM39" s="97">
        <v>20</v>
      </c>
      <c r="AN39" s="91"/>
      <c r="AO39" s="91"/>
      <c r="AP39" s="91"/>
      <c r="AQ39" s="98" t="s">
        <v>40</v>
      </c>
      <c r="AR39" s="99"/>
      <c r="AS39" s="99"/>
      <c r="AT39" s="100"/>
      <c r="AU39" s="91" t="s">
        <v>40</v>
      </c>
      <c r="AV39" s="91"/>
      <c r="AW39" s="91"/>
      <c r="AX39" s="92"/>
    </row>
    <row r="40" spans="1:51" ht="51.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67</v>
      </c>
      <c r="AC40" s="96"/>
      <c r="AD40" s="96"/>
      <c r="AE40" s="97">
        <v>25</v>
      </c>
      <c r="AF40" s="91"/>
      <c r="AG40" s="91"/>
      <c r="AH40" s="91"/>
      <c r="AI40" s="97">
        <v>25</v>
      </c>
      <c r="AJ40" s="91"/>
      <c r="AK40" s="91"/>
      <c r="AL40" s="91"/>
      <c r="AM40" s="97">
        <v>25</v>
      </c>
      <c r="AN40" s="91"/>
      <c r="AO40" s="91"/>
      <c r="AP40" s="91"/>
      <c r="AQ40" s="98" t="s">
        <v>40</v>
      </c>
      <c r="AR40" s="99"/>
      <c r="AS40" s="99"/>
      <c r="AT40" s="100"/>
      <c r="AU40" s="91">
        <v>25</v>
      </c>
      <c r="AV40" s="91"/>
      <c r="AW40" s="91"/>
      <c r="AX40" s="92"/>
    </row>
    <row r="41" spans="1:51" ht="51.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v>40</v>
      </c>
      <c r="AF41" s="91"/>
      <c r="AG41" s="91"/>
      <c r="AH41" s="91"/>
      <c r="AI41" s="97">
        <v>60</v>
      </c>
      <c r="AJ41" s="91"/>
      <c r="AK41" s="91"/>
      <c r="AL41" s="91"/>
      <c r="AM41" s="97">
        <v>80</v>
      </c>
      <c r="AN41" s="91"/>
      <c r="AO41" s="91"/>
      <c r="AP41" s="91"/>
      <c r="AQ41" s="98" t="s">
        <v>40</v>
      </c>
      <c r="AR41" s="99"/>
      <c r="AS41" s="99"/>
      <c r="AT41" s="100"/>
      <c r="AU41" s="91" t="s">
        <v>40</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98</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74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78</v>
      </c>
      <c r="AR71" s="217"/>
      <c r="AS71" s="217"/>
      <c r="AT71" s="218"/>
      <c r="AU71" s="197" t="s">
        <v>79</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40</v>
      </c>
      <c r="AR72" s="504"/>
      <c r="AS72" s="131" t="s">
        <v>80</v>
      </c>
      <c r="AT72" s="132"/>
      <c r="AU72" s="130" t="s">
        <v>40</v>
      </c>
      <c r="AV72" s="130"/>
      <c r="AW72" s="112" t="s">
        <v>81</v>
      </c>
      <c r="AX72" s="133"/>
      <c r="AY72">
        <f t="shared" ref="AY72:AY77" si="1">$AY$71</f>
        <v>1</v>
      </c>
    </row>
    <row r="73" spans="1:51" ht="55.5" customHeight="1" x14ac:dyDescent="0.15">
      <c r="A73" s="587"/>
      <c r="B73" s="585"/>
      <c r="C73" s="585"/>
      <c r="D73" s="585"/>
      <c r="E73" s="585"/>
      <c r="F73" s="586"/>
      <c r="G73" s="182" t="s">
        <v>99</v>
      </c>
      <c r="H73" s="183"/>
      <c r="I73" s="183"/>
      <c r="J73" s="183"/>
      <c r="K73" s="183"/>
      <c r="L73" s="183"/>
      <c r="M73" s="183"/>
      <c r="N73" s="183"/>
      <c r="O73" s="184"/>
      <c r="P73" s="135" t="s">
        <v>100</v>
      </c>
      <c r="Q73" s="135"/>
      <c r="R73" s="135"/>
      <c r="S73" s="135"/>
      <c r="T73" s="135"/>
      <c r="U73" s="135"/>
      <c r="V73" s="135"/>
      <c r="W73" s="135"/>
      <c r="X73" s="136"/>
      <c r="Y73" s="219" t="s">
        <v>84</v>
      </c>
      <c r="Z73" s="220"/>
      <c r="AA73" s="221"/>
      <c r="AB73" s="152" t="s">
        <v>67</v>
      </c>
      <c r="AC73" s="152"/>
      <c r="AD73" s="152"/>
      <c r="AE73" s="97">
        <v>20</v>
      </c>
      <c r="AF73" s="91"/>
      <c r="AG73" s="91"/>
      <c r="AH73" s="91"/>
      <c r="AI73" s="97">
        <v>30</v>
      </c>
      <c r="AJ73" s="91"/>
      <c r="AK73" s="91"/>
      <c r="AL73" s="91"/>
      <c r="AM73" s="97">
        <v>40</v>
      </c>
      <c r="AN73" s="91"/>
      <c r="AO73" s="91"/>
      <c r="AP73" s="91"/>
      <c r="AQ73" s="98" t="s">
        <v>40</v>
      </c>
      <c r="AR73" s="99"/>
      <c r="AS73" s="99"/>
      <c r="AT73" s="100"/>
      <c r="AU73" s="91" t="s">
        <v>40</v>
      </c>
      <c r="AV73" s="91"/>
      <c r="AW73" s="91"/>
      <c r="AX73" s="92"/>
      <c r="AY73">
        <f t="shared" si="1"/>
        <v>1</v>
      </c>
    </row>
    <row r="74" spans="1:51" ht="55.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67</v>
      </c>
      <c r="AC74" s="96"/>
      <c r="AD74" s="96"/>
      <c r="AE74" s="97">
        <v>50</v>
      </c>
      <c r="AF74" s="91"/>
      <c r="AG74" s="91"/>
      <c r="AH74" s="91"/>
      <c r="AI74" s="97">
        <v>50</v>
      </c>
      <c r="AJ74" s="91"/>
      <c r="AK74" s="91"/>
      <c r="AL74" s="91"/>
      <c r="AM74" s="97">
        <v>50</v>
      </c>
      <c r="AN74" s="91"/>
      <c r="AO74" s="91"/>
      <c r="AP74" s="91"/>
      <c r="AQ74" s="98" t="s">
        <v>40</v>
      </c>
      <c r="AR74" s="99"/>
      <c r="AS74" s="99"/>
      <c r="AT74" s="100"/>
      <c r="AU74" s="91">
        <v>50</v>
      </c>
      <c r="AV74" s="91"/>
      <c r="AW74" s="91"/>
      <c r="AX74" s="92"/>
      <c r="AY74">
        <f t="shared" si="1"/>
        <v>1</v>
      </c>
    </row>
    <row r="75" spans="1:51" ht="55.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v>40</v>
      </c>
      <c r="AF75" s="91"/>
      <c r="AG75" s="91"/>
      <c r="AH75" s="91"/>
      <c r="AI75" s="97">
        <v>60</v>
      </c>
      <c r="AJ75" s="91"/>
      <c r="AK75" s="91"/>
      <c r="AL75" s="91"/>
      <c r="AM75" s="97">
        <v>80</v>
      </c>
      <c r="AN75" s="91"/>
      <c r="AO75" s="91"/>
      <c r="AP75" s="91"/>
      <c r="AQ75" s="98" t="s">
        <v>40</v>
      </c>
      <c r="AR75" s="99"/>
      <c r="AS75" s="99"/>
      <c r="AT75" s="100"/>
      <c r="AU75" s="91" t="s">
        <v>40</v>
      </c>
      <c r="AV75" s="91"/>
      <c r="AW75" s="91"/>
      <c r="AX75" s="92"/>
      <c r="AY75">
        <f t="shared" si="1"/>
        <v>1</v>
      </c>
    </row>
    <row r="76" spans="1:51" ht="23.25" customHeight="1" x14ac:dyDescent="0.15">
      <c r="A76" s="191" t="s">
        <v>88</v>
      </c>
      <c r="B76" s="154"/>
      <c r="C76" s="154"/>
      <c r="D76" s="154"/>
      <c r="E76" s="154"/>
      <c r="F76" s="155"/>
      <c r="G76" s="182" t="s">
        <v>89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74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78</v>
      </c>
      <c r="AR105" s="217"/>
      <c r="AS105" s="217"/>
      <c r="AT105" s="218"/>
      <c r="AU105" s="197" t="s">
        <v>79</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40</v>
      </c>
      <c r="AR106" s="504"/>
      <c r="AS106" s="131" t="s">
        <v>80</v>
      </c>
      <c r="AT106" s="132"/>
      <c r="AU106" s="130" t="s">
        <v>40</v>
      </c>
      <c r="AV106" s="130"/>
      <c r="AW106" s="112" t="s">
        <v>81</v>
      </c>
      <c r="AX106" s="133"/>
      <c r="AY106">
        <f t="shared" ref="AY106:AY111" si="3">$AY$105</f>
        <v>1</v>
      </c>
    </row>
    <row r="107" spans="1:51" ht="60" customHeight="1" x14ac:dyDescent="0.15">
      <c r="A107" s="587"/>
      <c r="B107" s="585"/>
      <c r="C107" s="585"/>
      <c r="D107" s="585"/>
      <c r="E107" s="585"/>
      <c r="F107" s="586"/>
      <c r="G107" s="182" t="s">
        <v>102</v>
      </c>
      <c r="H107" s="183"/>
      <c r="I107" s="183"/>
      <c r="J107" s="183"/>
      <c r="K107" s="183"/>
      <c r="L107" s="183"/>
      <c r="M107" s="183"/>
      <c r="N107" s="183"/>
      <c r="O107" s="184"/>
      <c r="P107" s="135" t="s">
        <v>103</v>
      </c>
      <c r="Q107" s="135"/>
      <c r="R107" s="135"/>
      <c r="S107" s="135"/>
      <c r="T107" s="135"/>
      <c r="U107" s="135"/>
      <c r="V107" s="135"/>
      <c r="W107" s="135"/>
      <c r="X107" s="136"/>
      <c r="Y107" s="219" t="s">
        <v>84</v>
      </c>
      <c r="Z107" s="220"/>
      <c r="AA107" s="221"/>
      <c r="AB107" s="152" t="s">
        <v>67</v>
      </c>
      <c r="AC107" s="152"/>
      <c r="AD107" s="152"/>
      <c r="AE107" s="97">
        <v>12</v>
      </c>
      <c r="AF107" s="91"/>
      <c r="AG107" s="91"/>
      <c r="AH107" s="91"/>
      <c r="AI107" s="97">
        <v>18</v>
      </c>
      <c r="AJ107" s="91"/>
      <c r="AK107" s="91"/>
      <c r="AL107" s="91"/>
      <c r="AM107" s="97">
        <v>24</v>
      </c>
      <c r="AN107" s="91"/>
      <c r="AO107" s="91"/>
      <c r="AP107" s="91"/>
      <c r="AQ107" s="98" t="s">
        <v>40</v>
      </c>
      <c r="AR107" s="99"/>
      <c r="AS107" s="99"/>
      <c r="AT107" s="100"/>
      <c r="AU107" s="91" t="s">
        <v>40</v>
      </c>
      <c r="AV107" s="91"/>
      <c r="AW107" s="91"/>
      <c r="AX107" s="92"/>
      <c r="AY107">
        <f t="shared" si="3"/>
        <v>1</v>
      </c>
    </row>
    <row r="108" spans="1:51" ht="60"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t="s">
        <v>67</v>
      </c>
      <c r="AC108" s="96"/>
      <c r="AD108" s="96"/>
      <c r="AE108" s="97">
        <v>30</v>
      </c>
      <c r="AF108" s="91"/>
      <c r="AG108" s="91"/>
      <c r="AH108" s="91"/>
      <c r="AI108" s="97">
        <v>30</v>
      </c>
      <c r="AJ108" s="91"/>
      <c r="AK108" s="91"/>
      <c r="AL108" s="91"/>
      <c r="AM108" s="97">
        <v>30</v>
      </c>
      <c r="AN108" s="91"/>
      <c r="AO108" s="91"/>
      <c r="AP108" s="91"/>
      <c r="AQ108" s="98" t="s">
        <v>40</v>
      </c>
      <c r="AR108" s="99"/>
      <c r="AS108" s="99"/>
      <c r="AT108" s="100"/>
      <c r="AU108" s="91">
        <v>30</v>
      </c>
      <c r="AV108" s="91"/>
      <c r="AW108" s="91"/>
      <c r="AX108" s="92"/>
      <c r="AY108">
        <f t="shared" si="3"/>
        <v>1</v>
      </c>
    </row>
    <row r="109" spans="1:51" ht="60"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v>40</v>
      </c>
      <c r="AF109" s="91"/>
      <c r="AG109" s="91"/>
      <c r="AH109" s="91"/>
      <c r="AI109" s="97">
        <v>60</v>
      </c>
      <c r="AJ109" s="91"/>
      <c r="AK109" s="91"/>
      <c r="AL109" s="91"/>
      <c r="AM109" s="97">
        <v>80</v>
      </c>
      <c r="AN109" s="91"/>
      <c r="AO109" s="91"/>
      <c r="AP109" s="91"/>
      <c r="AQ109" s="98" t="s">
        <v>40</v>
      </c>
      <c r="AR109" s="99"/>
      <c r="AS109" s="99"/>
      <c r="AT109" s="100"/>
      <c r="AU109" s="91" t="s">
        <v>40</v>
      </c>
      <c r="AV109" s="91"/>
      <c r="AW109" s="91"/>
      <c r="AX109" s="92"/>
      <c r="AY109">
        <f t="shared" si="3"/>
        <v>1</v>
      </c>
    </row>
    <row r="110" spans="1:51" ht="23.25" customHeight="1" x14ac:dyDescent="0.15">
      <c r="A110" s="191" t="s">
        <v>88</v>
      </c>
      <c r="B110" s="154"/>
      <c r="C110" s="154"/>
      <c r="D110" s="154"/>
      <c r="E110" s="154"/>
      <c r="F110" s="155"/>
      <c r="G110" s="182" t="s">
        <v>89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74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78</v>
      </c>
      <c r="AR139" s="217"/>
      <c r="AS139" s="217"/>
      <c r="AT139" s="218"/>
      <c r="AU139" s="197" t="s">
        <v>79</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t="s">
        <v>40</v>
      </c>
      <c r="AR140" s="504"/>
      <c r="AS140" s="131" t="s">
        <v>80</v>
      </c>
      <c r="AT140" s="132"/>
      <c r="AU140" s="130" t="s">
        <v>40</v>
      </c>
      <c r="AV140" s="130"/>
      <c r="AW140" s="112" t="s">
        <v>81</v>
      </c>
      <c r="AX140" s="133"/>
      <c r="AY140">
        <f t="shared" ref="AY140:AY145" si="5">$AY$139</f>
        <v>1</v>
      </c>
    </row>
    <row r="141" spans="1:51" ht="58.5" customHeight="1" x14ac:dyDescent="0.15">
      <c r="A141" s="587"/>
      <c r="B141" s="585"/>
      <c r="C141" s="585"/>
      <c r="D141" s="585"/>
      <c r="E141" s="585"/>
      <c r="F141" s="586"/>
      <c r="G141" s="182" t="s">
        <v>102</v>
      </c>
      <c r="H141" s="183"/>
      <c r="I141" s="183"/>
      <c r="J141" s="183"/>
      <c r="K141" s="183"/>
      <c r="L141" s="183"/>
      <c r="M141" s="183"/>
      <c r="N141" s="183"/>
      <c r="O141" s="184"/>
      <c r="P141" s="135" t="s">
        <v>105</v>
      </c>
      <c r="Q141" s="135"/>
      <c r="R141" s="135"/>
      <c r="S141" s="135"/>
      <c r="T141" s="135"/>
      <c r="U141" s="135"/>
      <c r="V141" s="135"/>
      <c r="W141" s="135"/>
      <c r="X141" s="136"/>
      <c r="Y141" s="219" t="s">
        <v>84</v>
      </c>
      <c r="Z141" s="220"/>
      <c r="AA141" s="221"/>
      <c r="AB141" s="152" t="s">
        <v>67</v>
      </c>
      <c r="AC141" s="152"/>
      <c r="AD141" s="152"/>
      <c r="AE141" s="97">
        <v>16</v>
      </c>
      <c r="AF141" s="91"/>
      <c r="AG141" s="91"/>
      <c r="AH141" s="91"/>
      <c r="AI141" s="97">
        <v>24</v>
      </c>
      <c r="AJ141" s="91"/>
      <c r="AK141" s="91"/>
      <c r="AL141" s="91"/>
      <c r="AM141" s="97">
        <v>32</v>
      </c>
      <c r="AN141" s="91"/>
      <c r="AO141" s="91"/>
      <c r="AP141" s="91"/>
      <c r="AQ141" s="98" t="s">
        <v>40</v>
      </c>
      <c r="AR141" s="99"/>
      <c r="AS141" s="99"/>
      <c r="AT141" s="100"/>
      <c r="AU141" s="91" t="s">
        <v>40</v>
      </c>
      <c r="AV141" s="91"/>
      <c r="AW141" s="91"/>
      <c r="AX141" s="92"/>
      <c r="AY141">
        <f t="shared" si="5"/>
        <v>1</v>
      </c>
    </row>
    <row r="142" spans="1:51" ht="58.5"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t="s">
        <v>67</v>
      </c>
      <c r="AC142" s="96"/>
      <c r="AD142" s="96"/>
      <c r="AE142" s="97">
        <v>40</v>
      </c>
      <c r="AF142" s="91"/>
      <c r="AG142" s="91"/>
      <c r="AH142" s="91"/>
      <c r="AI142" s="97">
        <v>40</v>
      </c>
      <c r="AJ142" s="91"/>
      <c r="AK142" s="91"/>
      <c r="AL142" s="91"/>
      <c r="AM142" s="97">
        <v>40</v>
      </c>
      <c r="AN142" s="91"/>
      <c r="AO142" s="91"/>
      <c r="AP142" s="91"/>
      <c r="AQ142" s="98" t="s">
        <v>40</v>
      </c>
      <c r="AR142" s="99"/>
      <c r="AS142" s="99"/>
      <c r="AT142" s="100"/>
      <c r="AU142" s="91">
        <v>40</v>
      </c>
      <c r="AV142" s="91"/>
      <c r="AW142" s="91"/>
      <c r="AX142" s="92"/>
      <c r="AY142">
        <f t="shared" si="5"/>
        <v>1</v>
      </c>
    </row>
    <row r="143" spans="1:51" ht="58.5"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v>40</v>
      </c>
      <c r="AF143" s="91"/>
      <c r="AG143" s="91"/>
      <c r="AH143" s="91"/>
      <c r="AI143" s="97">
        <v>60</v>
      </c>
      <c r="AJ143" s="91"/>
      <c r="AK143" s="91"/>
      <c r="AL143" s="91"/>
      <c r="AM143" s="97">
        <v>80</v>
      </c>
      <c r="AN143" s="91"/>
      <c r="AO143" s="91"/>
      <c r="AP143" s="91"/>
      <c r="AQ143" s="98" t="s">
        <v>40</v>
      </c>
      <c r="AR143" s="99"/>
      <c r="AS143" s="99"/>
      <c r="AT143" s="100"/>
      <c r="AU143" s="91" t="s">
        <v>40</v>
      </c>
      <c r="AV143" s="91"/>
      <c r="AW143" s="91"/>
      <c r="AX143" s="92"/>
      <c r="AY143">
        <f t="shared" si="5"/>
        <v>1</v>
      </c>
    </row>
    <row r="144" spans="1:51" ht="23.25" customHeight="1" x14ac:dyDescent="0.15">
      <c r="A144" s="191" t="s">
        <v>88</v>
      </c>
      <c r="B144" s="154"/>
      <c r="C144" s="154"/>
      <c r="D144" s="154"/>
      <c r="E144" s="154"/>
      <c r="F144" s="155"/>
      <c r="G144" s="182" t="s">
        <v>89</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74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78</v>
      </c>
      <c r="AR173" s="217"/>
      <c r="AS173" s="217"/>
      <c r="AT173" s="218"/>
      <c r="AU173" s="197" t="s">
        <v>79</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t="s">
        <v>40</v>
      </c>
      <c r="AR174" s="504"/>
      <c r="AS174" s="131" t="s">
        <v>80</v>
      </c>
      <c r="AT174" s="132"/>
      <c r="AU174" s="130">
        <v>5</v>
      </c>
      <c r="AV174" s="130"/>
      <c r="AW174" s="112" t="s">
        <v>81</v>
      </c>
      <c r="AX174" s="133"/>
      <c r="AY174">
        <f t="shared" ref="AY174:AY179" si="7">$AY$173</f>
        <v>1</v>
      </c>
    </row>
    <row r="175" spans="1:51" ht="61.5" customHeight="1" x14ac:dyDescent="0.15">
      <c r="A175" s="587"/>
      <c r="B175" s="585"/>
      <c r="C175" s="585"/>
      <c r="D175" s="585"/>
      <c r="E175" s="585"/>
      <c r="F175" s="586"/>
      <c r="G175" s="182" t="s">
        <v>106</v>
      </c>
      <c r="H175" s="183"/>
      <c r="I175" s="183"/>
      <c r="J175" s="183"/>
      <c r="K175" s="183"/>
      <c r="L175" s="183"/>
      <c r="M175" s="183"/>
      <c r="N175" s="183"/>
      <c r="O175" s="184"/>
      <c r="P175" s="135" t="s">
        <v>107</v>
      </c>
      <c r="Q175" s="135"/>
      <c r="R175" s="135"/>
      <c r="S175" s="135"/>
      <c r="T175" s="135"/>
      <c r="U175" s="135"/>
      <c r="V175" s="135"/>
      <c r="W175" s="135"/>
      <c r="X175" s="136"/>
      <c r="Y175" s="219" t="s">
        <v>84</v>
      </c>
      <c r="Z175" s="220"/>
      <c r="AA175" s="221"/>
      <c r="AB175" s="152" t="s">
        <v>67</v>
      </c>
      <c r="AC175" s="152"/>
      <c r="AD175" s="152"/>
      <c r="AE175" s="97">
        <v>15</v>
      </c>
      <c r="AF175" s="91"/>
      <c r="AG175" s="91"/>
      <c r="AH175" s="91"/>
      <c r="AI175" s="97">
        <v>28</v>
      </c>
      <c r="AJ175" s="91"/>
      <c r="AK175" s="91"/>
      <c r="AL175" s="91"/>
      <c r="AM175" s="97">
        <v>43</v>
      </c>
      <c r="AN175" s="91"/>
      <c r="AO175" s="91"/>
      <c r="AP175" s="91"/>
      <c r="AQ175" s="98" t="s">
        <v>40</v>
      </c>
      <c r="AR175" s="99"/>
      <c r="AS175" s="99"/>
      <c r="AT175" s="100"/>
      <c r="AU175" s="91" t="s">
        <v>40</v>
      </c>
      <c r="AV175" s="91"/>
      <c r="AW175" s="91"/>
      <c r="AX175" s="92"/>
      <c r="AY175">
        <f t="shared" si="7"/>
        <v>1</v>
      </c>
    </row>
    <row r="176" spans="1:51" ht="61.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t="s">
        <v>67</v>
      </c>
      <c r="AC176" s="96"/>
      <c r="AD176" s="96"/>
      <c r="AE176" s="97">
        <v>77</v>
      </c>
      <c r="AF176" s="91"/>
      <c r="AG176" s="91"/>
      <c r="AH176" s="91"/>
      <c r="AI176" s="97">
        <v>77</v>
      </c>
      <c r="AJ176" s="91"/>
      <c r="AK176" s="91"/>
      <c r="AL176" s="91"/>
      <c r="AM176" s="97">
        <v>77</v>
      </c>
      <c r="AN176" s="91"/>
      <c r="AO176" s="91"/>
      <c r="AP176" s="91"/>
      <c r="AQ176" s="98" t="s">
        <v>40</v>
      </c>
      <c r="AR176" s="99"/>
      <c r="AS176" s="99"/>
      <c r="AT176" s="100"/>
      <c r="AU176" s="91">
        <v>77</v>
      </c>
      <c r="AV176" s="91"/>
      <c r="AW176" s="91"/>
      <c r="AX176" s="92"/>
      <c r="AY176">
        <f t="shared" si="7"/>
        <v>1</v>
      </c>
    </row>
    <row r="177" spans="1:51" ht="61.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v>19.480519480519483</v>
      </c>
      <c r="AF177" s="91"/>
      <c r="AG177" s="91"/>
      <c r="AH177" s="91"/>
      <c r="AI177" s="97">
        <v>36.363636363636367</v>
      </c>
      <c r="AJ177" s="91"/>
      <c r="AK177" s="91"/>
      <c r="AL177" s="91"/>
      <c r="AM177" s="97">
        <v>55.844155844155843</v>
      </c>
      <c r="AN177" s="91"/>
      <c r="AO177" s="91"/>
      <c r="AP177" s="91"/>
      <c r="AQ177" s="98" t="s">
        <v>40</v>
      </c>
      <c r="AR177" s="99"/>
      <c r="AS177" s="99"/>
      <c r="AT177" s="100"/>
      <c r="AU177" s="91" t="s">
        <v>40</v>
      </c>
      <c r="AV177" s="91"/>
      <c r="AW177" s="91"/>
      <c r="AX177" s="92"/>
      <c r="AY177">
        <f t="shared" si="7"/>
        <v>1</v>
      </c>
    </row>
    <row r="178" spans="1:51" ht="23.25" customHeight="1" x14ac:dyDescent="0.15">
      <c r="A178" s="191" t="s">
        <v>88</v>
      </c>
      <c r="B178" s="154"/>
      <c r="C178" s="154"/>
      <c r="D178" s="154"/>
      <c r="E178" s="154"/>
      <c r="F178" s="155"/>
      <c r="G178" s="182" t="s">
        <v>89</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108</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109</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78</v>
      </c>
      <c r="AR200" s="125"/>
      <c r="AS200" s="125"/>
      <c r="AT200" s="126"/>
      <c r="AU200" s="562" t="s">
        <v>79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80</v>
      </c>
      <c r="AT201" s="132"/>
      <c r="AU201" s="130"/>
      <c r="AV201" s="130"/>
      <c r="AW201" s="564" t="s">
        <v>81</v>
      </c>
      <c r="AX201" s="565"/>
      <c r="AY201">
        <f t="shared" ref="AY201:AY207" si="10">$AY$200</f>
        <v>0</v>
      </c>
    </row>
    <row r="202" spans="1:51" ht="23.25" hidden="1" customHeight="1" x14ac:dyDescent="0.15">
      <c r="A202" s="506"/>
      <c r="B202" s="157"/>
      <c r="C202" s="157"/>
      <c r="D202" s="157"/>
      <c r="E202" s="157"/>
      <c r="F202" s="158"/>
      <c r="G202" s="548" t="s">
        <v>110</v>
      </c>
      <c r="H202" s="550"/>
      <c r="I202" s="551"/>
      <c r="J202" s="551"/>
      <c r="K202" s="551"/>
      <c r="L202" s="551"/>
      <c r="M202" s="551"/>
      <c r="N202" s="551"/>
      <c r="O202" s="552"/>
      <c r="P202" s="550"/>
      <c r="Q202" s="551"/>
      <c r="R202" s="551"/>
      <c r="S202" s="551"/>
      <c r="T202" s="551"/>
      <c r="U202" s="551"/>
      <c r="V202" s="552"/>
      <c r="W202" s="556"/>
      <c r="X202" s="557"/>
      <c r="Y202" s="538" t="s">
        <v>84</v>
      </c>
      <c r="Z202" s="538"/>
      <c r="AA202" s="539"/>
      <c r="AB202" s="547" t="s">
        <v>111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111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112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84</v>
      </c>
      <c r="Z205" s="538"/>
      <c r="AA205" s="539"/>
      <c r="AB205" s="547" t="s">
        <v>111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111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112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108</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110</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t="s">
        <v>120</v>
      </c>
      <c r="AS214" s="417"/>
      <c r="AT214" s="418"/>
      <c r="AU214" s="418"/>
      <c r="AV214" s="418"/>
      <c r="AW214" s="418"/>
      <c r="AX214" s="419"/>
      <c r="AY214">
        <f>COUNTIF($AR$214,"☑")</f>
        <v>1</v>
      </c>
    </row>
    <row r="215" spans="1:51" ht="45" customHeight="1" x14ac:dyDescent="0.15">
      <c r="A215" s="404" t="s">
        <v>121</v>
      </c>
      <c r="B215" s="405"/>
      <c r="C215" s="408" t="s">
        <v>122</v>
      </c>
      <c r="D215" s="405"/>
      <c r="E215" s="410" t="s">
        <v>123</v>
      </c>
      <c r="F215" s="411"/>
      <c r="G215" s="412" t="s">
        <v>124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125</v>
      </c>
      <c r="F216" s="155"/>
      <c r="G216" s="134" t="s">
        <v>126</v>
      </c>
      <c r="H216" s="135"/>
      <c r="I216" s="135"/>
      <c r="J216" s="135"/>
      <c r="K216" s="135"/>
      <c r="L216" s="135"/>
      <c r="M216" s="135"/>
      <c r="N216" s="135"/>
      <c r="O216" s="135"/>
      <c r="P216" s="135"/>
      <c r="Q216" s="135"/>
      <c r="R216" s="135"/>
      <c r="S216" s="135"/>
      <c r="T216" s="135"/>
      <c r="U216" s="135"/>
      <c r="V216" s="136"/>
      <c r="W216" s="480" t="s">
        <v>127</v>
      </c>
      <c r="X216" s="481"/>
      <c r="Y216" s="481"/>
      <c r="Z216" s="481"/>
      <c r="AA216" s="482"/>
      <c r="AB216" s="483" t="s">
        <v>128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130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131</v>
      </c>
      <c r="D218" s="490"/>
      <c r="E218" s="153" t="s">
        <v>132</v>
      </c>
      <c r="F218" s="155"/>
      <c r="G218" s="470" t="s">
        <v>133</v>
      </c>
      <c r="H218" s="471"/>
      <c r="I218" s="471"/>
      <c r="J218" s="491" t="s">
        <v>40</v>
      </c>
      <c r="K218" s="492"/>
      <c r="L218" s="492"/>
      <c r="M218" s="492"/>
      <c r="N218" s="492"/>
      <c r="O218" s="492"/>
      <c r="P218" s="492"/>
      <c r="Q218" s="492"/>
      <c r="R218" s="492"/>
      <c r="S218" s="492"/>
      <c r="T218" s="493"/>
      <c r="U218" s="468" t="s">
        <v>134</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t="s">
        <v>134</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92" t="s">
        <v>134</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138</v>
      </c>
      <c r="AE222" s="476"/>
      <c r="AF222" s="476"/>
      <c r="AG222" s="478" t="s">
        <v>139</v>
      </c>
      <c r="AH222" s="476"/>
      <c r="AI222" s="476"/>
      <c r="AJ222" s="476"/>
      <c r="AK222" s="476"/>
      <c r="AL222" s="476"/>
      <c r="AM222" s="476"/>
      <c r="AN222" s="476"/>
      <c r="AO222" s="476"/>
      <c r="AP222" s="476"/>
      <c r="AQ222" s="476"/>
      <c r="AR222" s="476"/>
      <c r="AS222" s="476"/>
      <c r="AT222" s="476"/>
      <c r="AU222" s="476"/>
      <c r="AV222" s="476"/>
      <c r="AW222" s="476"/>
      <c r="AX222" s="479"/>
    </row>
    <row r="223" spans="1:51" ht="81.75" customHeight="1" x14ac:dyDescent="0.15">
      <c r="A223" s="440" t="s">
        <v>140</v>
      </c>
      <c r="B223" s="441"/>
      <c r="C223" s="446" t="s">
        <v>141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142</v>
      </c>
      <c r="AE223" s="450"/>
      <c r="AF223" s="450"/>
      <c r="AG223" s="451" t="s">
        <v>143</v>
      </c>
      <c r="AH223" s="452"/>
      <c r="AI223" s="452"/>
      <c r="AJ223" s="452"/>
      <c r="AK223" s="452"/>
      <c r="AL223" s="452"/>
      <c r="AM223" s="452"/>
      <c r="AN223" s="452"/>
      <c r="AO223" s="452"/>
      <c r="AP223" s="452"/>
      <c r="AQ223" s="452"/>
      <c r="AR223" s="452"/>
      <c r="AS223" s="452"/>
      <c r="AT223" s="452"/>
      <c r="AU223" s="452"/>
      <c r="AV223" s="452"/>
      <c r="AW223" s="452"/>
      <c r="AX223" s="453"/>
    </row>
    <row r="224" spans="1:51" ht="87" customHeight="1" x14ac:dyDescent="0.15">
      <c r="A224" s="442"/>
      <c r="B224" s="443"/>
      <c r="C224" s="454" t="s">
        <v>144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142</v>
      </c>
      <c r="AE224" s="363"/>
      <c r="AF224" s="363"/>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142</v>
      </c>
      <c r="AE225" s="400"/>
      <c r="AF225" s="400"/>
      <c r="AG225" s="385" t="s">
        <v>147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148</v>
      </c>
      <c r="B226" s="420"/>
      <c r="C226" s="422" t="s">
        <v>149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150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52.5" customHeight="1" x14ac:dyDescent="0.15">
      <c r="A228" s="339"/>
      <c r="B228" s="421"/>
      <c r="C228" s="427"/>
      <c r="D228" s="428"/>
      <c r="E228" s="433" t="s">
        <v>153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142</v>
      </c>
      <c r="AE229" s="347"/>
      <c r="AF229" s="347"/>
      <c r="AG229" s="349" t="s">
        <v>156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158</v>
      </c>
      <c r="AE230" s="363"/>
      <c r="AF230" s="363"/>
      <c r="AG230" s="357" t="s">
        <v>40</v>
      </c>
      <c r="AH230" s="358"/>
      <c r="AI230" s="358"/>
      <c r="AJ230" s="358"/>
      <c r="AK230" s="358"/>
      <c r="AL230" s="358"/>
      <c r="AM230" s="358"/>
      <c r="AN230" s="358"/>
      <c r="AO230" s="358"/>
      <c r="AP230" s="358"/>
      <c r="AQ230" s="358"/>
      <c r="AR230" s="358"/>
      <c r="AS230" s="358"/>
      <c r="AT230" s="358"/>
      <c r="AU230" s="358"/>
      <c r="AV230" s="358"/>
      <c r="AW230" s="358"/>
      <c r="AX230" s="359"/>
    </row>
    <row r="231" spans="1:50" ht="44.25" customHeight="1" x14ac:dyDescent="0.15">
      <c r="A231" s="339"/>
      <c r="B231" s="340"/>
      <c r="C231" s="360" t="s">
        <v>159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142</v>
      </c>
      <c r="AE231" s="363"/>
      <c r="AF231" s="363"/>
      <c r="AG231" s="357" t="s">
        <v>160</v>
      </c>
      <c r="AH231" s="358"/>
      <c r="AI231" s="358"/>
      <c r="AJ231" s="358"/>
      <c r="AK231" s="358"/>
      <c r="AL231" s="358"/>
      <c r="AM231" s="358"/>
      <c r="AN231" s="358"/>
      <c r="AO231" s="358"/>
      <c r="AP231" s="358"/>
      <c r="AQ231" s="358"/>
      <c r="AR231" s="358"/>
      <c r="AS231" s="358"/>
      <c r="AT231" s="358"/>
      <c r="AU231" s="358"/>
      <c r="AV231" s="358"/>
      <c r="AW231" s="358"/>
      <c r="AX231" s="359"/>
    </row>
    <row r="232" spans="1:50" ht="45.75" customHeight="1" x14ac:dyDescent="0.15">
      <c r="A232" s="339"/>
      <c r="B232" s="340"/>
      <c r="C232" s="360" t="s">
        <v>161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162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158</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70.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136.5"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94.5" customHeight="1" x14ac:dyDescent="0.15">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171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142</v>
      </c>
      <c r="AE238" s="363"/>
      <c r="AF238" s="363"/>
      <c r="AG238" s="357" t="s">
        <v>173</v>
      </c>
      <c r="AH238" s="358"/>
      <c r="AI238" s="358"/>
      <c r="AJ238" s="358"/>
      <c r="AK238" s="358"/>
      <c r="AL238" s="358"/>
      <c r="AM238" s="358"/>
      <c r="AN238" s="358"/>
      <c r="AO238" s="358"/>
      <c r="AP238" s="358"/>
      <c r="AQ238" s="358"/>
      <c r="AR238" s="358"/>
      <c r="AS238" s="358"/>
      <c r="AT238" s="358"/>
      <c r="AU238" s="358"/>
      <c r="AV238" s="358"/>
      <c r="AW238" s="358"/>
      <c r="AX238" s="359"/>
    </row>
    <row r="239" spans="1:50" ht="70.5" customHeight="1" x14ac:dyDescent="0.15">
      <c r="A239" s="341"/>
      <c r="B239" s="342"/>
      <c r="C239" s="360" t="s">
        <v>174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142</v>
      </c>
      <c r="AE239" s="363"/>
      <c r="AF239" s="363"/>
      <c r="AG239" s="387" t="s">
        <v>175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176</v>
      </c>
      <c r="B240" s="372"/>
      <c r="C240" s="377" t="s">
        <v>177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178</v>
      </c>
      <c r="B247" s="881"/>
      <c r="C247" s="296" t="s">
        <v>179</v>
      </c>
      <c r="D247" s="666"/>
      <c r="E247" s="666"/>
      <c r="F247" s="703"/>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181</v>
      </c>
      <c r="D248" s="885"/>
      <c r="E248" s="885"/>
      <c r="F248" s="886"/>
      <c r="G248" s="887" t="s">
        <v>182</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183</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184</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185</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186</v>
      </c>
      <c r="B252" s="322"/>
      <c r="C252" s="322"/>
      <c r="D252" s="322"/>
      <c r="E252" s="323"/>
      <c r="F252" s="324" t="s">
        <v>187</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188</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75.75" customHeight="1" thickBot="1" x14ac:dyDescent="0.2">
      <c r="A254" s="321" t="s">
        <v>189</v>
      </c>
      <c r="B254" s="322"/>
      <c r="C254" s="322"/>
      <c r="D254" s="322"/>
      <c r="E254" s="323"/>
      <c r="F254" s="324" t="s">
        <v>190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134</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193</v>
      </c>
      <c r="B258" s="94"/>
      <c r="C258" s="94"/>
      <c r="D258" s="95"/>
      <c r="E258" s="317" t="s">
        <v>194</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195</v>
      </c>
      <c r="B259" s="254"/>
      <c r="C259" s="254"/>
      <c r="D259" s="254"/>
      <c r="E259" s="317" t="s">
        <v>196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197</v>
      </c>
      <c r="B260" s="254"/>
      <c r="C260" s="254"/>
      <c r="D260" s="254"/>
      <c r="E260" s="317" t="s">
        <v>198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199</v>
      </c>
      <c r="B261" s="254"/>
      <c r="C261" s="254"/>
      <c r="D261" s="254"/>
      <c r="E261" s="317" t="s">
        <v>200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201</v>
      </c>
      <c r="B262" s="254"/>
      <c r="C262" s="254"/>
      <c r="D262" s="254"/>
      <c r="E262" s="317" t="s">
        <v>202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203</v>
      </c>
      <c r="B263" s="254"/>
      <c r="C263" s="254"/>
      <c r="D263" s="254"/>
      <c r="E263" s="317" t="s">
        <v>204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205</v>
      </c>
      <c r="B264" s="254"/>
      <c r="C264" s="254"/>
      <c r="D264" s="254"/>
      <c r="E264" s="317" t="s">
        <v>206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207</v>
      </c>
      <c r="B265" s="254"/>
      <c r="C265" s="254"/>
      <c r="D265" s="254"/>
      <c r="E265" s="317" t="s">
        <v>208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310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209</v>
      </c>
      <c r="B267" s="254"/>
      <c r="C267" s="254"/>
      <c r="D267" s="254"/>
      <c r="E267" s="104" t="s">
        <v>5</v>
      </c>
      <c r="F267" s="90"/>
      <c r="G267" s="90"/>
      <c r="H267" s="81"/>
      <c r="I267" s="90"/>
      <c r="J267" s="90"/>
      <c r="K267" s="81"/>
      <c r="L267" s="105">
        <v>322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322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210</v>
      </c>
      <c r="B269" s="306"/>
      <c r="C269" s="306"/>
      <c r="D269" s="306"/>
      <c r="E269" s="306"/>
      <c r="F269" s="307"/>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212</v>
      </c>
      <c r="B308" s="312"/>
      <c r="C308" s="312"/>
      <c r="D308" s="312"/>
      <c r="E308" s="312"/>
      <c r="F308" s="313"/>
      <c r="G308" s="292" t="s">
        <v>213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215</v>
      </c>
      <c r="H309" s="297"/>
      <c r="I309" s="297"/>
      <c r="J309" s="297"/>
      <c r="K309" s="297"/>
      <c r="L309" s="298" t="s">
        <v>216</v>
      </c>
      <c r="M309" s="297"/>
      <c r="N309" s="297"/>
      <c r="O309" s="297"/>
      <c r="P309" s="297"/>
      <c r="Q309" s="297"/>
      <c r="R309" s="297"/>
      <c r="S309" s="297"/>
      <c r="T309" s="297"/>
      <c r="U309" s="297"/>
      <c r="V309" s="297"/>
      <c r="W309" s="297"/>
      <c r="X309" s="299"/>
      <c r="Y309" s="300" t="s">
        <v>217</v>
      </c>
      <c r="Z309" s="301"/>
      <c r="AA309" s="301"/>
      <c r="AB309" s="302"/>
      <c r="AC309" s="296" t="s">
        <v>215</v>
      </c>
      <c r="AD309" s="297"/>
      <c r="AE309" s="297"/>
      <c r="AF309" s="297"/>
      <c r="AG309" s="297"/>
      <c r="AH309" s="298" t="s">
        <v>216</v>
      </c>
      <c r="AI309" s="297"/>
      <c r="AJ309" s="297"/>
      <c r="AK309" s="297"/>
      <c r="AL309" s="297"/>
      <c r="AM309" s="297"/>
      <c r="AN309" s="297"/>
      <c r="AO309" s="297"/>
      <c r="AP309" s="297"/>
      <c r="AQ309" s="297"/>
      <c r="AR309" s="297"/>
      <c r="AS309" s="297"/>
      <c r="AT309" s="299"/>
      <c r="AU309" s="300" t="s">
        <v>217</v>
      </c>
      <c r="AV309" s="301"/>
      <c r="AW309" s="301"/>
      <c r="AX309" s="303"/>
    </row>
    <row r="310" spans="1:50" ht="24.75" customHeight="1" x14ac:dyDescent="0.15">
      <c r="A310" s="314"/>
      <c r="B310" s="315"/>
      <c r="C310" s="315"/>
      <c r="D310" s="315"/>
      <c r="E310" s="315"/>
      <c r="F310" s="316"/>
      <c r="G310" s="282" t="s">
        <v>218</v>
      </c>
      <c r="H310" s="283"/>
      <c r="I310" s="283"/>
      <c r="J310" s="283"/>
      <c r="K310" s="284"/>
      <c r="L310" s="285" t="s">
        <v>219</v>
      </c>
      <c r="M310" s="286"/>
      <c r="N310" s="286"/>
      <c r="O310" s="286"/>
      <c r="P310" s="286"/>
      <c r="Q310" s="286"/>
      <c r="R310" s="286"/>
      <c r="S310" s="286"/>
      <c r="T310" s="286"/>
      <c r="U310" s="286"/>
      <c r="V310" s="286"/>
      <c r="W310" s="286"/>
      <c r="X310" s="287"/>
      <c r="Y310" s="288">
        <v>157</v>
      </c>
      <c r="Z310" s="289"/>
      <c r="AA310" s="289"/>
      <c r="AB310" s="290"/>
      <c r="AC310" s="282" t="s">
        <v>220</v>
      </c>
      <c r="AD310" s="283"/>
      <c r="AE310" s="283"/>
      <c r="AF310" s="283"/>
      <c r="AG310" s="284"/>
      <c r="AH310" s="285" t="s">
        <v>221</v>
      </c>
      <c r="AI310" s="286"/>
      <c r="AJ310" s="286"/>
      <c r="AK310" s="286"/>
      <c r="AL310" s="286"/>
      <c r="AM310" s="286"/>
      <c r="AN310" s="286"/>
      <c r="AO310" s="286"/>
      <c r="AP310" s="286"/>
      <c r="AQ310" s="286"/>
      <c r="AR310" s="286"/>
      <c r="AS310" s="286"/>
      <c r="AT310" s="287"/>
      <c r="AU310" s="288">
        <v>29</v>
      </c>
      <c r="AV310" s="289"/>
      <c r="AW310" s="289"/>
      <c r="AX310" s="291"/>
    </row>
    <row r="311" spans="1:50" ht="24.75" customHeight="1" x14ac:dyDescent="0.15">
      <c r="A311" s="314"/>
      <c r="B311" s="315"/>
      <c r="C311" s="315"/>
      <c r="D311" s="315"/>
      <c r="E311" s="315"/>
      <c r="F311" s="316"/>
      <c r="G311" s="272" t="s">
        <v>222</v>
      </c>
      <c r="H311" s="273"/>
      <c r="I311" s="273"/>
      <c r="J311" s="273"/>
      <c r="K311" s="274"/>
      <c r="L311" s="275" t="s">
        <v>223</v>
      </c>
      <c r="M311" s="276"/>
      <c r="N311" s="276"/>
      <c r="O311" s="276"/>
      <c r="P311" s="276"/>
      <c r="Q311" s="276"/>
      <c r="R311" s="276"/>
      <c r="S311" s="276"/>
      <c r="T311" s="276"/>
      <c r="U311" s="276"/>
      <c r="V311" s="276"/>
      <c r="W311" s="276"/>
      <c r="X311" s="277"/>
      <c r="Y311" s="278">
        <v>127</v>
      </c>
      <c r="Z311" s="279"/>
      <c r="AA311" s="279"/>
      <c r="AB311" s="280"/>
      <c r="AC311" s="272" t="s">
        <v>224</v>
      </c>
      <c r="AD311" s="273"/>
      <c r="AE311" s="273"/>
      <c r="AF311" s="273"/>
      <c r="AG311" s="274"/>
      <c r="AH311" s="275" t="s">
        <v>225</v>
      </c>
      <c r="AI311" s="276"/>
      <c r="AJ311" s="276"/>
      <c r="AK311" s="276"/>
      <c r="AL311" s="276"/>
      <c r="AM311" s="276"/>
      <c r="AN311" s="276"/>
      <c r="AO311" s="276"/>
      <c r="AP311" s="276"/>
      <c r="AQ311" s="276"/>
      <c r="AR311" s="276"/>
      <c r="AS311" s="276"/>
      <c r="AT311" s="277"/>
      <c r="AU311" s="278">
        <v>3</v>
      </c>
      <c r="AV311" s="279"/>
      <c r="AW311" s="279"/>
      <c r="AX311" s="281"/>
    </row>
    <row r="312" spans="1:50" ht="24.75" customHeight="1" x14ac:dyDescent="0.15">
      <c r="A312" s="314"/>
      <c r="B312" s="315"/>
      <c r="C312" s="315"/>
      <c r="D312" s="315"/>
      <c r="E312" s="315"/>
      <c r="F312" s="316"/>
      <c r="G312" s="272" t="s">
        <v>224</v>
      </c>
      <c r="H312" s="273"/>
      <c r="I312" s="273"/>
      <c r="J312" s="273"/>
      <c r="K312" s="274"/>
      <c r="L312" s="275" t="s">
        <v>224</v>
      </c>
      <c r="M312" s="276"/>
      <c r="N312" s="276"/>
      <c r="O312" s="276"/>
      <c r="P312" s="276"/>
      <c r="Q312" s="276"/>
      <c r="R312" s="276"/>
      <c r="S312" s="276"/>
      <c r="T312" s="276"/>
      <c r="U312" s="276"/>
      <c r="V312" s="276"/>
      <c r="W312" s="276"/>
      <c r="X312" s="277"/>
      <c r="Y312" s="278">
        <v>34</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226</v>
      </c>
      <c r="H313" s="273"/>
      <c r="I313" s="273"/>
      <c r="J313" s="273"/>
      <c r="K313" s="274"/>
      <c r="L313" s="275" t="s">
        <v>227</v>
      </c>
      <c r="M313" s="276"/>
      <c r="N313" s="276"/>
      <c r="O313" s="276"/>
      <c r="P313" s="276"/>
      <c r="Q313" s="276"/>
      <c r="R313" s="276"/>
      <c r="S313" s="276"/>
      <c r="T313" s="276"/>
      <c r="U313" s="276"/>
      <c r="V313" s="276"/>
      <c r="W313" s="276"/>
      <c r="X313" s="277"/>
      <c r="Y313" s="278">
        <v>16</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t="s">
        <v>228</v>
      </c>
      <c r="H314" s="273"/>
      <c r="I314" s="273"/>
      <c r="J314" s="273"/>
      <c r="K314" s="274"/>
      <c r="L314" s="275" t="s">
        <v>229</v>
      </c>
      <c r="M314" s="276"/>
      <c r="N314" s="276"/>
      <c r="O314" s="276"/>
      <c r="P314" s="276"/>
      <c r="Q314" s="276"/>
      <c r="R314" s="276"/>
      <c r="S314" s="276"/>
      <c r="T314" s="276"/>
      <c r="U314" s="276"/>
      <c r="V314" s="276"/>
      <c r="W314" s="276"/>
      <c r="X314" s="277"/>
      <c r="Y314" s="278">
        <v>17</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t="s">
        <v>230</v>
      </c>
      <c r="H315" s="273"/>
      <c r="I315" s="273"/>
      <c r="J315" s="273"/>
      <c r="K315" s="274"/>
      <c r="L315" s="275" t="s">
        <v>231</v>
      </c>
      <c r="M315" s="276"/>
      <c r="N315" s="276"/>
      <c r="O315" s="276"/>
      <c r="P315" s="276"/>
      <c r="Q315" s="276"/>
      <c r="R315" s="276"/>
      <c r="S315" s="276"/>
      <c r="T315" s="276"/>
      <c r="U315" s="276"/>
      <c r="V315" s="276"/>
      <c r="W315" s="276"/>
      <c r="X315" s="277"/>
      <c r="Y315" s="278">
        <v>18</v>
      </c>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4.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4.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4.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4.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369</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32</v>
      </c>
      <c r="AV320" s="269"/>
      <c r="AW320" s="269"/>
      <c r="AX320" s="271"/>
    </row>
    <row r="321" spans="1:51" ht="24.75" customHeight="1" x14ac:dyDescent="0.15">
      <c r="A321" s="314"/>
      <c r="B321" s="315"/>
      <c r="C321" s="315"/>
      <c r="D321" s="315"/>
      <c r="E321" s="315"/>
      <c r="F321" s="316"/>
      <c r="G321" s="292" t="s">
        <v>232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215</v>
      </c>
      <c r="H322" s="297"/>
      <c r="I322" s="297"/>
      <c r="J322" s="297"/>
      <c r="K322" s="297"/>
      <c r="L322" s="298" t="s">
        <v>216</v>
      </c>
      <c r="M322" s="297"/>
      <c r="N322" s="297"/>
      <c r="O322" s="297"/>
      <c r="P322" s="297"/>
      <c r="Q322" s="297"/>
      <c r="R322" s="297"/>
      <c r="S322" s="297"/>
      <c r="T322" s="297"/>
      <c r="U322" s="297"/>
      <c r="V322" s="297"/>
      <c r="W322" s="297"/>
      <c r="X322" s="299"/>
      <c r="Y322" s="300" t="s">
        <v>217</v>
      </c>
      <c r="Z322" s="301"/>
      <c r="AA322" s="301"/>
      <c r="AB322" s="302"/>
      <c r="AC322" s="296" t="s">
        <v>215</v>
      </c>
      <c r="AD322" s="297"/>
      <c r="AE322" s="297"/>
      <c r="AF322" s="297"/>
      <c r="AG322" s="297"/>
      <c r="AH322" s="298" t="s">
        <v>216</v>
      </c>
      <c r="AI322" s="297"/>
      <c r="AJ322" s="297"/>
      <c r="AK322" s="297"/>
      <c r="AL322" s="297"/>
      <c r="AM322" s="297"/>
      <c r="AN322" s="297"/>
      <c r="AO322" s="297"/>
      <c r="AP322" s="297"/>
      <c r="AQ322" s="297"/>
      <c r="AR322" s="297"/>
      <c r="AS322" s="297"/>
      <c r="AT322" s="299"/>
      <c r="AU322" s="300" t="s">
        <v>217</v>
      </c>
      <c r="AV322" s="301"/>
      <c r="AW322" s="301"/>
      <c r="AX322" s="303"/>
      <c r="AY322">
        <f t="shared" ref="AY322:AY333" si="11">$AY$321</f>
        <v>2</v>
      </c>
    </row>
    <row r="323" spans="1:51" ht="24.75" customHeight="1" x14ac:dyDescent="0.15">
      <c r="A323" s="314"/>
      <c r="B323" s="315"/>
      <c r="C323" s="315"/>
      <c r="D323" s="315"/>
      <c r="E323" s="315"/>
      <c r="F323" s="316"/>
      <c r="G323" s="282" t="s">
        <v>234</v>
      </c>
      <c r="H323" s="283"/>
      <c r="I323" s="283"/>
      <c r="J323" s="283"/>
      <c r="K323" s="284"/>
      <c r="L323" s="285" t="s">
        <v>235</v>
      </c>
      <c r="M323" s="286"/>
      <c r="N323" s="286"/>
      <c r="O323" s="286"/>
      <c r="P323" s="286"/>
      <c r="Q323" s="286"/>
      <c r="R323" s="286"/>
      <c r="S323" s="286"/>
      <c r="T323" s="286"/>
      <c r="U323" s="286"/>
      <c r="V323" s="286"/>
      <c r="W323" s="286"/>
      <c r="X323" s="287"/>
      <c r="Y323" s="288">
        <v>834</v>
      </c>
      <c r="Z323" s="289"/>
      <c r="AA323" s="289"/>
      <c r="AB323" s="290"/>
      <c r="AC323" s="282" t="s">
        <v>220</v>
      </c>
      <c r="AD323" s="283"/>
      <c r="AE323" s="283"/>
      <c r="AF323" s="283"/>
      <c r="AG323" s="284"/>
      <c r="AH323" s="285" t="s">
        <v>236</v>
      </c>
      <c r="AI323" s="286"/>
      <c r="AJ323" s="286"/>
      <c r="AK323" s="286"/>
      <c r="AL323" s="286"/>
      <c r="AM323" s="286"/>
      <c r="AN323" s="286"/>
      <c r="AO323" s="286"/>
      <c r="AP323" s="286"/>
      <c r="AQ323" s="286"/>
      <c r="AR323" s="286"/>
      <c r="AS323" s="286"/>
      <c r="AT323" s="287"/>
      <c r="AU323" s="288">
        <v>172</v>
      </c>
      <c r="AV323" s="289"/>
      <c r="AW323" s="289"/>
      <c r="AX323" s="291"/>
      <c r="AY323">
        <f t="shared" si="11"/>
        <v>2</v>
      </c>
    </row>
    <row r="324" spans="1:51" ht="24.75" customHeight="1" x14ac:dyDescent="0.15">
      <c r="A324" s="314"/>
      <c r="B324" s="315"/>
      <c r="C324" s="315"/>
      <c r="D324" s="315"/>
      <c r="E324" s="315"/>
      <c r="F324" s="316"/>
      <c r="G324" s="272" t="s">
        <v>237</v>
      </c>
      <c r="H324" s="273"/>
      <c r="I324" s="273"/>
      <c r="J324" s="273"/>
      <c r="K324" s="274"/>
      <c r="L324" s="275" t="s">
        <v>238</v>
      </c>
      <c r="M324" s="276"/>
      <c r="N324" s="276"/>
      <c r="O324" s="276"/>
      <c r="P324" s="276"/>
      <c r="Q324" s="276"/>
      <c r="R324" s="276"/>
      <c r="S324" s="276"/>
      <c r="T324" s="276"/>
      <c r="U324" s="276"/>
      <c r="V324" s="276"/>
      <c r="W324" s="276"/>
      <c r="X324" s="277"/>
      <c r="Y324" s="278">
        <v>467</v>
      </c>
      <c r="Z324" s="279"/>
      <c r="AA324" s="279"/>
      <c r="AB324" s="280"/>
      <c r="AC324" s="272" t="s">
        <v>239</v>
      </c>
      <c r="AD324" s="273"/>
      <c r="AE324" s="273"/>
      <c r="AF324" s="273"/>
      <c r="AG324" s="274"/>
      <c r="AH324" s="275" t="s">
        <v>240</v>
      </c>
      <c r="AI324" s="276"/>
      <c r="AJ324" s="276"/>
      <c r="AK324" s="276"/>
      <c r="AL324" s="276"/>
      <c r="AM324" s="276"/>
      <c r="AN324" s="276"/>
      <c r="AO324" s="276"/>
      <c r="AP324" s="276"/>
      <c r="AQ324" s="276"/>
      <c r="AR324" s="276"/>
      <c r="AS324" s="276"/>
      <c r="AT324" s="277"/>
      <c r="AU324" s="278">
        <v>47</v>
      </c>
      <c r="AV324" s="279"/>
      <c r="AW324" s="279"/>
      <c r="AX324" s="281"/>
      <c r="AY324">
        <f t="shared" si="11"/>
        <v>2</v>
      </c>
    </row>
    <row r="325" spans="1:51" ht="24.75" customHeight="1" x14ac:dyDescent="0.15">
      <c r="A325" s="314"/>
      <c r="B325" s="315"/>
      <c r="C325" s="315"/>
      <c r="D325" s="315"/>
      <c r="E325" s="315"/>
      <c r="F325" s="316"/>
      <c r="G325" s="272" t="s">
        <v>241</v>
      </c>
      <c r="H325" s="273"/>
      <c r="I325" s="273"/>
      <c r="J325" s="273"/>
      <c r="K325" s="274"/>
      <c r="L325" s="275" t="s">
        <v>242</v>
      </c>
      <c r="M325" s="276"/>
      <c r="N325" s="276"/>
      <c r="O325" s="276"/>
      <c r="P325" s="276"/>
      <c r="Q325" s="276"/>
      <c r="R325" s="276"/>
      <c r="S325" s="276"/>
      <c r="T325" s="276"/>
      <c r="U325" s="276"/>
      <c r="V325" s="276"/>
      <c r="W325" s="276"/>
      <c r="X325" s="277"/>
      <c r="Y325" s="278">
        <v>55</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t="s">
        <v>227</v>
      </c>
      <c r="H326" s="273"/>
      <c r="I326" s="273"/>
      <c r="J326" s="273"/>
      <c r="K326" s="274"/>
      <c r="L326" s="275" t="s">
        <v>227</v>
      </c>
      <c r="M326" s="276"/>
      <c r="N326" s="276"/>
      <c r="O326" s="276"/>
      <c r="P326" s="276"/>
      <c r="Q326" s="276"/>
      <c r="R326" s="276"/>
      <c r="S326" s="276"/>
      <c r="T326" s="276"/>
      <c r="U326" s="276"/>
      <c r="V326" s="276"/>
      <c r="W326" s="276"/>
      <c r="X326" s="277"/>
      <c r="Y326" s="278">
        <v>52</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1408</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219</v>
      </c>
      <c r="AV333" s="269"/>
      <c r="AW333" s="269"/>
      <c r="AX333" s="271"/>
      <c r="AY333">
        <f t="shared" si="11"/>
        <v>2</v>
      </c>
    </row>
    <row r="334" spans="1:51" ht="24.75" customHeight="1" x14ac:dyDescent="0.15">
      <c r="A334" s="314"/>
      <c r="B334" s="315"/>
      <c r="C334" s="315"/>
      <c r="D334" s="315"/>
      <c r="E334" s="315"/>
      <c r="F334" s="316"/>
      <c r="G334" s="292" t="s">
        <v>243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215</v>
      </c>
      <c r="H335" s="297"/>
      <c r="I335" s="297"/>
      <c r="J335" s="297"/>
      <c r="K335" s="297"/>
      <c r="L335" s="298" t="s">
        <v>216</v>
      </c>
      <c r="M335" s="297"/>
      <c r="N335" s="297"/>
      <c r="O335" s="297"/>
      <c r="P335" s="297"/>
      <c r="Q335" s="297"/>
      <c r="R335" s="297"/>
      <c r="S335" s="297"/>
      <c r="T335" s="297"/>
      <c r="U335" s="297"/>
      <c r="V335" s="297"/>
      <c r="W335" s="297"/>
      <c r="X335" s="299"/>
      <c r="Y335" s="300" t="s">
        <v>217</v>
      </c>
      <c r="Z335" s="301"/>
      <c r="AA335" s="301"/>
      <c r="AB335" s="302"/>
      <c r="AC335" s="296" t="s">
        <v>215</v>
      </c>
      <c r="AD335" s="297"/>
      <c r="AE335" s="297"/>
      <c r="AF335" s="297"/>
      <c r="AG335" s="297"/>
      <c r="AH335" s="298" t="s">
        <v>216</v>
      </c>
      <c r="AI335" s="297"/>
      <c r="AJ335" s="297"/>
      <c r="AK335" s="297"/>
      <c r="AL335" s="297"/>
      <c r="AM335" s="297"/>
      <c r="AN335" s="297"/>
      <c r="AO335" s="297"/>
      <c r="AP335" s="297"/>
      <c r="AQ335" s="297"/>
      <c r="AR335" s="297"/>
      <c r="AS335" s="297"/>
      <c r="AT335" s="299"/>
      <c r="AU335" s="300" t="s">
        <v>217</v>
      </c>
      <c r="AV335" s="301"/>
      <c r="AW335" s="301"/>
      <c r="AX335" s="303"/>
      <c r="AY335">
        <f t="shared" ref="AY335:AY341" si="12">$AY$334</f>
        <v>2</v>
      </c>
    </row>
    <row r="336" spans="1:51" ht="24.75" customHeight="1" x14ac:dyDescent="0.15">
      <c r="A336" s="314"/>
      <c r="B336" s="315"/>
      <c r="C336" s="315"/>
      <c r="D336" s="315"/>
      <c r="E336" s="315"/>
      <c r="F336" s="316"/>
      <c r="G336" s="282" t="s">
        <v>245</v>
      </c>
      <c r="H336" s="283"/>
      <c r="I336" s="283"/>
      <c r="J336" s="283"/>
      <c r="K336" s="284"/>
      <c r="L336" s="285" t="s">
        <v>246</v>
      </c>
      <c r="M336" s="286"/>
      <c r="N336" s="286"/>
      <c r="O336" s="286"/>
      <c r="P336" s="286"/>
      <c r="Q336" s="286"/>
      <c r="R336" s="286"/>
      <c r="S336" s="286"/>
      <c r="T336" s="286"/>
      <c r="U336" s="286"/>
      <c r="V336" s="286"/>
      <c r="W336" s="286"/>
      <c r="X336" s="287"/>
      <c r="Y336" s="288">
        <v>13</v>
      </c>
      <c r="Z336" s="289"/>
      <c r="AA336" s="289"/>
      <c r="AB336" s="290"/>
      <c r="AC336" s="282" t="s">
        <v>247</v>
      </c>
      <c r="AD336" s="283"/>
      <c r="AE336" s="283"/>
      <c r="AF336" s="283"/>
      <c r="AG336" s="284"/>
      <c r="AH336" s="285" t="s">
        <v>248</v>
      </c>
      <c r="AI336" s="286"/>
      <c r="AJ336" s="286"/>
      <c r="AK336" s="286"/>
      <c r="AL336" s="286"/>
      <c r="AM336" s="286"/>
      <c r="AN336" s="286"/>
      <c r="AO336" s="286"/>
      <c r="AP336" s="286"/>
      <c r="AQ336" s="286"/>
      <c r="AR336" s="286"/>
      <c r="AS336" s="286"/>
      <c r="AT336" s="287"/>
      <c r="AU336" s="288">
        <v>3</v>
      </c>
      <c r="AV336" s="289"/>
      <c r="AW336" s="289"/>
      <c r="AX336" s="291"/>
      <c r="AY336">
        <f t="shared" si="12"/>
        <v>2</v>
      </c>
    </row>
    <row r="337" spans="1:51" ht="24.75" customHeight="1" x14ac:dyDescent="0.15">
      <c r="A337" s="314"/>
      <c r="B337" s="315"/>
      <c r="C337" s="315"/>
      <c r="D337" s="315"/>
      <c r="E337" s="315"/>
      <c r="F337" s="316"/>
      <c r="G337" s="272" t="s">
        <v>249</v>
      </c>
      <c r="H337" s="273"/>
      <c r="I337" s="273"/>
      <c r="J337" s="273"/>
      <c r="K337" s="274"/>
      <c r="L337" s="275" t="s">
        <v>250</v>
      </c>
      <c r="M337" s="276"/>
      <c r="N337" s="276"/>
      <c r="O337" s="276"/>
      <c r="P337" s="276"/>
      <c r="Q337" s="276"/>
      <c r="R337" s="276"/>
      <c r="S337" s="276"/>
      <c r="T337" s="276"/>
      <c r="U337" s="276"/>
      <c r="V337" s="276"/>
      <c r="W337" s="276"/>
      <c r="X337" s="277"/>
      <c r="Y337" s="278">
        <v>10</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customHeight="1" x14ac:dyDescent="0.15">
      <c r="A338" s="314"/>
      <c r="B338" s="315"/>
      <c r="C338" s="315"/>
      <c r="D338" s="315"/>
      <c r="E338" s="315"/>
      <c r="F338" s="316"/>
      <c r="G338" s="272" t="s">
        <v>239</v>
      </c>
      <c r="H338" s="273"/>
      <c r="I338" s="273"/>
      <c r="J338" s="273"/>
      <c r="K338" s="274"/>
      <c r="L338" s="275" t="s">
        <v>251</v>
      </c>
      <c r="M338" s="276"/>
      <c r="N338" s="276"/>
      <c r="O338" s="276"/>
      <c r="P338" s="276"/>
      <c r="Q338" s="276"/>
      <c r="R338" s="276"/>
      <c r="S338" s="276"/>
      <c r="T338" s="276"/>
      <c r="U338" s="276"/>
      <c r="V338" s="276"/>
      <c r="W338" s="276"/>
      <c r="X338" s="277"/>
      <c r="Y338" s="278">
        <v>1</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5.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24</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3</v>
      </c>
      <c r="AV346" s="269"/>
      <c r="AW346" s="269"/>
      <c r="AX346" s="271"/>
      <c r="AY346">
        <f t="shared" si="13"/>
        <v>2</v>
      </c>
    </row>
    <row r="347" spans="1:51" ht="60" customHeight="1" x14ac:dyDescent="0.15">
      <c r="A347" s="314"/>
      <c r="B347" s="315"/>
      <c r="C347" s="315"/>
      <c r="D347" s="315"/>
      <c r="E347" s="315"/>
      <c r="F347" s="316"/>
      <c r="G347" s="292" t="s">
        <v>252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215</v>
      </c>
      <c r="H348" s="297"/>
      <c r="I348" s="297"/>
      <c r="J348" s="297"/>
      <c r="K348" s="297"/>
      <c r="L348" s="298" t="s">
        <v>216</v>
      </c>
      <c r="M348" s="297"/>
      <c r="N348" s="297"/>
      <c r="O348" s="297"/>
      <c r="P348" s="297"/>
      <c r="Q348" s="297"/>
      <c r="R348" s="297"/>
      <c r="S348" s="297"/>
      <c r="T348" s="297"/>
      <c r="U348" s="297"/>
      <c r="V348" s="297"/>
      <c r="W348" s="297"/>
      <c r="X348" s="299"/>
      <c r="Y348" s="300" t="s">
        <v>217</v>
      </c>
      <c r="Z348" s="301"/>
      <c r="AA348" s="301"/>
      <c r="AB348" s="302"/>
      <c r="AC348" s="296" t="s">
        <v>215</v>
      </c>
      <c r="AD348" s="297"/>
      <c r="AE348" s="297"/>
      <c r="AF348" s="297"/>
      <c r="AG348" s="297"/>
      <c r="AH348" s="298" t="s">
        <v>216</v>
      </c>
      <c r="AI348" s="297"/>
      <c r="AJ348" s="297"/>
      <c r="AK348" s="297"/>
      <c r="AL348" s="297"/>
      <c r="AM348" s="297"/>
      <c r="AN348" s="297"/>
      <c r="AO348" s="297"/>
      <c r="AP348" s="297"/>
      <c r="AQ348" s="297"/>
      <c r="AR348" s="297"/>
      <c r="AS348" s="297"/>
      <c r="AT348" s="299"/>
      <c r="AU348" s="300" t="s">
        <v>217</v>
      </c>
      <c r="AV348" s="301"/>
      <c r="AW348" s="301"/>
      <c r="AX348" s="303"/>
      <c r="AY348">
        <f>$AY$347</f>
        <v>2</v>
      </c>
    </row>
    <row r="349" spans="1:51" s="15" customFormat="1" ht="24.75" customHeight="1" x14ac:dyDescent="0.15">
      <c r="A349" s="314"/>
      <c r="B349" s="315"/>
      <c r="C349" s="315"/>
      <c r="D349" s="315"/>
      <c r="E349" s="315"/>
      <c r="F349" s="316"/>
      <c r="G349" s="282" t="s">
        <v>218</v>
      </c>
      <c r="H349" s="283"/>
      <c r="I349" s="283"/>
      <c r="J349" s="283"/>
      <c r="K349" s="284"/>
      <c r="L349" s="285" t="s">
        <v>254</v>
      </c>
      <c r="M349" s="286"/>
      <c r="N349" s="286"/>
      <c r="O349" s="286"/>
      <c r="P349" s="286"/>
      <c r="Q349" s="286"/>
      <c r="R349" s="286"/>
      <c r="S349" s="286"/>
      <c r="T349" s="286"/>
      <c r="U349" s="286"/>
      <c r="V349" s="286"/>
      <c r="W349" s="286"/>
      <c r="X349" s="287"/>
      <c r="Y349" s="288">
        <v>987</v>
      </c>
      <c r="Z349" s="289"/>
      <c r="AA349" s="289"/>
      <c r="AB349" s="290"/>
      <c r="AC349" s="282" t="s">
        <v>255</v>
      </c>
      <c r="AD349" s="283"/>
      <c r="AE349" s="283"/>
      <c r="AF349" s="283"/>
      <c r="AG349" s="284"/>
      <c r="AH349" s="285" t="s">
        <v>256</v>
      </c>
      <c r="AI349" s="286"/>
      <c r="AJ349" s="286"/>
      <c r="AK349" s="286"/>
      <c r="AL349" s="286"/>
      <c r="AM349" s="286"/>
      <c r="AN349" s="286"/>
      <c r="AO349" s="286"/>
      <c r="AP349" s="286"/>
      <c r="AQ349" s="286"/>
      <c r="AR349" s="286"/>
      <c r="AS349" s="286"/>
      <c r="AT349" s="287"/>
      <c r="AU349" s="288">
        <v>153</v>
      </c>
      <c r="AV349" s="289"/>
      <c r="AW349" s="289"/>
      <c r="AX349" s="291"/>
      <c r="AY349">
        <f t="shared" ref="AY349:AY359" si="14">$AY$347</f>
        <v>2</v>
      </c>
    </row>
    <row r="350" spans="1:51" ht="24.75" customHeight="1" x14ac:dyDescent="0.15">
      <c r="A350" s="314"/>
      <c r="B350" s="315"/>
      <c r="C350" s="315"/>
      <c r="D350" s="315"/>
      <c r="E350" s="315"/>
      <c r="F350" s="316"/>
      <c r="G350" s="272" t="s">
        <v>222</v>
      </c>
      <c r="H350" s="273"/>
      <c r="I350" s="273"/>
      <c r="J350" s="273"/>
      <c r="K350" s="274"/>
      <c r="L350" s="275" t="s">
        <v>257</v>
      </c>
      <c r="M350" s="276"/>
      <c r="N350" s="276"/>
      <c r="O350" s="276"/>
      <c r="P350" s="276"/>
      <c r="Q350" s="276"/>
      <c r="R350" s="276"/>
      <c r="S350" s="276"/>
      <c r="T350" s="276"/>
      <c r="U350" s="276"/>
      <c r="V350" s="276"/>
      <c r="W350" s="276"/>
      <c r="X350" s="277"/>
      <c r="Y350" s="278">
        <v>214</v>
      </c>
      <c r="Z350" s="279"/>
      <c r="AA350" s="279"/>
      <c r="AB350" s="280"/>
      <c r="AC350" s="272" t="s">
        <v>241</v>
      </c>
      <c r="AD350" s="273"/>
      <c r="AE350" s="273"/>
      <c r="AF350" s="273"/>
      <c r="AG350" s="274"/>
      <c r="AH350" s="275" t="s">
        <v>258</v>
      </c>
      <c r="AI350" s="276"/>
      <c r="AJ350" s="276"/>
      <c r="AK350" s="276"/>
      <c r="AL350" s="276"/>
      <c r="AM350" s="276"/>
      <c r="AN350" s="276"/>
      <c r="AO350" s="276"/>
      <c r="AP350" s="276"/>
      <c r="AQ350" s="276"/>
      <c r="AR350" s="276"/>
      <c r="AS350" s="276"/>
      <c r="AT350" s="277"/>
      <c r="AU350" s="278">
        <v>36</v>
      </c>
      <c r="AV350" s="279"/>
      <c r="AW350" s="279"/>
      <c r="AX350" s="281"/>
      <c r="AY350">
        <f t="shared" si="14"/>
        <v>2</v>
      </c>
    </row>
    <row r="351" spans="1:51" ht="24.75" customHeight="1" x14ac:dyDescent="0.15">
      <c r="A351" s="314"/>
      <c r="B351" s="315"/>
      <c r="C351" s="315"/>
      <c r="D351" s="315"/>
      <c r="E351" s="315"/>
      <c r="F351" s="316"/>
      <c r="G351" s="272" t="s">
        <v>224</v>
      </c>
      <c r="H351" s="273"/>
      <c r="I351" s="273"/>
      <c r="J351" s="273"/>
      <c r="K351" s="274"/>
      <c r="L351" s="275" t="s">
        <v>224</v>
      </c>
      <c r="M351" s="276"/>
      <c r="N351" s="276"/>
      <c r="O351" s="276"/>
      <c r="P351" s="276"/>
      <c r="Q351" s="276"/>
      <c r="R351" s="276"/>
      <c r="S351" s="276"/>
      <c r="T351" s="276"/>
      <c r="U351" s="276"/>
      <c r="V351" s="276"/>
      <c r="W351" s="276"/>
      <c r="X351" s="277"/>
      <c r="Y351" s="278">
        <v>125</v>
      </c>
      <c r="Z351" s="279"/>
      <c r="AA351" s="279"/>
      <c r="AB351" s="280"/>
      <c r="AC351" s="272" t="s">
        <v>224</v>
      </c>
      <c r="AD351" s="273"/>
      <c r="AE351" s="273"/>
      <c r="AF351" s="273"/>
      <c r="AG351" s="274"/>
      <c r="AH351" s="275" t="s">
        <v>224</v>
      </c>
      <c r="AI351" s="276"/>
      <c r="AJ351" s="276"/>
      <c r="AK351" s="276"/>
      <c r="AL351" s="276"/>
      <c r="AM351" s="276"/>
      <c r="AN351" s="276"/>
      <c r="AO351" s="276"/>
      <c r="AP351" s="276"/>
      <c r="AQ351" s="276"/>
      <c r="AR351" s="276"/>
      <c r="AS351" s="276"/>
      <c r="AT351" s="277"/>
      <c r="AU351" s="278">
        <v>20</v>
      </c>
      <c r="AV351" s="279"/>
      <c r="AW351" s="279"/>
      <c r="AX351" s="281"/>
      <c r="AY351">
        <f t="shared" si="14"/>
        <v>2</v>
      </c>
    </row>
    <row r="352" spans="1:51" ht="24.75" customHeight="1" x14ac:dyDescent="0.15">
      <c r="A352" s="314"/>
      <c r="B352" s="315"/>
      <c r="C352" s="315"/>
      <c r="D352" s="315"/>
      <c r="E352" s="315"/>
      <c r="F352" s="316"/>
      <c r="G352" s="272" t="s">
        <v>259</v>
      </c>
      <c r="H352" s="273"/>
      <c r="I352" s="273"/>
      <c r="J352" s="273"/>
      <c r="K352" s="274"/>
      <c r="L352" s="275" t="s">
        <v>260</v>
      </c>
      <c r="M352" s="276"/>
      <c r="N352" s="276"/>
      <c r="O352" s="276"/>
      <c r="P352" s="276"/>
      <c r="Q352" s="276"/>
      <c r="R352" s="276"/>
      <c r="S352" s="276"/>
      <c r="T352" s="276"/>
      <c r="U352" s="276"/>
      <c r="V352" s="276"/>
      <c r="W352" s="276"/>
      <c r="X352" s="277"/>
      <c r="Y352" s="278">
        <v>28</v>
      </c>
      <c r="Z352" s="279"/>
      <c r="AA352" s="279"/>
      <c r="AB352" s="280"/>
      <c r="AC352" s="272" t="s">
        <v>227</v>
      </c>
      <c r="AD352" s="273"/>
      <c r="AE352" s="273"/>
      <c r="AF352" s="273"/>
      <c r="AG352" s="274"/>
      <c r="AH352" s="275" t="s">
        <v>227</v>
      </c>
      <c r="AI352" s="276"/>
      <c r="AJ352" s="276"/>
      <c r="AK352" s="276"/>
      <c r="AL352" s="276"/>
      <c r="AM352" s="276"/>
      <c r="AN352" s="276"/>
      <c r="AO352" s="276"/>
      <c r="AP352" s="276"/>
      <c r="AQ352" s="276"/>
      <c r="AR352" s="276"/>
      <c r="AS352" s="276"/>
      <c r="AT352" s="277"/>
      <c r="AU352" s="278">
        <v>4</v>
      </c>
      <c r="AV352" s="279"/>
      <c r="AW352" s="279"/>
      <c r="AX352" s="281"/>
      <c r="AY352">
        <f t="shared" si="14"/>
        <v>2</v>
      </c>
    </row>
    <row r="353" spans="1:51" ht="24.75" customHeight="1" x14ac:dyDescent="0.15">
      <c r="A353" s="314"/>
      <c r="B353" s="315"/>
      <c r="C353" s="315"/>
      <c r="D353" s="315"/>
      <c r="E353" s="315"/>
      <c r="F353" s="316"/>
      <c r="G353" s="272" t="s">
        <v>227</v>
      </c>
      <c r="H353" s="273"/>
      <c r="I353" s="273"/>
      <c r="J353" s="273"/>
      <c r="K353" s="274"/>
      <c r="L353" s="275" t="s">
        <v>227</v>
      </c>
      <c r="M353" s="276"/>
      <c r="N353" s="276"/>
      <c r="O353" s="276"/>
      <c r="P353" s="276"/>
      <c r="Q353" s="276"/>
      <c r="R353" s="276"/>
      <c r="S353" s="276"/>
      <c r="T353" s="276"/>
      <c r="U353" s="276"/>
      <c r="V353" s="276"/>
      <c r="W353" s="276"/>
      <c r="X353" s="277"/>
      <c r="Y353" s="278">
        <v>25</v>
      </c>
      <c r="Z353" s="279"/>
      <c r="AA353" s="279"/>
      <c r="AB353" s="280"/>
      <c r="AC353" s="272" t="s">
        <v>261</v>
      </c>
      <c r="AD353" s="273"/>
      <c r="AE353" s="273"/>
      <c r="AF353" s="273"/>
      <c r="AG353" s="274"/>
      <c r="AH353" s="275" t="s">
        <v>262</v>
      </c>
      <c r="AI353" s="276"/>
      <c r="AJ353" s="276"/>
      <c r="AK353" s="276"/>
      <c r="AL353" s="276"/>
      <c r="AM353" s="276"/>
      <c r="AN353" s="276"/>
      <c r="AO353" s="276"/>
      <c r="AP353" s="276"/>
      <c r="AQ353" s="276"/>
      <c r="AR353" s="276"/>
      <c r="AS353" s="276"/>
      <c r="AT353" s="277"/>
      <c r="AU353" s="278">
        <v>2</v>
      </c>
      <c r="AV353" s="279"/>
      <c r="AW353" s="279"/>
      <c r="AX353" s="281"/>
      <c r="AY353">
        <f t="shared" si="14"/>
        <v>2</v>
      </c>
    </row>
    <row r="354" spans="1:51" ht="24.75" customHeight="1" x14ac:dyDescent="0.15">
      <c r="A354" s="314"/>
      <c r="B354" s="315"/>
      <c r="C354" s="315"/>
      <c r="D354" s="315"/>
      <c r="E354" s="315"/>
      <c r="F354" s="316"/>
      <c r="G354" s="272" t="s">
        <v>263</v>
      </c>
      <c r="H354" s="273"/>
      <c r="I354" s="273"/>
      <c r="J354" s="273"/>
      <c r="K354" s="274"/>
      <c r="L354" s="275" t="s">
        <v>264</v>
      </c>
      <c r="M354" s="276"/>
      <c r="N354" s="276"/>
      <c r="O354" s="276"/>
      <c r="P354" s="276"/>
      <c r="Q354" s="276"/>
      <c r="R354" s="276"/>
      <c r="S354" s="276"/>
      <c r="T354" s="276"/>
      <c r="U354" s="276"/>
      <c r="V354" s="276"/>
      <c r="W354" s="276"/>
      <c r="X354" s="277"/>
      <c r="Y354" s="278">
        <v>5</v>
      </c>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1384</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215</v>
      </c>
      <c r="AV359" s="269"/>
      <c r="AW359" s="269"/>
      <c r="AX359" s="271"/>
      <c r="AY359">
        <f t="shared" si="14"/>
        <v>2</v>
      </c>
    </row>
    <row r="360" spans="1:51" ht="24.75" customHeight="1" thickBot="1" x14ac:dyDescent="0.2">
      <c r="A360" s="258" t="s">
        <v>265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266</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269</v>
      </c>
      <c r="D365" s="253"/>
      <c r="E365" s="253"/>
      <c r="F365" s="253"/>
      <c r="G365" s="253"/>
      <c r="H365" s="253"/>
      <c r="I365" s="253"/>
      <c r="J365" s="240" t="s">
        <v>270</v>
      </c>
      <c r="K365" s="254"/>
      <c r="L365" s="254"/>
      <c r="M365" s="254"/>
      <c r="N365" s="254"/>
      <c r="O365" s="254"/>
      <c r="P365" s="123" t="s">
        <v>271</v>
      </c>
      <c r="Q365" s="123"/>
      <c r="R365" s="123"/>
      <c r="S365" s="123"/>
      <c r="T365" s="123"/>
      <c r="U365" s="123"/>
      <c r="V365" s="123"/>
      <c r="W365" s="123"/>
      <c r="X365" s="123"/>
      <c r="Y365" s="255" t="s">
        <v>272</v>
      </c>
      <c r="Z365" s="256"/>
      <c r="AA365" s="256"/>
      <c r="AB365" s="256"/>
      <c r="AC365" s="240" t="s">
        <v>273</v>
      </c>
      <c r="AD365" s="240"/>
      <c r="AE365" s="240"/>
      <c r="AF365" s="240"/>
      <c r="AG365" s="240"/>
      <c r="AH365" s="255" t="s">
        <v>274</v>
      </c>
      <c r="AI365" s="253"/>
      <c r="AJ365" s="253"/>
      <c r="AK365" s="253"/>
      <c r="AL365" s="253" t="s">
        <v>275</v>
      </c>
      <c r="AM365" s="253"/>
      <c r="AN365" s="253"/>
      <c r="AO365" s="257"/>
      <c r="AP365" s="240" t="s">
        <v>276</v>
      </c>
      <c r="AQ365" s="240"/>
      <c r="AR365" s="240"/>
      <c r="AS365" s="240"/>
      <c r="AT365" s="240"/>
      <c r="AU365" s="240"/>
      <c r="AV365" s="240"/>
      <c r="AW365" s="240"/>
      <c r="AX365" s="240"/>
    </row>
    <row r="366" spans="1:51" ht="30" customHeight="1" x14ac:dyDescent="0.15">
      <c r="A366" s="230">
        <v>1</v>
      </c>
      <c r="B366" s="230">
        <v>1</v>
      </c>
      <c r="C366" s="248" t="s">
        <v>277</v>
      </c>
      <c r="D366" s="248"/>
      <c r="E366" s="248"/>
      <c r="F366" s="248"/>
      <c r="G366" s="248"/>
      <c r="H366" s="248"/>
      <c r="I366" s="248"/>
      <c r="J366" s="233">
        <v>4010005018545</v>
      </c>
      <c r="K366" s="234"/>
      <c r="L366" s="234"/>
      <c r="M366" s="234"/>
      <c r="N366" s="234"/>
      <c r="O366" s="234"/>
      <c r="P366" s="235" t="s">
        <v>278</v>
      </c>
      <c r="Q366" s="235"/>
      <c r="R366" s="235"/>
      <c r="S366" s="235"/>
      <c r="T366" s="235"/>
      <c r="U366" s="235"/>
      <c r="V366" s="235"/>
      <c r="W366" s="235"/>
      <c r="X366" s="235"/>
      <c r="Y366" s="236">
        <v>199</v>
      </c>
      <c r="Z366" s="237"/>
      <c r="AA366" s="237"/>
      <c r="AB366" s="238"/>
      <c r="AC366" s="222" t="s">
        <v>279</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customHeight="1" x14ac:dyDescent="0.15">
      <c r="A367" s="230">
        <v>2</v>
      </c>
      <c r="B367" s="230">
        <v>1</v>
      </c>
      <c r="C367" s="249" t="s">
        <v>277</v>
      </c>
      <c r="D367" s="248"/>
      <c r="E367" s="248"/>
      <c r="F367" s="248"/>
      <c r="G367" s="248"/>
      <c r="H367" s="248"/>
      <c r="I367" s="248"/>
      <c r="J367" s="233">
        <v>4010005018545</v>
      </c>
      <c r="K367" s="234"/>
      <c r="L367" s="234"/>
      <c r="M367" s="234"/>
      <c r="N367" s="234"/>
      <c r="O367" s="234"/>
      <c r="P367" s="235" t="s">
        <v>280</v>
      </c>
      <c r="Q367" s="235"/>
      <c r="R367" s="235"/>
      <c r="S367" s="235"/>
      <c r="T367" s="235"/>
      <c r="U367" s="235"/>
      <c r="V367" s="235"/>
      <c r="W367" s="235"/>
      <c r="X367" s="235"/>
      <c r="Y367" s="236">
        <v>94</v>
      </c>
      <c r="Z367" s="237"/>
      <c r="AA367" s="237"/>
      <c r="AB367" s="238"/>
      <c r="AC367" s="222" t="s">
        <v>279</v>
      </c>
      <c r="AD367" s="223"/>
      <c r="AE367" s="223"/>
      <c r="AF367" s="223"/>
      <c r="AG367" s="223"/>
      <c r="AH367" s="251" t="s">
        <v>40</v>
      </c>
      <c r="AI367" s="252"/>
      <c r="AJ367" s="252"/>
      <c r="AK367" s="252"/>
      <c r="AL367" s="226" t="s">
        <v>40</v>
      </c>
      <c r="AM367" s="227"/>
      <c r="AN367" s="227"/>
      <c r="AO367" s="228"/>
      <c r="AP367" s="229" t="s">
        <v>40</v>
      </c>
      <c r="AQ367" s="229"/>
      <c r="AR367" s="229"/>
      <c r="AS367" s="229"/>
      <c r="AT367" s="229"/>
      <c r="AU367" s="229"/>
      <c r="AV367" s="229"/>
      <c r="AW367" s="229"/>
      <c r="AX367" s="229"/>
      <c r="AY367">
        <f>COUNTA($C$367)</f>
        <v>1</v>
      </c>
    </row>
    <row r="368" spans="1:51" ht="30" customHeight="1" x14ac:dyDescent="0.15">
      <c r="A368" s="230">
        <v>3</v>
      </c>
      <c r="B368" s="230">
        <v>1</v>
      </c>
      <c r="C368" s="249" t="s">
        <v>277</v>
      </c>
      <c r="D368" s="248"/>
      <c r="E368" s="248"/>
      <c r="F368" s="248"/>
      <c r="G368" s="248"/>
      <c r="H368" s="248"/>
      <c r="I368" s="248"/>
      <c r="J368" s="233">
        <v>4010005018545</v>
      </c>
      <c r="K368" s="234"/>
      <c r="L368" s="234"/>
      <c r="M368" s="234"/>
      <c r="N368" s="234"/>
      <c r="O368" s="234"/>
      <c r="P368" s="250" t="s">
        <v>281</v>
      </c>
      <c r="Q368" s="235"/>
      <c r="R368" s="235"/>
      <c r="S368" s="235"/>
      <c r="T368" s="235"/>
      <c r="U368" s="235"/>
      <c r="V368" s="235"/>
      <c r="W368" s="235"/>
      <c r="X368" s="235"/>
      <c r="Y368" s="236">
        <v>76</v>
      </c>
      <c r="Z368" s="237"/>
      <c r="AA368" s="237"/>
      <c r="AB368" s="238"/>
      <c r="AC368" s="222" t="s">
        <v>279</v>
      </c>
      <c r="AD368" s="223"/>
      <c r="AE368" s="223"/>
      <c r="AF368" s="223"/>
      <c r="AG368" s="223"/>
      <c r="AH368" s="224" t="s">
        <v>40</v>
      </c>
      <c r="AI368" s="225"/>
      <c r="AJ368" s="225"/>
      <c r="AK368" s="225"/>
      <c r="AL368" s="226" t="s">
        <v>40</v>
      </c>
      <c r="AM368" s="227"/>
      <c r="AN368" s="227"/>
      <c r="AO368" s="228"/>
      <c r="AP368" s="229" t="s">
        <v>40</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269</v>
      </c>
      <c r="D398" s="253"/>
      <c r="E398" s="253"/>
      <c r="F398" s="253"/>
      <c r="G398" s="253"/>
      <c r="H398" s="253"/>
      <c r="I398" s="253"/>
      <c r="J398" s="240" t="s">
        <v>270</v>
      </c>
      <c r="K398" s="254"/>
      <c r="L398" s="254"/>
      <c r="M398" s="254"/>
      <c r="N398" s="254"/>
      <c r="O398" s="254"/>
      <c r="P398" s="123" t="s">
        <v>271</v>
      </c>
      <c r="Q398" s="123"/>
      <c r="R398" s="123"/>
      <c r="S398" s="123"/>
      <c r="T398" s="123"/>
      <c r="U398" s="123"/>
      <c r="V398" s="123"/>
      <c r="W398" s="123"/>
      <c r="X398" s="123"/>
      <c r="Y398" s="255" t="s">
        <v>272</v>
      </c>
      <c r="Z398" s="256"/>
      <c r="AA398" s="256"/>
      <c r="AB398" s="256"/>
      <c r="AC398" s="240" t="s">
        <v>273</v>
      </c>
      <c r="AD398" s="240"/>
      <c r="AE398" s="240"/>
      <c r="AF398" s="240"/>
      <c r="AG398" s="240"/>
      <c r="AH398" s="255" t="s">
        <v>274</v>
      </c>
      <c r="AI398" s="253"/>
      <c r="AJ398" s="253"/>
      <c r="AK398" s="253"/>
      <c r="AL398" s="253" t="s">
        <v>275</v>
      </c>
      <c r="AM398" s="253"/>
      <c r="AN398" s="253"/>
      <c r="AO398" s="257"/>
      <c r="AP398" s="240" t="s">
        <v>276</v>
      </c>
      <c r="AQ398" s="240"/>
      <c r="AR398" s="240"/>
      <c r="AS398" s="240"/>
      <c r="AT398" s="240"/>
      <c r="AU398" s="240"/>
      <c r="AV398" s="240"/>
      <c r="AW398" s="240"/>
      <c r="AX398" s="240"/>
      <c r="AY398">
        <f>$AY$396</f>
        <v>1</v>
      </c>
    </row>
    <row r="399" spans="1:51" ht="30" customHeight="1" x14ac:dyDescent="0.15">
      <c r="A399" s="230">
        <v>1</v>
      </c>
      <c r="B399" s="230">
        <v>1</v>
      </c>
      <c r="C399" s="248" t="s">
        <v>283</v>
      </c>
      <c r="D399" s="248"/>
      <c r="E399" s="248"/>
      <c r="F399" s="248"/>
      <c r="G399" s="248"/>
      <c r="H399" s="248"/>
      <c r="I399" s="248"/>
      <c r="J399" s="233">
        <v>6010001083731</v>
      </c>
      <c r="K399" s="234"/>
      <c r="L399" s="234"/>
      <c r="M399" s="234"/>
      <c r="N399" s="234"/>
      <c r="O399" s="234"/>
      <c r="P399" s="235" t="s">
        <v>221</v>
      </c>
      <c r="Q399" s="235"/>
      <c r="R399" s="235"/>
      <c r="S399" s="235"/>
      <c r="T399" s="235"/>
      <c r="U399" s="235"/>
      <c r="V399" s="235"/>
      <c r="W399" s="235"/>
      <c r="X399" s="235"/>
      <c r="Y399" s="236">
        <v>32</v>
      </c>
      <c r="Z399" s="237"/>
      <c r="AA399" s="237"/>
      <c r="AB399" s="238"/>
      <c r="AC399" s="222" t="s">
        <v>279</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283</v>
      </c>
      <c r="D400" s="248"/>
      <c r="E400" s="248"/>
      <c r="F400" s="248"/>
      <c r="G400" s="248"/>
      <c r="H400" s="248"/>
      <c r="I400" s="248"/>
      <c r="J400" s="233">
        <v>6010001083731</v>
      </c>
      <c r="K400" s="234"/>
      <c r="L400" s="234"/>
      <c r="M400" s="234"/>
      <c r="N400" s="234"/>
      <c r="O400" s="234"/>
      <c r="P400" s="235" t="s">
        <v>284</v>
      </c>
      <c r="Q400" s="235"/>
      <c r="R400" s="235"/>
      <c r="S400" s="235"/>
      <c r="T400" s="235"/>
      <c r="U400" s="235"/>
      <c r="V400" s="235"/>
      <c r="W400" s="235"/>
      <c r="X400" s="235"/>
      <c r="Y400" s="236">
        <v>24</v>
      </c>
      <c r="Z400" s="237"/>
      <c r="AA400" s="237"/>
      <c r="AB400" s="238"/>
      <c r="AC400" s="222" t="s">
        <v>279</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283</v>
      </c>
      <c r="D401" s="248"/>
      <c r="E401" s="248"/>
      <c r="F401" s="248"/>
      <c r="G401" s="248"/>
      <c r="H401" s="248"/>
      <c r="I401" s="248"/>
      <c r="J401" s="233">
        <v>6010001083731</v>
      </c>
      <c r="K401" s="234"/>
      <c r="L401" s="234"/>
      <c r="M401" s="234"/>
      <c r="N401" s="234"/>
      <c r="O401" s="234"/>
      <c r="P401" s="250" t="s">
        <v>285</v>
      </c>
      <c r="Q401" s="235"/>
      <c r="R401" s="235"/>
      <c r="S401" s="235"/>
      <c r="T401" s="235"/>
      <c r="U401" s="235"/>
      <c r="V401" s="235"/>
      <c r="W401" s="235"/>
      <c r="X401" s="235"/>
      <c r="Y401" s="236">
        <v>16</v>
      </c>
      <c r="Z401" s="237"/>
      <c r="AA401" s="237"/>
      <c r="AB401" s="238"/>
      <c r="AC401" s="222" t="s">
        <v>279</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283</v>
      </c>
      <c r="D402" s="248"/>
      <c r="E402" s="248"/>
      <c r="F402" s="248"/>
      <c r="G402" s="248"/>
      <c r="H402" s="248"/>
      <c r="I402" s="248"/>
      <c r="J402" s="233">
        <v>6010001083731</v>
      </c>
      <c r="K402" s="234"/>
      <c r="L402" s="234"/>
      <c r="M402" s="234"/>
      <c r="N402" s="234"/>
      <c r="O402" s="234"/>
      <c r="P402" s="250" t="s">
        <v>286</v>
      </c>
      <c r="Q402" s="235"/>
      <c r="R402" s="235"/>
      <c r="S402" s="235"/>
      <c r="T402" s="235"/>
      <c r="U402" s="235"/>
      <c r="V402" s="235"/>
      <c r="W402" s="235"/>
      <c r="X402" s="235"/>
      <c r="Y402" s="236">
        <v>8</v>
      </c>
      <c r="Z402" s="237"/>
      <c r="AA402" s="237"/>
      <c r="AB402" s="238"/>
      <c r="AC402" s="222" t="s">
        <v>279</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8" t="s">
        <v>287</v>
      </c>
      <c r="D403" s="248"/>
      <c r="E403" s="248"/>
      <c r="F403" s="248"/>
      <c r="G403" s="248"/>
      <c r="H403" s="248"/>
      <c r="I403" s="248"/>
      <c r="J403" s="233">
        <v>6180001023869</v>
      </c>
      <c r="K403" s="234"/>
      <c r="L403" s="234"/>
      <c r="M403" s="234"/>
      <c r="N403" s="234"/>
      <c r="O403" s="234"/>
      <c r="P403" s="235" t="s">
        <v>288</v>
      </c>
      <c r="Q403" s="235"/>
      <c r="R403" s="235"/>
      <c r="S403" s="235"/>
      <c r="T403" s="235"/>
      <c r="U403" s="235"/>
      <c r="V403" s="235"/>
      <c r="W403" s="235"/>
      <c r="X403" s="235"/>
      <c r="Y403" s="236">
        <v>33</v>
      </c>
      <c r="Z403" s="237"/>
      <c r="AA403" s="237"/>
      <c r="AB403" s="238"/>
      <c r="AC403" s="222" t="s">
        <v>279</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30" customHeight="1" x14ac:dyDescent="0.15">
      <c r="A404" s="230">
        <v>6</v>
      </c>
      <c r="B404" s="230">
        <v>1</v>
      </c>
      <c r="C404" s="248" t="s">
        <v>287</v>
      </c>
      <c r="D404" s="248"/>
      <c r="E404" s="248"/>
      <c r="F404" s="248"/>
      <c r="G404" s="248"/>
      <c r="H404" s="248"/>
      <c r="I404" s="248"/>
      <c r="J404" s="233">
        <v>6180001023869</v>
      </c>
      <c r="K404" s="234"/>
      <c r="L404" s="234"/>
      <c r="M404" s="234"/>
      <c r="N404" s="234"/>
      <c r="O404" s="234"/>
      <c r="P404" s="235" t="s">
        <v>289</v>
      </c>
      <c r="Q404" s="235"/>
      <c r="R404" s="235"/>
      <c r="S404" s="235"/>
      <c r="T404" s="235"/>
      <c r="U404" s="235"/>
      <c r="V404" s="235"/>
      <c r="W404" s="235"/>
      <c r="X404" s="235"/>
      <c r="Y404" s="236">
        <v>6</v>
      </c>
      <c r="Z404" s="237"/>
      <c r="AA404" s="237"/>
      <c r="AB404" s="238"/>
      <c r="AC404" s="222" t="s">
        <v>279</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8" t="s">
        <v>290</v>
      </c>
      <c r="D405" s="248"/>
      <c r="E405" s="248"/>
      <c r="F405" s="248"/>
      <c r="G405" s="248"/>
      <c r="H405" s="248"/>
      <c r="I405" s="248"/>
      <c r="J405" s="233">
        <v>7010401088742</v>
      </c>
      <c r="K405" s="234"/>
      <c r="L405" s="234"/>
      <c r="M405" s="234"/>
      <c r="N405" s="234"/>
      <c r="O405" s="234"/>
      <c r="P405" s="235" t="s">
        <v>291</v>
      </c>
      <c r="Q405" s="235"/>
      <c r="R405" s="235"/>
      <c r="S405" s="235"/>
      <c r="T405" s="235"/>
      <c r="U405" s="235"/>
      <c r="V405" s="235"/>
      <c r="W405" s="235"/>
      <c r="X405" s="235"/>
      <c r="Y405" s="236">
        <v>20</v>
      </c>
      <c r="Z405" s="237"/>
      <c r="AA405" s="237"/>
      <c r="AB405" s="238"/>
      <c r="AC405" s="222" t="s">
        <v>279</v>
      </c>
      <c r="AD405" s="223"/>
      <c r="AE405" s="223"/>
      <c r="AF405" s="223"/>
      <c r="AG405" s="223"/>
      <c r="AH405" s="224" t="s">
        <v>40</v>
      </c>
      <c r="AI405" s="225"/>
      <c r="AJ405" s="225"/>
      <c r="AK405" s="225"/>
      <c r="AL405" s="226" t="s">
        <v>40</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8" t="s">
        <v>292</v>
      </c>
      <c r="D406" s="248"/>
      <c r="E406" s="248"/>
      <c r="F406" s="248"/>
      <c r="G406" s="248"/>
      <c r="H406" s="248"/>
      <c r="I406" s="248"/>
      <c r="J406" s="233">
        <v>7010701002964</v>
      </c>
      <c r="K406" s="234"/>
      <c r="L406" s="234"/>
      <c r="M406" s="234"/>
      <c r="N406" s="234"/>
      <c r="O406" s="234"/>
      <c r="P406" s="235" t="s">
        <v>293</v>
      </c>
      <c r="Q406" s="235"/>
      <c r="R406" s="235"/>
      <c r="S406" s="235"/>
      <c r="T406" s="235"/>
      <c r="U406" s="235"/>
      <c r="V406" s="235"/>
      <c r="W406" s="235"/>
      <c r="X406" s="235"/>
      <c r="Y406" s="236">
        <v>19</v>
      </c>
      <c r="Z406" s="237"/>
      <c r="AA406" s="237"/>
      <c r="AB406" s="238"/>
      <c r="AC406" s="222" t="s">
        <v>279</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8" t="s">
        <v>294</v>
      </c>
      <c r="D407" s="248"/>
      <c r="E407" s="248"/>
      <c r="F407" s="248"/>
      <c r="G407" s="248"/>
      <c r="H407" s="248"/>
      <c r="I407" s="248"/>
      <c r="J407" s="233">
        <v>2010401051696</v>
      </c>
      <c r="K407" s="234"/>
      <c r="L407" s="234"/>
      <c r="M407" s="234"/>
      <c r="N407" s="234"/>
      <c r="O407" s="234"/>
      <c r="P407" s="235" t="s">
        <v>295</v>
      </c>
      <c r="Q407" s="235"/>
      <c r="R407" s="235"/>
      <c r="S407" s="235"/>
      <c r="T407" s="235"/>
      <c r="U407" s="235"/>
      <c r="V407" s="235"/>
      <c r="W407" s="235"/>
      <c r="X407" s="235"/>
      <c r="Y407" s="236">
        <v>14</v>
      </c>
      <c r="Z407" s="237"/>
      <c r="AA407" s="237"/>
      <c r="AB407" s="238"/>
      <c r="AC407" s="222" t="s">
        <v>279</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8" t="s">
        <v>296</v>
      </c>
      <c r="D408" s="248"/>
      <c r="E408" s="248"/>
      <c r="F408" s="248"/>
      <c r="G408" s="248"/>
      <c r="H408" s="248"/>
      <c r="I408" s="248"/>
      <c r="J408" s="233">
        <v>4040001066628</v>
      </c>
      <c r="K408" s="234"/>
      <c r="L408" s="234"/>
      <c r="M408" s="234"/>
      <c r="N408" s="234"/>
      <c r="O408" s="234"/>
      <c r="P408" s="235" t="s">
        <v>297</v>
      </c>
      <c r="Q408" s="235"/>
      <c r="R408" s="235"/>
      <c r="S408" s="235"/>
      <c r="T408" s="235"/>
      <c r="U408" s="235"/>
      <c r="V408" s="235"/>
      <c r="W408" s="235"/>
      <c r="X408" s="235"/>
      <c r="Y408" s="236">
        <v>12</v>
      </c>
      <c r="Z408" s="237"/>
      <c r="AA408" s="237"/>
      <c r="AB408" s="238"/>
      <c r="AC408" s="222" t="s">
        <v>279</v>
      </c>
      <c r="AD408" s="223"/>
      <c r="AE408" s="223"/>
      <c r="AF408" s="223"/>
      <c r="AG408" s="223"/>
      <c r="AH408" s="224" t="s">
        <v>40</v>
      </c>
      <c r="AI408" s="225"/>
      <c r="AJ408" s="225"/>
      <c r="AK408" s="225"/>
      <c r="AL408" s="226" t="s">
        <v>40</v>
      </c>
      <c r="AM408" s="227"/>
      <c r="AN408" s="227"/>
      <c r="AO408" s="228"/>
      <c r="AP408" s="229" t="s">
        <v>40</v>
      </c>
      <c r="AQ408" s="229"/>
      <c r="AR408" s="229"/>
      <c r="AS408" s="229"/>
      <c r="AT408" s="229"/>
      <c r="AU408" s="229"/>
      <c r="AV408" s="229"/>
      <c r="AW408" s="229"/>
      <c r="AX408" s="229"/>
      <c r="AY408">
        <f>COUNTA($C$408)</f>
        <v>1</v>
      </c>
    </row>
    <row r="409" spans="1:51" ht="30" customHeight="1" x14ac:dyDescent="0.15">
      <c r="A409" s="230">
        <v>11</v>
      </c>
      <c r="B409" s="230">
        <v>1</v>
      </c>
      <c r="C409" s="248" t="s">
        <v>298</v>
      </c>
      <c r="D409" s="248"/>
      <c r="E409" s="248"/>
      <c r="F409" s="248"/>
      <c r="G409" s="248"/>
      <c r="H409" s="248"/>
      <c r="I409" s="248"/>
      <c r="J409" s="233">
        <v>8010001076774</v>
      </c>
      <c r="K409" s="234"/>
      <c r="L409" s="234"/>
      <c r="M409" s="234"/>
      <c r="N409" s="234"/>
      <c r="O409" s="234"/>
      <c r="P409" s="235" t="s">
        <v>299</v>
      </c>
      <c r="Q409" s="235"/>
      <c r="R409" s="235"/>
      <c r="S409" s="235"/>
      <c r="T409" s="235"/>
      <c r="U409" s="235"/>
      <c r="V409" s="235"/>
      <c r="W409" s="235"/>
      <c r="X409" s="235"/>
      <c r="Y409" s="236">
        <v>11</v>
      </c>
      <c r="Z409" s="237"/>
      <c r="AA409" s="237"/>
      <c r="AB409" s="238"/>
      <c r="AC409" s="222" t="s">
        <v>279</v>
      </c>
      <c r="AD409" s="223"/>
      <c r="AE409" s="223"/>
      <c r="AF409" s="223"/>
      <c r="AG409" s="223"/>
      <c r="AH409" s="224" t="s">
        <v>40</v>
      </c>
      <c r="AI409" s="225"/>
      <c r="AJ409" s="225"/>
      <c r="AK409" s="225"/>
      <c r="AL409" s="226" t="s">
        <v>40</v>
      </c>
      <c r="AM409" s="227"/>
      <c r="AN409" s="227"/>
      <c r="AO409" s="228"/>
      <c r="AP409" s="229" t="s">
        <v>40</v>
      </c>
      <c r="AQ409" s="229"/>
      <c r="AR409" s="229"/>
      <c r="AS409" s="229"/>
      <c r="AT409" s="229"/>
      <c r="AU409" s="229"/>
      <c r="AV409" s="229"/>
      <c r="AW409" s="229"/>
      <c r="AX409" s="229"/>
      <c r="AY409">
        <f>COUNTA($C$409)</f>
        <v>1</v>
      </c>
    </row>
    <row r="410" spans="1:51" ht="30" customHeight="1" x14ac:dyDescent="0.15">
      <c r="A410" s="230">
        <v>12</v>
      </c>
      <c r="B410" s="230">
        <v>1</v>
      </c>
      <c r="C410" s="248" t="s">
        <v>300</v>
      </c>
      <c r="D410" s="248"/>
      <c r="E410" s="248"/>
      <c r="F410" s="248"/>
      <c r="G410" s="248"/>
      <c r="H410" s="248"/>
      <c r="I410" s="248"/>
      <c r="J410" s="233">
        <v>7011201001655</v>
      </c>
      <c r="K410" s="234"/>
      <c r="L410" s="234"/>
      <c r="M410" s="234"/>
      <c r="N410" s="234"/>
      <c r="O410" s="234"/>
      <c r="P410" s="235" t="s">
        <v>301</v>
      </c>
      <c r="Q410" s="235"/>
      <c r="R410" s="235"/>
      <c r="S410" s="235"/>
      <c r="T410" s="235"/>
      <c r="U410" s="235"/>
      <c r="V410" s="235"/>
      <c r="W410" s="235"/>
      <c r="X410" s="235"/>
      <c r="Y410" s="236">
        <v>10</v>
      </c>
      <c r="Z410" s="237"/>
      <c r="AA410" s="237"/>
      <c r="AB410" s="238"/>
      <c r="AC410" s="222" t="s">
        <v>302</v>
      </c>
      <c r="AD410" s="223"/>
      <c r="AE410" s="223"/>
      <c r="AF410" s="223"/>
      <c r="AG410" s="223"/>
      <c r="AH410" s="224" t="s">
        <v>40</v>
      </c>
      <c r="AI410" s="225"/>
      <c r="AJ410" s="225"/>
      <c r="AK410" s="225"/>
      <c r="AL410" s="226" t="s">
        <v>40</v>
      </c>
      <c r="AM410" s="227"/>
      <c r="AN410" s="227"/>
      <c r="AO410" s="228"/>
      <c r="AP410" s="229" t="s">
        <v>40</v>
      </c>
      <c r="AQ410" s="229"/>
      <c r="AR410" s="229"/>
      <c r="AS410" s="229"/>
      <c r="AT410" s="229"/>
      <c r="AU410" s="229"/>
      <c r="AV410" s="229"/>
      <c r="AW410" s="229"/>
      <c r="AX410" s="229"/>
      <c r="AY410">
        <f>COUNTA($C$410)</f>
        <v>1</v>
      </c>
    </row>
    <row r="411" spans="1:51" ht="30" customHeight="1" x14ac:dyDescent="0.15">
      <c r="A411" s="230">
        <v>13</v>
      </c>
      <c r="B411" s="230">
        <v>1</v>
      </c>
      <c r="C411" s="248" t="s">
        <v>303</v>
      </c>
      <c r="D411" s="248"/>
      <c r="E411" s="248"/>
      <c r="F411" s="248"/>
      <c r="G411" s="248"/>
      <c r="H411" s="248"/>
      <c r="I411" s="248"/>
      <c r="J411" s="233">
        <v>6010401014682</v>
      </c>
      <c r="K411" s="234"/>
      <c r="L411" s="234"/>
      <c r="M411" s="234"/>
      <c r="N411" s="234"/>
      <c r="O411" s="234"/>
      <c r="P411" s="235" t="s">
        <v>304</v>
      </c>
      <c r="Q411" s="235"/>
      <c r="R411" s="235"/>
      <c r="S411" s="235"/>
      <c r="T411" s="235"/>
      <c r="U411" s="235"/>
      <c r="V411" s="235"/>
      <c r="W411" s="235"/>
      <c r="X411" s="235"/>
      <c r="Y411" s="236">
        <v>8</v>
      </c>
      <c r="Z411" s="237"/>
      <c r="AA411" s="237"/>
      <c r="AB411" s="238"/>
      <c r="AC411" s="222" t="s">
        <v>279</v>
      </c>
      <c r="AD411" s="223"/>
      <c r="AE411" s="223"/>
      <c r="AF411" s="223"/>
      <c r="AG411" s="223"/>
      <c r="AH411" s="224" t="s">
        <v>40</v>
      </c>
      <c r="AI411" s="225"/>
      <c r="AJ411" s="225"/>
      <c r="AK411" s="225"/>
      <c r="AL411" s="226" t="s">
        <v>40</v>
      </c>
      <c r="AM411" s="227"/>
      <c r="AN411" s="227"/>
      <c r="AO411" s="228"/>
      <c r="AP411" s="229" t="s">
        <v>40</v>
      </c>
      <c r="AQ411" s="229"/>
      <c r="AR411" s="229"/>
      <c r="AS411" s="229"/>
      <c r="AT411" s="229"/>
      <c r="AU411" s="229"/>
      <c r="AV411" s="229"/>
      <c r="AW411" s="229"/>
      <c r="AX411" s="229"/>
      <c r="AY411">
        <f>COUNTA($C$411)</f>
        <v>1</v>
      </c>
    </row>
    <row r="412" spans="1:51" ht="48" customHeight="1" x14ac:dyDescent="0.15">
      <c r="A412" s="230">
        <v>14</v>
      </c>
      <c r="B412" s="230">
        <v>1</v>
      </c>
      <c r="C412" s="248" t="s">
        <v>305</v>
      </c>
      <c r="D412" s="248"/>
      <c r="E412" s="248"/>
      <c r="F412" s="248"/>
      <c r="G412" s="248"/>
      <c r="H412" s="248"/>
      <c r="I412" s="248"/>
      <c r="J412" s="233">
        <v>6290001017728</v>
      </c>
      <c r="K412" s="234"/>
      <c r="L412" s="234"/>
      <c r="M412" s="234"/>
      <c r="N412" s="234"/>
      <c r="O412" s="234"/>
      <c r="P412" s="235" t="s">
        <v>306</v>
      </c>
      <c r="Q412" s="235"/>
      <c r="R412" s="235"/>
      <c r="S412" s="235"/>
      <c r="T412" s="235"/>
      <c r="U412" s="235"/>
      <c r="V412" s="235"/>
      <c r="W412" s="235"/>
      <c r="X412" s="235"/>
      <c r="Y412" s="236">
        <v>8</v>
      </c>
      <c r="Z412" s="237"/>
      <c r="AA412" s="237"/>
      <c r="AB412" s="238"/>
      <c r="AC412" s="222" t="s">
        <v>279</v>
      </c>
      <c r="AD412" s="223"/>
      <c r="AE412" s="223"/>
      <c r="AF412" s="223"/>
      <c r="AG412" s="223"/>
      <c r="AH412" s="224" t="s">
        <v>40</v>
      </c>
      <c r="AI412" s="225"/>
      <c r="AJ412" s="225"/>
      <c r="AK412" s="225"/>
      <c r="AL412" s="226" t="s">
        <v>40</v>
      </c>
      <c r="AM412" s="227"/>
      <c r="AN412" s="227"/>
      <c r="AO412" s="228"/>
      <c r="AP412" s="229" t="s">
        <v>40</v>
      </c>
      <c r="AQ412" s="229"/>
      <c r="AR412" s="229"/>
      <c r="AS412" s="229"/>
      <c r="AT412" s="229"/>
      <c r="AU412" s="229"/>
      <c r="AV412" s="229"/>
      <c r="AW412" s="229"/>
      <c r="AX412" s="229"/>
      <c r="AY412">
        <f>COUNTA($C$412)</f>
        <v>1</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269</v>
      </c>
      <c r="D431" s="253"/>
      <c r="E431" s="253"/>
      <c r="F431" s="253"/>
      <c r="G431" s="253"/>
      <c r="H431" s="253"/>
      <c r="I431" s="253"/>
      <c r="J431" s="240" t="s">
        <v>270</v>
      </c>
      <c r="K431" s="254"/>
      <c r="L431" s="254"/>
      <c r="M431" s="254"/>
      <c r="N431" s="254"/>
      <c r="O431" s="254"/>
      <c r="P431" s="123" t="s">
        <v>271</v>
      </c>
      <c r="Q431" s="123"/>
      <c r="R431" s="123"/>
      <c r="S431" s="123"/>
      <c r="T431" s="123"/>
      <c r="U431" s="123"/>
      <c r="V431" s="123"/>
      <c r="W431" s="123"/>
      <c r="X431" s="123"/>
      <c r="Y431" s="255" t="s">
        <v>272</v>
      </c>
      <c r="Z431" s="256"/>
      <c r="AA431" s="256"/>
      <c r="AB431" s="256"/>
      <c r="AC431" s="240" t="s">
        <v>273</v>
      </c>
      <c r="AD431" s="240"/>
      <c r="AE431" s="240"/>
      <c r="AF431" s="240"/>
      <c r="AG431" s="240"/>
      <c r="AH431" s="255" t="s">
        <v>274</v>
      </c>
      <c r="AI431" s="253"/>
      <c r="AJ431" s="253"/>
      <c r="AK431" s="253"/>
      <c r="AL431" s="253" t="s">
        <v>275</v>
      </c>
      <c r="AM431" s="253"/>
      <c r="AN431" s="253"/>
      <c r="AO431" s="257"/>
      <c r="AP431" s="240" t="s">
        <v>276</v>
      </c>
      <c r="AQ431" s="240"/>
      <c r="AR431" s="240"/>
      <c r="AS431" s="240"/>
      <c r="AT431" s="240"/>
      <c r="AU431" s="240"/>
      <c r="AV431" s="240"/>
      <c r="AW431" s="240"/>
      <c r="AX431" s="240"/>
      <c r="AY431">
        <f>$AY$429</f>
        <v>1</v>
      </c>
    </row>
    <row r="432" spans="1:51" ht="30" customHeight="1" x14ac:dyDescent="0.15">
      <c r="A432" s="230">
        <v>1</v>
      </c>
      <c r="B432" s="230">
        <v>1</v>
      </c>
      <c r="C432" s="248" t="s">
        <v>308</v>
      </c>
      <c r="D432" s="248"/>
      <c r="E432" s="248"/>
      <c r="F432" s="248"/>
      <c r="G432" s="248"/>
      <c r="H432" s="248"/>
      <c r="I432" s="248"/>
      <c r="J432" s="233">
        <v>6050005002007</v>
      </c>
      <c r="K432" s="234"/>
      <c r="L432" s="234"/>
      <c r="M432" s="234"/>
      <c r="N432" s="234"/>
      <c r="O432" s="234"/>
      <c r="P432" s="235" t="s">
        <v>309</v>
      </c>
      <c r="Q432" s="235"/>
      <c r="R432" s="235"/>
      <c r="S432" s="235"/>
      <c r="T432" s="235"/>
      <c r="U432" s="235"/>
      <c r="V432" s="235"/>
      <c r="W432" s="235"/>
      <c r="X432" s="235"/>
      <c r="Y432" s="236">
        <v>310</v>
      </c>
      <c r="Z432" s="237"/>
      <c r="AA432" s="237"/>
      <c r="AB432" s="238"/>
      <c r="AC432" s="222" t="s">
        <v>279</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customHeight="1" x14ac:dyDescent="0.15">
      <c r="A433" s="230">
        <v>2</v>
      </c>
      <c r="B433" s="230">
        <v>1</v>
      </c>
      <c r="C433" s="248" t="s">
        <v>308</v>
      </c>
      <c r="D433" s="248"/>
      <c r="E433" s="248"/>
      <c r="F433" s="248"/>
      <c r="G433" s="248"/>
      <c r="H433" s="248"/>
      <c r="I433" s="248"/>
      <c r="J433" s="233">
        <v>6050005002007</v>
      </c>
      <c r="K433" s="234"/>
      <c r="L433" s="234"/>
      <c r="M433" s="234"/>
      <c r="N433" s="234"/>
      <c r="O433" s="234"/>
      <c r="P433" s="235" t="s">
        <v>310</v>
      </c>
      <c r="Q433" s="235"/>
      <c r="R433" s="235"/>
      <c r="S433" s="235"/>
      <c r="T433" s="235"/>
      <c r="U433" s="235"/>
      <c r="V433" s="235"/>
      <c r="W433" s="235"/>
      <c r="X433" s="235"/>
      <c r="Y433" s="236">
        <v>270</v>
      </c>
      <c r="Z433" s="237"/>
      <c r="AA433" s="237"/>
      <c r="AB433" s="238"/>
      <c r="AC433" s="222" t="s">
        <v>279</v>
      </c>
      <c r="AD433" s="223"/>
      <c r="AE433" s="223"/>
      <c r="AF433" s="223"/>
      <c r="AG433" s="223"/>
      <c r="AH433" s="251" t="s">
        <v>40</v>
      </c>
      <c r="AI433" s="252"/>
      <c r="AJ433" s="252"/>
      <c r="AK433" s="252"/>
      <c r="AL433" s="226" t="s">
        <v>40</v>
      </c>
      <c r="AM433" s="227"/>
      <c r="AN433" s="227"/>
      <c r="AO433" s="228"/>
      <c r="AP433" s="229" t="s">
        <v>40</v>
      </c>
      <c r="AQ433" s="229"/>
      <c r="AR433" s="229"/>
      <c r="AS433" s="229"/>
      <c r="AT433" s="229"/>
      <c r="AU433" s="229"/>
      <c r="AV433" s="229"/>
      <c r="AW433" s="229"/>
      <c r="AX433" s="229"/>
      <c r="AY433">
        <f>COUNTA($C$433)</f>
        <v>1</v>
      </c>
    </row>
    <row r="434" spans="1:51" ht="30" customHeight="1" x14ac:dyDescent="0.15">
      <c r="A434" s="230">
        <v>3</v>
      </c>
      <c r="B434" s="230">
        <v>1</v>
      </c>
      <c r="C434" s="249" t="s">
        <v>308</v>
      </c>
      <c r="D434" s="248"/>
      <c r="E434" s="248"/>
      <c r="F434" s="248"/>
      <c r="G434" s="248"/>
      <c r="H434" s="248"/>
      <c r="I434" s="248"/>
      <c r="J434" s="233">
        <v>6050005002007</v>
      </c>
      <c r="K434" s="234"/>
      <c r="L434" s="234"/>
      <c r="M434" s="234"/>
      <c r="N434" s="234"/>
      <c r="O434" s="234"/>
      <c r="P434" s="250" t="s">
        <v>311</v>
      </c>
      <c r="Q434" s="235"/>
      <c r="R434" s="235"/>
      <c r="S434" s="235"/>
      <c r="T434" s="235"/>
      <c r="U434" s="235"/>
      <c r="V434" s="235"/>
      <c r="W434" s="235"/>
      <c r="X434" s="235"/>
      <c r="Y434" s="236">
        <v>269</v>
      </c>
      <c r="Z434" s="237"/>
      <c r="AA434" s="237"/>
      <c r="AB434" s="238"/>
      <c r="AC434" s="222" t="s">
        <v>279</v>
      </c>
      <c r="AD434" s="223"/>
      <c r="AE434" s="223"/>
      <c r="AF434" s="223"/>
      <c r="AG434" s="223"/>
      <c r="AH434" s="224" t="s">
        <v>40</v>
      </c>
      <c r="AI434" s="225"/>
      <c r="AJ434" s="225"/>
      <c r="AK434" s="225"/>
      <c r="AL434" s="226" t="s">
        <v>40</v>
      </c>
      <c r="AM434" s="227"/>
      <c r="AN434" s="227"/>
      <c r="AO434" s="228"/>
      <c r="AP434" s="229" t="s">
        <v>40</v>
      </c>
      <c r="AQ434" s="229"/>
      <c r="AR434" s="229"/>
      <c r="AS434" s="229"/>
      <c r="AT434" s="229"/>
      <c r="AU434" s="229"/>
      <c r="AV434" s="229"/>
      <c r="AW434" s="229"/>
      <c r="AX434" s="229"/>
      <c r="AY434">
        <f>COUNTA($C$434)</f>
        <v>1</v>
      </c>
    </row>
    <row r="435" spans="1:51" ht="30" customHeight="1" x14ac:dyDescent="0.15">
      <c r="A435" s="230">
        <v>4</v>
      </c>
      <c r="B435" s="230">
        <v>1</v>
      </c>
      <c r="C435" s="249" t="s">
        <v>308</v>
      </c>
      <c r="D435" s="248"/>
      <c r="E435" s="248"/>
      <c r="F435" s="248"/>
      <c r="G435" s="248"/>
      <c r="H435" s="248"/>
      <c r="I435" s="248"/>
      <c r="J435" s="233">
        <v>6050005002007</v>
      </c>
      <c r="K435" s="234"/>
      <c r="L435" s="234"/>
      <c r="M435" s="234"/>
      <c r="N435" s="234"/>
      <c r="O435" s="234"/>
      <c r="P435" s="250" t="s">
        <v>312</v>
      </c>
      <c r="Q435" s="235"/>
      <c r="R435" s="235"/>
      <c r="S435" s="235"/>
      <c r="T435" s="235"/>
      <c r="U435" s="235"/>
      <c r="V435" s="235"/>
      <c r="W435" s="235"/>
      <c r="X435" s="235"/>
      <c r="Y435" s="236">
        <v>224</v>
      </c>
      <c r="Z435" s="237"/>
      <c r="AA435" s="237"/>
      <c r="AB435" s="238"/>
      <c r="AC435" s="222" t="s">
        <v>279</v>
      </c>
      <c r="AD435" s="223"/>
      <c r="AE435" s="223"/>
      <c r="AF435" s="223"/>
      <c r="AG435" s="223"/>
      <c r="AH435" s="224" t="s">
        <v>40</v>
      </c>
      <c r="AI435" s="225"/>
      <c r="AJ435" s="225"/>
      <c r="AK435" s="225"/>
      <c r="AL435" s="226" t="s">
        <v>40</v>
      </c>
      <c r="AM435" s="227"/>
      <c r="AN435" s="227"/>
      <c r="AO435" s="228"/>
      <c r="AP435" s="229" t="s">
        <v>40</v>
      </c>
      <c r="AQ435" s="229"/>
      <c r="AR435" s="229"/>
      <c r="AS435" s="229"/>
      <c r="AT435" s="229"/>
      <c r="AU435" s="229"/>
      <c r="AV435" s="229"/>
      <c r="AW435" s="229"/>
      <c r="AX435" s="229"/>
      <c r="AY435">
        <f>COUNTA($C$435)</f>
        <v>1</v>
      </c>
    </row>
    <row r="436" spans="1:51" ht="30" customHeight="1" x14ac:dyDescent="0.15">
      <c r="A436" s="230">
        <v>5</v>
      </c>
      <c r="B436" s="230">
        <v>1</v>
      </c>
      <c r="C436" s="248" t="s">
        <v>308</v>
      </c>
      <c r="D436" s="248"/>
      <c r="E436" s="248"/>
      <c r="F436" s="248"/>
      <c r="G436" s="248"/>
      <c r="H436" s="248"/>
      <c r="I436" s="248"/>
      <c r="J436" s="233">
        <v>6050005002007</v>
      </c>
      <c r="K436" s="234"/>
      <c r="L436" s="234"/>
      <c r="M436" s="234"/>
      <c r="N436" s="234"/>
      <c r="O436" s="234"/>
      <c r="P436" s="235" t="s">
        <v>313</v>
      </c>
      <c r="Q436" s="235"/>
      <c r="R436" s="235"/>
      <c r="S436" s="235"/>
      <c r="T436" s="235"/>
      <c r="U436" s="235"/>
      <c r="V436" s="235"/>
      <c r="W436" s="235"/>
      <c r="X436" s="235"/>
      <c r="Y436" s="236">
        <v>190</v>
      </c>
      <c r="Z436" s="237"/>
      <c r="AA436" s="237"/>
      <c r="AB436" s="238"/>
      <c r="AC436" s="222" t="s">
        <v>279</v>
      </c>
      <c r="AD436" s="223"/>
      <c r="AE436" s="223"/>
      <c r="AF436" s="223"/>
      <c r="AG436" s="223"/>
      <c r="AH436" s="224" t="s">
        <v>40</v>
      </c>
      <c r="AI436" s="225"/>
      <c r="AJ436" s="225"/>
      <c r="AK436" s="225"/>
      <c r="AL436" s="226" t="s">
        <v>40</v>
      </c>
      <c r="AM436" s="227"/>
      <c r="AN436" s="227"/>
      <c r="AO436" s="228"/>
      <c r="AP436" s="229" t="s">
        <v>40</v>
      </c>
      <c r="AQ436" s="229"/>
      <c r="AR436" s="229"/>
      <c r="AS436" s="229"/>
      <c r="AT436" s="229"/>
      <c r="AU436" s="229"/>
      <c r="AV436" s="229"/>
      <c r="AW436" s="229"/>
      <c r="AX436" s="229"/>
      <c r="AY436">
        <f>COUNTA($C$436)</f>
        <v>1</v>
      </c>
    </row>
    <row r="437" spans="1:51" ht="30" customHeight="1" x14ac:dyDescent="0.15">
      <c r="A437" s="230">
        <v>6</v>
      </c>
      <c r="B437" s="230">
        <v>1</v>
      </c>
      <c r="C437" s="248" t="s">
        <v>308</v>
      </c>
      <c r="D437" s="248"/>
      <c r="E437" s="248"/>
      <c r="F437" s="248"/>
      <c r="G437" s="248"/>
      <c r="H437" s="248"/>
      <c r="I437" s="248"/>
      <c r="J437" s="233">
        <v>6050005002007</v>
      </c>
      <c r="K437" s="234"/>
      <c r="L437" s="234"/>
      <c r="M437" s="234"/>
      <c r="N437" s="234"/>
      <c r="O437" s="234"/>
      <c r="P437" s="235" t="s">
        <v>314</v>
      </c>
      <c r="Q437" s="235"/>
      <c r="R437" s="235"/>
      <c r="S437" s="235"/>
      <c r="T437" s="235"/>
      <c r="U437" s="235"/>
      <c r="V437" s="235"/>
      <c r="W437" s="235"/>
      <c r="X437" s="235"/>
      <c r="Y437" s="236">
        <v>110</v>
      </c>
      <c r="Z437" s="237"/>
      <c r="AA437" s="237"/>
      <c r="AB437" s="238"/>
      <c r="AC437" s="222" t="s">
        <v>279</v>
      </c>
      <c r="AD437" s="223"/>
      <c r="AE437" s="223"/>
      <c r="AF437" s="223"/>
      <c r="AG437" s="223"/>
      <c r="AH437" s="224" t="s">
        <v>40</v>
      </c>
      <c r="AI437" s="225"/>
      <c r="AJ437" s="225"/>
      <c r="AK437" s="225"/>
      <c r="AL437" s="226" t="s">
        <v>40</v>
      </c>
      <c r="AM437" s="227"/>
      <c r="AN437" s="227"/>
      <c r="AO437" s="228"/>
      <c r="AP437" s="229" t="s">
        <v>40</v>
      </c>
      <c r="AQ437" s="229"/>
      <c r="AR437" s="229"/>
      <c r="AS437" s="229"/>
      <c r="AT437" s="229"/>
      <c r="AU437" s="229"/>
      <c r="AV437" s="229"/>
      <c r="AW437" s="229"/>
      <c r="AX437" s="229"/>
      <c r="AY437">
        <f>COUNTA($C$437)</f>
        <v>1</v>
      </c>
    </row>
    <row r="438" spans="1:51" ht="30" customHeight="1" x14ac:dyDescent="0.15">
      <c r="A438" s="230">
        <v>7</v>
      </c>
      <c r="B438" s="230">
        <v>1</v>
      </c>
      <c r="C438" s="248" t="s">
        <v>308</v>
      </c>
      <c r="D438" s="248"/>
      <c r="E438" s="248"/>
      <c r="F438" s="248"/>
      <c r="G438" s="248"/>
      <c r="H438" s="248"/>
      <c r="I438" s="248"/>
      <c r="J438" s="233">
        <v>6050005002007</v>
      </c>
      <c r="K438" s="234"/>
      <c r="L438" s="234"/>
      <c r="M438" s="234"/>
      <c r="N438" s="234"/>
      <c r="O438" s="234"/>
      <c r="P438" s="235" t="s">
        <v>315</v>
      </c>
      <c r="Q438" s="235"/>
      <c r="R438" s="235"/>
      <c r="S438" s="235"/>
      <c r="T438" s="235"/>
      <c r="U438" s="235"/>
      <c r="V438" s="235"/>
      <c r="W438" s="235"/>
      <c r="X438" s="235"/>
      <c r="Y438" s="236">
        <v>37</v>
      </c>
      <c r="Z438" s="237"/>
      <c r="AA438" s="237"/>
      <c r="AB438" s="238"/>
      <c r="AC438" s="222" t="s">
        <v>279</v>
      </c>
      <c r="AD438" s="223"/>
      <c r="AE438" s="223"/>
      <c r="AF438" s="223"/>
      <c r="AG438" s="223"/>
      <c r="AH438" s="224" t="s">
        <v>40</v>
      </c>
      <c r="AI438" s="225"/>
      <c r="AJ438" s="225"/>
      <c r="AK438" s="225"/>
      <c r="AL438" s="226" t="s">
        <v>40</v>
      </c>
      <c r="AM438" s="227"/>
      <c r="AN438" s="227"/>
      <c r="AO438" s="228"/>
      <c r="AP438" s="229" t="s">
        <v>40</v>
      </c>
      <c r="AQ438" s="229"/>
      <c r="AR438" s="229"/>
      <c r="AS438" s="229"/>
      <c r="AT438" s="229"/>
      <c r="AU438" s="229"/>
      <c r="AV438" s="229"/>
      <c r="AW438" s="229"/>
      <c r="AX438" s="229"/>
      <c r="AY438">
        <f>COUNTA($C$438)</f>
        <v>1</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269</v>
      </c>
      <c r="D464" s="253"/>
      <c r="E464" s="253"/>
      <c r="F464" s="253"/>
      <c r="G464" s="253"/>
      <c r="H464" s="253"/>
      <c r="I464" s="253"/>
      <c r="J464" s="240" t="s">
        <v>270</v>
      </c>
      <c r="K464" s="254"/>
      <c r="L464" s="254"/>
      <c r="M464" s="254"/>
      <c r="N464" s="254"/>
      <c r="O464" s="254"/>
      <c r="P464" s="123" t="s">
        <v>271</v>
      </c>
      <c r="Q464" s="123"/>
      <c r="R464" s="123"/>
      <c r="S464" s="123"/>
      <c r="T464" s="123"/>
      <c r="U464" s="123"/>
      <c r="V464" s="123"/>
      <c r="W464" s="123"/>
      <c r="X464" s="123"/>
      <c r="Y464" s="255" t="s">
        <v>272</v>
      </c>
      <c r="Z464" s="256"/>
      <c r="AA464" s="256"/>
      <c r="AB464" s="256"/>
      <c r="AC464" s="240" t="s">
        <v>273</v>
      </c>
      <c r="AD464" s="240"/>
      <c r="AE464" s="240"/>
      <c r="AF464" s="240"/>
      <c r="AG464" s="240"/>
      <c r="AH464" s="255" t="s">
        <v>274</v>
      </c>
      <c r="AI464" s="253"/>
      <c r="AJ464" s="253"/>
      <c r="AK464" s="253"/>
      <c r="AL464" s="253" t="s">
        <v>275</v>
      </c>
      <c r="AM464" s="253"/>
      <c r="AN464" s="253"/>
      <c r="AO464" s="257"/>
      <c r="AP464" s="240" t="s">
        <v>276</v>
      </c>
      <c r="AQ464" s="240"/>
      <c r="AR464" s="240"/>
      <c r="AS464" s="240"/>
      <c r="AT464" s="240"/>
      <c r="AU464" s="240"/>
      <c r="AV464" s="240"/>
      <c r="AW464" s="240"/>
      <c r="AX464" s="240"/>
      <c r="AY464">
        <f>$AY$462</f>
        <v>1</v>
      </c>
    </row>
    <row r="465" spans="1:51" ht="48" customHeight="1" x14ac:dyDescent="0.15">
      <c r="A465" s="230">
        <v>1</v>
      </c>
      <c r="B465" s="230">
        <v>1</v>
      </c>
      <c r="C465" s="248" t="s">
        <v>317</v>
      </c>
      <c r="D465" s="248"/>
      <c r="E465" s="248"/>
      <c r="F465" s="248"/>
      <c r="G465" s="248"/>
      <c r="H465" s="248"/>
      <c r="I465" s="248"/>
      <c r="J465" s="233">
        <v>7010001004868</v>
      </c>
      <c r="K465" s="234"/>
      <c r="L465" s="234"/>
      <c r="M465" s="234"/>
      <c r="N465" s="234"/>
      <c r="O465" s="234"/>
      <c r="P465" s="235" t="s">
        <v>236</v>
      </c>
      <c r="Q465" s="235"/>
      <c r="R465" s="235"/>
      <c r="S465" s="235"/>
      <c r="T465" s="235"/>
      <c r="U465" s="235"/>
      <c r="V465" s="235"/>
      <c r="W465" s="235"/>
      <c r="X465" s="235"/>
      <c r="Y465" s="236">
        <v>172</v>
      </c>
      <c r="Z465" s="237"/>
      <c r="AA465" s="237"/>
      <c r="AB465" s="238"/>
      <c r="AC465" s="222" t="s">
        <v>318</v>
      </c>
      <c r="AD465" s="223"/>
      <c r="AE465" s="223"/>
      <c r="AF465" s="223"/>
      <c r="AG465" s="223"/>
      <c r="AH465" s="251">
        <v>1</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48" customHeight="1" x14ac:dyDescent="0.15">
      <c r="A466" s="230">
        <v>2</v>
      </c>
      <c r="B466" s="230">
        <v>1</v>
      </c>
      <c r="C466" s="248" t="s">
        <v>317</v>
      </c>
      <c r="D466" s="248"/>
      <c r="E466" s="248"/>
      <c r="F466" s="248"/>
      <c r="G466" s="248"/>
      <c r="H466" s="248"/>
      <c r="I466" s="248"/>
      <c r="J466" s="233">
        <v>7010001004868</v>
      </c>
      <c r="K466" s="234"/>
      <c r="L466" s="234"/>
      <c r="M466" s="234"/>
      <c r="N466" s="234"/>
      <c r="O466" s="234"/>
      <c r="P466" s="235" t="s">
        <v>240</v>
      </c>
      <c r="Q466" s="235"/>
      <c r="R466" s="235"/>
      <c r="S466" s="235"/>
      <c r="T466" s="235"/>
      <c r="U466" s="235"/>
      <c r="V466" s="235"/>
      <c r="W466" s="235"/>
      <c r="X466" s="235"/>
      <c r="Y466" s="236">
        <v>47</v>
      </c>
      <c r="Z466" s="237"/>
      <c r="AA466" s="237"/>
      <c r="AB466" s="238"/>
      <c r="AC466" s="222" t="s">
        <v>318</v>
      </c>
      <c r="AD466" s="223"/>
      <c r="AE466" s="223"/>
      <c r="AF466" s="223"/>
      <c r="AG466" s="223"/>
      <c r="AH466" s="251">
        <v>1</v>
      </c>
      <c r="AI466" s="252"/>
      <c r="AJ466" s="252"/>
      <c r="AK466" s="252"/>
      <c r="AL466" s="226" t="s">
        <v>40</v>
      </c>
      <c r="AM466" s="227"/>
      <c r="AN466" s="227"/>
      <c r="AO466" s="228"/>
      <c r="AP466" s="229" t="s">
        <v>40</v>
      </c>
      <c r="AQ466" s="229"/>
      <c r="AR466" s="229"/>
      <c r="AS466" s="229"/>
      <c r="AT466" s="229"/>
      <c r="AU466" s="229"/>
      <c r="AV466" s="229"/>
      <c r="AW466" s="229"/>
      <c r="AX466" s="229"/>
      <c r="AY466">
        <f>COUNTA($C$466)</f>
        <v>1</v>
      </c>
    </row>
    <row r="467" spans="1:51" ht="48" customHeight="1" x14ac:dyDescent="0.15">
      <c r="A467" s="230">
        <v>3</v>
      </c>
      <c r="B467" s="230">
        <v>1</v>
      </c>
      <c r="C467" s="249" t="s">
        <v>319</v>
      </c>
      <c r="D467" s="248"/>
      <c r="E467" s="248"/>
      <c r="F467" s="248"/>
      <c r="G467" s="248"/>
      <c r="H467" s="248"/>
      <c r="I467" s="248"/>
      <c r="J467" s="233">
        <v>4011101011880</v>
      </c>
      <c r="K467" s="234"/>
      <c r="L467" s="234"/>
      <c r="M467" s="234"/>
      <c r="N467" s="234"/>
      <c r="O467" s="234"/>
      <c r="P467" s="250" t="s">
        <v>320</v>
      </c>
      <c r="Q467" s="235"/>
      <c r="R467" s="235"/>
      <c r="S467" s="235"/>
      <c r="T467" s="235"/>
      <c r="U467" s="235"/>
      <c r="V467" s="235"/>
      <c r="W467" s="235"/>
      <c r="X467" s="235"/>
      <c r="Y467" s="236">
        <v>59</v>
      </c>
      <c r="Z467" s="237"/>
      <c r="AA467" s="237"/>
      <c r="AB467" s="238"/>
      <c r="AC467" s="222" t="s">
        <v>318</v>
      </c>
      <c r="AD467" s="223"/>
      <c r="AE467" s="223"/>
      <c r="AF467" s="223"/>
      <c r="AG467" s="223"/>
      <c r="AH467" s="224">
        <v>2</v>
      </c>
      <c r="AI467" s="225"/>
      <c r="AJ467" s="225"/>
      <c r="AK467" s="225"/>
      <c r="AL467" s="226" t="s">
        <v>40</v>
      </c>
      <c r="AM467" s="227"/>
      <c r="AN467" s="227"/>
      <c r="AO467" s="228"/>
      <c r="AP467" s="229" t="s">
        <v>40</v>
      </c>
      <c r="AQ467" s="229"/>
      <c r="AR467" s="229"/>
      <c r="AS467" s="229"/>
      <c r="AT467" s="229"/>
      <c r="AU467" s="229"/>
      <c r="AV467" s="229"/>
      <c r="AW467" s="229"/>
      <c r="AX467" s="229"/>
      <c r="AY467">
        <f>COUNTA($C$467)</f>
        <v>1</v>
      </c>
    </row>
    <row r="468" spans="1:51" ht="48" customHeight="1" x14ac:dyDescent="0.15">
      <c r="A468" s="230">
        <v>4</v>
      </c>
      <c r="B468" s="230">
        <v>1</v>
      </c>
      <c r="C468" s="249" t="s">
        <v>319</v>
      </c>
      <c r="D468" s="248"/>
      <c r="E468" s="248"/>
      <c r="F468" s="248"/>
      <c r="G468" s="248"/>
      <c r="H468" s="248"/>
      <c r="I468" s="248"/>
      <c r="J468" s="233">
        <v>4011101011880</v>
      </c>
      <c r="K468" s="234"/>
      <c r="L468" s="234"/>
      <c r="M468" s="234"/>
      <c r="N468" s="234"/>
      <c r="O468" s="234"/>
      <c r="P468" s="250" t="s">
        <v>321</v>
      </c>
      <c r="Q468" s="235"/>
      <c r="R468" s="235"/>
      <c r="S468" s="235"/>
      <c r="T468" s="235"/>
      <c r="U468" s="235"/>
      <c r="V468" s="235"/>
      <c r="W468" s="235"/>
      <c r="X468" s="235"/>
      <c r="Y468" s="236">
        <v>33</v>
      </c>
      <c r="Z468" s="237"/>
      <c r="AA468" s="237"/>
      <c r="AB468" s="238"/>
      <c r="AC468" s="222" t="s">
        <v>318</v>
      </c>
      <c r="AD468" s="223"/>
      <c r="AE468" s="223"/>
      <c r="AF468" s="223"/>
      <c r="AG468" s="223"/>
      <c r="AH468" s="224">
        <v>1</v>
      </c>
      <c r="AI468" s="225"/>
      <c r="AJ468" s="225"/>
      <c r="AK468" s="225"/>
      <c r="AL468" s="226" t="s">
        <v>40</v>
      </c>
      <c r="AM468" s="227"/>
      <c r="AN468" s="227"/>
      <c r="AO468" s="228"/>
      <c r="AP468" s="229" t="s">
        <v>40</v>
      </c>
      <c r="AQ468" s="229"/>
      <c r="AR468" s="229"/>
      <c r="AS468" s="229"/>
      <c r="AT468" s="229"/>
      <c r="AU468" s="229"/>
      <c r="AV468" s="229"/>
      <c r="AW468" s="229"/>
      <c r="AX468" s="229"/>
      <c r="AY468">
        <f>COUNTA($C$468)</f>
        <v>1</v>
      </c>
    </row>
    <row r="469" spans="1:51" ht="48" customHeight="1" x14ac:dyDescent="0.15">
      <c r="A469" s="230">
        <v>5</v>
      </c>
      <c r="B469" s="230">
        <v>1</v>
      </c>
      <c r="C469" s="248" t="s">
        <v>319</v>
      </c>
      <c r="D469" s="248"/>
      <c r="E469" s="248"/>
      <c r="F469" s="248"/>
      <c r="G469" s="248"/>
      <c r="H469" s="248"/>
      <c r="I469" s="248"/>
      <c r="J469" s="233">
        <v>4011101011880</v>
      </c>
      <c r="K469" s="234"/>
      <c r="L469" s="234"/>
      <c r="M469" s="234"/>
      <c r="N469" s="234"/>
      <c r="O469" s="234"/>
      <c r="P469" s="235" t="s">
        <v>322</v>
      </c>
      <c r="Q469" s="235"/>
      <c r="R469" s="235"/>
      <c r="S469" s="235"/>
      <c r="T469" s="235"/>
      <c r="U469" s="235"/>
      <c r="V469" s="235"/>
      <c r="W469" s="235"/>
      <c r="X469" s="235"/>
      <c r="Y469" s="236">
        <v>10</v>
      </c>
      <c r="Z469" s="237"/>
      <c r="AA469" s="237"/>
      <c r="AB469" s="238"/>
      <c r="AC469" s="222" t="s">
        <v>318</v>
      </c>
      <c r="AD469" s="223"/>
      <c r="AE469" s="223"/>
      <c r="AF469" s="223"/>
      <c r="AG469" s="223"/>
      <c r="AH469" s="224">
        <v>1</v>
      </c>
      <c r="AI469" s="225"/>
      <c r="AJ469" s="225"/>
      <c r="AK469" s="225"/>
      <c r="AL469" s="226" t="s">
        <v>40</v>
      </c>
      <c r="AM469" s="227"/>
      <c r="AN469" s="227"/>
      <c r="AO469" s="228"/>
      <c r="AP469" s="229" t="s">
        <v>40</v>
      </c>
      <c r="AQ469" s="229"/>
      <c r="AR469" s="229"/>
      <c r="AS469" s="229"/>
      <c r="AT469" s="229"/>
      <c r="AU469" s="229"/>
      <c r="AV469" s="229"/>
      <c r="AW469" s="229"/>
      <c r="AX469" s="229"/>
      <c r="AY469">
        <f>COUNTA($C$469)</f>
        <v>1</v>
      </c>
    </row>
    <row r="470" spans="1:51" ht="48" customHeight="1" x14ac:dyDescent="0.15">
      <c r="A470" s="230">
        <v>6</v>
      </c>
      <c r="B470" s="230">
        <v>1</v>
      </c>
      <c r="C470" s="248" t="s">
        <v>323</v>
      </c>
      <c r="D470" s="248"/>
      <c r="E470" s="248"/>
      <c r="F470" s="248"/>
      <c r="G470" s="248"/>
      <c r="H470" s="248"/>
      <c r="I470" s="248"/>
      <c r="J470" s="233">
        <v>2020001094847</v>
      </c>
      <c r="K470" s="234"/>
      <c r="L470" s="234"/>
      <c r="M470" s="234"/>
      <c r="N470" s="234"/>
      <c r="O470" s="234"/>
      <c r="P470" s="235" t="s">
        <v>324</v>
      </c>
      <c r="Q470" s="235"/>
      <c r="R470" s="235"/>
      <c r="S470" s="235"/>
      <c r="T470" s="235"/>
      <c r="U470" s="235"/>
      <c r="V470" s="235"/>
      <c r="W470" s="235"/>
      <c r="X470" s="235"/>
      <c r="Y470" s="236">
        <v>30</v>
      </c>
      <c r="Z470" s="237"/>
      <c r="AA470" s="237"/>
      <c r="AB470" s="238"/>
      <c r="AC470" s="222" t="s">
        <v>325</v>
      </c>
      <c r="AD470" s="223"/>
      <c r="AE470" s="223"/>
      <c r="AF470" s="223"/>
      <c r="AG470" s="223"/>
      <c r="AH470" s="224">
        <v>1</v>
      </c>
      <c r="AI470" s="225"/>
      <c r="AJ470" s="225"/>
      <c r="AK470" s="225"/>
      <c r="AL470" s="226" t="s">
        <v>40</v>
      </c>
      <c r="AM470" s="227"/>
      <c r="AN470" s="227"/>
      <c r="AO470" s="228"/>
      <c r="AP470" s="229" t="s">
        <v>40</v>
      </c>
      <c r="AQ470" s="229"/>
      <c r="AR470" s="229"/>
      <c r="AS470" s="229"/>
      <c r="AT470" s="229"/>
      <c r="AU470" s="229"/>
      <c r="AV470" s="229"/>
      <c r="AW470" s="229"/>
      <c r="AX470" s="229"/>
      <c r="AY470">
        <f>COUNTA($C$470)</f>
        <v>1</v>
      </c>
    </row>
    <row r="471" spans="1:51" ht="48" customHeight="1" x14ac:dyDescent="0.15">
      <c r="A471" s="230">
        <v>7</v>
      </c>
      <c r="B471" s="230">
        <v>1</v>
      </c>
      <c r="C471" s="248" t="s">
        <v>323</v>
      </c>
      <c r="D471" s="248"/>
      <c r="E471" s="248"/>
      <c r="F471" s="248"/>
      <c r="G471" s="248"/>
      <c r="H471" s="248"/>
      <c r="I471" s="248"/>
      <c r="J471" s="233">
        <v>2020001094847</v>
      </c>
      <c r="K471" s="234"/>
      <c r="L471" s="234"/>
      <c r="M471" s="234"/>
      <c r="N471" s="234"/>
      <c r="O471" s="234"/>
      <c r="P471" s="235" t="s">
        <v>326</v>
      </c>
      <c r="Q471" s="235"/>
      <c r="R471" s="235"/>
      <c r="S471" s="235"/>
      <c r="T471" s="235"/>
      <c r="U471" s="235"/>
      <c r="V471" s="235"/>
      <c r="W471" s="235"/>
      <c r="X471" s="235"/>
      <c r="Y471" s="236">
        <v>27</v>
      </c>
      <c r="Z471" s="237"/>
      <c r="AA471" s="237"/>
      <c r="AB471" s="238"/>
      <c r="AC471" s="222" t="s">
        <v>318</v>
      </c>
      <c r="AD471" s="223"/>
      <c r="AE471" s="223"/>
      <c r="AF471" s="223"/>
      <c r="AG471" s="223"/>
      <c r="AH471" s="224">
        <v>1</v>
      </c>
      <c r="AI471" s="225"/>
      <c r="AJ471" s="225"/>
      <c r="AK471" s="225"/>
      <c r="AL471" s="226" t="s">
        <v>40</v>
      </c>
      <c r="AM471" s="227"/>
      <c r="AN471" s="227"/>
      <c r="AO471" s="228"/>
      <c r="AP471" s="229" t="s">
        <v>40</v>
      </c>
      <c r="AQ471" s="229"/>
      <c r="AR471" s="229"/>
      <c r="AS471" s="229"/>
      <c r="AT471" s="229"/>
      <c r="AU471" s="229"/>
      <c r="AV471" s="229"/>
      <c r="AW471" s="229"/>
      <c r="AX471" s="229"/>
      <c r="AY471">
        <f>COUNTA($C$471)</f>
        <v>1</v>
      </c>
    </row>
    <row r="472" spans="1:51" ht="48" customHeight="1" x14ac:dyDescent="0.15">
      <c r="A472" s="230">
        <v>8</v>
      </c>
      <c r="B472" s="230">
        <v>1</v>
      </c>
      <c r="C472" s="248" t="s">
        <v>323</v>
      </c>
      <c r="D472" s="248"/>
      <c r="E472" s="248"/>
      <c r="F472" s="248"/>
      <c r="G472" s="248"/>
      <c r="H472" s="248"/>
      <c r="I472" s="248"/>
      <c r="J472" s="233">
        <v>2020001094847</v>
      </c>
      <c r="K472" s="234"/>
      <c r="L472" s="234"/>
      <c r="M472" s="234"/>
      <c r="N472" s="234"/>
      <c r="O472" s="234"/>
      <c r="P472" s="235" t="s">
        <v>327</v>
      </c>
      <c r="Q472" s="235"/>
      <c r="R472" s="235"/>
      <c r="S472" s="235"/>
      <c r="T472" s="235"/>
      <c r="U472" s="235"/>
      <c r="V472" s="235"/>
      <c r="W472" s="235"/>
      <c r="X472" s="235"/>
      <c r="Y472" s="236">
        <v>9</v>
      </c>
      <c r="Z472" s="237"/>
      <c r="AA472" s="237"/>
      <c r="AB472" s="238"/>
      <c r="AC472" s="222" t="s">
        <v>318</v>
      </c>
      <c r="AD472" s="223"/>
      <c r="AE472" s="223"/>
      <c r="AF472" s="223"/>
      <c r="AG472" s="223"/>
      <c r="AH472" s="224">
        <v>1</v>
      </c>
      <c r="AI472" s="225"/>
      <c r="AJ472" s="225"/>
      <c r="AK472" s="225"/>
      <c r="AL472" s="226" t="s">
        <v>40</v>
      </c>
      <c r="AM472" s="227"/>
      <c r="AN472" s="227"/>
      <c r="AO472" s="228"/>
      <c r="AP472" s="229" t="s">
        <v>40</v>
      </c>
      <c r="AQ472" s="229"/>
      <c r="AR472" s="229"/>
      <c r="AS472" s="229"/>
      <c r="AT472" s="229"/>
      <c r="AU472" s="229"/>
      <c r="AV472" s="229"/>
      <c r="AW472" s="229"/>
      <c r="AX472" s="229"/>
      <c r="AY472">
        <f>COUNTA($C$472)</f>
        <v>1</v>
      </c>
    </row>
    <row r="473" spans="1:51" ht="48" customHeight="1" x14ac:dyDescent="0.15">
      <c r="A473" s="230">
        <v>9</v>
      </c>
      <c r="B473" s="230">
        <v>1</v>
      </c>
      <c r="C473" s="248" t="s">
        <v>323</v>
      </c>
      <c r="D473" s="248"/>
      <c r="E473" s="248"/>
      <c r="F473" s="248"/>
      <c r="G473" s="248"/>
      <c r="H473" s="248"/>
      <c r="I473" s="248"/>
      <c r="J473" s="233">
        <v>2020001094847</v>
      </c>
      <c r="K473" s="234"/>
      <c r="L473" s="234"/>
      <c r="M473" s="234"/>
      <c r="N473" s="234"/>
      <c r="O473" s="234"/>
      <c r="P473" s="235" t="s">
        <v>328</v>
      </c>
      <c r="Q473" s="235"/>
      <c r="R473" s="235"/>
      <c r="S473" s="235"/>
      <c r="T473" s="235"/>
      <c r="U473" s="235"/>
      <c r="V473" s="235"/>
      <c r="W473" s="235"/>
      <c r="X473" s="235"/>
      <c r="Y473" s="236">
        <v>8</v>
      </c>
      <c r="Z473" s="237"/>
      <c r="AA473" s="237"/>
      <c r="AB473" s="238"/>
      <c r="AC473" s="222" t="s">
        <v>318</v>
      </c>
      <c r="AD473" s="223"/>
      <c r="AE473" s="223"/>
      <c r="AF473" s="223"/>
      <c r="AG473" s="223"/>
      <c r="AH473" s="224">
        <v>1</v>
      </c>
      <c r="AI473" s="225"/>
      <c r="AJ473" s="225"/>
      <c r="AK473" s="225"/>
      <c r="AL473" s="226" t="s">
        <v>40</v>
      </c>
      <c r="AM473" s="227"/>
      <c r="AN473" s="227"/>
      <c r="AO473" s="228"/>
      <c r="AP473" s="229" t="s">
        <v>40</v>
      </c>
      <c r="AQ473" s="229"/>
      <c r="AR473" s="229"/>
      <c r="AS473" s="229"/>
      <c r="AT473" s="229"/>
      <c r="AU473" s="229"/>
      <c r="AV473" s="229"/>
      <c r="AW473" s="229"/>
      <c r="AX473" s="229"/>
      <c r="AY473">
        <f>COUNTA($C$473)</f>
        <v>1</v>
      </c>
    </row>
    <row r="474" spans="1:51" ht="48" customHeight="1" x14ac:dyDescent="0.15">
      <c r="A474" s="230">
        <v>10</v>
      </c>
      <c r="B474" s="230">
        <v>1</v>
      </c>
      <c r="C474" s="248" t="s">
        <v>323</v>
      </c>
      <c r="D474" s="248"/>
      <c r="E474" s="248"/>
      <c r="F474" s="248"/>
      <c r="G474" s="248"/>
      <c r="H474" s="248"/>
      <c r="I474" s="248"/>
      <c r="J474" s="233">
        <v>2020001094847</v>
      </c>
      <c r="K474" s="234"/>
      <c r="L474" s="234"/>
      <c r="M474" s="234"/>
      <c r="N474" s="234"/>
      <c r="O474" s="234"/>
      <c r="P474" s="235" t="s">
        <v>329</v>
      </c>
      <c r="Q474" s="235"/>
      <c r="R474" s="235"/>
      <c r="S474" s="235"/>
      <c r="T474" s="235"/>
      <c r="U474" s="235"/>
      <c r="V474" s="235"/>
      <c r="W474" s="235"/>
      <c r="X474" s="235"/>
      <c r="Y474" s="236">
        <v>4</v>
      </c>
      <c r="Z474" s="237"/>
      <c r="AA474" s="237"/>
      <c r="AB474" s="238"/>
      <c r="AC474" s="222" t="s">
        <v>318</v>
      </c>
      <c r="AD474" s="223"/>
      <c r="AE474" s="223"/>
      <c r="AF474" s="223"/>
      <c r="AG474" s="223"/>
      <c r="AH474" s="224">
        <v>1</v>
      </c>
      <c r="AI474" s="225"/>
      <c r="AJ474" s="225"/>
      <c r="AK474" s="225"/>
      <c r="AL474" s="226" t="s">
        <v>40</v>
      </c>
      <c r="AM474" s="227"/>
      <c r="AN474" s="227"/>
      <c r="AO474" s="228"/>
      <c r="AP474" s="229" t="s">
        <v>40</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269</v>
      </c>
      <c r="D497" s="253"/>
      <c r="E497" s="253"/>
      <c r="F497" s="253"/>
      <c r="G497" s="253"/>
      <c r="H497" s="253"/>
      <c r="I497" s="253"/>
      <c r="J497" s="240" t="s">
        <v>270</v>
      </c>
      <c r="K497" s="254"/>
      <c r="L497" s="254"/>
      <c r="M497" s="254"/>
      <c r="N497" s="254"/>
      <c r="O497" s="254"/>
      <c r="P497" s="123" t="s">
        <v>271</v>
      </c>
      <c r="Q497" s="123"/>
      <c r="R497" s="123"/>
      <c r="S497" s="123"/>
      <c r="T497" s="123"/>
      <c r="U497" s="123"/>
      <c r="V497" s="123"/>
      <c r="W497" s="123"/>
      <c r="X497" s="123"/>
      <c r="Y497" s="255" t="s">
        <v>272</v>
      </c>
      <c r="Z497" s="256"/>
      <c r="AA497" s="256"/>
      <c r="AB497" s="256"/>
      <c r="AC497" s="240" t="s">
        <v>273</v>
      </c>
      <c r="AD497" s="240"/>
      <c r="AE497" s="240"/>
      <c r="AF497" s="240"/>
      <c r="AG497" s="240"/>
      <c r="AH497" s="255" t="s">
        <v>274</v>
      </c>
      <c r="AI497" s="253"/>
      <c r="AJ497" s="253"/>
      <c r="AK497" s="253"/>
      <c r="AL497" s="253" t="s">
        <v>275</v>
      </c>
      <c r="AM497" s="253"/>
      <c r="AN497" s="253"/>
      <c r="AO497" s="257"/>
      <c r="AP497" s="240" t="s">
        <v>276</v>
      </c>
      <c r="AQ497" s="240"/>
      <c r="AR497" s="240"/>
      <c r="AS497" s="240"/>
      <c r="AT497" s="240"/>
      <c r="AU497" s="240"/>
      <c r="AV497" s="240"/>
      <c r="AW497" s="240"/>
      <c r="AX497" s="240"/>
      <c r="AY497">
        <f>$AY$495</f>
        <v>1</v>
      </c>
    </row>
    <row r="498" spans="1:51" ht="42" customHeight="1" x14ac:dyDescent="0.15">
      <c r="A498" s="230">
        <v>1</v>
      </c>
      <c r="B498" s="230">
        <v>1</v>
      </c>
      <c r="C498" s="248" t="s">
        <v>331</v>
      </c>
      <c r="D498" s="248"/>
      <c r="E498" s="248"/>
      <c r="F498" s="248"/>
      <c r="G498" s="248"/>
      <c r="H498" s="248"/>
      <c r="I498" s="248"/>
      <c r="J498" s="233">
        <v>1010405009411</v>
      </c>
      <c r="K498" s="234"/>
      <c r="L498" s="234"/>
      <c r="M498" s="234"/>
      <c r="N498" s="234"/>
      <c r="O498" s="234"/>
      <c r="P498" s="235" t="s">
        <v>246</v>
      </c>
      <c r="Q498" s="235"/>
      <c r="R498" s="235"/>
      <c r="S498" s="235"/>
      <c r="T498" s="235"/>
      <c r="U498" s="235"/>
      <c r="V498" s="235"/>
      <c r="W498" s="235"/>
      <c r="X498" s="235"/>
      <c r="Y498" s="236">
        <v>13</v>
      </c>
      <c r="Z498" s="237"/>
      <c r="AA498" s="237"/>
      <c r="AB498" s="238"/>
      <c r="AC498" s="222" t="s">
        <v>318</v>
      </c>
      <c r="AD498" s="223"/>
      <c r="AE498" s="223"/>
      <c r="AF498" s="223"/>
      <c r="AG498" s="223"/>
      <c r="AH498" s="251">
        <v>1</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42" customHeight="1" x14ac:dyDescent="0.15">
      <c r="A499" s="230">
        <v>2</v>
      </c>
      <c r="B499" s="230">
        <v>1</v>
      </c>
      <c r="C499" s="248" t="s">
        <v>331</v>
      </c>
      <c r="D499" s="248"/>
      <c r="E499" s="248"/>
      <c r="F499" s="248"/>
      <c r="G499" s="248"/>
      <c r="H499" s="248"/>
      <c r="I499" s="248"/>
      <c r="J499" s="233">
        <v>1010405009411</v>
      </c>
      <c r="K499" s="234"/>
      <c r="L499" s="234"/>
      <c r="M499" s="234"/>
      <c r="N499" s="234"/>
      <c r="O499" s="234"/>
      <c r="P499" s="235" t="s">
        <v>250</v>
      </c>
      <c r="Q499" s="235"/>
      <c r="R499" s="235"/>
      <c r="S499" s="235"/>
      <c r="T499" s="235"/>
      <c r="U499" s="235"/>
      <c r="V499" s="235"/>
      <c r="W499" s="235"/>
      <c r="X499" s="235"/>
      <c r="Y499" s="236">
        <v>10</v>
      </c>
      <c r="Z499" s="237"/>
      <c r="AA499" s="237"/>
      <c r="AB499" s="238"/>
      <c r="AC499" s="222" t="s">
        <v>318</v>
      </c>
      <c r="AD499" s="223"/>
      <c r="AE499" s="223"/>
      <c r="AF499" s="223"/>
      <c r="AG499" s="223"/>
      <c r="AH499" s="251">
        <v>1</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42" customHeight="1" x14ac:dyDescent="0.15">
      <c r="A500" s="230">
        <v>3</v>
      </c>
      <c r="B500" s="230">
        <v>1</v>
      </c>
      <c r="C500" s="249" t="s">
        <v>331</v>
      </c>
      <c r="D500" s="248"/>
      <c r="E500" s="248"/>
      <c r="F500" s="248"/>
      <c r="G500" s="248"/>
      <c r="H500" s="248"/>
      <c r="I500" s="248"/>
      <c r="J500" s="233">
        <v>1010405009411</v>
      </c>
      <c r="K500" s="234"/>
      <c r="L500" s="234"/>
      <c r="M500" s="234"/>
      <c r="N500" s="234"/>
      <c r="O500" s="234"/>
      <c r="P500" s="250" t="s">
        <v>251</v>
      </c>
      <c r="Q500" s="235"/>
      <c r="R500" s="235"/>
      <c r="S500" s="235"/>
      <c r="T500" s="235"/>
      <c r="U500" s="235"/>
      <c r="V500" s="235"/>
      <c r="W500" s="235"/>
      <c r="X500" s="235"/>
      <c r="Y500" s="236">
        <v>0.6</v>
      </c>
      <c r="Z500" s="237"/>
      <c r="AA500" s="237"/>
      <c r="AB500" s="238"/>
      <c r="AC500" s="222" t="s">
        <v>279</v>
      </c>
      <c r="AD500" s="223"/>
      <c r="AE500" s="223"/>
      <c r="AF500" s="223"/>
      <c r="AG500" s="223"/>
      <c r="AH500" s="224" t="s">
        <v>40</v>
      </c>
      <c r="AI500" s="225"/>
      <c r="AJ500" s="225"/>
      <c r="AK500" s="225"/>
      <c r="AL500" s="226" t="s">
        <v>40</v>
      </c>
      <c r="AM500" s="227"/>
      <c r="AN500" s="227"/>
      <c r="AO500" s="228"/>
      <c r="AP500" s="229" t="s">
        <v>40</v>
      </c>
      <c r="AQ500" s="229"/>
      <c r="AR500" s="229"/>
      <c r="AS500" s="229"/>
      <c r="AT500" s="229"/>
      <c r="AU500" s="229"/>
      <c r="AV500" s="229"/>
      <c r="AW500" s="229"/>
      <c r="AX500" s="229"/>
      <c r="AY500">
        <f>COUNTA($C$500)</f>
        <v>1</v>
      </c>
    </row>
    <row r="501" spans="1:51" ht="42" customHeight="1" x14ac:dyDescent="0.15">
      <c r="A501" s="230">
        <v>4</v>
      </c>
      <c r="B501" s="230">
        <v>1</v>
      </c>
      <c r="C501" s="249" t="s">
        <v>332</v>
      </c>
      <c r="D501" s="248"/>
      <c r="E501" s="248"/>
      <c r="F501" s="248"/>
      <c r="G501" s="248"/>
      <c r="H501" s="248"/>
      <c r="I501" s="248"/>
      <c r="J501" s="233">
        <v>2050005005211</v>
      </c>
      <c r="K501" s="234"/>
      <c r="L501" s="234"/>
      <c r="M501" s="234"/>
      <c r="N501" s="234"/>
      <c r="O501" s="234"/>
      <c r="P501" s="250" t="s">
        <v>333</v>
      </c>
      <c r="Q501" s="235"/>
      <c r="R501" s="235"/>
      <c r="S501" s="235"/>
      <c r="T501" s="235"/>
      <c r="U501" s="235"/>
      <c r="V501" s="235"/>
      <c r="W501" s="235"/>
      <c r="X501" s="235"/>
      <c r="Y501" s="236">
        <v>2</v>
      </c>
      <c r="Z501" s="237"/>
      <c r="AA501" s="237"/>
      <c r="AB501" s="238"/>
      <c r="AC501" s="222" t="s">
        <v>334</v>
      </c>
      <c r="AD501" s="223"/>
      <c r="AE501" s="223"/>
      <c r="AF501" s="223"/>
      <c r="AG501" s="223"/>
      <c r="AH501" s="224" t="s">
        <v>40</v>
      </c>
      <c r="AI501" s="225"/>
      <c r="AJ501" s="225"/>
      <c r="AK501" s="225"/>
      <c r="AL501" s="226" t="s">
        <v>40</v>
      </c>
      <c r="AM501" s="227"/>
      <c r="AN501" s="227"/>
      <c r="AO501" s="228"/>
      <c r="AP501" s="229" t="s">
        <v>40</v>
      </c>
      <c r="AQ501" s="229"/>
      <c r="AR501" s="229"/>
      <c r="AS501" s="229"/>
      <c r="AT501" s="229"/>
      <c r="AU501" s="229"/>
      <c r="AV501" s="229"/>
      <c r="AW501" s="229"/>
      <c r="AX501" s="229"/>
      <c r="AY501">
        <f>COUNTA($C$501)</f>
        <v>1</v>
      </c>
    </row>
    <row r="502" spans="1:51" ht="42" customHeight="1" x14ac:dyDescent="0.15">
      <c r="A502" s="230">
        <v>5</v>
      </c>
      <c r="B502" s="230">
        <v>1</v>
      </c>
      <c r="C502" s="248" t="s">
        <v>335</v>
      </c>
      <c r="D502" s="248"/>
      <c r="E502" s="248"/>
      <c r="F502" s="248"/>
      <c r="G502" s="248"/>
      <c r="H502" s="248"/>
      <c r="I502" s="248"/>
      <c r="J502" s="233">
        <v>3010905002467</v>
      </c>
      <c r="K502" s="234"/>
      <c r="L502" s="234"/>
      <c r="M502" s="234"/>
      <c r="N502" s="234"/>
      <c r="O502" s="234"/>
      <c r="P502" s="235" t="s">
        <v>336</v>
      </c>
      <c r="Q502" s="235"/>
      <c r="R502" s="235"/>
      <c r="S502" s="235"/>
      <c r="T502" s="235"/>
      <c r="U502" s="235"/>
      <c r="V502" s="235"/>
      <c r="W502" s="235"/>
      <c r="X502" s="235"/>
      <c r="Y502" s="236">
        <v>0.1</v>
      </c>
      <c r="Z502" s="237"/>
      <c r="AA502" s="237"/>
      <c r="AB502" s="238"/>
      <c r="AC502" s="222" t="s">
        <v>337</v>
      </c>
      <c r="AD502" s="223"/>
      <c r="AE502" s="223"/>
      <c r="AF502" s="223"/>
      <c r="AG502" s="223"/>
      <c r="AH502" s="224" t="s">
        <v>40</v>
      </c>
      <c r="AI502" s="225"/>
      <c r="AJ502" s="225"/>
      <c r="AK502" s="225"/>
      <c r="AL502" s="226" t="s">
        <v>40</v>
      </c>
      <c r="AM502" s="227"/>
      <c r="AN502" s="227"/>
      <c r="AO502" s="228"/>
      <c r="AP502" s="229" t="s">
        <v>40</v>
      </c>
      <c r="AQ502" s="229"/>
      <c r="AR502" s="229"/>
      <c r="AS502" s="229"/>
      <c r="AT502" s="229"/>
      <c r="AU502" s="229"/>
      <c r="AV502" s="229"/>
      <c r="AW502" s="229"/>
      <c r="AX502" s="229"/>
      <c r="AY502">
        <f>COUNTA($C$502)</f>
        <v>1</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269</v>
      </c>
      <c r="D530" s="253"/>
      <c r="E530" s="253"/>
      <c r="F530" s="253"/>
      <c r="G530" s="253"/>
      <c r="H530" s="253"/>
      <c r="I530" s="253"/>
      <c r="J530" s="240" t="s">
        <v>270</v>
      </c>
      <c r="K530" s="254"/>
      <c r="L530" s="254"/>
      <c r="M530" s="254"/>
      <c r="N530" s="254"/>
      <c r="O530" s="254"/>
      <c r="P530" s="123" t="s">
        <v>271</v>
      </c>
      <c r="Q530" s="123"/>
      <c r="R530" s="123"/>
      <c r="S530" s="123"/>
      <c r="T530" s="123"/>
      <c r="U530" s="123"/>
      <c r="V530" s="123"/>
      <c r="W530" s="123"/>
      <c r="X530" s="123"/>
      <c r="Y530" s="255" t="s">
        <v>272</v>
      </c>
      <c r="Z530" s="256"/>
      <c r="AA530" s="256"/>
      <c r="AB530" s="256"/>
      <c r="AC530" s="240" t="s">
        <v>273</v>
      </c>
      <c r="AD530" s="240"/>
      <c r="AE530" s="240"/>
      <c r="AF530" s="240"/>
      <c r="AG530" s="240"/>
      <c r="AH530" s="255" t="s">
        <v>274</v>
      </c>
      <c r="AI530" s="253"/>
      <c r="AJ530" s="253"/>
      <c r="AK530" s="253"/>
      <c r="AL530" s="253" t="s">
        <v>275</v>
      </c>
      <c r="AM530" s="253"/>
      <c r="AN530" s="253"/>
      <c r="AO530" s="257"/>
      <c r="AP530" s="240" t="s">
        <v>276</v>
      </c>
      <c r="AQ530" s="240"/>
      <c r="AR530" s="240"/>
      <c r="AS530" s="240"/>
      <c r="AT530" s="240"/>
      <c r="AU530" s="240"/>
      <c r="AV530" s="240"/>
      <c r="AW530" s="240"/>
      <c r="AX530" s="240"/>
      <c r="AY530">
        <f>$AY$528</f>
        <v>1</v>
      </c>
    </row>
    <row r="531" spans="1:51" ht="44.25" customHeight="1" x14ac:dyDescent="0.15">
      <c r="A531" s="230">
        <v>1</v>
      </c>
      <c r="B531" s="230">
        <v>1</v>
      </c>
      <c r="C531" s="248" t="s">
        <v>339</v>
      </c>
      <c r="D531" s="248"/>
      <c r="E531" s="248"/>
      <c r="F531" s="248"/>
      <c r="G531" s="248"/>
      <c r="H531" s="248"/>
      <c r="I531" s="248"/>
      <c r="J531" s="233">
        <v>3130005005532</v>
      </c>
      <c r="K531" s="234"/>
      <c r="L531" s="234"/>
      <c r="M531" s="234"/>
      <c r="N531" s="234"/>
      <c r="O531" s="234"/>
      <c r="P531" s="235" t="s">
        <v>248</v>
      </c>
      <c r="Q531" s="235"/>
      <c r="R531" s="235"/>
      <c r="S531" s="235"/>
      <c r="T531" s="235"/>
      <c r="U531" s="235"/>
      <c r="V531" s="235"/>
      <c r="W531" s="235"/>
      <c r="X531" s="235"/>
      <c r="Y531" s="236">
        <v>3</v>
      </c>
      <c r="Z531" s="237"/>
      <c r="AA531" s="237"/>
      <c r="AB531" s="238"/>
      <c r="AC531" s="222" t="s">
        <v>334</v>
      </c>
      <c r="AD531" s="223"/>
      <c r="AE531" s="223"/>
      <c r="AF531" s="223"/>
      <c r="AG531" s="223"/>
      <c r="AH531" s="251" t="s">
        <v>40</v>
      </c>
      <c r="AI531" s="252"/>
      <c r="AJ531" s="252"/>
      <c r="AK531" s="252"/>
      <c r="AL531" s="226" t="s">
        <v>40</v>
      </c>
      <c r="AM531" s="227"/>
      <c r="AN531" s="227"/>
      <c r="AO531" s="228"/>
      <c r="AP531" s="229" t="s">
        <v>40</v>
      </c>
      <c r="AQ531" s="229"/>
      <c r="AR531" s="229"/>
      <c r="AS531" s="229"/>
      <c r="AT531" s="229"/>
      <c r="AU531" s="229"/>
      <c r="AV531" s="229"/>
      <c r="AW531" s="229"/>
      <c r="AX531" s="229"/>
      <c r="AY531">
        <f>$AY$528</f>
        <v>1</v>
      </c>
    </row>
    <row r="532" spans="1:51" ht="44.25" customHeight="1" x14ac:dyDescent="0.15">
      <c r="A532" s="230">
        <v>2</v>
      </c>
      <c r="B532" s="230">
        <v>1</v>
      </c>
      <c r="C532" s="248" t="s">
        <v>340</v>
      </c>
      <c r="D532" s="248"/>
      <c r="E532" s="248"/>
      <c r="F532" s="248"/>
      <c r="G532" s="248"/>
      <c r="H532" s="248"/>
      <c r="I532" s="248"/>
      <c r="J532" s="233">
        <v>6430005004014</v>
      </c>
      <c r="K532" s="234"/>
      <c r="L532" s="234"/>
      <c r="M532" s="234"/>
      <c r="N532" s="234"/>
      <c r="O532" s="234"/>
      <c r="P532" s="235" t="s">
        <v>341</v>
      </c>
      <c r="Q532" s="235"/>
      <c r="R532" s="235"/>
      <c r="S532" s="235"/>
      <c r="T532" s="235"/>
      <c r="U532" s="235"/>
      <c r="V532" s="235"/>
      <c r="W532" s="235"/>
      <c r="X532" s="235"/>
      <c r="Y532" s="236">
        <v>2</v>
      </c>
      <c r="Z532" s="237"/>
      <c r="AA532" s="237"/>
      <c r="AB532" s="238"/>
      <c r="AC532" s="222" t="s">
        <v>334</v>
      </c>
      <c r="AD532" s="223"/>
      <c r="AE532" s="223"/>
      <c r="AF532" s="223"/>
      <c r="AG532" s="223"/>
      <c r="AH532" s="251" t="s">
        <v>40</v>
      </c>
      <c r="AI532" s="252"/>
      <c r="AJ532" s="252"/>
      <c r="AK532" s="252"/>
      <c r="AL532" s="226" t="s">
        <v>40</v>
      </c>
      <c r="AM532" s="227"/>
      <c r="AN532" s="227"/>
      <c r="AO532" s="228"/>
      <c r="AP532" s="229" t="s">
        <v>40</v>
      </c>
      <c r="AQ532" s="229"/>
      <c r="AR532" s="229"/>
      <c r="AS532" s="229"/>
      <c r="AT532" s="229"/>
      <c r="AU532" s="229"/>
      <c r="AV532" s="229"/>
      <c r="AW532" s="229"/>
      <c r="AX532" s="229"/>
      <c r="AY532">
        <f>COUNTA($C$532)</f>
        <v>1</v>
      </c>
    </row>
    <row r="533" spans="1:51" ht="44.25" customHeight="1" x14ac:dyDescent="0.15">
      <c r="A533" s="230">
        <v>3</v>
      </c>
      <c r="B533" s="230">
        <v>1</v>
      </c>
      <c r="C533" s="249" t="s">
        <v>342</v>
      </c>
      <c r="D533" s="248"/>
      <c r="E533" s="248"/>
      <c r="F533" s="248"/>
      <c r="G533" s="248"/>
      <c r="H533" s="248"/>
      <c r="I533" s="248"/>
      <c r="J533" s="233">
        <v>2040005001905</v>
      </c>
      <c r="K533" s="234"/>
      <c r="L533" s="234"/>
      <c r="M533" s="234"/>
      <c r="N533" s="234"/>
      <c r="O533" s="234"/>
      <c r="P533" s="250" t="s">
        <v>343</v>
      </c>
      <c r="Q533" s="235"/>
      <c r="R533" s="235"/>
      <c r="S533" s="235"/>
      <c r="T533" s="235"/>
      <c r="U533" s="235"/>
      <c r="V533" s="235"/>
      <c r="W533" s="235"/>
      <c r="X533" s="235"/>
      <c r="Y533" s="236">
        <v>2</v>
      </c>
      <c r="Z533" s="237"/>
      <c r="AA533" s="237"/>
      <c r="AB533" s="238"/>
      <c r="AC533" s="222" t="s">
        <v>334</v>
      </c>
      <c r="AD533" s="223"/>
      <c r="AE533" s="223"/>
      <c r="AF533" s="223"/>
      <c r="AG533" s="223"/>
      <c r="AH533" s="224" t="s">
        <v>40</v>
      </c>
      <c r="AI533" s="225"/>
      <c r="AJ533" s="225"/>
      <c r="AK533" s="225"/>
      <c r="AL533" s="226" t="s">
        <v>40</v>
      </c>
      <c r="AM533" s="227"/>
      <c r="AN533" s="227"/>
      <c r="AO533" s="228"/>
      <c r="AP533" s="229" t="s">
        <v>40</v>
      </c>
      <c r="AQ533" s="229"/>
      <c r="AR533" s="229"/>
      <c r="AS533" s="229"/>
      <c r="AT533" s="229"/>
      <c r="AU533" s="229"/>
      <c r="AV533" s="229"/>
      <c r="AW533" s="229"/>
      <c r="AX533" s="229"/>
      <c r="AY533">
        <f>COUNTA($C$533)</f>
        <v>1</v>
      </c>
    </row>
    <row r="534" spans="1:51" ht="44.25" customHeight="1" x14ac:dyDescent="0.15">
      <c r="A534" s="230">
        <v>4</v>
      </c>
      <c r="B534" s="230">
        <v>1</v>
      </c>
      <c r="C534" s="249" t="s">
        <v>344</v>
      </c>
      <c r="D534" s="248"/>
      <c r="E534" s="248"/>
      <c r="F534" s="248"/>
      <c r="G534" s="248"/>
      <c r="H534" s="248"/>
      <c r="I534" s="248"/>
      <c r="J534" s="233">
        <v>7370005002147</v>
      </c>
      <c r="K534" s="234"/>
      <c r="L534" s="234"/>
      <c r="M534" s="234"/>
      <c r="N534" s="234"/>
      <c r="O534" s="234"/>
      <c r="P534" s="250" t="s">
        <v>345</v>
      </c>
      <c r="Q534" s="235"/>
      <c r="R534" s="235"/>
      <c r="S534" s="235"/>
      <c r="T534" s="235"/>
      <c r="U534" s="235"/>
      <c r="V534" s="235"/>
      <c r="W534" s="235"/>
      <c r="X534" s="235"/>
      <c r="Y534" s="236">
        <v>2</v>
      </c>
      <c r="Z534" s="237"/>
      <c r="AA534" s="237"/>
      <c r="AB534" s="238"/>
      <c r="AC534" s="222" t="s">
        <v>334</v>
      </c>
      <c r="AD534" s="223"/>
      <c r="AE534" s="223"/>
      <c r="AF534" s="223"/>
      <c r="AG534" s="223"/>
      <c r="AH534" s="224" t="s">
        <v>40</v>
      </c>
      <c r="AI534" s="225"/>
      <c r="AJ534" s="225"/>
      <c r="AK534" s="225"/>
      <c r="AL534" s="226" t="s">
        <v>40</v>
      </c>
      <c r="AM534" s="227"/>
      <c r="AN534" s="227"/>
      <c r="AO534" s="228"/>
      <c r="AP534" s="229" t="s">
        <v>40</v>
      </c>
      <c r="AQ534" s="229"/>
      <c r="AR534" s="229"/>
      <c r="AS534" s="229"/>
      <c r="AT534" s="229"/>
      <c r="AU534" s="229"/>
      <c r="AV534" s="229"/>
      <c r="AW534" s="229"/>
      <c r="AX534" s="229"/>
      <c r="AY534">
        <f>COUNTA($C$534)</f>
        <v>1</v>
      </c>
    </row>
    <row r="535" spans="1:51" ht="44.25" customHeight="1" x14ac:dyDescent="0.15">
      <c r="A535" s="230">
        <v>5</v>
      </c>
      <c r="B535" s="230">
        <v>1</v>
      </c>
      <c r="C535" s="248" t="s">
        <v>346</v>
      </c>
      <c r="D535" s="248"/>
      <c r="E535" s="248"/>
      <c r="F535" s="248"/>
      <c r="G535" s="248"/>
      <c r="H535" s="248"/>
      <c r="I535" s="248"/>
      <c r="J535" s="233">
        <v>5010005007398</v>
      </c>
      <c r="K535" s="234"/>
      <c r="L535" s="234"/>
      <c r="M535" s="234"/>
      <c r="N535" s="234"/>
      <c r="O535" s="234"/>
      <c r="P535" s="235" t="s">
        <v>347</v>
      </c>
      <c r="Q535" s="235"/>
      <c r="R535" s="235"/>
      <c r="S535" s="235"/>
      <c r="T535" s="235"/>
      <c r="U535" s="235"/>
      <c r="V535" s="235"/>
      <c r="W535" s="235"/>
      <c r="X535" s="235"/>
      <c r="Y535" s="236">
        <v>1</v>
      </c>
      <c r="Z535" s="237"/>
      <c r="AA535" s="237"/>
      <c r="AB535" s="238"/>
      <c r="AC535" s="222" t="s">
        <v>334</v>
      </c>
      <c r="AD535" s="223"/>
      <c r="AE535" s="223"/>
      <c r="AF535" s="223"/>
      <c r="AG535" s="223"/>
      <c r="AH535" s="224" t="s">
        <v>40</v>
      </c>
      <c r="AI535" s="225"/>
      <c r="AJ535" s="225"/>
      <c r="AK535" s="225"/>
      <c r="AL535" s="226" t="s">
        <v>40</v>
      </c>
      <c r="AM535" s="227"/>
      <c r="AN535" s="227"/>
      <c r="AO535" s="228"/>
      <c r="AP535" s="229" t="s">
        <v>40</v>
      </c>
      <c r="AQ535" s="229"/>
      <c r="AR535" s="229"/>
      <c r="AS535" s="229"/>
      <c r="AT535" s="229"/>
      <c r="AU535" s="229"/>
      <c r="AV535" s="229"/>
      <c r="AW535" s="229"/>
      <c r="AX535" s="229"/>
      <c r="AY535">
        <f>COUNTA($C$535)</f>
        <v>1</v>
      </c>
    </row>
    <row r="536" spans="1:51" ht="44.25" customHeight="1" x14ac:dyDescent="0.15">
      <c r="A536" s="230">
        <v>6</v>
      </c>
      <c r="B536" s="230">
        <v>1</v>
      </c>
      <c r="C536" s="248" t="s">
        <v>346</v>
      </c>
      <c r="D536" s="248"/>
      <c r="E536" s="248"/>
      <c r="F536" s="248"/>
      <c r="G536" s="248"/>
      <c r="H536" s="248"/>
      <c r="I536" s="248"/>
      <c r="J536" s="233">
        <v>5010005007398</v>
      </c>
      <c r="K536" s="234"/>
      <c r="L536" s="234"/>
      <c r="M536" s="234"/>
      <c r="N536" s="234"/>
      <c r="O536" s="234"/>
      <c r="P536" s="235" t="s">
        <v>348</v>
      </c>
      <c r="Q536" s="235"/>
      <c r="R536" s="235"/>
      <c r="S536" s="235"/>
      <c r="T536" s="235"/>
      <c r="U536" s="235"/>
      <c r="V536" s="235"/>
      <c r="W536" s="235"/>
      <c r="X536" s="235"/>
      <c r="Y536" s="236">
        <v>0.4</v>
      </c>
      <c r="Z536" s="237"/>
      <c r="AA536" s="237"/>
      <c r="AB536" s="238"/>
      <c r="AC536" s="222" t="s">
        <v>334</v>
      </c>
      <c r="AD536" s="223"/>
      <c r="AE536" s="223"/>
      <c r="AF536" s="223"/>
      <c r="AG536" s="223"/>
      <c r="AH536" s="224" t="s">
        <v>40</v>
      </c>
      <c r="AI536" s="225"/>
      <c r="AJ536" s="225"/>
      <c r="AK536" s="225"/>
      <c r="AL536" s="226" t="s">
        <v>40</v>
      </c>
      <c r="AM536" s="227"/>
      <c r="AN536" s="227"/>
      <c r="AO536" s="228"/>
      <c r="AP536" s="229" t="s">
        <v>40</v>
      </c>
      <c r="AQ536" s="229"/>
      <c r="AR536" s="229"/>
      <c r="AS536" s="229"/>
      <c r="AT536" s="229"/>
      <c r="AU536" s="229"/>
      <c r="AV536" s="229"/>
      <c r="AW536" s="229"/>
      <c r="AX536" s="229"/>
      <c r="AY536">
        <f>COUNTA($C$536)</f>
        <v>1</v>
      </c>
    </row>
    <row r="537" spans="1:51" ht="44.25" customHeight="1" x14ac:dyDescent="0.15">
      <c r="A537" s="230">
        <v>7</v>
      </c>
      <c r="B537" s="230">
        <v>1</v>
      </c>
      <c r="C537" s="248" t="s">
        <v>349</v>
      </c>
      <c r="D537" s="248"/>
      <c r="E537" s="248"/>
      <c r="F537" s="248"/>
      <c r="G537" s="248"/>
      <c r="H537" s="248"/>
      <c r="I537" s="248"/>
      <c r="J537" s="233">
        <v>4420005005394</v>
      </c>
      <c r="K537" s="234"/>
      <c r="L537" s="234"/>
      <c r="M537" s="234"/>
      <c r="N537" s="234"/>
      <c r="O537" s="234"/>
      <c r="P537" s="235" t="s">
        <v>350</v>
      </c>
      <c r="Q537" s="235"/>
      <c r="R537" s="235"/>
      <c r="S537" s="235"/>
      <c r="T537" s="235"/>
      <c r="U537" s="235"/>
      <c r="V537" s="235"/>
      <c r="W537" s="235"/>
      <c r="X537" s="235"/>
      <c r="Y537" s="236">
        <v>1</v>
      </c>
      <c r="Z537" s="237"/>
      <c r="AA537" s="237"/>
      <c r="AB537" s="238"/>
      <c r="AC537" s="222" t="s">
        <v>337</v>
      </c>
      <c r="AD537" s="223"/>
      <c r="AE537" s="223"/>
      <c r="AF537" s="223"/>
      <c r="AG537" s="223"/>
      <c r="AH537" s="224" t="s">
        <v>40</v>
      </c>
      <c r="AI537" s="225"/>
      <c r="AJ537" s="225"/>
      <c r="AK537" s="225"/>
      <c r="AL537" s="226" t="s">
        <v>40</v>
      </c>
      <c r="AM537" s="227"/>
      <c r="AN537" s="227"/>
      <c r="AO537" s="228"/>
      <c r="AP537" s="229" t="s">
        <v>40</v>
      </c>
      <c r="AQ537" s="229"/>
      <c r="AR537" s="229"/>
      <c r="AS537" s="229"/>
      <c r="AT537" s="229"/>
      <c r="AU537" s="229"/>
      <c r="AV537" s="229"/>
      <c r="AW537" s="229"/>
      <c r="AX537" s="229"/>
      <c r="AY537">
        <f>COUNTA($C$537)</f>
        <v>1</v>
      </c>
    </row>
    <row r="538" spans="1:51" ht="44.25" customHeight="1" x14ac:dyDescent="0.15">
      <c r="A538" s="230">
        <v>8</v>
      </c>
      <c r="B538" s="230">
        <v>1</v>
      </c>
      <c r="C538" s="248" t="s">
        <v>351</v>
      </c>
      <c r="D538" s="248"/>
      <c r="E538" s="248"/>
      <c r="F538" s="248"/>
      <c r="G538" s="248"/>
      <c r="H538" s="248"/>
      <c r="I538" s="248"/>
      <c r="J538" s="233">
        <v>4230005003054</v>
      </c>
      <c r="K538" s="234"/>
      <c r="L538" s="234"/>
      <c r="M538" s="234"/>
      <c r="N538" s="234"/>
      <c r="O538" s="234"/>
      <c r="P538" s="235" t="s">
        <v>352</v>
      </c>
      <c r="Q538" s="235"/>
      <c r="R538" s="235"/>
      <c r="S538" s="235"/>
      <c r="T538" s="235"/>
      <c r="U538" s="235"/>
      <c r="V538" s="235"/>
      <c r="W538" s="235"/>
      <c r="X538" s="235"/>
      <c r="Y538" s="236">
        <v>1</v>
      </c>
      <c r="Z538" s="237"/>
      <c r="AA538" s="237"/>
      <c r="AB538" s="238"/>
      <c r="AC538" s="222" t="s">
        <v>337</v>
      </c>
      <c r="AD538" s="223"/>
      <c r="AE538" s="223"/>
      <c r="AF538" s="223"/>
      <c r="AG538" s="223"/>
      <c r="AH538" s="224" t="s">
        <v>40</v>
      </c>
      <c r="AI538" s="225"/>
      <c r="AJ538" s="225"/>
      <c r="AK538" s="225"/>
      <c r="AL538" s="226" t="s">
        <v>40</v>
      </c>
      <c r="AM538" s="227"/>
      <c r="AN538" s="227"/>
      <c r="AO538" s="228"/>
      <c r="AP538" s="229" t="s">
        <v>40</v>
      </c>
      <c r="AQ538" s="229"/>
      <c r="AR538" s="229"/>
      <c r="AS538" s="229"/>
      <c r="AT538" s="229"/>
      <c r="AU538" s="229"/>
      <c r="AV538" s="229"/>
      <c r="AW538" s="229"/>
      <c r="AX538" s="229"/>
      <c r="AY538">
        <f>COUNTA($C$538)</f>
        <v>1</v>
      </c>
    </row>
    <row r="539" spans="1:51" ht="44.25" customHeight="1" x14ac:dyDescent="0.15">
      <c r="A539" s="230">
        <v>9</v>
      </c>
      <c r="B539" s="230">
        <v>1</v>
      </c>
      <c r="C539" s="248" t="s">
        <v>353</v>
      </c>
      <c r="D539" s="248"/>
      <c r="E539" s="248"/>
      <c r="F539" s="248"/>
      <c r="G539" s="248"/>
      <c r="H539" s="248"/>
      <c r="I539" s="248"/>
      <c r="J539" s="233">
        <v>2260005002575</v>
      </c>
      <c r="K539" s="234"/>
      <c r="L539" s="234"/>
      <c r="M539" s="234"/>
      <c r="N539" s="234"/>
      <c r="O539" s="234"/>
      <c r="P539" s="235" t="s">
        <v>354</v>
      </c>
      <c r="Q539" s="235"/>
      <c r="R539" s="235"/>
      <c r="S539" s="235"/>
      <c r="T539" s="235"/>
      <c r="U539" s="235"/>
      <c r="V539" s="235"/>
      <c r="W539" s="235"/>
      <c r="X539" s="235"/>
      <c r="Y539" s="236">
        <v>1</v>
      </c>
      <c r="Z539" s="237"/>
      <c r="AA539" s="237"/>
      <c r="AB539" s="238"/>
      <c r="AC539" s="222" t="s">
        <v>337</v>
      </c>
      <c r="AD539" s="223"/>
      <c r="AE539" s="223"/>
      <c r="AF539" s="223"/>
      <c r="AG539" s="223"/>
      <c r="AH539" s="224" t="s">
        <v>40</v>
      </c>
      <c r="AI539" s="225"/>
      <c r="AJ539" s="225"/>
      <c r="AK539" s="225"/>
      <c r="AL539" s="226" t="s">
        <v>40</v>
      </c>
      <c r="AM539" s="227"/>
      <c r="AN539" s="227"/>
      <c r="AO539" s="228"/>
      <c r="AP539" s="229" t="s">
        <v>40</v>
      </c>
      <c r="AQ539" s="229"/>
      <c r="AR539" s="229"/>
      <c r="AS539" s="229"/>
      <c r="AT539" s="229"/>
      <c r="AU539" s="229"/>
      <c r="AV539" s="229"/>
      <c r="AW539" s="229"/>
      <c r="AX539" s="229"/>
      <c r="AY539">
        <f>COUNTA($C$539)</f>
        <v>1</v>
      </c>
    </row>
    <row r="540" spans="1:51" ht="44.25" customHeight="1" x14ac:dyDescent="0.15">
      <c r="A540" s="230">
        <v>10</v>
      </c>
      <c r="B540" s="230">
        <v>1</v>
      </c>
      <c r="C540" s="248" t="s">
        <v>355</v>
      </c>
      <c r="D540" s="248"/>
      <c r="E540" s="248"/>
      <c r="F540" s="248"/>
      <c r="G540" s="248"/>
      <c r="H540" s="248"/>
      <c r="I540" s="248"/>
      <c r="J540" s="233">
        <v>5220005004523</v>
      </c>
      <c r="K540" s="234"/>
      <c r="L540" s="234"/>
      <c r="M540" s="234"/>
      <c r="N540" s="234"/>
      <c r="O540" s="234"/>
      <c r="P540" s="235" t="s">
        <v>356</v>
      </c>
      <c r="Q540" s="235"/>
      <c r="R540" s="235"/>
      <c r="S540" s="235"/>
      <c r="T540" s="235"/>
      <c r="U540" s="235"/>
      <c r="V540" s="235"/>
      <c r="W540" s="235"/>
      <c r="X540" s="235"/>
      <c r="Y540" s="236">
        <v>1</v>
      </c>
      <c r="Z540" s="237"/>
      <c r="AA540" s="237"/>
      <c r="AB540" s="238"/>
      <c r="AC540" s="222" t="s">
        <v>337</v>
      </c>
      <c r="AD540" s="223"/>
      <c r="AE540" s="223"/>
      <c r="AF540" s="223"/>
      <c r="AG540" s="223"/>
      <c r="AH540" s="224" t="s">
        <v>40</v>
      </c>
      <c r="AI540" s="225"/>
      <c r="AJ540" s="225"/>
      <c r="AK540" s="225"/>
      <c r="AL540" s="226" t="s">
        <v>40</v>
      </c>
      <c r="AM540" s="227"/>
      <c r="AN540" s="227"/>
      <c r="AO540" s="228"/>
      <c r="AP540" s="229" t="s">
        <v>40</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t="s">
        <v>40</v>
      </c>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357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269</v>
      </c>
      <c r="D563" s="253"/>
      <c r="E563" s="253"/>
      <c r="F563" s="253"/>
      <c r="G563" s="253"/>
      <c r="H563" s="253"/>
      <c r="I563" s="253"/>
      <c r="J563" s="240" t="s">
        <v>270</v>
      </c>
      <c r="K563" s="254"/>
      <c r="L563" s="254"/>
      <c r="M563" s="254"/>
      <c r="N563" s="254"/>
      <c r="O563" s="254"/>
      <c r="P563" s="123" t="s">
        <v>271</v>
      </c>
      <c r="Q563" s="123"/>
      <c r="R563" s="123"/>
      <c r="S563" s="123"/>
      <c r="T563" s="123"/>
      <c r="U563" s="123"/>
      <c r="V563" s="123"/>
      <c r="W563" s="123"/>
      <c r="X563" s="123"/>
      <c r="Y563" s="255" t="s">
        <v>272</v>
      </c>
      <c r="Z563" s="256"/>
      <c r="AA563" s="256"/>
      <c r="AB563" s="256"/>
      <c r="AC563" s="240" t="s">
        <v>273</v>
      </c>
      <c r="AD563" s="240"/>
      <c r="AE563" s="240"/>
      <c r="AF563" s="240"/>
      <c r="AG563" s="240"/>
      <c r="AH563" s="255" t="s">
        <v>274</v>
      </c>
      <c r="AI563" s="253"/>
      <c r="AJ563" s="253"/>
      <c r="AK563" s="253"/>
      <c r="AL563" s="253" t="s">
        <v>275</v>
      </c>
      <c r="AM563" s="253"/>
      <c r="AN563" s="253"/>
      <c r="AO563" s="257"/>
      <c r="AP563" s="240" t="s">
        <v>276</v>
      </c>
      <c r="AQ563" s="240"/>
      <c r="AR563" s="240"/>
      <c r="AS563" s="240"/>
      <c r="AT563" s="240"/>
      <c r="AU563" s="240"/>
      <c r="AV563" s="240"/>
      <c r="AW563" s="240"/>
      <c r="AX563" s="240"/>
      <c r="AY563">
        <f>$AY$561</f>
        <v>1</v>
      </c>
    </row>
    <row r="564" spans="1:51" ht="46.5" customHeight="1" x14ac:dyDescent="0.15">
      <c r="A564" s="230">
        <v>1</v>
      </c>
      <c r="B564" s="230">
        <v>1</v>
      </c>
      <c r="C564" s="248" t="s">
        <v>358</v>
      </c>
      <c r="D564" s="248"/>
      <c r="E564" s="248"/>
      <c r="F564" s="248"/>
      <c r="G564" s="248"/>
      <c r="H564" s="248"/>
      <c r="I564" s="248"/>
      <c r="J564" s="233">
        <v>6010005014757</v>
      </c>
      <c r="K564" s="234"/>
      <c r="L564" s="234"/>
      <c r="M564" s="234"/>
      <c r="N564" s="234"/>
      <c r="O564" s="234"/>
      <c r="P564" s="235" t="s">
        <v>315</v>
      </c>
      <c r="Q564" s="235"/>
      <c r="R564" s="235"/>
      <c r="S564" s="235"/>
      <c r="T564" s="235"/>
      <c r="U564" s="235"/>
      <c r="V564" s="235"/>
      <c r="W564" s="235"/>
      <c r="X564" s="235"/>
      <c r="Y564" s="236">
        <v>459</v>
      </c>
      <c r="Z564" s="237"/>
      <c r="AA564" s="237"/>
      <c r="AB564" s="238"/>
      <c r="AC564" s="222" t="s">
        <v>279</v>
      </c>
      <c r="AD564" s="223"/>
      <c r="AE564" s="223"/>
      <c r="AF564" s="223"/>
      <c r="AG564" s="223"/>
      <c r="AH564" s="251" t="s">
        <v>40</v>
      </c>
      <c r="AI564" s="252"/>
      <c r="AJ564" s="252"/>
      <c r="AK564" s="252"/>
      <c r="AL564" s="226" t="s">
        <v>40</v>
      </c>
      <c r="AM564" s="227"/>
      <c r="AN564" s="227"/>
      <c r="AO564" s="228"/>
      <c r="AP564" s="229" t="s">
        <v>40</v>
      </c>
      <c r="AQ564" s="229"/>
      <c r="AR564" s="229"/>
      <c r="AS564" s="229"/>
      <c r="AT564" s="229"/>
      <c r="AU564" s="229"/>
      <c r="AV564" s="229"/>
      <c r="AW564" s="229"/>
      <c r="AX564" s="229"/>
      <c r="AY564">
        <f>$AY$561</f>
        <v>1</v>
      </c>
    </row>
    <row r="565" spans="1:51" ht="46.5" customHeight="1" x14ac:dyDescent="0.15">
      <c r="A565" s="230">
        <v>2</v>
      </c>
      <c r="B565" s="230">
        <v>1</v>
      </c>
      <c r="C565" s="248" t="s">
        <v>358</v>
      </c>
      <c r="D565" s="248"/>
      <c r="E565" s="248"/>
      <c r="F565" s="248"/>
      <c r="G565" s="248"/>
      <c r="H565" s="248"/>
      <c r="I565" s="248"/>
      <c r="J565" s="233">
        <v>6010005014757</v>
      </c>
      <c r="K565" s="234"/>
      <c r="L565" s="234"/>
      <c r="M565" s="234"/>
      <c r="N565" s="234"/>
      <c r="O565" s="234"/>
      <c r="P565" s="235" t="s">
        <v>359</v>
      </c>
      <c r="Q565" s="235"/>
      <c r="R565" s="235"/>
      <c r="S565" s="235"/>
      <c r="T565" s="235"/>
      <c r="U565" s="235"/>
      <c r="V565" s="235"/>
      <c r="W565" s="235"/>
      <c r="X565" s="235"/>
      <c r="Y565" s="236">
        <v>443</v>
      </c>
      <c r="Z565" s="237"/>
      <c r="AA565" s="237"/>
      <c r="AB565" s="238"/>
      <c r="AC565" s="222" t="s">
        <v>279</v>
      </c>
      <c r="AD565" s="223"/>
      <c r="AE565" s="223"/>
      <c r="AF565" s="223"/>
      <c r="AG565" s="223"/>
      <c r="AH565" s="251" t="s">
        <v>40</v>
      </c>
      <c r="AI565" s="252"/>
      <c r="AJ565" s="252"/>
      <c r="AK565" s="252"/>
      <c r="AL565" s="226" t="s">
        <v>40</v>
      </c>
      <c r="AM565" s="227"/>
      <c r="AN565" s="227"/>
      <c r="AO565" s="228"/>
      <c r="AP565" s="229" t="s">
        <v>40</v>
      </c>
      <c r="AQ565" s="229"/>
      <c r="AR565" s="229"/>
      <c r="AS565" s="229"/>
      <c r="AT565" s="229"/>
      <c r="AU565" s="229"/>
      <c r="AV565" s="229"/>
      <c r="AW565" s="229"/>
      <c r="AX565" s="229"/>
      <c r="AY565">
        <f>COUNTA($C$565)</f>
        <v>1</v>
      </c>
    </row>
    <row r="566" spans="1:51" ht="46.5" customHeight="1" x14ac:dyDescent="0.15">
      <c r="A566" s="230">
        <v>3</v>
      </c>
      <c r="B566" s="230">
        <v>1</v>
      </c>
      <c r="C566" s="249" t="s">
        <v>358</v>
      </c>
      <c r="D566" s="248"/>
      <c r="E566" s="248"/>
      <c r="F566" s="248"/>
      <c r="G566" s="248"/>
      <c r="H566" s="248"/>
      <c r="I566" s="248"/>
      <c r="J566" s="233">
        <v>6010005014757</v>
      </c>
      <c r="K566" s="234"/>
      <c r="L566" s="234"/>
      <c r="M566" s="234"/>
      <c r="N566" s="234"/>
      <c r="O566" s="234"/>
      <c r="P566" s="250" t="s">
        <v>310</v>
      </c>
      <c r="Q566" s="235"/>
      <c r="R566" s="235"/>
      <c r="S566" s="235"/>
      <c r="T566" s="235"/>
      <c r="U566" s="235"/>
      <c r="V566" s="235"/>
      <c r="W566" s="235"/>
      <c r="X566" s="235"/>
      <c r="Y566" s="236">
        <v>273</v>
      </c>
      <c r="Z566" s="237"/>
      <c r="AA566" s="237"/>
      <c r="AB566" s="238"/>
      <c r="AC566" s="222" t="s">
        <v>279</v>
      </c>
      <c r="AD566" s="223"/>
      <c r="AE566" s="223"/>
      <c r="AF566" s="223"/>
      <c r="AG566" s="223"/>
      <c r="AH566" s="224" t="s">
        <v>40</v>
      </c>
      <c r="AI566" s="225"/>
      <c r="AJ566" s="225"/>
      <c r="AK566" s="225"/>
      <c r="AL566" s="226" t="s">
        <v>40</v>
      </c>
      <c r="AM566" s="227"/>
      <c r="AN566" s="227"/>
      <c r="AO566" s="228"/>
      <c r="AP566" s="229" t="s">
        <v>40</v>
      </c>
      <c r="AQ566" s="229"/>
      <c r="AR566" s="229"/>
      <c r="AS566" s="229"/>
      <c r="AT566" s="229"/>
      <c r="AU566" s="229"/>
      <c r="AV566" s="229"/>
      <c r="AW566" s="229"/>
      <c r="AX566" s="229"/>
      <c r="AY566">
        <f>COUNTA($C$566)</f>
        <v>1</v>
      </c>
    </row>
    <row r="567" spans="1:51" ht="46.5" customHeight="1" x14ac:dyDescent="0.15">
      <c r="A567" s="230">
        <v>4</v>
      </c>
      <c r="B567" s="230">
        <v>1</v>
      </c>
      <c r="C567" s="249" t="s">
        <v>358</v>
      </c>
      <c r="D567" s="248"/>
      <c r="E567" s="248"/>
      <c r="F567" s="248"/>
      <c r="G567" s="248"/>
      <c r="H567" s="248"/>
      <c r="I567" s="248"/>
      <c r="J567" s="233">
        <v>6010005014757</v>
      </c>
      <c r="K567" s="234"/>
      <c r="L567" s="234"/>
      <c r="M567" s="234"/>
      <c r="N567" s="234"/>
      <c r="O567" s="234"/>
      <c r="P567" s="250" t="s">
        <v>312</v>
      </c>
      <c r="Q567" s="235"/>
      <c r="R567" s="235"/>
      <c r="S567" s="235"/>
      <c r="T567" s="235"/>
      <c r="U567" s="235"/>
      <c r="V567" s="235"/>
      <c r="W567" s="235"/>
      <c r="X567" s="235"/>
      <c r="Y567" s="236">
        <v>121</v>
      </c>
      <c r="Z567" s="237"/>
      <c r="AA567" s="237"/>
      <c r="AB567" s="238"/>
      <c r="AC567" s="222" t="s">
        <v>279</v>
      </c>
      <c r="AD567" s="223"/>
      <c r="AE567" s="223"/>
      <c r="AF567" s="223"/>
      <c r="AG567" s="223"/>
      <c r="AH567" s="224" t="s">
        <v>40</v>
      </c>
      <c r="AI567" s="225"/>
      <c r="AJ567" s="225"/>
      <c r="AK567" s="225"/>
      <c r="AL567" s="226" t="s">
        <v>40</v>
      </c>
      <c r="AM567" s="227"/>
      <c r="AN567" s="227"/>
      <c r="AO567" s="228"/>
      <c r="AP567" s="229" t="s">
        <v>40</v>
      </c>
      <c r="AQ567" s="229"/>
      <c r="AR567" s="229"/>
      <c r="AS567" s="229"/>
      <c r="AT567" s="229"/>
      <c r="AU567" s="229"/>
      <c r="AV567" s="229"/>
      <c r="AW567" s="229"/>
      <c r="AX567" s="229"/>
      <c r="AY567">
        <f>COUNTA($C$567)</f>
        <v>1</v>
      </c>
    </row>
    <row r="568" spans="1:51" ht="46.5" customHeight="1" x14ac:dyDescent="0.15">
      <c r="A568" s="230">
        <v>5</v>
      </c>
      <c r="B568" s="230">
        <v>1</v>
      </c>
      <c r="C568" s="248" t="s">
        <v>358</v>
      </c>
      <c r="D568" s="248"/>
      <c r="E568" s="248"/>
      <c r="F568" s="248"/>
      <c r="G568" s="248"/>
      <c r="H568" s="248"/>
      <c r="I568" s="248"/>
      <c r="J568" s="233">
        <v>6010005014757</v>
      </c>
      <c r="K568" s="234"/>
      <c r="L568" s="234"/>
      <c r="M568" s="234"/>
      <c r="N568" s="234"/>
      <c r="O568" s="234"/>
      <c r="P568" s="235" t="s">
        <v>360</v>
      </c>
      <c r="Q568" s="235"/>
      <c r="R568" s="235"/>
      <c r="S568" s="235"/>
      <c r="T568" s="235"/>
      <c r="U568" s="235"/>
      <c r="V568" s="235"/>
      <c r="W568" s="235"/>
      <c r="X568" s="235"/>
      <c r="Y568" s="236">
        <v>88</v>
      </c>
      <c r="Z568" s="237"/>
      <c r="AA568" s="237"/>
      <c r="AB568" s="238"/>
      <c r="AC568" s="222" t="s">
        <v>279</v>
      </c>
      <c r="AD568" s="223"/>
      <c r="AE568" s="223"/>
      <c r="AF568" s="223"/>
      <c r="AG568" s="223"/>
      <c r="AH568" s="224" t="s">
        <v>40</v>
      </c>
      <c r="AI568" s="225"/>
      <c r="AJ568" s="225"/>
      <c r="AK568" s="225"/>
      <c r="AL568" s="226" t="s">
        <v>40</v>
      </c>
      <c r="AM568" s="227"/>
      <c r="AN568" s="227"/>
      <c r="AO568" s="228"/>
      <c r="AP568" s="229" t="s">
        <v>40</v>
      </c>
      <c r="AQ568" s="229"/>
      <c r="AR568" s="229"/>
      <c r="AS568" s="229"/>
      <c r="AT568" s="229"/>
      <c r="AU568" s="229"/>
      <c r="AV568" s="229"/>
      <c r="AW568" s="229"/>
      <c r="AX568" s="229"/>
      <c r="AY568">
        <f>COUNTA($C$568)</f>
        <v>1</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361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269</v>
      </c>
      <c r="D596" s="253"/>
      <c r="E596" s="253"/>
      <c r="F596" s="253"/>
      <c r="G596" s="253"/>
      <c r="H596" s="253"/>
      <c r="I596" s="253"/>
      <c r="J596" s="240" t="s">
        <v>270</v>
      </c>
      <c r="K596" s="254"/>
      <c r="L596" s="254"/>
      <c r="M596" s="254"/>
      <c r="N596" s="254"/>
      <c r="O596" s="254"/>
      <c r="P596" s="123" t="s">
        <v>271</v>
      </c>
      <c r="Q596" s="123"/>
      <c r="R596" s="123"/>
      <c r="S596" s="123"/>
      <c r="T596" s="123"/>
      <c r="U596" s="123"/>
      <c r="V596" s="123"/>
      <c r="W596" s="123"/>
      <c r="X596" s="123"/>
      <c r="Y596" s="255" t="s">
        <v>272</v>
      </c>
      <c r="Z596" s="256"/>
      <c r="AA596" s="256"/>
      <c r="AB596" s="256"/>
      <c r="AC596" s="240" t="s">
        <v>273</v>
      </c>
      <c r="AD596" s="240"/>
      <c r="AE596" s="240"/>
      <c r="AF596" s="240"/>
      <c r="AG596" s="240"/>
      <c r="AH596" s="255" t="s">
        <v>274</v>
      </c>
      <c r="AI596" s="253"/>
      <c r="AJ596" s="253"/>
      <c r="AK596" s="253"/>
      <c r="AL596" s="253" t="s">
        <v>275</v>
      </c>
      <c r="AM596" s="253"/>
      <c r="AN596" s="253"/>
      <c r="AO596" s="257"/>
      <c r="AP596" s="240" t="s">
        <v>276</v>
      </c>
      <c r="AQ596" s="240"/>
      <c r="AR596" s="240"/>
      <c r="AS596" s="240"/>
      <c r="AT596" s="240"/>
      <c r="AU596" s="240"/>
      <c r="AV596" s="240"/>
      <c r="AW596" s="240"/>
      <c r="AX596" s="240"/>
      <c r="AY596">
        <f>$AY$594</f>
        <v>1</v>
      </c>
    </row>
    <row r="597" spans="1:51" ht="30" customHeight="1" x14ac:dyDescent="0.15">
      <c r="A597" s="230">
        <v>1</v>
      </c>
      <c r="B597" s="230">
        <v>1</v>
      </c>
      <c r="C597" s="249" t="s">
        <v>362</v>
      </c>
      <c r="D597" s="248"/>
      <c r="E597" s="248"/>
      <c r="F597" s="248"/>
      <c r="G597" s="248"/>
      <c r="H597" s="248"/>
      <c r="I597" s="248"/>
      <c r="J597" s="233">
        <v>4011101011880</v>
      </c>
      <c r="K597" s="234"/>
      <c r="L597" s="234"/>
      <c r="M597" s="234"/>
      <c r="N597" s="234"/>
      <c r="O597" s="234"/>
      <c r="P597" s="235" t="s">
        <v>363</v>
      </c>
      <c r="Q597" s="235"/>
      <c r="R597" s="235"/>
      <c r="S597" s="235"/>
      <c r="T597" s="235"/>
      <c r="U597" s="235"/>
      <c r="V597" s="235"/>
      <c r="W597" s="235"/>
      <c r="X597" s="235"/>
      <c r="Y597" s="236">
        <v>149</v>
      </c>
      <c r="Z597" s="237"/>
      <c r="AA597" s="237"/>
      <c r="AB597" s="238"/>
      <c r="AC597" s="222" t="s">
        <v>279</v>
      </c>
      <c r="AD597" s="223"/>
      <c r="AE597" s="223"/>
      <c r="AF597" s="223"/>
      <c r="AG597" s="223"/>
      <c r="AH597" s="251" t="s">
        <v>40</v>
      </c>
      <c r="AI597" s="252"/>
      <c r="AJ597" s="252"/>
      <c r="AK597" s="252"/>
      <c r="AL597" s="226" t="s">
        <v>40</v>
      </c>
      <c r="AM597" s="227"/>
      <c r="AN597" s="227"/>
      <c r="AO597" s="228"/>
      <c r="AP597" s="229" t="s">
        <v>40</v>
      </c>
      <c r="AQ597" s="229"/>
      <c r="AR597" s="229"/>
      <c r="AS597" s="229"/>
      <c r="AT597" s="229"/>
      <c r="AU597" s="229"/>
      <c r="AV597" s="229"/>
      <c r="AW597" s="229"/>
      <c r="AX597" s="229"/>
      <c r="AY597">
        <f>$AY$594</f>
        <v>1</v>
      </c>
    </row>
    <row r="598" spans="1:51" ht="30" customHeight="1" x14ac:dyDescent="0.15">
      <c r="A598" s="230">
        <v>2</v>
      </c>
      <c r="B598" s="230">
        <v>1</v>
      </c>
      <c r="C598" s="249" t="s">
        <v>362</v>
      </c>
      <c r="D598" s="248"/>
      <c r="E598" s="248"/>
      <c r="F598" s="248"/>
      <c r="G598" s="248"/>
      <c r="H598" s="248"/>
      <c r="I598" s="248"/>
      <c r="J598" s="233">
        <v>4011101011880</v>
      </c>
      <c r="K598" s="234"/>
      <c r="L598" s="234"/>
      <c r="M598" s="234"/>
      <c r="N598" s="234"/>
      <c r="O598" s="234"/>
      <c r="P598" s="235" t="s">
        <v>364</v>
      </c>
      <c r="Q598" s="235"/>
      <c r="R598" s="235"/>
      <c r="S598" s="235"/>
      <c r="T598" s="235"/>
      <c r="U598" s="235"/>
      <c r="V598" s="235"/>
      <c r="W598" s="235"/>
      <c r="X598" s="235"/>
      <c r="Y598" s="236">
        <v>45</v>
      </c>
      <c r="Z598" s="237"/>
      <c r="AA598" s="237"/>
      <c r="AB598" s="238"/>
      <c r="AC598" s="222" t="s">
        <v>279</v>
      </c>
      <c r="AD598" s="223"/>
      <c r="AE598" s="223"/>
      <c r="AF598" s="223"/>
      <c r="AG598" s="223"/>
      <c r="AH598" s="251" t="s">
        <v>40</v>
      </c>
      <c r="AI598" s="252"/>
      <c r="AJ598" s="252"/>
      <c r="AK598" s="252"/>
      <c r="AL598" s="226" t="s">
        <v>40</v>
      </c>
      <c r="AM598" s="227"/>
      <c r="AN598" s="227"/>
      <c r="AO598" s="228"/>
      <c r="AP598" s="229" t="s">
        <v>40</v>
      </c>
      <c r="AQ598" s="229"/>
      <c r="AR598" s="229"/>
      <c r="AS598" s="229"/>
      <c r="AT598" s="229"/>
      <c r="AU598" s="229"/>
      <c r="AV598" s="229"/>
      <c r="AW598" s="229"/>
      <c r="AX598" s="229"/>
      <c r="AY598">
        <f>COUNTA($C$598)</f>
        <v>1</v>
      </c>
    </row>
    <row r="599" spans="1:51" ht="30" customHeight="1" x14ac:dyDescent="0.15">
      <c r="A599" s="230">
        <v>3</v>
      </c>
      <c r="B599" s="230">
        <v>1</v>
      </c>
      <c r="C599" s="249" t="s">
        <v>362</v>
      </c>
      <c r="D599" s="248"/>
      <c r="E599" s="248"/>
      <c r="F599" s="248"/>
      <c r="G599" s="248"/>
      <c r="H599" s="248"/>
      <c r="I599" s="248"/>
      <c r="J599" s="233">
        <v>4011101011880</v>
      </c>
      <c r="K599" s="234"/>
      <c r="L599" s="234"/>
      <c r="M599" s="234"/>
      <c r="N599" s="234"/>
      <c r="O599" s="234"/>
      <c r="P599" s="250" t="s">
        <v>365</v>
      </c>
      <c r="Q599" s="235"/>
      <c r="R599" s="235"/>
      <c r="S599" s="235"/>
      <c r="T599" s="235"/>
      <c r="U599" s="235"/>
      <c r="V599" s="235"/>
      <c r="W599" s="235"/>
      <c r="X599" s="235"/>
      <c r="Y599" s="236">
        <v>22</v>
      </c>
      <c r="Z599" s="237"/>
      <c r="AA599" s="237"/>
      <c r="AB599" s="238"/>
      <c r="AC599" s="222" t="s">
        <v>279</v>
      </c>
      <c r="AD599" s="223"/>
      <c r="AE599" s="223"/>
      <c r="AF599" s="223"/>
      <c r="AG599" s="223"/>
      <c r="AH599" s="224" t="s">
        <v>40</v>
      </c>
      <c r="AI599" s="225"/>
      <c r="AJ599" s="225"/>
      <c r="AK599" s="225"/>
      <c r="AL599" s="226" t="s">
        <v>40</v>
      </c>
      <c r="AM599" s="227"/>
      <c r="AN599" s="227"/>
      <c r="AO599" s="228"/>
      <c r="AP599" s="229" t="s">
        <v>40</v>
      </c>
      <c r="AQ599" s="229"/>
      <c r="AR599" s="229"/>
      <c r="AS599" s="229"/>
      <c r="AT599" s="229"/>
      <c r="AU599" s="229"/>
      <c r="AV599" s="229"/>
      <c r="AW599" s="229"/>
      <c r="AX599" s="229"/>
      <c r="AY599">
        <f>COUNTA($C$599)</f>
        <v>1</v>
      </c>
    </row>
    <row r="600" spans="1:51" ht="30" customHeight="1" x14ac:dyDescent="0.15">
      <c r="A600" s="230">
        <v>4</v>
      </c>
      <c r="B600" s="230">
        <v>1</v>
      </c>
      <c r="C600" s="249" t="s">
        <v>366</v>
      </c>
      <c r="D600" s="248"/>
      <c r="E600" s="248"/>
      <c r="F600" s="248"/>
      <c r="G600" s="248"/>
      <c r="H600" s="248"/>
      <c r="I600" s="248"/>
      <c r="J600" s="233">
        <v>1010401013565</v>
      </c>
      <c r="K600" s="234"/>
      <c r="L600" s="234"/>
      <c r="M600" s="234"/>
      <c r="N600" s="234"/>
      <c r="O600" s="234"/>
      <c r="P600" s="250" t="s">
        <v>367</v>
      </c>
      <c r="Q600" s="235"/>
      <c r="R600" s="235"/>
      <c r="S600" s="235"/>
      <c r="T600" s="235"/>
      <c r="U600" s="235"/>
      <c r="V600" s="235"/>
      <c r="W600" s="235"/>
      <c r="X600" s="235"/>
      <c r="Y600" s="236">
        <v>144</v>
      </c>
      <c r="Z600" s="237"/>
      <c r="AA600" s="237"/>
      <c r="AB600" s="238"/>
      <c r="AC600" s="222" t="s">
        <v>279</v>
      </c>
      <c r="AD600" s="223"/>
      <c r="AE600" s="223"/>
      <c r="AF600" s="223"/>
      <c r="AG600" s="223"/>
      <c r="AH600" s="224" t="s">
        <v>40</v>
      </c>
      <c r="AI600" s="225"/>
      <c r="AJ600" s="225"/>
      <c r="AK600" s="225"/>
      <c r="AL600" s="226" t="s">
        <v>40</v>
      </c>
      <c r="AM600" s="227"/>
      <c r="AN600" s="227"/>
      <c r="AO600" s="228"/>
      <c r="AP600" s="229" t="s">
        <v>40</v>
      </c>
      <c r="AQ600" s="229"/>
      <c r="AR600" s="229"/>
      <c r="AS600" s="229"/>
      <c r="AT600" s="229"/>
      <c r="AU600" s="229"/>
      <c r="AV600" s="229"/>
      <c r="AW600" s="229"/>
      <c r="AX600" s="229"/>
      <c r="AY600">
        <f>COUNTA($C$600)</f>
        <v>1</v>
      </c>
    </row>
    <row r="601" spans="1:51" ht="42" customHeight="1" x14ac:dyDescent="0.15">
      <c r="A601" s="230">
        <v>5</v>
      </c>
      <c r="B601" s="230">
        <v>1</v>
      </c>
      <c r="C601" s="249" t="s">
        <v>366</v>
      </c>
      <c r="D601" s="248"/>
      <c r="E601" s="248"/>
      <c r="F601" s="248"/>
      <c r="G601" s="248"/>
      <c r="H601" s="248"/>
      <c r="I601" s="248"/>
      <c r="J601" s="233">
        <v>1010401013565</v>
      </c>
      <c r="K601" s="234"/>
      <c r="L601" s="234"/>
      <c r="M601" s="234"/>
      <c r="N601" s="234"/>
      <c r="O601" s="234"/>
      <c r="P601" s="235" t="s">
        <v>368</v>
      </c>
      <c r="Q601" s="235"/>
      <c r="R601" s="235"/>
      <c r="S601" s="235"/>
      <c r="T601" s="235"/>
      <c r="U601" s="235"/>
      <c r="V601" s="235"/>
      <c r="W601" s="235"/>
      <c r="X601" s="235"/>
      <c r="Y601" s="236">
        <v>33</v>
      </c>
      <c r="Z601" s="237"/>
      <c r="AA601" s="237"/>
      <c r="AB601" s="238"/>
      <c r="AC601" s="222" t="s">
        <v>279</v>
      </c>
      <c r="AD601" s="223"/>
      <c r="AE601" s="223"/>
      <c r="AF601" s="223"/>
      <c r="AG601" s="223"/>
      <c r="AH601" s="224" t="s">
        <v>40</v>
      </c>
      <c r="AI601" s="225"/>
      <c r="AJ601" s="225"/>
      <c r="AK601" s="225"/>
      <c r="AL601" s="226" t="s">
        <v>40</v>
      </c>
      <c r="AM601" s="227"/>
      <c r="AN601" s="227"/>
      <c r="AO601" s="228"/>
      <c r="AP601" s="229" t="s">
        <v>40</v>
      </c>
      <c r="AQ601" s="229"/>
      <c r="AR601" s="229"/>
      <c r="AS601" s="229"/>
      <c r="AT601" s="229"/>
      <c r="AU601" s="229"/>
      <c r="AV601" s="229"/>
      <c r="AW601" s="229"/>
      <c r="AX601" s="229"/>
      <c r="AY601">
        <f>COUNTA($C$601)</f>
        <v>1</v>
      </c>
    </row>
    <row r="602" spans="1:51" ht="30" customHeight="1" x14ac:dyDescent="0.15">
      <c r="A602" s="230">
        <v>6</v>
      </c>
      <c r="B602" s="230">
        <v>1</v>
      </c>
      <c r="C602" s="248" t="s">
        <v>290</v>
      </c>
      <c r="D602" s="248"/>
      <c r="E602" s="248"/>
      <c r="F602" s="248"/>
      <c r="G602" s="248"/>
      <c r="H602" s="248"/>
      <c r="I602" s="248"/>
      <c r="J602" s="233">
        <v>7010401088742</v>
      </c>
      <c r="K602" s="234"/>
      <c r="L602" s="234"/>
      <c r="M602" s="234"/>
      <c r="N602" s="234"/>
      <c r="O602" s="234"/>
      <c r="P602" s="235" t="s">
        <v>369</v>
      </c>
      <c r="Q602" s="235"/>
      <c r="R602" s="235"/>
      <c r="S602" s="235"/>
      <c r="T602" s="235"/>
      <c r="U602" s="235"/>
      <c r="V602" s="235"/>
      <c r="W602" s="235"/>
      <c r="X602" s="235"/>
      <c r="Y602" s="236">
        <v>52</v>
      </c>
      <c r="Z602" s="237"/>
      <c r="AA602" s="237"/>
      <c r="AB602" s="238"/>
      <c r="AC602" s="222" t="s">
        <v>279</v>
      </c>
      <c r="AD602" s="223"/>
      <c r="AE602" s="223"/>
      <c r="AF602" s="223"/>
      <c r="AG602" s="223"/>
      <c r="AH602" s="224" t="s">
        <v>40</v>
      </c>
      <c r="AI602" s="225"/>
      <c r="AJ602" s="225"/>
      <c r="AK602" s="225"/>
      <c r="AL602" s="226" t="s">
        <v>40</v>
      </c>
      <c r="AM602" s="227"/>
      <c r="AN602" s="227"/>
      <c r="AO602" s="228"/>
      <c r="AP602" s="229" t="s">
        <v>40</v>
      </c>
      <c r="AQ602" s="229"/>
      <c r="AR602" s="229"/>
      <c r="AS602" s="229"/>
      <c r="AT602" s="229"/>
      <c r="AU602" s="229"/>
      <c r="AV602" s="229"/>
      <c r="AW602" s="229"/>
      <c r="AX602" s="229"/>
      <c r="AY602">
        <f>COUNTA($C$602)</f>
        <v>1</v>
      </c>
    </row>
    <row r="603" spans="1:51" ht="30" customHeight="1" x14ac:dyDescent="0.15">
      <c r="A603" s="230">
        <v>7</v>
      </c>
      <c r="B603" s="230">
        <v>1</v>
      </c>
      <c r="C603" s="248" t="s">
        <v>290</v>
      </c>
      <c r="D603" s="248"/>
      <c r="E603" s="248"/>
      <c r="F603" s="248"/>
      <c r="G603" s="248"/>
      <c r="H603" s="248"/>
      <c r="I603" s="248"/>
      <c r="J603" s="233">
        <v>7010401088742</v>
      </c>
      <c r="K603" s="234"/>
      <c r="L603" s="234"/>
      <c r="M603" s="234"/>
      <c r="N603" s="234"/>
      <c r="O603" s="234"/>
      <c r="P603" s="235" t="s">
        <v>370</v>
      </c>
      <c r="Q603" s="235"/>
      <c r="R603" s="235"/>
      <c r="S603" s="235"/>
      <c r="T603" s="235"/>
      <c r="U603" s="235"/>
      <c r="V603" s="235"/>
      <c r="W603" s="235"/>
      <c r="X603" s="235"/>
      <c r="Y603" s="236">
        <v>51</v>
      </c>
      <c r="Z603" s="237"/>
      <c r="AA603" s="237"/>
      <c r="AB603" s="238"/>
      <c r="AC603" s="222" t="s">
        <v>279</v>
      </c>
      <c r="AD603" s="223"/>
      <c r="AE603" s="223"/>
      <c r="AF603" s="223"/>
      <c r="AG603" s="223"/>
      <c r="AH603" s="224" t="s">
        <v>40</v>
      </c>
      <c r="AI603" s="225"/>
      <c r="AJ603" s="225"/>
      <c r="AK603" s="225"/>
      <c r="AL603" s="226" t="s">
        <v>40</v>
      </c>
      <c r="AM603" s="227"/>
      <c r="AN603" s="227"/>
      <c r="AO603" s="228"/>
      <c r="AP603" s="229" t="s">
        <v>40</v>
      </c>
      <c r="AQ603" s="229"/>
      <c r="AR603" s="229"/>
      <c r="AS603" s="229"/>
      <c r="AT603" s="229"/>
      <c r="AU603" s="229"/>
      <c r="AV603" s="229"/>
      <c r="AW603" s="229"/>
      <c r="AX603" s="229"/>
      <c r="AY603">
        <f>COUNTA($C$603)</f>
        <v>1</v>
      </c>
    </row>
    <row r="604" spans="1:51" ht="30" customHeight="1" x14ac:dyDescent="0.15">
      <c r="A604" s="230">
        <v>8</v>
      </c>
      <c r="B604" s="230">
        <v>1</v>
      </c>
      <c r="C604" s="248" t="s">
        <v>290</v>
      </c>
      <c r="D604" s="248"/>
      <c r="E604" s="248"/>
      <c r="F604" s="248"/>
      <c r="G604" s="248"/>
      <c r="H604" s="248"/>
      <c r="I604" s="248"/>
      <c r="J604" s="233">
        <v>7010401088742</v>
      </c>
      <c r="K604" s="234"/>
      <c r="L604" s="234"/>
      <c r="M604" s="234"/>
      <c r="N604" s="234"/>
      <c r="O604" s="234"/>
      <c r="P604" s="235" t="s">
        <v>371</v>
      </c>
      <c r="Q604" s="235"/>
      <c r="R604" s="235"/>
      <c r="S604" s="235"/>
      <c r="T604" s="235"/>
      <c r="U604" s="235"/>
      <c r="V604" s="235"/>
      <c r="W604" s="235"/>
      <c r="X604" s="235"/>
      <c r="Y604" s="236">
        <v>20</v>
      </c>
      <c r="Z604" s="237"/>
      <c r="AA604" s="237"/>
      <c r="AB604" s="238"/>
      <c r="AC604" s="222" t="s">
        <v>334</v>
      </c>
      <c r="AD604" s="223"/>
      <c r="AE604" s="223"/>
      <c r="AF604" s="223"/>
      <c r="AG604" s="223"/>
      <c r="AH604" s="224" t="s">
        <v>40</v>
      </c>
      <c r="AI604" s="225"/>
      <c r="AJ604" s="225"/>
      <c r="AK604" s="225"/>
      <c r="AL604" s="226" t="s">
        <v>40</v>
      </c>
      <c r="AM604" s="227"/>
      <c r="AN604" s="227"/>
      <c r="AO604" s="228"/>
      <c r="AP604" s="229" t="s">
        <v>40</v>
      </c>
      <c r="AQ604" s="229"/>
      <c r="AR604" s="229"/>
      <c r="AS604" s="229"/>
      <c r="AT604" s="229"/>
      <c r="AU604" s="229"/>
      <c r="AV604" s="229"/>
      <c r="AW604" s="229"/>
      <c r="AX604" s="229"/>
      <c r="AY604">
        <f>COUNTA($C$604)</f>
        <v>1</v>
      </c>
    </row>
    <row r="605" spans="1:51" ht="30" customHeight="1" x14ac:dyDescent="0.15">
      <c r="A605" s="230">
        <v>9</v>
      </c>
      <c r="B605" s="230">
        <v>1</v>
      </c>
      <c r="C605" s="248" t="s">
        <v>290</v>
      </c>
      <c r="D605" s="248"/>
      <c r="E605" s="248"/>
      <c r="F605" s="248"/>
      <c r="G605" s="248"/>
      <c r="H605" s="248"/>
      <c r="I605" s="248"/>
      <c r="J605" s="233">
        <v>7010401088742</v>
      </c>
      <c r="K605" s="234"/>
      <c r="L605" s="234"/>
      <c r="M605" s="234"/>
      <c r="N605" s="234"/>
      <c r="O605" s="234"/>
      <c r="P605" s="235" t="s">
        <v>372</v>
      </c>
      <c r="Q605" s="235"/>
      <c r="R605" s="235"/>
      <c r="S605" s="235"/>
      <c r="T605" s="235"/>
      <c r="U605" s="235"/>
      <c r="V605" s="235"/>
      <c r="W605" s="235"/>
      <c r="X605" s="235"/>
      <c r="Y605" s="236">
        <v>5</v>
      </c>
      <c r="Z605" s="237"/>
      <c r="AA605" s="237"/>
      <c r="AB605" s="238"/>
      <c r="AC605" s="222" t="s">
        <v>279</v>
      </c>
      <c r="AD605" s="223"/>
      <c r="AE605" s="223"/>
      <c r="AF605" s="223"/>
      <c r="AG605" s="223"/>
      <c r="AH605" s="224" t="s">
        <v>40</v>
      </c>
      <c r="AI605" s="225"/>
      <c r="AJ605" s="225"/>
      <c r="AK605" s="225"/>
      <c r="AL605" s="226" t="s">
        <v>40</v>
      </c>
      <c r="AM605" s="227"/>
      <c r="AN605" s="227"/>
      <c r="AO605" s="228"/>
      <c r="AP605" s="229" t="s">
        <v>40</v>
      </c>
      <c r="AQ605" s="229"/>
      <c r="AR605" s="229"/>
      <c r="AS605" s="229"/>
      <c r="AT605" s="229"/>
      <c r="AU605" s="229"/>
      <c r="AV605" s="229"/>
      <c r="AW605" s="229"/>
      <c r="AX605" s="229"/>
      <c r="AY605">
        <f>COUNTA($C$605)</f>
        <v>1</v>
      </c>
    </row>
    <row r="606" spans="1:51" ht="30" customHeight="1" x14ac:dyDescent="0.15">
      <c r="A606" s="230">
        <v>10</v>
      </c>
      <c r="B606" s="230">
        <v>1</v>
      </c>
      <c r="C606" s="248" t="s">
        <v>290</v>
      </c>
      <c r="D606" s="248"/>
      <c r="E606" s="248"/>
      <c r="F606" s="248"/>
      <c r="G606" s="248"/>
      <c r="H606" s="248"/>
      <c r="I606" s="248"/>
      <c r="J606" s="233">
        <v>7010401088742</v>
      </c>
      <c r="K606" s="234"/>
      <c r="L606" s="234"/>
      <c r="M606" s="234"/>
      <c r="N606" s="234"/>
      <c r="O606" s="234"/>
      <c r="P606" s="235" t="s">
        <v>373</v>
      </c>
      <c r="Q606" s="235"/>
      <c r="R606" s="235"/>
      <c r="S606" s="235"/>
      <c r="T606" s="235"/>
      <c r="U606" s="235"/>
      <c r="V606" s="235"/>
      <c r="W606" s="235"/>
      <c r="X606" s="235"/>
      <c r="Y606" s="236">
        <v>4</v>
      </c>
      <c r="Z606" s="237"/>
      <c r="AA606" s="237"/>
      <c r="AB606" s="238"/>
      <c r="AC606" s="222" t="s">
        <v>279</v>
      </c>
      <c r="AD606" s="223"/>
      <c r="AE606" s="223"/>
      <c r="AF606" s="223"/>
      <c r="AG606" s="223"/>
      <c r="AH606" s="224" t="s">
        <v>40</v>
      </c>
      <c r="AI606" s="225"/>
      <c r="AJ606" s="225"/>
      <c r="AK606" s="225"/>
      <c r="AL606" s="226" t="s">
        <v>40</v>
      </c>
      <c r="AM606" s="227"/>
      <c r="AN606" s="227"/>
      <c r="AO606" s="228"/>
      <c r="AP606" s="229" t="s">
        <v>40</v>
      </c>
      <c r="AQ606" s="229"/>
      <c r="AR606" s="229"/>
      <c r="AS606" s="229"/>
      <c r="AT606" s="229"/>
      <c r="AU606" s="229"/>
      <c r="AV606" s="229"/>
      <c r="AW606" s="229"/>
      <c r="AX606" s="229"/>
      <c r="AY606">
        <f>COUNTA($C$606)</f>
        <v>1</v>
      </c>
    </row>
    <row r="607" spans="1:51" ht="30" customHeight="1" x14ac:dyDescent="0.15">
      <c r="A607" s="230">
        <v>11</v>
      </c>
      <c r="B607" s="230">
        <v>1</v>
      </c>
      <c r="C607" s="249" t="s">
        <v>374</v>
      </c>
      <c r="D607" s="248"/>
      <c r="E607" s="248"/>
      <c r="F607" s="248"/>
      <c r="G607" s="248"/>
      <c r="H607" s="248"/>
      <c r="I607" s="248"/>
      <c r="J607" s="233">
        <v>8010401006744</v>
      </c>
      <c r="K607" s="234"/>
      <c r="L607" s="234"/>
      <c r="M607" s="234"/>
      <c r="N607" s="234"/>
      <c r="O607" s="234"/>
      <c r="P607" s="235" t="s">
        <v>375</v>
      </c>
      <c r="Q607" s="235"/>
      <c r="R607" s="235"/>
      <c r="S607" s="235"/>
      <c r="T607" s="235"/>
      <c r="U607" s="235"/>
      <c r="V607" s="235"/>
      <c r="W607" s="235"/>
      <c r="X607" s="235"/>
      <c r="Y607" s="236">
        <v>35</v>
      </c>
      <c r="Z607" s="237"/>
      <c r="AA607" s="237"/>
      <c r="AB607" s="238"/>
      <c r="AC607" s="222" t="s">
        <v>334</v>
      </c>
      <c r="AD607" s="223"/>
      <c r="AE607" s="223"/>
      <c r="AF607" s="223"/>
      <c r="AG607" s="223"/>
      <c r="AH607" s="224" t="s">
        <v>40</v>
      </c>
      <c r="AI607" s="225"/>
      <c r="AJ607" s="225"/>
      <c r="AK607" s="225"/>
      <c r="AL607" s="226" t="s">
        <v>40</v>
      </c>
      <c r="AM607" s="227"/>
      <c r="AN607" s="227"/>
      <c r="AO607" s="228"/>
      <c r="AP607" s="229" t="s">
        <v>40</v>
      </c>
      <c r="AQ607" s="229"/>
      <c r="AR607" s="229"/>
      <c r="AS607" s="229"/>
      <c r="AT607" s="229"/>
      <c r="AU607" s="229"/>
      <c r="AV607" s="229"/>
      <c r="AW607" s="229"/>
      <c r="AX607" s="229"/>
      <c r="AY607">
        <f>COUNTA($C$607)</f>
        <v>1</v>
      </c>
    </row>
    <row r="608" spans="1:51" ht="30" customHeight="1" x14ac:dyDescent="0.15">
      <c r="A608" s="230">
        <v>12</v>
      </c>
      <c r="B608" s="230">
        <v>1</v>
      </c>
      <c r="C608" s="249" t="s">
        <v>374</v>
      </c>
      <c r="D608" s="248"/>
      <c r="E608" s="248"/>
      <c r="F608" s="248"/>
      <c r="G608" s="248"/>
      <c r="H608" s="248"/>
      <c r="I608" s="248"/>
      <c r="J608" s="233">
        <v>8010401006744</v>
      </c>
      <c r="K608" s="234"/>
      <c r="L608" s="234"/>
      <c r="M608" s="234"/>
      <c r="N608" s="234"/>
      <c r="O608" s="234"/>
      <c r="P608" s="235" t="s">
        <v>376</v>
      </c>
      <c r="Q608" s="235"/>
      <c r="R608" s="235"/>
      <c r="S608" s="235"/>
      <c r="T608" s="235"/>
      <c r="U608" s="235"/>
      <c r="V608" s="235"/>
      <c r="W608" s="235"/>
      <c r="X608" s="235"/>
      <c r="Y608" s="236">
        <v>33</v>
      </c>
      <c r="Z608" s="237"/>
      <c r="AA608" s="237"/>
      <c r="AB608" s="238"/>
      <c r="AC608" s="222" t="s">
        <v>334</v>
      </c>
      <c r="AD608" s="223"/>
      <c r="AE608" s="223"/>
      <c r="AF608" s="223"/>
      <c r="AG608" s="223"/>
      <c r="AH608" s="224" t="s">
        <v>40</v>
      </c>
      <c r="AI608" s="225"/>
      <c r="AJ608" s="225"/>
      <c r="AK608" s="225"/>
      <c r="AL608" s="226" t="s">
        <v>40</v>
      </c>
      <c r="AM608" s="227"/>
      <c r="AN608" s="227"/>
      <c r="AO608" s="228"/>
      <c r="AP608" s="229" t="s">
        <v>40</v>
      </c>
      <c r="AQ608" s="229"/>
      <c r="AR608" s="229"/>
      <c r="AS608" s="229"/>
      <c r="AT608" s="229"/>
      <c r="AU608" s="229"/>
      <c r="AV608" s="229"/>
      <c r="AW608" s="229"/>
      <c r="AX608" s="229"/>
      <c r="AY608">
        <f>COUNTA($C$608)</f>
        <v>1</v>
      </c>
    </row>
    <row r="609" spans="1:51" ht="30" customHeight="1" x14ac:dyDescent="0.15">
      <c r="A609" s="230">
        <v>13</v>
      </c>
      <c r="B609" s="230">
        <v>1</v>
      </c>
      <c r="C609" s="249" t="s">
        <v>374</v>
      </c>
      <c r="D609" s="248"/>
      <c r="E609" s="248"/>
      <c r="F609" s="248"/>
      <c r="G609" s="248"/>
      <c r="H609" s="248"/>
      <c r="I609" s="248"/>
      <c r="J609" s="233">
        <v>8010401006744</v>
      </c>
      <c r="K609" s="234"/>
      <c r="L609" s="234"/>
      <c r="M609" s="234"/>
      <c r="N609" s="234"/>
      <c r="O609" s="234"/>
      <c r="P609" s="235" t="s">
        <v>377</v>
      </c>
      <c r="Q609" s="235"/>
      <c r="R609" s="235"/>
      <c r="S609" s="235"/>
      <c r="T609" s="235"/>
      <c r="U609" s="235"/>
      <c r="V609" s="235"/>
      <c r="W609" s="235"/>
      <c r="X609" s="235"/>
      <c r="Y609" s="236">
        <v>18</v>
      </c>
      <c r="Z609" s="237"/>
      <c r="AA609" s="237"/>
      <c r="AB609" s="238"/>
      <c r="AC609" s="222" t="s">
        <v>279</v>
      </c>
      <c r="AD609" s="223"/>
      <c r="AE609" s="223"/>
      <c r="AF609" s="223"/>
      <c r="AG609" s="223"/>
      <c r="AH609" s="224" t="s">
        <v>40</v>
      </c>
      <c r="AI609" s="225"/>
      <c r="AJ609" s="225"/>
      <c r="AK609" s="225"/>
      <c r="AL609" s="226" t="s">
        <v>40</v>
      </c>
      <c r="AM609" s="227"/>
      <c r="AN609" s="227"/>
      <c r="AO609" s="228"/>
      <c r="AP609" s="229" t="s">
        <v>40</v>
      </c>
      <c r="AQ609" s="229"/>
      <c r="AR609" s="229"/>
      <c r="AS609" s="229"/>
      <c r="AT609" s="229"/>
      <c r="AU609" s="229"/>
      <c r="AV609" s="229"/>
      <c r="AW609" s="229"/>
      <c r="AX609" s="229"/>
      <c r="AY609">
        <f>COUNTA($C$609)</f>
        <v>1</v>
      </c>
    </row>
    <row r="610" spans="1:51" ht="30" customHeight="1" x14ac:dyDescent="0.15">
      <c r="A610" s="230">
        <v>14</v>
      </c>
      <c r="B610" s="230">
        <v>1</v>
      </c>
      <c r="C610" s="249" t="s">
        <v>374</v>
      </c>
      <c r="D610" s="248"/>
      <c r="E610" s="248"/>
      <c r="F610" s="248"/>
      <c r="G610" s="248"/>
      <c r="H610" s="248"/>
      <c r="I610" s="248"/>
      <c r="J610" s="233">
        <v>8010401006744</v>
      </c>
      <c r="K610" s="234"/>
      <c r="L610" s="234"/>
      <c r="M610" s="234"/>
      <c r="N610" s="234"/>
      <c r="O610" s="234"/>
      <c r="P610" s="235" t="s">
        <v>378</v>
      </c>
      <c r="Q610" s="235"/>
      <c r="R610" s="235"/>
      <c r="S610" s="235"/>
      <c r="T610" s="235"/>
      <c r="U610" s="235"/>
      <c r="V610" s="235"/>
      <c r="W610" s="235"/>
      <c r="X610" s="235"/>
      <c r="Y610" s="236">
        <v>11</v>
      </c>
      <c r="Z610" s="237"/>
      <c r="AA610" s="237"/>
      <c r="AB610" s="238"/>
      <c r="AC610" s="222" t="s">
        <v>334</v>
      </c>
      <c r="AD610" s="223"/>
      <c r="AE610" s="223"/>
      <c r="AF610" s="223"/>
      <c r="AG610" s="223"/>
      <c r="AH610" s="224" t="s">
        <v>40</v>
      </c>
      <c r="AI610" s="225"/>
      <c r="AJ610" s="225"/>
      <c r="AK610" s="225"/>
      <c r="AL610" s="226" t="s">
        <v>40</v>
      </c>
      <c r="AM610" s="227"/>
      <c r="AN610" s="227"/>
      <c r="AO610" s="228"/>
      <c r="AP610" s="229" t="s">
        <v>40</v>
      </c>
      <c r="AQ610" s="229"/>
      <c r="AR610" s="229"/>
      <c r="AS610" s="229"/>
      <c r="AT610" s="229"/>
      <c r="AU610" s="229"/>
      <c r="AV610" s="229"/>
      <c r="AW610" s="229"/>
      <c r="AX610" s="229"/>
      <c r="AY610">
        <f>COUNTA($C$610)</f>
        <v>1</v>
      </c>
    </row>
    <row r="611" spans="1:51" ht="30" customHeight="1" x14ac:dyDescent="0.15">
      <c r="A611" s="230">
        <v>15</v>
      </c>
      <c r="B611" s="230">
        <v>1</v>
      </c>
      <c r="C611" s="249" t="s">
        <v>374</v>
      </c>
      <c r="D611" s="248"/>
      <c r="E611" s="248"/>
      <c r="F611" s="248"/>
      <c r="G611" s="248"/>
      <c r="H611" s="248"/>
      <c r="I611" s="248"/>
      <c r="J611" s="233">
        <v>8010401006744</v>
      </c>
      <c r="K611" s="234"/>
      <c r="L611" s="234"/>
      <c r="M611" s="234"/>
      <c r="N611" s="234"/>
      <c r="O611" s="234"/>
      <c r="P611" s="235" t="s">
        <v>379</v>
      </c>
      <c r="Q611" s="235"/>
      <c r="R611" s="235"/>
      <c r="S611" s="235"/>
      <c r="T611" s="235"/>
      <c r="U611" s="235"/>
      <c r="V611" s="235"/>
      <c r="W611" s="235"/>
      <c r="X611" s="235"/>
      <c r="Y611" s="236">
        <v>11</v>
      </c>
      <c r="Z611" s="237"/>
      <c r="AA611" s="237"/>
      <c r="AB611" s="238"/>
      <c r="AC611" s="222" t="s">
        <v>279</v>
      </c>
      <c r="AD611" s="223"/>
      <c r="AE611" s="223"/>
      <c r="AF611" s="223"/>
      <c r="AG611" s="223"/>
      <c r="AH611" s="224" t="s">
        <v>40</v>
      </c>
      <c r="AI611" s="225"/>
      <c r="AJ611" s="225"/>
      <c r="AK611" s="225"/>
      <c r="AL611" s="226" t="s">
        <v>40</v>
      </c>
      <c r="AM611" s="227"/>
      <c r="AN611" s="227"/>
      <c r="AO611" s="228"/>
      <c r="AP611" s="229" t="s">
        <v>40</v>
      </c>
      <c r="AQ611" s="229"/>
      <c r="AR611" s="229"/>
      <c r="AS611" s="229"/>
      <c r="AT611" s="229"/>
      <c r="AU611" s="229"/>
      <c r="AV611" s="229"/>
      <c r="AW611" s="229"/>
      <c r="AX611" s="229"/>
      <c r="AY611">
        <f>COUNTA($C$611)</f>
        <v>1</v>
      </c>
    </row>
    <row r="612" spans="1:51" ht="30" customHeight="1" x14ac:dyDescent="0.15">
      <c r="A612" s="230">
        <v>16</v>
      </c>
      <c r="B612" s="230">
        <v>1</v>
      </c>
      <c r="C612" s="249" t="s">
        <v>380</v>
      </c>
      <c r="D612" s="248"/>
      <c r="E612" s="248"/>
      <c r="F612" s="248"/>
      <c r="G612" s="248"/>
      <c r="H612" s="248"/>
      <c r="I612" s="248"/>
      <c r="J612" s="233">
        <v>4010601031604</v>
      </c>
      <c r="K612" s="234"/>
      <c r="L612" s="234"/>
      <c r="M612" s="234"/>
      <c r="N612" s="234"/>
      <c r="O612" s="234"/>
      <c r="P612" s="235" t="s">
        <v>381</v>
      </c>
      <c r="Q612" s="235"/>
      <c r="R612" s="235"/>
      <c r="S612" s="235"/>
      <c r="T612" s="235"/>
      <c r="U612" s="235"/>
      <c r="V612" s="235"/>
      <c r="W612" s="235"/>
      <c r="X612" s="235"/>
      <c r="Y612" s="236">
        <v>96</v>
      </c>
      <c r="Z612" s="237"/>
      <c r="AA612" s="237"/>
      <c r="AB612" s="238"/>
      <c r="AC612" s="222" t="s">
        <v>279</v>
      </c>
      <c r="AD612" s="223"/>
      <c r="AE612" s="223"/>
      <c r="AF612" s="223"/>
      <c r="AG612" s="223"/>
      <c r="AH612" s="224" t="s">
        <v>40</v>
      </c>
      <c r="AI612" s="225"/>
      <c r="AJ612" s="225"/>
      <c r="AK612" s="225"/>
      <c r="AL612" s="226" t="s">
        <v>40</v>
      </c>
      <c r="AM612" s="227"/>
      <c r="AN612" s="227"/>
      <c r="AO612" s="228"/>
      <c r="AP612" s="229" t="s">
        <v>40</v>
      </c>
      <c r="AQ612" s="229"/>
      <c r="AR612" s="229"/>
      <c r="AS612" s="229"/>
      <c r="AT612" s="229"/>
      <c r="AU612" s="229"/>
      <c r="AV612" s="229"/>
      <c r="AW612" s="229"/>
      <c r="AX612" s="229"/>
      <c r="AY612">
        <f>COUNTA($C$612)</f>
        <v>1</v>
      </c>
    </row>
    <row r="613" spans="1:51" s="15" customFormat="1" ht="30" customHeight="1" x14ac:dyDescent="0.15">
      <c r="A613" s="230">
        <v>17</v>
      </c>
      <c r="B613" s="230">
        <v>1</v>
      </c>
      <c r="C613" s="249" t="s">
        <v>382</v>
      </c>
      <c r="D613" s="248"/>
      <c r="E613" s="248"/>
      <c r="F613" s="248"/>
      <c r="G613" s="248"/>
      <c r="H613" s="248"/>
      <c r="I613" s="248"/>
      <c r="J613" s="233">
        <v>7040001049885</v>
      </c>
      <c r="K613" s="234"/>
      <c r="L613" s="234"/>
      <c r="M613" s="234"/>
      <c r="N613" s="234"/>
      <c r="O613" s="234"/>
      <c r="P613" s="235" t="s">
        <v>383</v>
      </c>
      <c r="Q613" s="235"/>
      <c r="R613" s="235"/>
      <c r="S613" s="235"/>
      <c r="T613" s="235"/>
      <c r="U613" s="235"/>
      <c r="V613" s="235"/>
      <c r="W613" s="235"/>
      <c r="X613" s="235"/>
      <c r="Y613" s="236">
        <v>57</v>
      </c>
      <c r="Z613" s="237"/>
      <c r="AA613" s="237"/>
      <c r="AB613" s="238"/>
      <c r="AC613" s="222" t="s">
        <v>279</v>
      </c>
      <c r="AD613" s="223"/>
      <c r="AE613" s="223"/>
      <c r="AF613" s="223"/>
      <c r="AG613" s="223"/>
      <c r="AH613" s="224" t="s">
        <v>40</v>
      </c>
      <c r="AI613" s="225"/>
      <c r="AJ613" s="225"/>
      <c r="AK613" s="225"/>
      <c r="AL613" s="226" t="s">
        <v>40</v>
      </c>
      <c r="AM613" s="227"/>
      <c r="AN613" s="227"/>
      <c r="AO613" s="228"/>
      <c r="AP613" s="229" t="s">
        <v>40</v>
      </c>
      <c r="AQ613" s="229"/>
      <c r="AR613" s="229"/>
      <c r="AS613" s="229"/>
      <c r="AT613" s="229"/>
      <c r="AU613" s="229"/>
      <c r="AV613" s="229"/>
      <c r="AW613" s="229"/>
      <c r="AX613" s="229"/>
      <c r="AY613">
        <f>COUNTA($C$613)</f>
        <v>1</v>
      </c>
    </row>
    <row r="614" spans="1:51" ht="30" customHeight="1" x14ac:dyDescent="0.15">
      <c r="A614" s="230">
        <v>18</v>
      </c>
      <c r="B614" s="230">
        <v>1</v>
      </c>
      <c r="C614" s="249" t="s">
        <v>382</v>
      </c>
      <c r="D614" s="248"/>
      <c r="E614" s="248"/>
      <c r="F614" s="248"/>
      <c r="G614" s="248"/>
      <c r="H614" s="248"/>
      <c r="I614" s="248"/>
      <c r="J614" s="233">
        <v>7040001049885</v>
      </c>
      <c r="K614" s="234"/>
      <c r="L614" s="234"/>
      <c r="M614" s="234"/>
      <c r="N614" s="234"/>
      <c r="O614" s="234"/>
      <c r="P614" s="235" t="s">
        <v>384</v>
      </c>
      <c r="Q614" s="235"/>
      <c r="R614" s="235"/>
      <c r="S614" s="235"/>
      <c r="T614" s="235"/>
      <c r="U614" s="235"/>
      <c r="V614" s="235"/>
      <c r="W614" s="235"/>
      <c r="X614" s="235"/>
      <c r="Y614" s="236">
        <v>28</v>
      </c>
      <c r="Z614" s="237"/>
      <c r="AA614" s="237"/>
      <c r="AB614" s="238"/>
      <c r="AC614" s="222" t="s">
        <v>279</v>
      </c>
      <c r="AD614" s="223"/>
      <c r="AE614" s="223"/>
      <c r="AF614" s="223"/>
      <c r="AG614" s="223"/>
      <c r="AH614" s="224" t="s">
        <v>40</v>
      </c>
      <c r="AI614" s="225"/>
      <c r="AJ614" s="225"/>
      <c r="AK614" s="225"/>
      <c r="AL614" s="226" t="s">
        <v>40</v>
      </c>
      <c r="AM614" s="227"/>
      <c r="AN614" s="227"/>
      <c r="AO614" s="228"/>
      <c r="AP614" s="229" t="s">
        <v>40</v>
      </c>
      <c r="AQ614" s="229"/>
      <c r="AR614" s="229"/>
      <c r="AS614" s="229"/>
      <c r="AT614" s="229"/>
      <c r="AU614" s="229"/>
      <c r="AV614" s="229"/>
      <c r="AW614" s="229"/>
      <c r="AX614" s="229"/>
      <c r="AY614">
        <f>COUNTA($C$614)</f>
        <v>1</v>
      </c>
    </row>
    <row r="615" spans="1:51" ht="30" customHeight="1" x14ac:dyDescent="0.15">
      <c r="A615" s="230">
        <v>19</v>
      </c>
      <c r="B615" s="230">
        <v>1</v>
      </c>
      <c r="C615" s="249" t="s">
        <v>385</v>
      </c>
      <c r="D615" s="248"/>
      <c r="E615" s="248"/>
      <c r="F615" s="248"/>
      <c r="G615" s="248"/>
      <c r="H615" s="248"/>
      <c r="I615" s="248"/>
      <c r="J615" s="233">
        <v>2010401051696</v>
      </c>
      <c r="K615" s="234"/>
      <c r="L615" s="234"/>
      <c r="M615" s="234"/>
      <c r="N615" s="234"/>
      <c r="O615" s="234"/>
      <c r="P615" s="235" t="s">
        <v>386</v>
      </c>
      <c r="Q615" s="235"/>
      <c r="R615" s="235"/>
      <c r="S615" s="235"/>
      <c r="T615" s="235"/>
      <c r="U615" s="235"/>
      <c r="V615" s="235"/>
      <c r="W615" s="235"/>
      <c r="X615" s="235"/>
      <c r="Y615" s="236">
        <v>53</v>
      </c>
      <c r="Z615" s="237"/>
      <c r="AA615" s="237"/>
      <c r="AB615" s="238"/>
      <c r="AC615" s="222" t="s">
        <v>279</v>
      </c>
      <c r="AD615" s="223"/>
      <c r="AE615" s="223"/>
      <c r="AF615" s="223"/>
      <c r="AG615" s="223"/>
      <c r="AH615" s="224" t="s">
        <v>40</v>
      </c>
      <c r="AI615" s="225"/>
      <c r="AJ615" s="225"/>
      <c r="AK615" s="225"/>
      <c r="AL615" s="226" t="s">
        <v>40</v>
      </c>
      <c r="AM615" s="227"/>
      <c r="AN615" s="227"/>
      <c r="AO615" s="228"/>
      <c r="AP615" s="229" t="s">
        <v>40</v>
      </c>
      <c r="AQ615" s="229"/>
      <c r="AR615" s="229"/>
      <c r="AS615" s="229"/>
      <c r="AT615" s="229"/>
      <c r="AU615" s="229"/>
      <c r="AV615" s="229"/>
      <c r="AW615" s="229"/>
      <c r="AX615" s="229"/>
      <c r="AY615">
        <f>COUNTA($C$615)</f>
        <v>1</v>
      </c>
    </row>
    <row r="616" spans="1:51" ht="48" customHeight="1" x14ac:dyDescent="0.15">
      <c r="A616" s="230">
        <v>20</v>
      </c>
      <c r="B616" s="230">
        <v>1</v>
      </c>
      <c r="C616" s="249" t="s">
        <v>387</v>
      </c>
      <c r="D616" s="248"/>
      <c r="E616" s="248"/>
      <c r="F616" s="248"/>
      <c r="G616" s="248"/>
      <c r="H616" s="248"/>
      <c r="I616" s="248"/>
      <c r="J616" s="233">
        <v>9010001027685</v>
      </c>
      <c r="K616" s="234"/>
      <c r="L616" s="234"/>
      <c r="M616" s="234"/>
      <c r="N616" s="234"/>
      <c r="O616" s="234"/>
      <c r="P616" s="235" t="s">
        <v>388</v>
      </c>
      <c r="Q616" s="235"/>
      <c r="R616" s="235"/>
      <c r="S616" s="235"/>
      <c r="T616" s="235"/>
      <c r="U616" s="235"/>
      <c r="V616" s="235"/>
      <c r="W616" s="235"/>
      <c r="X616" s="235"/>
      <c r="Y616" s="236">
        <v>32</v>
      </c>
      <c r="Z616" s="237"/>
      <c r="AA616" s="237"/>
      <c r="AB616" s="238"/>
      <c r="AC616" s="222" t="s">
        <v>279</v>
      </c>
      <c r="AD616" s="223"/>
      <c r="AE616" s="223"/>
      <c r="AF616" s="223"/>
      <c r="AG616" s="223"/>
      <c r="AH616" s="224" t="s">
        <v>40</v>
      </c>
      <c r="AI616" s="225"/>
      <c r="AJ616" s="225"/>
      <c r="AK616" s="225"/>
      <c r="AL616" s="226" t="s">
        <v>40</v>
      </c>
      <c r="AM616" s="227"/>
      <c r="AN616" s="227"/>
      <c r="AO616" s="228"/>
      <c r="AP616" s="229" t="s">
        <v>40</v>
      </c>
      <c r="AQ616" s="229"/>
      <c r="AR616" s="229"/>
      <c r="AS616" s="229"/>
      <c r="AT616" s="229"/>
      <c r="AU616" s="229"/>
      <c r="AV616" s="229"/>
      <c r="AW616" s="229"/>
      <c r="AX616" s="229"/>
      <c r="AY616">
        <f>COUNTA($C$616)</f>
        <v>1</v>
      </c>
    </row>
    <row r="617" spans="1:51" ht="30" customHeight="1" x14ac:dyDescent="0.15">
      <c r="A617" s="230">
        <v>21</v>
      </c>
      <c r="B617" s="230">
        <v>1</v>
      </c>
      <c r="C617" s="249" t="s">
        <v>389</v>
      </c>
      <c r="D617" s="248"/>
      <c r="E617" s="248"/>
      <c r="F617" s="248"/>
      <c r="G617" s="248"/>
      <c r="H617" s="248"/>
      <c r="I617" s="248"/>
      <c r="J617" s="233">
        <v>8010401050387</v>
      </c>
      <c r="K617" s="234"/>
      <c r="L617" s="234"/>
      <c r="M617" s="234"/>
      <c r="N617" s="234"/>
      <c r="O617" s="234"/>
      <c r="P617" s="235" t="s">
        <v>390</v>
      </c>
      <c r="Q617" s="235"/>
      <c r="R617" s="235"/>
      <c r="S617" s="235"/>
      <c r="T617" s="235"/>
      <c r="U617" s="235"/>
      <c r="V617" s="235"/>
      <c r="W617" s="235"/>
      <c r="X617" s="235"/>
      <c r="Y617" s="236">
        <v>24</v>
      </c>
      <c r="Z617" s="237"/>
      <c r="AA617" s="237"/>
      <c r="AB617" s="238"/>
      <c r="AC617" s="222" t="s">
        <v>334</v>
      </c>
      <c r="AD617" s="223"/>
      <c r="AE617" s="223"/>
      <c r="AF617" s="223"/>
      <c r="AG617" s="223"/>
      <c r="AH617" s="224" t="s">
        <v>40</v>
      </c>
      <c r="AI617" s="225"/>
      <c r="AJ617" s="225"/>
      <c r="AK617" s="225"/>
      <c r="AL617" s="226" t="s">
        <v>40</v>
      </c>
      <c r="AM617" s="227"/>
      <c r="AN617" s="227"/>
      <c r="AO617" s="228"/>
      <c r="AP617" s="229" t="s">
        <v>40</v>
      </c>
      <c r="AQ617" s="229"/>
      <c r="AR617" s="229"/>
      <c r="AS617" s="229"/>
      <c r="AT617" s="229"/>
      <c r="AU617" s="229"/>
      <c r="AV617" s="229"/>
      <c r="AW617" s="229"/>
      <c r="AX617" s="229"/>
      <c r="AY617">
        <f>COUNTA($C$617)</f>
        <v>1</v>
      </c>
    </row>
    <row r="618" spans="1:51" ht="30" customHeight="1" x14ac:dyDescent="0.15">
      <c r="A618" s="230">
        <v>22</v>
      </c>
      <c r="B618" s="230">
        <v>1</v>
      </c>
      <c r="C618" s="249" t="s">
        <v>391</v>
      </c>
      <c r="D618" s="248"/>
      <c r="E618" s="248"/>
      <c r="F618" s="248"/>
      <c r="G618" s="248"/>
      <c r="H618" s="248"/>
      <c r="I618" s="248"/>
      <c r="J618" s="233">
        <v>8010501018648</v>
      </c>
      <c r="K618" s="234"/>
      <c r="L618" s="234"/>
      <c r="M618" s="234"/>
      <c r="N618" s="234"/>
      <c r="O618" s="234"/>
      <c r="P618" s="235" t="s">
        <v>392</v>
      </c>
      <c r="Q618" s="235"/>
      <c r="R618" s="235"/>
      <c r="S618" s="235"/>
      <c r="T618" s="235"/>
      <c r="U618" s="235"/>
      <c r="V618" s="235"/>
      <c r="W618" s="235"/>
      <c r="X618" s="235"/>
      <c r="Y618" s="236">
        <v>22</v>
      </c>
      <c r="Z618" s="237"/>
      <c r="AA618" s="237"/>
      <c r="AB618" s="238"/>
      <c r="AC618" s="222" t="s">
        <v>279</v>
      </c>
      <c r="AD618" s="223"/>
      <c r="AE618" s="223"/>
      <c r="AF618" s="223"/>
      <c r="AG618" s="223"/>
      <c r="AH618" s="224" t="s">
        <v>40</v>
      </c>
      <c r="AI618" s="225"/>
      <c r="AJ618" s="225"/>
      <c r="AK618" s="225"/>
      <c r="AL618" s="226" t="s">
        <v>40</v>
      </c>
      <c r="AM618" s="227"/>
      <c r="AN618" s="227"/>
      <c r="AO618" s="228"/>
      <c r="AP618" s="229" t="s">
        <v>40</v>
      </c>
      <c r="AQ618" s="229"/>
      <c r="AR618" s="229"/>
      <c r="AS618" s="229"/>
      <c r="AT618" s="229"/>
      <c r="AU618" s="229"/>
      <c r="AV618" s="229"/>
      <c r="AW618" s="229"/>
      <c r="AX618" s="229"/>
      <c r="AY618">
        <f>COUNTA($C$618)</f>
        <v>1</v>
      </c>
    </row>
    <row r="619" spans="1:51" ht="30" customHeight="1" x14ac:dyDescent="0.15">
      <c r="A619" s="230">
        <v>23</v>
      </c>
      <c r="B619" s="230">
        <v>1</v>
      </c>
      <c r="C619" s="249" t="s">
        <v>393</v>
      </c>
      <c r="D619" s="248"/>
      <c r="E619" s="248"/>
      <c r="F619" s="248"/>
      <c r="G619" s="248"/>
      <c r="H619" s="248"/>
      <c r="I619" s="248"/>
      <c r="J619" s="233">
        <v>4011101011880</v>
      </c>
      <c r="K619" s="234"/>
      <c r="L619" s="234"/>
      <c r="M619" s="234"/>
      <c r="N619" s="234"/>
      <c r="O619" s="234"/>
      <c r="P619" s="235" t="s">
        <v>365</v>
      </c>
      <c r="Q619" s="235"/>
      <c r="R619" s="235"/>
      <c r="S619" s="235"/>
      <c r="T619" s="235"/>
      <c r="U619" s="235"/>
      <c r="V619" s="235"/>
      <c r="W619" s="235"/>
      <c r="X619" s="235"/>
      <c r="Y619" s="236">
        <v>22</v>
      </c>
      <c r="Z619" s="237"/>
      <c r="AA619" s="237"/>
      <c r="AB619" s="238"/>
      <c r="AC619" s="222" t="s">
        <v>279</v>
      </c>
      <c r="AD619" s="223"/>
      <c r="AE619" s="223"/>
      <c r="AF619" s="223"/>
      <c r="AG619" s="223"/>
      <c r="AH619" s="224" t="s">
        <v>40</v>
      </c>
      <c r="AI619" s="225"/>
      <c r="AJ619" s="225"/>
      <c r="AK619" s="225"/>
      <c r="AL619" s="226" t="s">
        <v>40</v>
      </c>
      <c r="AM619" s="227"/>
      <c r="AN619" s="227"/>
      <c r="AO619" s="228"/>
      <c r="AP619" s="229" t="s">
        <v>40</v>
      </c>
      <c r="AQ619" s="229"/>
      <c r="AR619" s="229"/>
      <c r="AS619" s="229"/>
      <c r="AT619" s="229"/>
      <c r="AU619" s="229"/>
      <c r="AV619" s="229"/>
      <c r="AW619" s="229"/>
      <c r="AX619" s="229"/>
      <c r="AY619">
        <f>COUNTA($C$619)</f>
        <v>1</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394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t="s">
        <v>120</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395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396</v>
      </c>
      <c r="D630" s="241"/>
      <c r="E630" s="240" t="s">
        <v>397</v>
      </c>
      <c r="F630" s="241"/>
      <c r="G630" s="241"/>
      <c r="H630" s="241"/>
      <c r="I630" s="241"/>
      <c r="J630" s="240" t="s">
        <v>270</v>
      </c>
      <c r="K630" s="240"/>
      <c r="L630" s="240"/>
      <c r="M630" s="240"/>
      <c r="N630" s="240"/>
      <c r="O630" s="240"/>
      <c r="P630" s="240" t="s">
        <v>271</v>
      </c>
      <c r="Q630" s="240"/>
      <c r="R630" s="240"/>
      <c r="S630" s="240"/>
      <c r="T630" s="240"/>
      <c r="U630" s="240"/>
      <c r="V630" s="240"/>
      <c r="W630" s="240"/>
      <c r="X630" s="240"/>
      <c r="Y630" s="240" t="s">
        <v>398</v>
      </c>
      <c r="Z630" s="241"/>
      <c r="AA630" s="241"/>
      <c r="AB630" s="241"/>
      <c r="AC630" s="240" t="s">
        <v>399</v>
      </c>
      <c r="AD630" s="240"/>
      <c r="AE630" s="240"/>
      <c r="AF630" s="240"/>
      <c r="AG630" s="240"/>
      <c r="AH630" s="240" t="s">
        <v>400</v>
      </c>
      <c r="AI630" s="241"/>
      <c r="AJ630" s="241"/>
      <c r="AK630" s="241"/>
      <c r="AL630" s="241" t="s">
        <v>275</v>
      </c>
      <c r="AM630" s="241"/>
      <c r="AN630" s="241"/>
      <c r="AO630" s="242"/>
      <c r="AP630" s="240" t="s">
        <v>401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3"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402</v>
      </c>
      <c r="B1" s="23" t="s">
        <v>403</v>
      </c>
      <c r="F1" s="24" t="s">
        <v>19</v>
      </c>
      <c r="G1" s="24" t="s">
        <v>404</v>
      </c>
      <c r="K1" s="25" t="s">
        <v>405</v>
      </c>
      <c r="L1" s="23" t="s">
        <v>403</v>
      </c>
      <c r="O1" s="12"/>
      <c r="P1" s="24" t="s">
        <v>30</v>
      </c>
      <c r="Q1" s="24" t="s">
        <v>404</v>
      </c>
      <c r="T1" s="12"/>
      <c r="U1" s="27" t="s">
        <v>406</v>
      </c>
      <c r="W1" s="27" t="s">
        <v>407</v>
      </c>
      <c r="Y1" s="27" t="s">
        <v>408</v>
      </c>
      <c r="Z1" s="27" t="s">
        <v>409</v>
      </c>
      <c r="AA1" s="27" t="s">
        <v>410</v>
      </c>
      <c r="AB1" s="27" t="s">
        <v>411</v>
      </c>
      <c r="AC1" s="27" t="s">
        <v>185</v>
      </c>
      <c r="AD1" s="26"/>
      <c r="AE1" s="27" t="s">
        <v>188</v>
      </c>
      <c r="AF1" s="28"/>
      <c r="AG1" s="47" t="s">
        <v>399</v>
      </c>
      <c r="AI1" s="47" t="s">
        <v>412</v>
      </c>
      <c r="AK1" s="47" t="s">
        <v>413</v>
      </c>
      <c r="AP1" s="26" t="s">
        <v>414</v>
      </c>
    </row>
    <row r="2" spans="1:42" ht="13.5" customHeight="1" x14ac:dyDescent="0.15">
      <c r="A2" s="13" t="s">
        <v>415</v>
      </c>
      <c r="B2" s="14"/>
      <c r="C2" s="12" t="str">
        <f>IF(B2="","",A2)</f>
        <v/>
      </c>
      <c r="D2" s="12" t="str">
        <f>IF(C2="","",IF(D1&lt;&gt;"",CONCATENATE(D1,"、",C2),C2))</f>
        <v/>
      </c>
      <c r="F2" s="11" t="s">
        <v>416</v>
      </c>
      <c r="G2" s="16"/>
      <c r="H2" s="12" t="str">
        <f>IF(G2="","",F2)</f>
        <v/>
      </c>
      <c r="I2" s="12" t="str">
        <f>IF(H2="","",IF(I1&lt;&gt;"",CONCATENATE(I1,"、",H2),H2))</f>
        <v/>
      </c>
      <c r="K2" s="13" t="s">
        <v>417</v>
      </c>
      <c r="L2" s="14"/>
      <c r="M2" s="12" t="str">
        <f>IF(L2="","",K2)</f>
        <v/>
      </c>
      <c r="N2" s="12" t="str">
        <f>IF(M2="","",IF(N1&lt;&gt;"",CONCATENATE(N1,"、",M2),M2))</f>
        <v/>
      </c>
      <c r="O2" s="12"/>
      <c r="P2" s="11" t="s">
        <v>418</v>
      </c>
      <c r="Q2" s="16"/>
      <c r="R2" s="12" t="str">
        <f>IF(Q2="","",P2)</f>
        <v/>
      </c>
      <c r="S2" s="12" t="str">
        <f>IF(R2="","",IF(S1&lt;&gt;"",CONCATENATE(S1,"、",R2),R2))</f>
        <v/>
      </c>
      <c r="T2" s="12"/>
      <c r="U2" s="82">
        <v>21</v>
      </c>
      <c r="W2" s="30" t="s">
        <v>419</v>
      </c>
      <c r="Y2" s="30" t="s">
        <v>420</v>
      </c>
      <c r="Z2" s="30" t="s">
        <v>420</v>
      </c>
      <c r="AA2" s="76" t="s">
        <v>421</v>
      </c>
      <c r="AB2" s="76" t="s">
        <v>422</v>
      </c>
      <c r="AC2" s="77" t="s">
        <v>423</v>
      </c>
      <c r="AD2" s="26"/>
      <c r="AE2" s="39" t="s">
        <v>424</v>
      </c>
      <c r="AF2" s="28"/>
      <c r="AG2" s="49" t="s">
        <v>425</v>
      </c>
      <c r="AI2" s="47" t="s">
        <v>1</v>
      </c>
      <c r="AK2" s="47" t="s">
        <v>426</v>
      </c>
      <c r="AP2" s="49" t="s">
        <v>425</v>
      </c>
    </row>
    <row r="3" spans="1:42" ht="13.5" customHeight="1" x14ac:dyDescent="0.15">
      <c r="A3" s="13" t="s">
        <v>427</v>
      </c>
      <c r="B3" s="14"/>
      <c r="C3" s="12" t="str">
        <f t="shared" ref="C3:C11" si="0">IF(B3="","",A3)</f>
        <v/>
      </c>
      <c r="D3" s="12" t="str">
        <f>IF(C3="",D2,IF(D2&lt;&gt;"",CONCATENATE(D2,"、",C3),C3))</f>
        <v/>
      </c>
      <c r="F3" s="17" t="s">
        <v>428</v>
      </c>
      <c r="G3" s="16"/>
      <c r="H3" s="12" t="str">
        <f t="shared" ref="H3:H37" si="1">IF(G3="","",F3)</f>
        <v/>
      </c>
      <c r="I3" s="12" t="str">
        <f>IF(H3="",I2,IF(I2&lt;&gt;"",CONCATENATE(I2,"、",H3),H3))</f>
        <v/>
      </c>
      <c r="K3" s="13" t="s">
        <v>429</v>
      </c>
      <c r="L3" s="14"/>
      <c r="M3" s="12" t="str">
        <f t="shared" ref="M3:M11" si="2">IF(L3="","",K3)</f>
        <v/>
      </c>
      <c r="N3" s="12" t="str">
        <f>IF(M3="",N2,IF(N2&lt;&gt;"",CONCATENATE(N2,"、",M3),M3))</f>
        <v/>
      </c>
      <c r="O3" s="12"/>
      <c r="P3" s="11" t="s">
        <v>430</v>
      </c>
      <c r="Q3" s="16" t="s">
        <v>142</v>
      </c>
      <c r="R3" s="12" t="str">
        <f t="shared" ref="R3:R8" si="3">IF(Q3="","",P3)</f>
        <v>委託・請負</v>
      </c>
      <c r="S3" s="12" t="str">
        <f t="shared" ref="S3:S8" si="4">IF(R3="",S2,IF(S2&lt;&gt;"",CONCATENATE(S2,"、",R3),R3))</f>
        <v>委託・請負</v>
      </c>
      <c r="T3" s="12"/>
      <c r="U3" s="30" t="s">
        <v>431</v>
      </c>
      <c r="W3" s="30" t="s">
        <v>432</v>
      </c>
      <c r="Y3" s="30" t="s">
        <v>433</v>
      </c>
      <c r="Z3" s="30" t="s">
        <v>434</v>
      </c>
      <c r="AA3" s="76" t="s">
        <v>435</v>
      </c>
      <c r="AB3" s="76" t="s">
        <v>436</v>
      </c>
      <c r="AC3" s="77" t="s">
        <v>437</v>
      </c>
      <c r="AD3" s="26"/>
      <c r="AE3" s="39" t="s">
        <v>438</v>
      </c>
      <c r="AF3" s="28"/>
      <c r="AG3" s="49" t="s">
        <v>439</v>
      </c>
      <c r="AI3" s="47" t="s">
        <v>440</v>
      </c>
      <c r="AK3" s="47" t="str">
        <f>CHAR(CODE(AK2)+1)</f>
        <v>B</v>
      </c>
      <c r="AP3" s="49" t="s">
        <v>439</v>
      </c>
    </row>
    <row r="4" spans="1:42" ht="13.5" customHeight="1" x14ac:dyDescent="0.15">
      <c r="A4" s="13" t="s">
        <v>441</v>
      </c>
      <c r="B4" s="14"/>
      <c r="C4" s="12" t="str">
        <f t="shared" si="0"/>
        <v/>
      </c>
      <c r="D4" s="12" t="str">
        <f>IF(C4="",D3,IF(D3&lt;&gt;"",CONCATENATE(D3,"、",C4),C4))</f>
        <v/>
      </c>
      <c r="F4" s="17" t="s">
        <v>442</v>
      </c>
      <c r="G4" s="16"/>
      <c r="H4" s="12" t="str">
        <f t="shared" si="1"/>
        <v/>
      </c>
      <c r="I4" s="12" t="str">
        <f t="shared" ref="I4:I37" si="5">IF(H4="",I3,IF(I3&lt;&gt;"",CONCATENATE(I3,"、",H4),H4))</f>
        <v/>
      </c>
      <c r="K4" s="13" t="s">
        <v>443</v>
      </c>
      <c r="L4" s="14"/>
      <c r="M4" s="12" t="str">
        <f t="shared" si="2"/>
        <v/>
      </c>
      <c r="N4" s="12" t="str">
        <f t="shared" ref="N4:N11" si="6">IF(M4="",N3,IF(N3&lt;&gt;"",CONCATENATE(N3,"、",M4),M4))</f>
        <v/>
      </c>
      <c r="O4" s="12"/>
      <c r="P4" s="11" t="s">
        <v>444</v>
      </c>
      <c r="Q4" s="16"/>
      <c r="R4" s="12" t="str">
        <f t="shared" si="3"/>
        <v/>
      </c>
      <c r="S4" s="12" t="str">
        <f t="shared" si="4"/>
        <v>委託・請負</v>
      </c>
      <c r="T4" s="12"/>
      <c r="U4" s="30" t="s">
        <v>445</v>
      </c>
      <c r="W4" s="30" t="s">
        <v>446</v>
      </c>
      <c r="Y4" s="30" t="s">
        <v>447</v>
      </c>
      <c r="Z4" s="30" t="s">
        <v>448</v>
      </c>
      <c r="AA4" s="76" t="s">
        <v>449</v>
      </c>
      <c r="AB4" s="76" t="s">
        <v>450</v>
      </c>
      <c r="AC4" s="76" t="s">
        <v>451</v>
      </c>
      <c r="AD4" s="26"/>
      <c r="AE4" s="39" t="s">
        <v>452</v>
      </c>
      <c r="AF4" s="28"/>
      <c r="AG4" s="49" t="s">
        <v>453</v>
      </c>
      <c r="AI4" s="47" t="s">
        <v>454</v>
      </c>
      <c r="AK4" s="47" t="str">
        <f t="shared" ref="AK4:AK49" si="7">CHAR(CODE(AK3)+1)</f>
        <v>C</v>
      </c>
      <c r="AP4" s="49" t="s">
        <v>453</v>
      </c>
    </row>
    <row r="5" spans="1:42" ht="13.5" customHeight="1" x14ac:dyDescent="0.15">
      <c r="A5" s="13" t="s">
        <v>455</v>
      </c>
      <c r="B5" s="14"/>
      <c r="C5" s="12" t="str">
        <f t="shared" si="0"/>
        <v/>
      </c>
      <c r="D5" s="12" t="str">
        <f>IF(C5="",D4,IF(D4&lt;&gt;"",CONCATENATE(D4,"、",C5),C5))</f>
        <v/>
      </c>
      <c r="F5" s="17" t="s">
        <v>456</v>
      </c>
      <c r="G5" s="16"/>
      <c r="H5" s="12" t="str">
        <f t="shared" si="1"/>
        <v/>
      </c>
      <c r="I5" s="12" t="str">
        <f t="shared" si="5"/>
        <v/>
      </c>
      <c r="K5" s="13" t="s">
        <v>457</v>
      </c>
      <c r="L5" s="14"/>
      <c r="M5" s="12" t="str">
        <f t="shared" si="2"/>
        <v/>
      </c>
      <c r="N5" s="12" t="str">
        <f t="shared" si="6"/>
        <v/>
      </c>
      <c r="O5" s="12"/>
      <c r="P5" s="11" t="s">
        <v>458</v>
      </c>
      <c r="Q5" s="16"/>
      <c r="R5" s="12" t="str">
        <f t="shared" si="3"/>
        <v/>
      </c>
      <c r="S5" s="12" t="str">
        <f t="shared" si="4"/>
        <v>委託・請負</v>
      </c>
      <c r="T5" s="12"/>
      <c r="W5" s="30" t="s">
        <v>459</v>
      </c>
      <c r="Y5" s="30" t="s">
        <v>460</v>
      </c>
      <c r="Z5" s="30" t="s">
        <v>461</v>
      </c>
      <c r="AA5" s="76" t="s">
        <v>462</v>
      </c>
      <c r="AB5" s="76" t="s">
        <v>463</v>
      </c>
      <c r="AC5" s="76" t="s">
        <v>464</v>
      </c>
      <c r="AE5" s="39" t="s">
        <v>465</v>
      </c>
      <c r="AF5" s="28"/>
      <c r="AG5" s="49" t="s">
        <v>466</v>
      </c>
      <c r="AI5" s="47" t="s">
        <v>467</v>
      </c>
      <c r="AK5" s="47" t="str">
        <f t="shared" si="7"/>
        <v>D</v>
      </c>
      <c r="AP5" s="49" t="s">
        <v>466</v>
      </c>
    </row>
    <row r="6" spans="1:42" ht="13.5" customHeight="1" x14ac:dyDescent="0.15">
      <c r="A6" s="13" t="s">
        <v>468</v>
      </c>
      <c r="B6" s="14" t="s">
        <v>142</v>
      </c>
      <c r="C6" s="12" t="str">
        <f t="shared" si="0"/>
        <v>科学技術・イノベーション</v>
      </c>
      <c r="D6" s="12" t="str">
        <f t="shared" ref="D6:D21" si="8">IF(C6="",D5,IF(D5&lt;&gt;"",CONCATENATE(D5,"、",C6),C6))</f>
        <v>科学技術・イノベーション</v>
      </c>
      <c r="F6" s="17" t="s">
        <v>469</v>
      </c>
      <c r="G6" s="16"/>
      <c r="H6" s="12" t="str">
        <f t="shared" si="1"/>
        <v/>
      </c>
      <c r="I6" s="12" t="str">
        <f t="shared" si="5"/>
        <v/>
      </c>
      <c r="K6" s="13" t="s">
        <v>470</v>
      </c>
      <c r="L6" s="14"/>
      <c r="M6" s="12" t="str">
        <f t="shared" si="2"/>
        <v/>
      </c>
      <c r="N6" s="12" t="str">
        <f t="shared" si="6"/>
        <v/>
      </c>
      <c r="O6" s="12"/>
      <c r="P6" s="11" t="s">
        <v>471</v>
      </c>
      <c r="Q6" s="16"/>
      <c r="R6" s="12" t="str">
        <f t="shared" si="3"/>
        <v/>
      </c>
      <c r="S6" s="12" t="str">
        <f t="shared" si="4"/>
        <v>委託・請負</v>
      </c>
      <c r="T6" s="12"/>
      <c r="U6" s="30" t="s">
        <v>472</v>
      </c>
      <c r="W6" s="30" t="s">
        <v>473</v>
      </c>
      <c r="Y6" s="30" t="s">
        <v>474</v>
      </c>
      <c r="Z6" s="30" t="s">
        <v>475</v>
      </c>
      <c r="AA6" s="76" t="s">
        <v>476</v>
      </c>
      <c r="AB6" s="76" t="s">
        <v>477</v>
      </c>
      <c r="AC6" s="76" t="s">
        <v>189</v>
      </c>
      <c r="AE6" s="39" t="s">
        <v>478</v>
      </c>
      <c r="AF6" s="28"/>
      <c r="AG6" s="49" t="s">
        <v>479</v>
      </c>
      <c r="AI6" s="47" t="s">
        <v>480</v>
      </c>
      <c r="AK6" s="47" t="str">
        <f>CHAR(CODE(AK5)+1)</f>
        <v>E</v>
      </c>
      <c r="AP6" s="49" t="s">
        <v>479</v>
      </c>
    </row>
    <row r="7" spans="1:42" ht="13.5" customHeight="1" x14ac:dyDescent="0.15">
      <c r="A7" s="13" t="s">
        <v>481</v>
      </c>
      <c r="B7" s="14"/>
      <c r="C7" s="12" t="str">
        <f t="shared" si="0"/>
        <v/>
      </c>
      <c r="D7" s="12" t="str">
        <f t="shared" si="8"/>
        <v>科学技術・イノベーション</v>
      </c>
      <c r="F7" s="17" t="s">
        <v>482</v>
      </c>
      <c r="G7" s="16"/>
      <c r="H7" s="12" t="str">
        <f t="shared" si="1"/>
        <v/>
      </c>
      <c r="I7" s="12" t="str">
        <f t="shared" si="5"/>
        <v/>
      </c>
      <c r="K7" s="13" t="s">
        <v>483</v>
      </c>
      <c r="L7" s="14"/>
      <c r="M7" s="12" t="str">
        <f t="shared" si="2"/>
        <v/>
      </c>
      <c r="N7" s="12" t="str">
        <f t="shared" si="6"/>
        <v/>
      </c>
      <c r="O7" s="12"/>
      <c r="P7" s="11" t="s">
        <v>484</v>
      </c>
      <c r="Q7" s="16"/>
      <c r="R7" s="12" t="str">
        <f t="shared" si="3"/>
        <v/>
      </c>
      <c r="S7" s="12" t="str">
        <f t="shared" si="4"/>
        <v>委託・請負</v>
      </c>
      <c r="T7" s="12"/>
      <c r="U7" s="30"/>
      <c r="W7" s="30" t="s">
        <v>485</v>
      </c>
      <c r="Y7" s="30" t="s">
        <v>486</v>
      </c>
      <c r="Z7" s="30" t="s">
        <v>487</v>
      </c>
      <c r="AA7" s="76" t="s">
        <v>488</v>
      </c>
      <c r="AB7" s="76" t="s">
        <v>489</v>
      </c>
      <c r="AE7" s="30" t="s">
        <v>189</v>
      </c>
      <c r="AF7" s="28"/>
      <c r="AG7" s="49" t="s">
        <v>490</v>
      </c>
      <c r="AH7" s="72"/>
      <c r="AI7" s="49" t="s">
        <v>491</v>
      </c>
      <c r="AK7" s="47" t="str">
        <f>CHAR(CODE(AK6)+1)</f>
        <v>F</v>
      </c>
      <c r="AP7" s="49" t="s">
        <v>490</v>
      </c>
    </row>
    <row r="8" spans="1:42" ht="13.5" customHeight="1" x14ac:dyDescent="0.15">
      <c r="A8" s="13" t="s">
        <v>492</v>
      </c>
      <c r="B8" s="14"/>
      <c r="C8" s="12" t="str">
        <f t="shared" si="0"/>
        <v/>
      </c>
      <c r="D8" s="12" t="str">
        <f t="shared" si="8"/>
        <v>科学技術・イノベーション</v>
      </c>
      <c r="F8" s="17" t="s">
        <v>493</v>
      </c>
      <c r="G8" s="16"/>
      <c r="H8" s="12" t="str">
        <f t="shared" si="1"/>
        <v/>
      </c>
      <c r="I8" s="12" t="str">
        <f t="shared" si="5"/>
        <v/>
      </c>
      <c r="K8" s="13" t="s">
        <v>494</v>
      </c>
      <c r="L8" s="14"/>
      <c r="M8" s="12" t="str">
        <f t="shared" si="2"/>
        <v/>
      </c>
      <c r="N8" s="12" t="str">
        <f t="shared" si="6"/>
        <v/>
      </c>
      <c r="O8" s="12"/>
      <c r="P8" s="11" t="s">
        <v>495</v>
      </c>
      <c r="Q8" s="16"/>
      <c r="R8" s="12" t="str">
        <f t="shared" si="3"/>
        <v/>
      </c>
      <c r="S8" s="12" t="str">
        <f t="shared" si="4"/>
        <v>委託・請負</v>
      </c>
      <c r="T8" s="12"/>
      <c r="U8" s="30" t="s">
        <v>496</v>
      </c>
      <c r="W8" s="30" t="s">
        <v>497</v>
      </c>
      <c r="Y8" s="30" t="s">
        <v>498</v>
      </c>
      <c r="Z8" s="30" t="s">
        <v>499</v>
      </c>
      <c r="AA8" s="76" t="s">
        <v>500</v>
      </c>
      <c r="AB8" s="76" t="s">
        <v>501</v>
      </c>
      <c r="AF8" s="28"/>
      <c r="AG8" s="49" t="s">
        <v>502</v>
      </c>
      <c r="AI8" s="47" t="s">
        <v>503</v>
      </c>
      <c r="AK8" s="47" t="str">
        <f t="shared" si="7"/>
        <v>G</v>
      </c>
      <c r="AP8" s="49" t="s">
        <v>502</v>
      </c>
    </row>
    <row r="9" spans="1:42" ht="13.5" customHeight="1" x14ac:dyDescent="0.15">
      <c r="A9" s="13" t="s">
        <v>504</v>
      </c>
      <c r="B9" s="14"/>
      <c r="C9" s="12" t="str">
        <f t="shared" si="0"/>
        <v/>
      </c>
      <c r="D9" s="12" t="str">
        <f t="shared" si="8"/>
        <v>科学技術・イノベーション</v>
      </c>
      <c r="F9" s="17" t="s">
        <v>505</v>
      </c>
      <c r="G9" s="16"/>
      <c r="H9" s="12" t="str">
        <f t="shared" si="1"/>
        <v/>
      </c>
      <c r="I9" s="12" t="str">
        <f t="shared" si="5"/>
        <v/>
      </c>
      <c r="K9" s="13" t="s">
        <v>506</v>
      </c>
      <c r="L9" s="14" t="s">
        <v>142</v>
      </c>
      <c r="M9" s="12" t="str">
        <f t="shared" si="2"/>
        <v>エネルギー対策</v>
      </c>
      <c r="N9" s="12" t="str">
        <f t="shared" si="6"/>
        <v>エネルギー対策</v>
      </c>
      <c r="O9" s="12"/>
      <c r="P9" s="12"/>
      <c r="Q9" s="18"/>
      <c r="T9" s="12"/>
      <c r="U9" s="30" t="s">
        <v>507</v>
      </c>
      <c r="W9" s="30" t="s">
        <v>508</v>
      </c>
      <c r="Y9" s="30" t="s">
        <v>509</v>
      </c>
      <c r="Z9" s="30" t="s">
        <v>510</v>
      </c>
      <c r="AA9" s="76" t="s">
        <v>511</v>
      </c>
      <c r="AB9" s="76" t="s">
        <v>512</v>
      </c>
      <c r="AF9" s="28"/>
      <c r="AG9" s="49" t="s">
        <v>513</v>
      </c>
      <c r="AI9" s="70"/>
      <c r="AK9" s="47" t="str">
        <f t="shared" si="7"/>
        <v>H</v>
      </c>
      <c r="AP9" s="49" t="s">
        <v>513</v>
      </c>
    </row>
    <row r="10" spans="1:42" ht="13.5" customHeight="1" x14ac:dyDescent="0.15">
      <c r="A10" s="13" t="s">
        <v>514</v>
      </c>
      <c r="B10" s="14"/>
      <c r="C10" s="12" t="str">
        <f t="shared" si="0"/>
        <v/>
      </c>
      <c r="D10" s="12" t="str">
        <f t="shared" si="8"/>
        <v>科学技術・イノベーション</v>
      </c>
      <c r="F10" s="17" t="s">
        <v>515</v>
      </c>
      <c r="G10" s="16"/>
      <c r="H10" s="12" t="str">
        <f t="shared" si="1"/>
        <v/>
      </c>
      <c r="I10" s="12" t="str">
        <f t="shared" si="5"/>
        <v/>
      </c>
      <c r="K10" s="13" t="s">
        <v>516</v>
      </c>
      <c r="L10" s="14"/>
      <c r="M10" s="12" t="str">
        <f t="shared" si="2"/>
        <v/>
      </c>
      <c r="N10" s="12" t="str">
        <f t="shared" si="6"/>
        <v>エネルギー対策</v>
      </c>
      <c r="O10" s="12"/>
      <c r="P10" s="12" t="str">
        <f>S8</f>
        <v>委託・請負</v>
      </c>
      <c r="Q10" s="18"/>
      <c r="T10" s="12"/>
      <c r="W10" s="30" t="s">
        <v>517</v>
      </c>
      <c r="Y10" s="30" t="s">
        <v>518</v>
      </c>
      <c r="Z10" s="30" t="s">
        <v>519</v>
      </c>
      <c r="AA10" s="76" t="s">
        <v>520</v>
      </c>
      <c r="AB10" s="76" t="s">
        <v>521</v>
      </c>
      <c r="AF10" s="28"/>
      <c r="AG10" s="49" t="s">
        <v>522</v>
      </c>
      <c r="AK10" s="47" t="str">
        <f t="shared" si="7"/>
        <v>I</v>
      </c>
      <c r="AP10" s="47" t="s">
        <v>495</v>
      </c>
    </row>
    <row r="11" spans="1:42" ht="13.5" customHeight="1" x14ac:dyDescent="0.15">
      <c r="A11" s="13" t="s">
        <v>523</v>
      </c>
      <c r="B11" s="14"/>
      <c r="C11" s="12" t="str">
        <f t="shared" si="0"/>
        <v/>
      </c>
      <c r="D11" s="12" t="str">
        <f t="shared" si="8"/>
        <v>科学技術・イノベーション</v>
      </c>
      <c r="F11" s="17" t="s">
        <v>524</v>
      </c>
      <c r="G11" s="16" t="s">
        <v>142</v>
      </c>
      <c r="H11" s="12" t="str">
        <f t="shared" si="1"/>
        <v>エネルギー対策特別会計電源開発促進勘定</v>
      </c>
      <c r="I11" s="12" t="str">
        <f t="shared" si="5"/>
        <v>エネルギー対策特別会計電源開発促進勘定</v>
      </c>
      <c r="K11" s="13" t="s">
        <v>525</v>
      </c>
      <c r="L11" s="14"/>
      <c r="M11" s="12" t="str">
        <f t="shared" si="2"/>
        <v/>
      </c>
      <c r="N11" s="12" t="str">
        <f t="shared" si="6"/>
        <v>エネルギー対策</v>
      </c>
      <c r="O11" s="12"/>
      <c r="P11" s="12"/>
      <c r="Q11" s="18"/>
      <c r="T11" s="12"/>
      <c r="W11" s="30" t="s">
        <v>526</v>
      </c>
      <c r="Y11" s="30" t="s">
        <v>527</v>
      </c>
      <c r="Z11" s="30" t="s">
        <v>528</v>
      </c>
      <c r="AA11" s="76" t="s">
        <v>529</v>
      </c>
      <c r="AB11" s="76" t="s">
        <v>530</v>
      </c>
      <c r="AF11" s="28"/>
      <c r="AG11" s="47" t="s">
        <v>531</v>
      </c>
      <c r="AK11" s="47" t="str">
        <f t="shared" si="7"/>
        <v>J</v>
      </c>
    </row>
    <row r="12" spans="1:42" ht="13.5" customHeight="1" x14ac:dyDescent="0.15">
      <c r="A12" s="13" t="s">
        <v>532</v>
      </c>
      <c r="B12" s="14"/>
      <c r="C12" s="12" t="str">
        <f t="shared" ref="C12:C23" si="9">IF(B12="","",A12)</f>
        <v/>
      </c>
      <c r="D12" s="12" t="str">
        <f t="shared" si="8"/>
        <v>科学技術・イノベーション</v>
      </c>
      <c r="F12" s="17" t="s">
        <v>533</v>
      </c>
      <c r="G12" s="16"/>
      <c r="H12" s="12" t="str">
        <f t="shared" si="1"/>
        <v/>
      </c>
      <c r="I12" s="12" t="str">
        <f t="shared" si="5"/>
        <v>エネルギー対策特別会計電源開発促進勘定</v>
      </c>
      <c r="K12" s="12"/>
      <c r="L12" s="12"/>
      <c r="O12" s="12"/>
      <c r="P12" s="12"/>
      <c r="Q12" s="18"/>
      <c r="T12" s="12"/>
      <c r="U12" s="27" t="s">
        <v>534</v>
      </c>
      <c r="W12" s="30" t="s">
        <v>535</v>
      </c>
      <c r="Y12" s="30" t="s">
        <v>536</v>
      </c>
      <c r="Z12" s="30" t="s">
        <v>537</v>
      </c>
      <c r="AA12" s="76" t="s">
        <v>538</v>
      </c>
      <c r="AB12" s="76" t="s">
        <v>539</v>
      </c>
      <c r="AF12" s="28"/>
      <c r="AG12" s="47" t="s">
        <v>540</v>
      </c>
      <c r="AK12" s="47" t="str">
        <f t="shared" si="7"/>
        <v>K</v>
      </c>
    </row>
    <row r="13" spans="1:42" ht="13.5" customHeight="1" x14ac:dyDescent="0.15">
      <c r="A13" s="13" t="s">
        <v>541</v>
      </c>
      <c r="B13" s="14"/>
      <c r="C13" s="12" t="str">
        <f t="shared" si="9"/>
        <v/>
      </c>
      <c r="D13" s="12" t="str">
        <f t="shared" si="8"/>
        <v>科学技術・イノベーション</v>
      </c>
      <c r="F13" s="17" t="s">
        <v>542</v>
      </c>
      <c r="G13" s="16"/>
      <c r="H13" s="12" t="str">
        <f t="shared" si="1"/>
        <v/>
      </c>
      <c r="I13" s="12" t="str">
        <f t="shared" si="5"/>
        <v>エネルギー対策特別会計電源開発促進勘定</v>
      </c>
      <c r="K13" s="12" t="str">
        <f>N11</f>
        <v>エネルギー対策</v>
      </c>
      <c r="L13" s="12"/>
      <c r="O13" s="12"/>
      <c r="P13" s="12"/>
      <c r="Q13" s="18"/>
      <c r="T13" s="12"/>
      <c r="U13" s="30" t="s">
        <v>419</v>
      </c>
      <c r="W13" s="30" t="s">
        <v>543</v>
      </c>
      <c r="Y13" s="30" t="s">
        <v>544</v>
      </c>
      <c r="Z13" s="30" t="s">
        <v>545</v>
      </c>
      <c r="AA13" s="76" t="s">
        <v>546</v>
      </c>
      <c r="AB13" s="76" t="s">
        <v>547</v>
      </c>
      <c r="AF13" s="28"/>
      <c r="AG13" s="47" t="s">
        <v>495</v>
      </c>
      <c r="AK13" s="47" t="str">
        <f t="shared" si="7"/>
        <v>L</v>
      </c>
    </row>
    <row r="14" spans="1:42" ht="13.5" customHeight="1" x14ac:dyDescent="0.15">
      <c r="A14" s="13" t="s">
        <v>548</v>
      </c>
      <c r="B14" s="14"/>
      <c r="C14" s="12" t="str">
        <f t="shared" si="9"/>
        <v/>
      </c>
      <c r="D14" s="12" t="str">
        <f t="shared" si="8"/>
        <v>科学技術・イノベーション</v>
      </c>
      <c r="F14" s="17" t="s">
        <v>549</v>
      </c>
      <c r="G14" s="16"/>
      <c r="H14" s="12" t="str">
        <f t="shared" si="1"/>
        <v/>
      </c>
      <c r="I14" s="12" t="str">
        <f t="shared" si="5"/>
        <v>エネルギー対策特別会計電源開発促進勘定</v>
      </c>
      <c r="K14" s="12"/>
      <c r="L14" s="12"/>
      <c r="O14" s="12"/>
      <c r="P14" s="12"/>
      <c r="Q14" s="18"/>
      <c r="T14" s="12"/>
      <c r="U14" s="30" t="s">
        <v>550</v>
      </c>
      <c r="W14" s="30" t="s">
        <v>551</v>
      </c>
      <c r="Y14" s="30" t="s">
        <v>552</v>
      </c>
      <c r="Z14" s="30" t="s">
        <v>553</v>
      </c>
      <c r="AA14" s="76" t="s">
        <v>554</v>
      </c>
      <c r="AB14" s="76" t="s">
        <v>555</v>
      </c>
      <c r="AF14" s="28"/>
      <c r="AG14" s="70"/>
      <c r="AK14" s="47" t="str">
        <f t="shared" si="7"/>
        <v>M</v>
      </c>
    </row>
    <row r="15" spans="1:42" ht="13.5" customHeight="1" x14ac:dyDescent="0.15">
      <c r="A15" s="13" t="s">
        <v>556</v>
      </c>
      <c r="B15" s="14"/>
      <c r="C15" s="12" t="str">
        <f t="shared" si="9"/>
        <v/>
      </c>
      <c r="D15" s="12" t="str">
        <f t="shared" si="8"/>
        <v>科学技術・イノベーション</v>
      </c>
      <c r="F15" s="17" t="s">
        <v>557</v>
      </c>
      <c r="G15" s="16"/>
      <c r="H15" s="12" t="str">
        <f t="shared" si="1"/>
        <v/>
      </c>
      <c r="I15" s="12" t="str">
        <f t="shared" si="5"/>
        <v>エネルギー対策特別会計電源開発促進勘定</v>
      </c>
      <c r="K15" s="12"/>
      <c r="L15" s="12"/>
      <c r="O15" s="12"/>
      <c r="P15" s="12"/>
      <c r="Q15" s="18"/>
      <c r="T15" s="12"/>
      <c r="U15" s="30" t="s">
        <v>558</v>
      </c>
      <c r="W15" s="30" t="s">
        <v>559</v>
      </c>
      <c r="Y15" s="30" t="s">
        <v>560</v>
      </c>
      <c r="Z15" s="30" t="s">
        <v>561</v>
      </c>
      <c r="AA15" s="76" t="s">
        <v>562</v>
      </c>
      <c r="AB15" s="76" t="s">
        <v>563</v>
      </c>
      <c r="AF15" s="28"/>
      <c r="AK15" s="47" t="str">
        <f t="shared" si="7"/>
        <v>N</v>
      </c>
    </row>
    <row r="16" spans="1:42" ht="13.5" customHeight="1" x14ac:dyDescent="0.15">
      <c r="A16" s="13" t="s">
        <v>564</v>
      </c>
      <c r="B16" s="14"/>
      <c r="C16" s="12" t="str">
        <f t="shared" si="9"/>
        <v/>
      </c>
      <c r="D16" s="12" t="str">
        <f t="shared" si="8"/>
        <v>科学技術・イノベーション</v>
      </c>
      <c r="F16" s="17" t="s">
        <v>565</v>
      </c>
      <c r="G16" s="16"/>
      <c r="H16" s="12" t="str">
        <f t="shared" si="1"/>
        <v/>
      </c>
      <c r="I16" s="12" t="str">
        <f t="shared" si="5"/>
        <v>エネルギー対策特別会計電源開発促進勘定</v>
      </c>
      <c r="K16" s="12"/>
      <c r="L16" s="12"/>
      <c r="O16" s="12"/>
      <c r="P16" s="12"/>
      <c r="Q16" s="18"/>
      <c r="T16" s="12"/>
      <c r="U16" s="30" t="s">
        <v>566</v>
      </c>
      <c r="W16" s="30" t="s">
        <v>567</v>
      </c>
      <c r="Y16" s="30" t="s">
        <v>568</v>
      </c>
      <c r="Z16" s="30" t="s">
        <v>569</v>
      </c>
      <c r="AA16" s="76" t="s">
        <v>570</v>
      </c>
      <c r="AB16" s="76" t="s">
        <v>571</v>
      </c>
      <c r="AF16" s="28"/>
      <c r="AK16" s="47" t="str">
        <f t="shared" si="7"/>
        <v>O</v>
      </c>
    </row>
    <row r="17" spans="1:37" ht="13.5" customHeight="1" x14ac:dyDescent="0.15">
      <c r="A17" s="13" t="s">
        <v>572</v>
      </c>
      <c r="B17" s="14"/>
      <c r="C17" s="12" t="str">
        <f t="shared" si="9"/>
        <v/>
      </c>
      <c r="D17" s="12" t="str">
        <f t="shared" si="8"/>
        <v>科学技術・イノベーション</v>
      </c>
      <c r="F17" s="17" t="s">
        <v>573</v>
      </c>
      <c r="G17" s="16"/>
      <c r="H17" s="12" t="str">
        <f t="shared" si="1"/>
        <v/>
      </c>
      <c r="I17" s="12" t="str">
        <f t="shared" si="5"/>
        <v>エネルギー対策特別会計電源開発促進勘定</v>
      </c>
      <c r="K17" s="12"/>
      <c r="L17" s="12"/>
      <c r="O17" s="12"/>
      <c r="P17" s="12"/>
      <c r="Q17" s="18"/>
      <c r="T17" s="12"/>
      <c r="U17" s="30" t="s">
        <v>574</v>
      </c>
      <c r="W17" s="30" t="s">
        <v>575</v>
      </c>
      <c r="Y17" s="30" t="s">
        <v>576</v>
      </c>
      <c r="Z17" s="30" t="s">
        <v>577</v>
      </c>
      <c r="AA17" s="76" t="s">
        <v>578</v>
      </c>
      <c r="AB17" s="76" t="s">
        <v>579</v>
      </c>
      <c r="AF17" s="28"/>
      <c r="AK17" s="47" t="str">
        <f t="shared" si="7"/>
        <v>P</v>
      </c>
    </row>
    <row r="18" spans="1:37" ht="13.5" customHeight="1" x14ac:dyDescent="0.15">
      <c r="A18" s="13" t="s">
        <v>580</v>
      </c>
      <c r="B18" s="14"/>
      <c r="C18" s="12" t="str">
        <f t="shared" si="9"/>
        <v/>
      </c>
      <c r="D18" s="12" t="str">
        <f t="shared" si="8"/>
        <v>科学技術・イノベーション</v>
      </c>
      <c r="F18" s="17" t="s">
        <v>581</v>
      </c>
      <c r="G18" s="16"/>
      <c r="H18" s="12" t="str">
        <f t="shared" si="1"/>
        <v/>
      </c>
      <c r="I18" s="12" t="str">
        <f t="shared" si="5"/>
        <v>エネルギー対策特別会計電源開発促進勘定</v>
      </c>
      <c r="K18" s="12"/>
      <c r="L18" s="12"/>
      <c r="O18" s="12"/>
      <c r="P18" s="12"/>
      <c r="Q18" s="18"/>
      <c r="T18" s="12"/>
      <c r="U18" s="30" t="s">
        <v>582</v>
      </c>
      <c r="W18" s="30" t="s">
        <v>583</v>
      </c>
      <c r="Y18" s="30" t="s">
        <v>584</v>
      </c>
      <c r="Z18" s="30" t="s">
        <v>585</v>
      </c>
      <c r="AA18" s="76" t="s">
        <v>586</v>
      </c>
      <c r="AB18" s="76" t="s">
        <v>587</v>
      </c>
      <c r="AF18" s="28"/>
      <c r="AK18" s="47" t="str">
        <f t="shared" si="7"/>
        <v>Q</v>
      </c>
    </row>
    <row r="19" spans="1:37" ht="13.5" customHeight="1" x14ac:dyDescent="0.15">
      <c r="A19" s="13" t="s">
        <v>588</v>
      </c>
      <c r="B19" s="14"/>
      <c r="C19" s="12" t="str">
        <f t="shared" si="9"/>
        <v/>
      </c>
      <c r="D19" s="12" t="str">
        <f t="shared" si="8"/>
        <v>科学技術・イノベーション</v>
      </c>
      <c r="F19" s="17" t="s">
        <v>589</v>
      </c>
      <c r="G19" s="16"/>
      <c r="H19" s="12" t="str">
        <f t="shared" si="1"/>
        <v/>
      </c>
      <c r="I19" s="12" t="str">
        <f t="shared" si="5"/>
        <v>エネルギー対策特別会計電源開発促進勘定</v>
      </c>
      <c r="K19" s="12"/>
      <c r="L19" s="12"/>
      <c r="O19" s="12"/>
      <c r="P19" s="12"/>
      <c r="Q19" s="18"/>
      <c r="T19" s="12"/>
      <c r="U19" s="30" t="s">
        <v>590</v>
      </c>
      <c r="W19" s="30" t="s">
        <v>591</v>
      </c>
      <c r="Y19" s="30" t="s">
        <v>592</v>
      </c>
      <c r="Z19" s="30" t="s">
        <v>593</v>
      </c>
      <c r="AA19" s="76" t="s">
        <v>594</v>
      </c>
      <c r="AB19" s="76" t="s">
        <v>595</v>
      </c>
      <c r="AF19" s="28"/>
      <c r="AK19" s="47" t="str">
        <f t="shared" si="7"/>
        <v>R</v>
      </c>
    </row>
    <row r="20" spans="1:37" ht="13.5" customHeight="1" x14ac:dyDescent="0.15">
      <c r="A20" s="13" t="s">
        <v>596</v>
      </c>
      <c r="B20" s="14"/>
      <c r="C20" s="12" t="str">
        <f t="shared" si="9"/>
        <v/>
      </c>
      <c r="D20" s="12" t="str">
        <f t="shared" si="8"/>
        <v>科学技術・イノベーション</v>
      </c>
      <c r="F20" s="17" t="s">
        <v>597</v>
      </c>
      <c r="G20" s="16"/>
      <c r="H20" s="12" t="str">
        <f t="shared" si="1"/>
        <v/>
      </c>
      <c r="I20" s="12" t="str">
        <f t="shared" si="5"/>
        <v>エネルギー対策特別会計電源開発促進勘定</v>
      </c>
      <c r="K20" s="12"/>
      <c r="L20" s="12"/>
      <c r="O20" s="12"/>
      <c r="P20" s="12"/>
      <c r="Q20" s="18"/>
      <c r="T20" s="12"/>
      <c r="U20" s="30" t="s">
        <v>598</v>
      </c>
      <c r="W20" s="30" t="s">
        <v>599</v>
      </c>
      <c r="Y20" s="30" t="s">
        <v>600</v>
      </c>
      <c r="Z20" s="30" t="s">
        <v>601</v>
      </c>
      <c r="AA20" s="76" t="s">
        <v>602</v>
      </c>
      <c r="AB20" s="76" t="s">
        <v>603</v>
      </c>
      <c r="AF20" s="28"/>
      <c r="AK20" s="47" t="str">
        <f t="shared" si="7"/>
        <v>S</v>
      </c>
    </row>
    <row r="21" spans="1:37" ht="13.5" customHeight="1" x14ac:dyDescent="0.15">
      <c r="A21" s="13" t="s">
        <v>604</v>
      </c>
      <c r="B21" s="14"/>
      <c r="C21" s="12" t="str">
        <f t="shared" si="9"/>
        <v/>
      </c>
      <c r="D21" s="12" t="str">
        <f t="shared" si="8"/>
        <v>科学技術・イノベーション</v>
      </c>
      <c r="F21" s="17" t="s">
        <v>605</v>
      </c>
      <c r="G21" s="16"/>
      <c r="H21" s="12" t="str">
        <f t="shared" si="1"/>
        <v/>
      </c>
      <c r="I21" s="12" t="str">
        <f t="shared" si="5"/>
        <v>エネルギー対策特別会計電源開発促進勘定</v>
      </c>
      <c r="K21" s="12"/>
      <c r="L21" s="12"/>
      <c r="O21" s="12"/>
      <c r="P21" s="12"/>
      <c r="Q21" s="18"/>
      <c r="T21" s="12"/>
      <c r="U21" s="30" t="s">
        <v>606</v>
      </c>
      <c r="W21" s="30" t="s">
        <v>607</v>
      </c>
      <c r="Y21" s="30" t="s">
        <v>608</v>
      </c>
      <c r="Z21" s="30" t="s">
        <v>609</v>
      </c>
      <c r="AA21" s="76" t="s">
        <v>610</v>
      </c>
      <c r="AB21" s="76" t="s">
        <v>611</v>
      </c>
      <c r="AF21" s="28"/>
      <c r="AK21" s="47" t="str">
        <f t="shared" si="7"/>
        <v>T</v>
      </c>
    </row>
    <row r="22" spans="1:37" ht="13.5" customHeight="1" x14ac:dyDescent="0.15">
      <c r="A22" s="13" t="s">
        <v>612</v>
      </c>
      <c r="B22" s="14"/>
      <c r="C22" s="12" t="str">
        <f t="shared" si="9"/>
        <v/>
      </c>
      <c r="D22" s="12" t="str">
        <f>IF(C22="",D21,IF(D21&lt;&gt;"",CONCATENATE(D21,"、",C22),C22))</f>
        <v>科学技術・イノベーション</v>
      </c>
      <c r="F22" s="17" t="s">
        <v>613</v>
      </c>
      <c r="G22" s="16"/>
      <c r="H22" s="12" t="str">
        <f t="shared" si="1"/>
        <v/>
      </c>
      <c r="I22" s="12" t="str">
        <f t="shared" si="5"/>
        <v>エネルギー対策特別会計電源開発促進勘定</v>
      </c>
      <c r="K22" s="12"/>
      <c r="L22" s="12"/>
      <c r="O22" s="12"/>
      <c r="P22" s="12"/>
      <c r="Q22" s="18"/>
      <c r="T22" s="12"/>
      <c r="U22" s="30" t="s">
        <v>614</v>
      </c>
      <c r="W22" s="30" t="s">
        <v>615</v>
      </c>
      <c r="Y22" s="30" t="s">
        <v>616</v>
      </c>
      <c r="Z22" s="30" t="s">
        <v>617</v>
      </c>
      <c r="AA22" s="76" t="s">
        <v>618</v>
      </c>
      <c r="AB22" s="76" t="s">
        <v>619</v>
      </c>
      <c r="AF22" s="28"/>
      <c r="AK22" s="47" t="str">
        <f t="shared" si="7"/>
        <v>U</v>
      </c>
    </row>
    <row r="23" spans="1:37" ht="13.5" customHeight="1" x14ac:dyDescent="0.15">
      <c r="A23" s="13" t="s">
        <v>620</v>
      </c>
      <c r="B23" s="14"/>
      <c r="C23" s="12" t="str">
        <f t="shared" si="9"/>
        <v/>
      </c>
      <c r="D23" s="12" t="str">
        <f>IF(C23="",D22,IF(D22&lt;&gt;"",CONCATENATE(D22,"、",C23),C23))</f>
        <v>科学技術・イノベーション</v>
      </c>
      <c r="F23" s="17" t="s">
        <v>621</v>
      </c>
      <c r="G23" s="16"/>
      <c r="H23" s="12" t="str">
        <f t="shared" si="1"/>
        <v/>
      </c>
      <c r="I23" s="12" t="str">
        <f t="shared" si="5"/>
        <v>エネルギー対策特別会計電源開発促進勘定</v>
      </c>
      <c r="K23" s="12"/>
      <c r="L23" s="12"/>
      <c r="O23" s="12"/>
      <c r="P23" s="12"/>
      <c r="Q23" s="18"/>
      <c r="T23" s="12"/>
      <c r="U23" s="30" t="s">
        <v>622</v>
      </c>
      <c r="W23" s="30" t="s">
        <v>623</v>
      </c>
      <c r="Y23" s="30" t="s">
        <v>624</v>
      </c>
      <c r="Z23" s="30" t="s">
        <v>625</v>
      </c>
      <c r="AA23" s="76" t="s">
        <v>626</v>
      </c>
      <c r="AB23" s="76" t="s">
        <v>627</v>
      </c>
      <c r="AF23" s="28"/>
      <c r="AK23" s="47" t="str">
        <f t="shared" si="7"/>
        <v>V</v>
      </c>
    </row>
    <row r="24" spans="1:37" ht="13.5" customHeight="1" x14ac:dyDescent="0.15">
      <c r="A24" s="87"/>
      <c r="B24" s="73"/>
      <c r="F24" s="17" t="s">
        <v>628</v>
      </c>
      <c r="G24" s="16"/>
      <c r="H24" s="12" t="str">
        <f t="shared" si="1"/>
        <v/>
      </c>
      <c r="I24" s="12" t="str">
        <f t="shared" si="5"/>
        <v>エネルギー対策特別会計電源開発促進勘定</v>
      </c>
      <c r="K24" s="12"/>
      <c r="L24" s="12"/>
      <c r="O24" s="12"/>
      <c r="P24" s="12"/>
      <c r="Q24" s="18"/>
      <c r="T24" s="12"/>
      <c r="U24" s="30" t="s">
        <v>629</v>
      </c>
      <c r="W24" s="30" t="s">
        <v>630</v>
      </c>
      <c r="Y24" s="30" t="s">
        <v>631</v>
      </c>
      <c r="Z24" s="30" t="s">
        <v>632</v>
      </c>
      <c r="AA24" s="76" t="s">
        <v>633</v>
      </c>
      <c r="AB24" s="76" t="s">
        <v>634</v>
      </c>
      <c r="AF24" s="28"/>
      <c r="AK24" s="47" t="str">
        <f>CHAR(CODE(AK23)+1)</f>
        <v>W</v>
      </c>
    </row>
    <row r="25" spans="1:37" ht="13.5" customHeight="1" x14ac:dyDescent="0.15">
      <c r="A25" s="12"/>
      <c r="B25" s="73"/>
      <c r="F25" s="17" t="s">
        <v>635</v>
      </c>
      <c r="G25" s="16"/>
      <c r="H25" s="12" t="str">
        <f t="shared" si="1"/>
        <v/>
      </c>
      <c r="I25" s="12" t="str">
        <f t="shared" si="5"/>
        <v>エネルギー対策特別会計電源開発促進勘定</v>
      </c>
      <c r="K25" s="12"/>
      <c r="L25" s="12"/>
      <c r="O25" s="12"/>
      <c r="P25" s="12"/>
      <c r="Q25" s="18"/>
      <c r="T25" s="12"/>
      <c r="U25" s="30" t="s">
        <v>636</v>
      </c>
      <c r="W25" s="68"/>
      <c r="Y25" s="30" t="s">
        <v>637</v>
      </c>
      <c r="Z25" s="30" t="s">
        <v>638</v>
      </c>
      <c r="AA25" s="76" t="s">
        <v>639</v>
      </c>
      <c r="AB25" s="76" t="s">
        <v>640</v>
      </c>
      <c r="AF25" s="28"/>
      <c r="AK25" s="47" t="str">
        <f t="shared" si="7"/>
        <v>X</v>
      </c>
    </row>
    <row r="26" spans="1:37" ht="13.5" customHeight="1" x14ac:dyDescent="0.15">
      <c r="A26" s="12"/>
      <c r="B26" s="73"/>
      <c r="F26" s="17" t="s">
        <v>641</v>
      </c>
      <c r="G26" s="16"/>
      <c r="H26" s="12" t="str">
        <f t="shared" si="1"/>
        <v/>
      </c>
      <c r="I26" s="12" t="str">
        <f t="shared" si="5"/>
        <v>エネルギー対策特別会計電源開発促進勘定</v>
      </c>
      <c r="K26" s="12"/>
      <c r="L26" s="12"/>
      <c r="O26" s="12"/>
      <c r="P26" s="12"/>
      <c r="Q26" s="18"/>
      <c r="T26" s="12"/>
      <c r="U26" s="30" t="s">
        <v>642</v>
      </c>
      <c r="Y26" s="30" t="s">
        <v>643</v>
      </c>
      <c r="Z26" s="30" t="s">
        <v>644</v>
      </c>
      <c r="AA26" s="76" t="s">
        <v>645</v>
      </c>
      <c r="AB26" s="76" t="s">
        <v>646</v>
      </c>
      <c r="AF26" s="28"/>
      <c r="AK26" s="47" t="str">
        <f t="shared" si="7"/>
        <v>Y</v>
      </c>
    </row>
    <row r="27" spans="1:37" ht="13.5" customHeight="1" x14ac:dyDescent="0.15">
      <c r="A27" s="12" t="str">
        <f>IF(D23="", "-", D23)</f>
        <v>科学技術・イノベーション</v>
      </c>
      <c r="B27" s="12"/>
      <c r="F27" s="17" t="s">
        <v>647</v>
      </c>
      <c r="G27" s="16"/>
      <c r="H27" s="12" t="str">
        <f t="shared" si="1"/>
        <v/>
      </c>
      <c r="I27" s="12" t="str">
        <f t="shared" si="5"/>
        <v>エネルギー対策特別会計電源開発促進勘定</v>
      </c>
      <c r="K27" s="12"/>
      <c r="L27" s="12"/>
      <c r="O27" s="12"/>
      <c r="P27" s="12"/>
      <c r="Q27" s="18"/>
      <c r="T27" s="12"/>
      <c r="U27" s="30" t="s">
        <v>648</v>
      </c>
      <c r="Y27" s="30" t="s">
        <v>649</v>
      </c>
      <c r="Z27" s="30" t="s">
        <v>650</v>
      </c>
      <c r="AA27" s="76" t="s">
        <v>651</v>
      </c>
      <c r="AB27" s="76" t="s">
        <v>652</v>
      </c>
      <c r="AF27" s="28"/>
      <c r="AK27" s="47" t="str">
        <f>CHAR(CODE(AK26)+1)</f>
        <v>Z</v>
      </c>
    </row>
    <row r="28" spans="1:37" ht="13.5" customHeight="1" x14ac:dyDescent="0.15">
      <c r="B28" s="12"/>
      <c r="F28" s="17" t="s">
        <v>653</v>
      </c>
      <c r="G28" s="16"/>
      <c r="H28" s="12" t="str">
        <f t="shared" si="1"/>
        <v/>
      </c>
      <c r="I28" s="12" t="str">
        <f t="shared" si="5"/>
        <v>エネルギー対策特別会計電源開発促進勘定</v>
      </c>
      <c r="K28" s="12"/>
      <c r="L28" s="12"/>
      <c r="O28" s="12"/>
      <c r="P28" s="12"/>
      <c r="Q28" s="18"/>
      <c r="T28" s="12"/>
      <c r="U28" s="30" t="s">
        <v>654</v>
      </c>
      <c r="Y28" s="30" t="s">
        <v>655</v>
      </c>
      <c r="Z28" s="30" t="s">
        <v>656</v>
      </c>
      <c r="AA28" s="76" t="s">
        <v>657</v>
      </c>
      <c r="AB28" s="76" t="s">
        <v>658</v>
      </c>
      <c r="AF28" s="28"/>
      <c r="AK28" s="47" t="s">
        <v>659</v>
      </c>
    </row>
    <row r="29" spans="1:37" ht="13.5" customHeight="1" x14ac:dyDescent="0.15">
      <c r="A29" s="12"/>
      <c r="B29" s="12"/>
      <c r="F29" s="17" t="s">
        <v>660</v>
      </c>
      <c r="G29" s="16"/>
      <c r="H29" s="12" t="str">
        <f t="shared" si="1"/>
        <v/>
      </c>
      <c r="I29" s="12" t="str">
        <f t="shared" si="5"/>
        <v>エネルギー対策特別会計電源開発促進勘定</v>
      </c>
      <c r="K29" s="12"/>
      <c r="L29" s="12"/>
      <c r="O29" s="12"/>
      <c r="P29" s="12"/>
      <c r="Q29" s="18"/>
      <c r="T29" s="12"/>
      <c r="U29" s="30" t="s">
        <v>661</v>
      </c>
      <c r="Y29" s="30" t="s">
        <v>662</v>
      </c>
      <c r="Z29" s="30" t="s">
        <v>663</v>
      </c>
      <c r="AA29" s="76" t="s">
        <v>664</v>
      </c>
      <c r="AB29" s="76" t="s">
        <v>665</v>
      </c>
      <c r="AF29" s="28"/>
      <c r="AK29" s="47" t="str">
        <f t="shared" si="7"/>
        <v>b</v>
      </c>
    </row>
    <row r="30" spans="1:37" ht="13.5" customHeight="1" x14ac:dyDescent="0.15">
      <c r="A30" s="12"/>
      <c r="B30" s="12"/>
      <c r="F30" s="17" t="s">
        <v>666</v>
      </c>
      <c r="G30" s="16"/>
      <c r="H30" s="12" t="str">
        <f t="shared" si="1"/>
        <v/>
      </c>
      <c r="I30" s="12" t="str">
        <f t="shared" si="5"/>
        <v>エネルギー対策特別会計電源開発促進勘定</v>
      </c>
      <c r="K30" s="12"/>
      <c r="L30" s="12"/>
      <c r="O30" s="12"/>
      <c r="P30" s="12"/>
      <c r="Q30" s="18"/>
      <c r="T30" s="12"/>
      <c r="U30" s="30" t="s">
        <v>667</v>
      </c>
      <c r="Y30" s="30" t="s">
        <v>668</v>
      </c>
      <c r="Z30" s="30" t="s">
        <v>669</v>
      </c>
      <c r="AA30" s="76" t="s">
        <v>670</v>
      </c>
      <c r="AB30" s="76" t="s">
        <v>671</v>
      </c>
      <c r="AF30" s="28"/>
      <c r="AK30" s="47" t="str">
        <f t="shared" si="7"/>
        <v>c</v>
      </c>
    </row>
    <row r="31" spans="1:37" ht="13.5" customHeight="1" x14ac:dyDescent="0.15">
      <c r="A31" s="12"/>
      <c r="B31" s="12"/>
      <c r="F31" s="17" t="s">
        <v>672</v>
      </c>
      <c r="G31" s="16"/>
      <c r="H31" s="12" t="str">
        <f t="shared" si="1"/>
        <v/>
      </c>
      <c r="I31" s="12" t="str">
        <f t="shared" si="5"/>
        <v>エネルギー対策特別会計電源開発促進勘定</v>
      </c>
      <c r="K31" s="12"/>
      <c r="L31" s="12"/>
      <c r="O31" s="12"/>
      <c r="P31" s="12"/>
      <c r="Q31" s="18"/>
      <c r="T31" s="12"/>
      <c r="U31" s="30" t="s">
        <v>673</v>
      </c>
      <c r="Y31" s="30" t="s">
        <v>674</v>
      </c>
      <c r="Z31" s="30" t="s">
        <v>675</v>
      </c>
      <c r="AA31" s="76" t="s">
        <v>676</v>
      </c>
      <c r="AB31" s="76" t="s">
        <v>677</v>
      </c>
      <c r="AF31" s="28"/>
      <c r="AK31" s="47" t="str">
        <f t="shared" si="7"/>
        <v>d</v>
      </c>
    </row>
    <row r="32" spans="1:37" ht="13.5" customHeight="1" x14ac:dyDescent="0.15">
      <c r="A32" s="12"/>
      <c r="B32" s="12"/>
      <c r="F32" s="17" t="s">
        <v>678</v>
      </c>
      <c r="G32" s="16"/>
      <c r="H32" s="12" t="str">
        <f t="shared" si="1"/>
        <v/>
      </c>
      <c r="I32" s="12" t="str">
        <f t="shared" si="5"/>
        <v>エネルギー対策特別会計電源開発促進勘定</v>
      </c>
      <c r="K32" s="12"/>
      <c r="L32" s="12"/>
      <c r="O32" s="12"/>
      <c r="P32" s="12"/>
      <c r="Q32" s="18"/>
      <c r="T32" s="12"/>
      <c r="U32" s="30" t="s">
        <v>679</v>
      </c>
      <c r="Y32" s="30" t="s">
        <v>680</v>
      </c>
      <c r="Z32" s="30" t="s">
        <v>681</v>
      </c>
      <c r="AA32" s="76" t="s">
        <v>682</v>
      </c>
      <c r="AB32" s="76" t="s">
        <v>682</v>
      </c>
      <c r="AF32" s="28"/>
      <c r="AK32" s="47" t="str">
        <f t="shared" si="7"/>
        <v>e</v>
      </c>
    </row>
    <row r="33" spans="1:37" ht="13.5" customHeight="1" x14ac:dyDescent="0.15">
      <c r="A33" s="12"/>
      <c r="B33" s="12"/>
      <c r="F33" s="17" t="s">
        <v>683</v>
      </c>
      <c r="G33" s="16"/>
      <c r="H33" s="12" t="str">
        <f t="shared" si="1"/>
        <v/>
      </c>
      <c r="I33" s="12" t="str">
        <f t="shared" si="5"/>
        <v>エネルギー対策特別会計電源開発促進勘定</v>
      </c>
      <c r="K33" s="12"/>
      <c r="L33" s="12"/>
      <c r="O33" s="12"/>
      <c r="P33" s="12"/>
      <c r="Q33" s="18"/>
      <c r="T33" s="12"/>
      <c r="U33" s="30" t="s">
        <v>684</v>
      </c>
      <c r="Y33" s="30" t="s">
        <v>685</v>
      </c>
      <c r="Z33" s="30" t="s">
        <v>686</v>
      </c>
      <c r="AA33" s="68"/>
      <c r="AF33" s="28"/>
      <c r="AK33" s="47" t="str">
        <f t="shared" si="7"/>
        <v>f</v>
      </c>
    </row>
    <row r="34" spans="1:37" ht="13.5" customHeight="1" x14ac:dyDescent="0.15">
      <c r="A34" s="12"/>
      <c r="B34" s="12"/>
      <c r="F34" s="17" t="s">
        <v>687</v>
      </c>
      <c r="G34" s="16"/>
      <c r="H34" s="12" t="str">
        <f t="shared" si="1"/>
        <v/>
      </c>
      <c r="I34" s="12" t="str">
        <f t="shared" si="5"/>
        <v>エネルギー対策特別会計電源開発促進勘定</v>
      </c>
      <c r="K34" s="12"/>
      <c r="L34" s="12"/>
      <c r="O34" s="12"/>
      <c r="P34" s="12"/>
      <c r="Q34" s="18"/>
      <c r="T34" s="12"/>
      <c r="U34" s="30" t="s">
        <v>688</v>
      </c>
      <c r="Y34" s="30" t="s">
        <v>689</v>
      </c>
      <c r="Z34" s="30" t="s">
        <v>690</v>
      </c>
      <c r="AF34" s="28"/>
      <c r="AK34" s="47" t="str">
        <f t="shared" si="7"/>
        <v>g</v>
      </c>
    </row>
    <row r="35" spans="1:37" ht="13.5" customHeight="1" x14ac:dyDescent="0.15">
      <c r="A35" s="12"/>
      <c r="B35" s="12"/>
      <c r="F35" s="17" t="s">
        <v>691</v>
      </c>
      <c r="G35" s="16"/>
      <c r="H35" s="12" t="str">
        <f t="shared" si="1"/>
        <v/>
      </c>
      <c r="I35" s="12" t="str">
        <f t="shared" si="5"/>
        <v>エネルギー対策特別会計電源開発促進勘定</v>
      </c>
      <c r="K35" s="12"/>
      <c r="L35" s="12"/>
      <c r="O35" s="12"/>
      <c r="P35" s="12"/>
      <c r="Q35" s="18"/>
      <c r="T35" s="12"/>
      <c r="U35" s="30" t="s">
        <v>692</v>
      </c>
      <c r="Y35" s="30" t="s">
        <v>693</v>
      </c>
      <c r="Z35" s="30" t="s">
        <v>694</v>
      </c>
      <c r="AF35" s="28"/>
      <c r="AK35" s="47" t="str">
        <f t="shared" si="7"/>
        <v>h</v>
      </c>
    </row>
    <row r="36" spans="1:37" ht="13.5" customHeight="1" x14ac:dyDescent="0.15">
      <c r="A36" s="12"/>
      <c r="B36" s="12"/>
      <c r="F36" s="17" t="s">
        <v>695</v>
      </c>
      <c r="G36" s="16"/>
      <c r="H36" s="12" t="str">
        <f t="shared" si="1"/>
        <v/>
      </c>
      <c r="I36" s="12" t="str">
        <f t="shared" si="5"/>
        <v>エネルギー対策特別会計電源開発促進勘定</v>
      </c>
      <c r="K36" s="12"/>
      <c r="L36" s="12"/>
      <c r="O36" s="12"/>
      <c r="P36" s="12"/>
      <c r="Q36" s="18"/>
      <c r="T36" s="12"/>
      <c r="Y36" s="30" t="s">
        <v>696</v>
      </c>
      <c r="Z36" s="30" t="s">
        <v>697</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698</v>
      </c>
      <c r="Z37" s="30" t="s">
        <v>699</v>
      </c>
      <c r="AF37" s="28"/>
      <c r="AK37" s="47" t="str">
        <f t="shared" si="7"/>
        <v>j</v>
      </c>
    </row>
    <row r="38" spans="1:37" x14ac:dyDescent="0.15">
      <c r="A38" s="12"/>
      <c r="B38" s="12"/>
      <c r="F38" s="12"/>
      <c r="G38" s="18"/>
      <c r="K38" s="12"/>
      <c r="L38" s="12"/>
      <c r="O38" s="12"/>
      <c r="P38" s="12"/>
      <c r="Q38" s="18"/>
      <c r="T38" s="12"/>
      <c r="Y38" s="30" t="s">
        <v>700</v>
      </c>
      <c r="Z38" s="30" t="s">
        <v>701</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702</v>
      </c>
      <c r="Y39" s="30" t="s">
        <v>703</v>
      </c>
      <c r="Z39" s="30" t="s">
        <v>704</v>
      </c>
      <c r="AF39" s="28"/>
      <c r="AK39" s="47" t="str">
        <f t="shared" si="7"/>
        <v>l</v>
      </c>
    </row>
    <row r="40" spans="1:37" x14ac:dyDescent="0.15">
      <c r="A40" s="12"/>
      <c r="B40" s="12"/>
      <c r="F40" s="12"/>
      <c r="G40" s="18"/>
      <c r="K40" s="12"/>
      <c r="L40" s="12"/>
      <c r="O40" s="12"/>
      <c r="P40" s="12"/>
      <c r="Q40" s="18"/>
      <c r="T40" s="12"/>
      <c r="U40" s="30"/>
      <c r="Y40" s="30" t="s">
        <v>705</v>
      </c>
      <c r="Z40" s="30" t="s">
        <v>706</v>
      </c>
      <c r="AF40" s="28"/>
      <c r="AK40" s="47" t="str">
        <f t="shared" si="7"/>
        <v>m</v>
      </c>
    </row>
    <row r="41" spans="1:37" x14ac:dyDescent="0.15">
      <c r="A41" s="12"/>
      <c r="B41" s="12"/>
      <c r="F41" s="12"/>
      <c r="G41" s="18"/>
      <c r="K41" s="12"/>
      <c r="L41" s="12"/>
      <c r="O41" s="12"/>
      <c r="P41" s="12"/>
      <c r="Q41" s="18"/>
      <c r="T41" s="12"/>
      <c r="U41" s="30" t="s">
        <v>707</v>
      </c>
      <c r="Y41" s="30" t="s">
        <v>708</v>
      </c>
      <c r="Z41" s="30" t="s">
        <v>709</v>
      </c>
      <c r="AF41" s="28"/>
      <c r="AK41" s="47" t="str">
        <f t="shared" si="7"/>
        <v>n</v>
      </c>
    </row>
    <row r="42" spans="1:37" x14ac:dyDescent="0.15">
      <c r="A42" s="12"/>
      <c r="B42" s="12"/>
      <c r="F42" s="12"/>
      <c r="G42" s="18"/>
      <c r="K42" s="12"/>
      <c r="L42" s="12"/>
      <c r="O42" s="12"/>
      <c r="P42" s="12"/>
      <c r="Q42" s="18"/>
      <c r="T42" s="12"/>
      <c r="U42" s="30" t="s">
        <v>710</v>
      </c>
      <c r="Y42" s="30" t="s">
        <v>711</v>
      </c>
      <c r="Z42" s="30" t="s">
        <v>712</v>
      </c>
      <c r="AF42" s="28"/>
      <c r="AK42" s="47" t="str">
        <f t="shared" si="7"/>
        <v>o</v>
      </c>
    </row>
    <row r="43" spans="1:37" x14ac:dyDescent="0.15">
      <c r="A43" s="12"/>
      <c r="B43" s="12"/>
      <c r="F43" s="12"/>
      <c r="G43" s="18"/>
      <c r="K43" s="12"/>
      <c r="L43" s="12"/>
      <c r="O43" s="12"/>
      <c r="P43" s="12"/>
      <c r="Q43" s="18"/>
      <c r="T43" s="12"/>
      <c r="Y43" s="30" t="s">
        <v>713</v>
      </c>
      <c r="Z43" s="30" t="s">
        <v>714</v>
      </c>
      <c r="AF43" s="28"/>
      <c r="AK43" s="47" t="str">
        <f t="shared" si="7"/>
        <v>p</v>
      </c>
    </row>
    <row r="44" spans="1:37" x14ac:dyDescent="0.15">
      <c r="A44" s="12"/>
      <c r="B44" s="12"/>
      <c r="F44" s="12"/>
      <c r="G44" s="18"/>
      <c r="K44" s="12"/>
      <c r="L44" s="12"/>
      <c r="O44" s="12"/>
      <c r="P44" s="12"/>
      <c r="Q44" s="18"/>
      <c r="T44" s="12"/>
      <c r="Y44" s="30" t="s">
        <v>715</v>
      </c>
      <c r="Z44" s="30" t="s">
        <v>716</v>
      </c>
      <c r="AF44" s="28"/>
      <c r="AK44" s="47" t="str">
        <f t="shared" si="7"/>
        <v>q</v>
      </c>
    </row>
    <row r="45" spans="1:37" x14ac:dyDescent="0.15">
      <c r="A45" s="12"/>
      <c r="B45" s="12"/>
      <c r="F45" s="12"/>
      <c r="G45" s="18"/>
      <c r="K45" s="12"/>
      <c r="L45" s="12"/>
      <c r="O45" s="12"/>
      <c r="P45" s="12"/>
      <c r="Q45" s="18"/>
      <c r="T45" s="12"/>
      <c r="U45" s="27" t="s">
        <v>406</v>
      </c>
      <c r="Y45" s="30" t="s">
        <v>717</v>
      </c>
      <c r="Z45" s="30" t="s">
        <v>718</v>
      </c>
      <c r="AF45" s="28"/>
      <c r="AK45" s="47" t="str">
        <f t="shared" si="7"/>
        <v>r</v>
      </c>
    </row>
    <row r="46" spans="1:37" x14ac:dyDescent="0.15">
      <c r="A46" s="12"/>
      <c r="B46" s="12"/>
      <c r="F46" s="12"/>
      <c r="G46" s="18"/>
      <c r="K46" s="12"/>
      <c r="L46" s="12"/>
      <c r="O46" s="12"/>
      <c r="P46" s="12"/>
      <c r="Q46" s="18"/>
      <c r="T46" s="12"/>
      <c r="U46" s="82" t="s">
        <v>719</v>
      </c>
      <c r="Y46" s="30" t="s">
        <v>720</v>
      </c>
      <c r="Z46" s="30" t="s">
        <v>721</v>
      </c>
      <c r="AF46" s="28"/>
      <c r="AK46" s="47" t="str">
        <f t="shared" si="7"/>
        <v>s</v>
      </c>
    </row>
    <row r="47" spans="1:37" x14ac:dyDescent="0.15">
      <c r="A47" s="12"/>
      <c r="B47" s="12"/>
      <c r="F47" s="12"/>
      <c r="G47" s="18"/>
      <c r="K47" s="12"/>
      <c r="L47" s="12"/>
      <c r="O47" s="12"/>
      <c r="P47" s="12"/>
      <c r="Q47" s="18"/>
      <c r="T47" s="12"/>
      <c r="Y47" s="30" t="s">
        <v>722</v>
      </c>
      <c r="Z47" s="30" t="s">
        <v>723</v>
      </c>
      <c r="AF47" s="28"/>
      <c r="AK47" s="47" t="str">
        <f t="shared" si="7"/>
        <v>t</v>
      </c>
    </row>
    <row r="48" spans="1:37" x14ac:dyDescent="0.15">
      <c r="A48" s="12"/>
      <c r="B48" s="12"/>
      <c r="F48" s="12"/>
      <c r="G48" s="18"/>
      <c r="K48" s="12"/>
      <c r="L48" s="12"/>
      <c r="O48" s="12"/>
      <c r="P48" s="12"/>
      <c r="Q48" s="18"/>
      <c r="T48" s="12"/>
      <c r="U48" s="82">
        <v>2021</v>
      </c>
      <c r="Y48" s="30" t="s">
        <v>724</v>
      </c>
      <c r="Z48" s="30" t="s">
        <v>725</v>
      </c>
      <c r="AF48" s="28"/>
      <c r="AK48" s="47" t="str">
        <f t="shared" si="7"/>
        <v>u</v>
      </c>
    </row>
    <row r="49" spans="1:37" x14ac:dyDescent="0.15">
      <c r="A49" s="12"/>
      <c r="B49" s="12"/>
      <c r="F49" s="12"/>
      <c r="G49" s="18"/>
      <c r="K49" s="12"/>
      <c r="L49" s="12"/>
      <c r="O49" s="12"/>
      <c r="P49" s="12"/>
      <c r="Q49" s="18"/>
      <c r="T49" s="12"/>
      <c r="U49" s="82">
        <v>2022</v>
      </c>
      <c r="Y49" s="30" t="s">
        <v>726</v>
      </c>
      <c r="Z49" s="30" t="s">
        <v>727</v>
      </c>
      <c r="AF49" s="28"/>
      <c r="AK49" s="47" t="str">
        <f t="shared" si="7"/>
        <v>v</v>
      </c>
    </row>
    <row r="50" spans="1:37" x14ac:dyDescent="0.15">
      <c r="A50" s="12"/>
      <c r="B50" s="12"/>
      <c r="F50" s="12"/>
      <c r="G50" s="18"/>
      <c r="K50" s="12"/>
      <c r="L50" s="12"/>
      <c r="O50" s="12"/>
      <c r="P50" s="12"/>
      <c r="Q50" s="18"/>
      <c r="T50" s="12"/>
      <c r="U50" s="82">
        <v>2023</v>
      </c>
      <c r="Y50" s="30" t="s">
        <v>728</v>
      </c>
      <c r="Z50" s="30" t="s">
        <v>729</v>
      </c>
      <c r="AF50" s="28"/>
    </row>
    <row r="51" spans="1:37" x14ac:dyDescent="0.15">
      <c r="A51" s="12"/>
      <c r="B51" s="12"/>
      <c r="F51" s="12"/>
      <c r="G51" s="18"/>
      <c r="K51" s="12"/>
      <c r="L51" s="12"/>
      <c r="O51" s="12"/>
      <c r="P51" s="12"/>
      <c r="Q51" s="18"/>
      <c r="T51" s="12"/>
      <c r="U51" s="82">
        <v>2024</v>
      </c>
      <c r="Y51" s="30" t="s">
        <v>730</v>
      </c>
      <c r="Z51" s="30" t="s">
        <v>731</v>
      </c>
      <c r="AF51" s="28"/>
    </row>
    <row r="52" spans="1:37" x14ac:dyDescent="0.15">
      <c r="A52" s="12"/>
      <c r="B52" s="12"/>
      <c r="F52" s="12"/>
      <c r="G52" s="18"/>
      <c r="K52" s="12"/>
      <c r="L52" s="12"/>
      <c r="O52" s="12"/>
      <c r="P52" s="12"/>
      <c r="Q52" s="18"/>
      <c r="T52" s="12"/>
      <c r="U52" s="82">
        <v>2025</v>
      </c>
      <c r="Y52" s="30" t="s">
        <v>732</v>
      </c>
      <c r="Z52" s="30" t="s">
        <v>733</v>
      </c>
      <c r="AF52" s="28"/>
    </row>
    <row r="53" spans="1:37" x14ac:dyDescent="0.15">
      <c r="A53" s="12"/>
      <c r="B53" s="12"/>
      <c r="F53" s="12"/>
      <c r="G53" s="18"/>
      <c r="K53" s="12"/>
      <c r="L53" s="12"/>
      <c r="O53" s="12"/>
      <c r="P53" s="12"/>
      <c r="Q53" s="18"/>
      <c r="T53" s="12"/>
      <c r="U53" s="82">
        <v>2026</v>
      </c>
      <c r="Y53" s="30" t="s">
        <v>734</v>
      </c>
      <c r="Z53" s="30" t="s">
        <v>735</v>
      </c>
      <c r="AF53" s="28"/>
    </row>
    <row r="54" spans="1:37" x14ac:dyDescent="0.15">
      <c r="A54" s="12"/>
      <c r="B54" s="12"/>
      <c r="F54" s="12"/>
      <c r="G54" s="18"/>
      <c r="K54" s="12"/>
      <c r="L54" s="12"/>
      <c r="O54" s="12"/>
      <c r="P54" s="12"/>
      <c r="Q54" s="18"/>
      <c r="T54" s="12"/>
      <c r="Y54" s="30" t="s">
        <v>736</v>
      </c>
      <c r="Z54" s="30" t="s">
        <v>737</v>
      </c>
      <c r="AF54" s="28"/>
    </row>
    <row r="55" spans="1:37" x14ac:dyDescent="0.15">
      <c r="A55" s="12"/>
      <c r="B55" s="12"/>
      <c r="F55" s="12"/>
      <c r="G55" s="18"/>
      <c r="K55" s="12"/>
      <c r="L55" s="12"/>
      <c r="O55" s="12"/>
      <c r="P55" s="12"/>
      <c r="Q55" s="18"/>
      <c r="T55" s="12"/>
      <c r="Y55" s="30" t="s">
        <v>738</v>
      </c>
      <c r="Z55" s="30" t="s">
        <v>739</v>
      </c>
      <c r="AF55" s="28"/>
    </row>
    <row r="56" spans="1:37" x14ac:dyDescent="0.15">
      <c r="A56" s="12"/>
      <c r="B56" s="12"/>
      <c r="F56" s="12"/>
      <c r="G56" s="18"/>
      <c r="K56" s="12"/>
      <c r="L56" s="12"/>
      <c r="O56" s="12"/>
      <c r="P56" s="12"/>
      <c r="Q56" s="18"/>
      <c r="T56" s="12"/>
      <c r="U56" s="82">
        <v>20</v>
      </c>
      <c r="Y56" s="30" t="s">
        <v>740</v>
      </c>
      <c r="Z56" s="30" t="s">
        <v>741</v>
      </c>
      <c r="AF56" s="28"/>
    </row>
    <row r="57" spans="1:37" x14ac:dyDescent="0.15">
      <c r="A57" s="12"/>
      <c r="B57" s="12"/>
      <c r="F57" s="12"/>
      <c r="G57" s="18"/>
      <c r="K57" s="12"/>
      <c r="L57" s="12"/>
      <c r="O57" s="12"/>
      <c r="P57" s="12"/>
      <c r="Q57" s="18"/>
      <c r="T57" s="12"/>
      <c r="U57" s="30" t="s">
        <v>742</v>
      </c>
      <c r="Y57" s="30" t="s">
        <v>743</v>
      </c>
      <c r="Z57" s="30" t="s">
        <v>744</v>
      </c>
      <c r="AF57" s="28"/>
    </row>
    <row r="58" spans="1:37" x14ac:dyDescent="0.15">
      <c r="A58" s="12"/>
      <c r="B58" s="12"/>
      <c r="F58" s="12"/>
      <c r="G58" s="18"/>
      <c r="K58" s="12"/>
      <c r="L58" s="12"/>
      <c r="O58" s="12"/>
      <c r="P58" s="12"/>
      <c r="Q58" s="18"/>
      <c r="T58" s="12"/>
      <c r="U58" s="30" t="s">
        <v>431</v>
      </c>
      <c r="Y58" s="30" t="s">
        <v>745</v>
      </c>
      <c r="Z58" s="30" t="s">
        <v>746</v>
      </c>
      <c r="AF58" s="28"/>
    </row>
    <row r="59" spans="1:37" x14ac:dyDescent="0.15">
      <c r="A59" s="12"/>
      <c r="B59" s="12"/>
      <c r="F59" s="12"/>
      <c r="G59" s="18"/>
      <c r="K59" s="12"/>
      <c r="L59" s="12"/>
      <c r="O59" s="12"/>
      <c r="P59" s="12"/>
      <c r="Q59" s="18"/>
      <c r="T59" s="12"/>
      <c r="Y59" s="30" t="s">
        <v>747</v>
      </c>
      <c r="Z59" s="30" t="s">
        <v>748</v>
      </c>
      <c r="AF59" s="28"/>
    </row>
    <row r="60" spans="1:37" x14ac:dyDescent="0.15">
      <c r="A60" s="12"/>
      <c r="B60" s="12"/>
      <c r="F60" s="12"/>
      <c r="G60" s="18"/>
      <c r="K60" s="12"/>
      <c r="L60" s="12"/>
      <c r="O60" s="12"/>
      <c r="P60" s="12"/>
      <c r="Q60" s="18"/>
      <c r="T60" s="12"/>
      <c r="Y60" s="30" t="s">
        <v>749</v>
      </c>
      <c r="Z60" s="30" t="s">
        <v>750</v>
      </c>
      <c r="AF60" s="28"/>
    </row>
    <row r="61" spans="1:37" x14ac:dyDescent="0.15">
      <c r="A61" s="12"/>
      <c r="B61" s="12"/>
      <c r="F61" s="12"/>
      <c r="G61" s="18"/>
      <c r="K61" s="12"/>
      <c r="L61" s="12"/>
      <c r="O61" s="12"/>
      <c r="P61" s="12"/>
      <c r="Q61" s="18"/>
      <c r="T61" s="12"/>
      <c r="Y61" s="30" t="s">
        <v>751</v>
      </c>
      <c r="Z61" s="30" t="s">
        <v>752</v>
      </c>
      <c r="AF61" s="28"/>
    </row>
    <row r="62" spans="1:37" x14ac:dyDescent="0.15">
      <c r="A62" s="12"/>
      <c r="B62" s="12"/>
      <c r="F62" s="12"/>
      <c r="G62" s="18"/>
      <c r="K62" s="12"/>
      <c r="L62" s="12"/>
      <c r="O62" s="12"/>
      <c r="P62" s="12"/>
      <c r="Q62" s="18"/>
      <c r="T62" s="12"/>
      <c r="Y62" s="30" t="s">
        <v>753</v>
      </c>
      <c r="Z62" s="30" t="s">
        <v>754</v>
      </c>
      <c r="AF62" s="28"/>
    </row>
    <row r="63" spans="1:37" x14ac:dyDescent="0.15">
      <c r="A63" s="12"/>
      <c r="B63" s="12"/>
      <c r="F63" s="12"/>
      <c r="G63" s="18"/>
      <c r="K63" s="12"/>
      <c r="L63" s="12"/>
      <c r="O63" s="12"/>
      <c r="P63" s="12"/>
      <c r="Q63" s="18"/>
      <c r="T63" s="12"/>
      <c r="Y63" s="30" t="s">
        <v>755</v>
      </c>
      <c r="Z63" s="30" t="s">
        <v>756</v>
      </c>
      <c r="AF63" s="28"/>
    </row>
    <row r="64" spans="1:37" x14ac:dyDescent="0.15">
      <c r="A64" s="12"/>
      <c r="B64" s="12"/>
      <c r="F64" s="12"/>
      <c r="G64" s="18"/>
      <c r="K64" s="12"/>
      <c r="L64" s="12"/>
      <c r="O64" s="12"/>
      <c r="P64" s="12"/>
      <c r="Q64" s="18"/>
      <c r="T64" s="12"/>
      <c r="Y64" s="30" t="s">
        <v>757</v>
      </c>
      <c r="Z64" s="30" t="s">
        <v>758</v>
      </c>
      <c r="AF64" s="28"/>
    </row>
    <row r="65" spans="1:32" x14ac:dyDescent="0.15">
      <c r="A65" s="12"/>
      <c r="B65" s="12"/>
      <c r="F65" s="12"/>
      <c r="G65" s="18"/>
      <c r="K65" s="12"/>
      <c r="L65" s="12"/>
      <c r="O65" s="12"/>
      <c r="P65" s="12"/>
      <c r="Q65" s="18"/>
      <c r="T65" s="12"/>
      <c r="Y65" s="30" t="s">
        <v>759</v>
      </c>
      <c r="Z65" s="30" t="s">
        <v>760</v>
      </c>
      <c r="AF65" s="28"/>
    </row>
    <row r="66" spans="1:32" x14ac:dyDescent="0.15">
      <c r="A66" s="12"/>
      <c r="B66" s="12"/>
      <c r="F66" s="12"/>
      <c r="G66" s="18"/>
      <c r="K66" s="12"/>
      <c r="L66" s="12"/>
      <c r="O66" s="12"/>
      <c r="P66" s="12"/>
      <c r="Q66" s="18"/>
      <c r="T66" s="12"/>
      <c r="Y66" s="30" t="s">
        <v>761</v>
      </c>
      <c r="Z66" s="30" t="s">
        <v>762</v>
      </c>
      <c r="AF66" s="28"/>
    </row>
    <row r="67" spans="1:32" x14ac:dyDescent="0.15">
      <c r="A67" s="12"/>
      <c r="B67" s="12"/>
      <c r="F67" s="12"/>
      <c r="G67" s="18"/>
      <c r="K67" s="12"/>
      <c r="L67" s="12"/>
      <c r="O67" s="12"/>
      <c r="P67" s="12"/>
      <c r="Q67" s="18"/>
      <c r="T67" s="12"/>
      <c r="Y67" s="30" t="s">
        <v>763</v>
      </c>
      <c r="Z67" s="30" t="s">
        <v>764</v>
      </c>
      <c r="AF67" s="28"/>
    </row>
    <row r="68" spans="1:32" x14ac:dyDescent="0.15">
      <c r="A68" s="12"/>
      <c r="B68" s="12"/>
      <c r="F68" s="12"/>
      <c r="G68" s="18"/>
      <c r="K68" s="12"/>
      <c r="L68" s="12"/>
      <c r="O68" s="12"/>
      <c r="P68" s="12"/>
      <c r="Q68" s="18"/>
      <c r="T68" s="12"/>
      <c r="Y68" s="30" t="s">
        <v>765</v>
      </c>
      <c r="Z68" s="30" t="s">
        <v>766</v>
      </c>
      <c r="AF68" s="28"/>
    </row>
    <row r="69" spans="1:32" x14ac:dyDescent="0.15">
      <c r="A69" s="12"/>
      <c r="B69" s="12"/>
      <c r="F69" s="12"/>
      <c r="G69" s="18"/>
      <c r="K69" s="12"/>
      <c r="L69" s="12"/>
      <c r="O69" s="12"/>
      <c r="P69" s="12"/>
      <c r="Q69" s="18"/>
      <c r="T69" s="12"/>
      <c r="Y69" s="30" t="s">
        <v>767</v>
      </c>
      <c r="Z69" s="30" t="s">
        <v>768</v>
      </c>
      <c r="AF69" s="28"/>
    </row>
    <row r="70" spans="1:32" x14ac:dyDescent="0.15">
      <c r="A70" s="12"/>
      <c r="B70" s="12"/>
      <c r="Y70" s="30" t="s">
        <v>769</v>
      </c>
      <c r="Z70" s="30" t="s">
        <v>770</v>
      </c>
    </row>
    <row r="71" spans="1:32" x14ac:dyDescent="0.15">
      <c r="Y71" s="30" t="s">
        <v>771</v>
      </c>
      <c r="Z71" s="30" t="s">
        <v>772</v>
      </c>
    </row>
    <row r="72" spans="1:32" x14ac:dyDescent="0.15">
      <c r="Y72" s="30" t="s">
        <v>773</v>
      </c>
      <c r="Z72" s="30" t="s">
        <v>774</v>
      </c>
    </row>
    <row r="73" spans="1:32" x14ac:dyDescent="0.15">
      <c r="Y73" s="30" t="s">
        <v>775</v>
      </c>
      <c r="Z73" s="30" t="s">
        <v>776</v>
      </c>
    </row>
    <row r="74" spans="1:32" x14ac:dyDescent="0.15">
      <c r="Y74" s="30" t="s">
        <v>777</v>
      </c>
      <c r="Z74" s="30" t="s">
        <v>778</v>
      </c>
    </row>
    <row r="75" spans="1:32" x14ac:dyDescent="0.15">
      <c r="Y75" s="30" t="s">
        <v>779</v>
      </c>
      <c r="Z75" s="30" t="s">
        <v>780</v>
      </c>
    </row>
    <row r="76" spans="1:32" x14ac:dyDescent="0.15">
      <c r="Y76" s="30" t="s">
        <v>781</v>
      </c>
      <c r="Z76" s="30" t="s">
        <v>782</v>
      </c>
    </row>
    <row r="77" spans="1:32" x14ac:dyDescent="0.15">
      <c r="Y77" s="30" t="s">
        <v>783</v>
      </c>
      <c r="Z77" s="30" t="s">
        <v>784</v>
      </c>
    </row>
    <row r="78" spans="1:32" x14ac:dyDescent="0.15">
      <c r="Y78" s="30" t="s">
        <v>785</v>
      </c>
      <c r="Z78" s="30" t="s">
        <v>786</v>
      </c>
    </row>
    <row r="79" spans="1:32" x14ac:dyDescent="0.15">
      <c r="Y79" s="30" t="s">
        <v>787</v>
      </c>
      <c r="Z79" s="30" t="s">
        <v>788</v>
      </c>
    </row>
    <row r="80" spans="1:32" x14ac:dyDescent="0.15">
      <c r="Y80" s="30" t="s">
        <v>789</v>
      </c>
      <c r="Z80" s="30" t="s">
        <v>790</v>
      </c>
    </row>
    <row r="81" spans="25:26" x14ac:dyDescent="0.15">
      <c r="Y81" s="30" t="s">
        <v>791</v>
      </c>
      <c r="Z81" s="30" t="s">
        <v>792</v>
      </c>
    </row>
    <row r="82" spans="25:26" x14ac:dyDescent="0.15">
      <c r="Y82" s="30" t="s">
        <v>793</v>
      </c>
      <c r="Z82" s="30" t="s">
        <v>794</v>
      </c>
    </row>
    <row r="83" spans="25:26" x14ac:dyDescent="0.15">
      <c r="Y83" s="30" t="s">
        <v>795</v>
      </c>
      <c r="Z83" s="30" t="s">
        <v>796</v>
      </c>
    </row>
    <row r="84" spans="25:26" x14ac:dyDescent="0.15">
      <c r="Y84" s="30" t="s">
        <v>797</v>
      </c>
      <c r="Z84" s="30" t="s">
        <v>798</v>
      </c>
    </row>
    <row r="85" spans="25:26" x14ac:dyDescent="0.15">
      <c r="Y85" s="30" t="s">
        <v>799</v>
      </c>
      <c r="Z85" s="30" t="s">
        <v>800</v>
      </c>
    </row>
    <row r="86" spans="25:26" x14ac:dyDescent="0.15">
      <c r="Y86" s="30" t="s">
        <v>801</v>
      </c>
      <c r="Z86" s="30" t="s">
        <v>802</v>
      </c>
    </row>
    <row r="87" spans="25:26" x14ac:dyDescent="0.15">
      <c r="Y87" s="30" t="s">
        <v>803</v>
      </c>
      <c r="Z87" s="30" t="s">
        <v>804</v>
      </c>
    </row>
    <row r="88" spans="25:26" x14ac:dyDescent="0.15">
      <c r="Y88" s="30" t="s">
        <v>805</v>
      </c>
      <c r="Z88" s="30" t="s">
        <v>806</v>
      </c>
    </row>
    <row r="89" spans="25:26" x14ac:dyDescent="0.15">
      <c r="Y89" s="30" t="s">
        <v>807</v>
      </c>
      <c r="Z89" s="30" t="s">
        <v>808</v>
      </c>
    </row>
    <row r="90" spans="25:26" x14ac:dyDescent="0.15">
      <c r="Y90" s="30" t="s">
        <v>809</v>
      </c>
      <c r="Z90" s="30" t="s">
        <v>810</v>
      </c>
    </row>
    <row r="91" spans="25:26" x14ac:dyDescent="0.15">
      <c r="Y91" s="30" t="s">
        <v>811</v>
      </c>
      <c r="Z91" s="30" t="s">
        <v>812</v>
      </c>
    </row>
    <row r="92" spans="25:26" x14ac:dyDescent="0.15">
      <c r="Y92" s="30" t="s">
        <v>813</v>
      </c>
      <c r="Z92" s="30" t="s">
        <v>814</v>
      </c>
    </row>
    <row r="93" spans="25:26" x14ac:dyDescent="0.15">
      <c r="Y93" s="30" t="s">
        <v>815</v>
      </c>
      <c r="Z93" s="30" t="s">
        <v>816</v>
      </c>
    </row>
    <row r="94" spans="25:26" x14ac:dyDescent="0.15">
      <c r="Y94" s="30" t="s">
        <v>817</v>
      </c>
      <c r="Z94" s="30" t="s">
        <v>818</v>
      </c>
    </row>
    <row r="95" spans="25:26" x14ac:dyDescent="0.15">
      <c r="Y95" s="30" t="s">
        <v>819</v>
      </c>
      <c r="Z95" s="30" t="s">
        <v>820</v>
      </c>
    </row>
    <row r="96" spans="25:26" x14ac:dyDescent="0.15">
      <c r="Y96" s="30" t="s">
        <v>821</v>
      </c>
      <c r="Z96" s="30" t="s">
        <v>422</v>
      </c>
    </row>
    <row r="97" spans="25:26" x14ac:dyDescent="0.15">
      <c r="Y97" s="30" t="s">
        <v>822</v>
      </c>
      <c r="Z97" s="30" t="s">
        <v>436</v>
      </c>
    </row>
    <row r="98" spans="25:26" x14ac:dyDescent="0.15">
      <c r="Y98" s="30" t="s">
        <v>61</v>
      </c>
      <c r="Z98" s="30" t="s">
        <v>450</v>
      </c>
    </row>
    <row r="99" spans="25:26" x14ac:dyDescent="0.15">
      <c r="Y99" s="30" t="s">
        <v>823</v>
      </c>
      <c r="Z99" s="30" t="s">
        <v>463</v>
      </c>
    </row>
    <row r="100" spans="25:26" x14ac:dyDescent="0.15">
      <c r="Y100" s="30" t="s">
        <v>824</v>
      </c>
      <c r="Z100" s="30" t="s">
        <v>477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Q95" sqref="Q95"/>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75</v>
      </c>
      <c r="B2" s="657"/>
      <c r="C2" s="657"/>
      <c r="D2" s="657"/>
      <c r="E2" s="657"/>
      <c r="F2" s="658"/>
      <c r="G2" s="159" t="s">
        <v>76</v>
      </c>
      <c r="H2" s="109"/>
      <c r="I2" s="109"/>
      <c r="J2" s="109"/>
      <c r="K2" s="109"/>
      <c r="L2" s="109"/>
      <c r="M2" s="109"/>
      <c r="N2" s="109"/>
      <c r="O2" s="110"/>
      <c r="P2" s="108" t="s">
        <v>77</v>
      </c>
      <c r="Q2" s="109"/>
      <c r="R2" s="109"/>
      <c r="S2" s="109"/>
      <c r="T2" s="109"/>
      <c r="U2" s="109"/>
      <c r="V2" s="109"/>
      <c r="W2" s="109"/>
      <c r="X2" s="110"/>
      <c r="Y2" s="896"/>
      <c r="Z2" s="266"/>
      <c r="AA2" s="267"/>
      <c r="AB2" s="897" t="s">
        <v>60</v>
      </c>
      <c r="AC2" s="898"/>
      <c r="AD2" s="899"/>
      <c r="AE2" s="889" t="s">
        <v>825</v>
      </c>
      <c r="AF2" s="889"/>
      <c r="AG2" s="889"/>
      <c r="AH2" s="117"/>
      <c r="AI2" s="889" t="s">
        <v>822</v>
      </c>
      <c r="AJ2" s="889"/>
      <c r="AK2" s="889"/>
      <c r="AL2" s="117"/>
      <c r="AM2" s="889" t="s">
        <v>61</v>
      </c>
      <c r="AN2" s="889"/>
      <c r="AO2" s="889"/>
      <c r="AP2" s="117"/>
      <c r="AQ2" s="124" t="s">
        <v>78</v>
      </c>
      <c r="AR2" s="125"/>
      <c r="AS2" s="125"/>
      <c r="AT2" s="126"/>
      <c r="AU2" s="127" t="s">
        <v>79</v>
      </c>
      <c r="AV2" s="127"/>
      <c r="AW2" s="127"/>
      <c r="AX2" s="128"/>
      <c r="AY2" s="31">
        <f>COUNTA($G$4)</f>
        <v>1</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t="s">
        <v>40</v>
      </c>
      <c r="AR3" s="130"/>
      <c r="AS3" s="131" t="s">
        <v>80</v>
      </c>
      <c r="AT3" s="132"/>
      <c r="AU3" s="130">
        <v>4</v>
      </c>
      <c r="AV3" s="130"/>
      <c r="AW3" s="112" t="s">
        <v>81</v>
      </c>
      <c r="AX3" s="133"/>
      <c r="AY3" s="31">
        <f t="shared" ref="AY3:AY8" si="0">$AY$2</f>
        <v>1</v>
      </c>
    </row>
    <row r="4" spans="1:51" ht="73.5" customHeight="1" x14ac:dyDescent="0.15">
      <c r="A4" s="659"/>
      <c r="B4" s="657"/>
      <c r="C4" s="657"/>
      <c r="D4" s="657"/>
      <c r="E4" s="657"/>
      <c r="F4" s="658"/>
      <c r="G4" s="182" t="s">
        <v>826</v>
      </c>
      <c r="H4" s="904"/>
      <c r="I4" s="904"/>
      <c r="J4" s="904"/>
      <c r="K4" s="904"/>
      <c r="L4" s="904"/>
      <c r="M4" s="904"/>
      <c r="N4" s="904"/>
      <c r="O4" s="905"/>
      <c r="P4" s="135" t="s">
        <v>827</v>
      </c>
      <c r="Q4" s="626"/>
      <c r="R4" s="626"/>
      <c r="S4" s="626"/>
      <c r="T4" s="626"/>
      <c r="U4" s="626"/>
      <c r="V4" s="626"/>
      <c r="W4" s="626"/>
      <c r="X4" s="627"/>
      <c r="Y4" s="893" t="s">
        <v>84</v>
      </c>
      <c r="Z4" s="894"/>
      <c r="AA4" s="895"/>
      <c r="AB4" s="152" t="s">
        <v>67</v>
      </c>
      <c r="AC4" s="634"/>
      <c r="AD4" s="634"/>
      <c r="AE4" s="97">
        <v>18</v>
      </c>
      <c r="AF4" s="91"/>
      <c r="AG4" s="91"/>
      <c r="AH4" s="91"/>
      <c r="AI4" s="97">
        <v>27</v>
      </c>
      <c r="AJ4" s="91"/>
      <c r="AK4" s="91"/>
      <c r="AL4" s="91"/>
      <c r="AM4" s="97">
        <v>36</v>
      </c>
      <c r="AN4" s="91"/>
      <c r="AO4" s="91"/>
      <c r="AP4" s="91"/>
      <c r="AQ4" s="98" t="s">
        <v>40</v>
      </c>
      <c r="AR4" s="99"/>
      <c r="AS4" s="99"/>
      <c r="AT4" s="100"/>
      <c r="AU4" s="91" t="s">
        <v>40</v>
      </c>
      <c r="AV4" s="91"/>
      <c r="AW4" s="91"/>
      <c r="AX4" s="92"/>
      <c r="AY4" s="31">
        <f t="shared" si="0"/>
        <v>1</v>
      </c>
    </row>
    <row r="5" spans="1:51" ht="73.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85</v>
      </c>
      <c r="Z5" s="890"/>
      <c r="AA5" s="891"/>
      <c r="AB5" s="96" t="s">
        <v>67</v>
      </c>
      <c r="AC5" s="892"/>
      <c r="AD5" s="892"/>
      <c r="AE5" s="97">
        <v>45</v>
      </c>
      <c r="AF5" s="91"/>
      <c r="AG5" s="91"/>
      <c r="AH5" s="91"/>
      <c r="AI5" s="97">
        <v>45</v>
      </c>
      <c r="AJ5" s="91"/>
      <c r="AK5" s="91"/>
      <c r="AL5" s="91"/>
      <c r="AM5" s="97">
        <v>45</v>
      </c>
      <c r="AN5" s="91"/>
      <c r="AO5" s="91"/>
      <c r="AP5" s="91"/>
      <c r="AQ5" s="98" t="s">
        <v>40</v>
      </c>
      <c r="AR5" s="99"/>
      <c r="AS5" s="99"/>
      <c r="AT5" s="100"/>
      <c r="AU5" s="91">
        <v>45</v>
      </c>
      <c r="AV5" s="91"/>
      <c r="AW5" s="91"/>
      <c r="AX5" s="92"/>
      <c r="AY5" s="31">
        <f t="shared" si="0"/>
        <v>1</v>
      </c>
    </row>
    <row r="6" spans="1:51" ht="73.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86</v>
      </c>
      <c r="Z6" s="890"/>
      <c r="AA6" s="891"/>
      <c r="AB6" s="101" t="s">
        <v>87</v>
      </c>
      <c r="AC6" s="915"/>
      <c r="AD6" s="915"/>
      <c r="AE6" s="97">
        <v>40</v>
      </c>
      <c r="AF6" s="91"/>
      <c r="AG6" s="91"/>
      <c r="AH6" s="91"/>
      <c r="AI6" s="97">
        <v>60</v>
      </c>
      <c r="AJ6" s="91"/>
      <c r="AK6" s="91"/>
      <c r="AL6" s="91"/>
      <c r="AM6" s="97">
        <v>80</v>
      </c>
      <c r="AN6" s="91"/>
      <c r="AO6" s="91"/>
      <c r="AP6" s="91"/>
      <c r="AQ6" s="98" t="s">
        <v>40</v>
      </c>
      <c r="AR6" s="99"/>
      <c r="AS6" s="99"/>
      <c r="AT6" s="100"/>
      <c r="AU6" s="91" t="s">
        <v>40</v>
      </c>
      <c r="AV6" s="91"/>
      <c r="AW6" s="91"/>
      <c r="AX6" s="92"/>
      <c r="AY6" s="31">
        <f t="shared" si="0"/>
        <v>1</v>
      </c>
    </row>
    <row r="7" spans="1:51" customFormat="1" ht="23.25" customHeight="1" x14ac:dyDescent="0.15">
      <c r="A7" s="916" t="s">
        <v>88</v>
      </c>
      <c r="B7" s="917"/>
      <c r="C7" s="917"/>
      <c r="D7" s="917"/>
      <c r="E7" s="917"/>
      <c r="F7" s="918"/>
      <c r="G7" s="182" t="s">
        <v>89</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15">
      <c r="A9" s="656" t="s">
        <v>75</v>
      </c>
      <c r="B9" s="657"/>
      <c r="C9" s="657"/>
      <c r="D9" s="657"/>
      <c r="E9" s="657"/>
      <c r="F9" s="658"/>
      <c r="G9" s="159" t="s">
        <v>76</v>
      </c>
      <c r="H9" s="109"/>
      <c r="I9" s="109"/>
      <c r="J9" s="109"/>
      <c r="K9" s="109"/>
      <c r="L9" s="109"/>
      <c r="M9" s="109"/>
      <c r="N9" s="109"/>
      <c r="O9" s="110"/>
      <c r="P9" s="108" t="s">
        <v>77</v>
      </c>
      <c r="Q9" s="109"/>
      <c r="R9" s="109"/>
      <c r="S9" s="109"/>
      <c r="T9" s="109"/>
      <c r="U9" s="109"/>
      <c r="V9" s="109"/>
      <c r="W9" s="109"/>
      <c r="X9" s="110"/>
      <c r="Y9" s="896"/>
      <c r="Z9" s="266"/>
      <c r="AA9" s="267"/>
      <c r="AB9" s="897" t="s">
        <v>60</v>
      </c>
      <c r="AC9" s="898"/>
      <c r="AD9" s="899"/>
      <c r="AE9" s="889" t="s">
        <v>825</v>
      </c>
      <c r="AF9" s="889"/>
      <c r="AG9" s="889"/>
      <c r="AH9" s="117"/>
      <c r="AI9" s="889" t="s">
        <v>822</v>
      </c>
      <c r="AJ9" s="889"/>
      <c r="AK9" s="889"/>
      <c r="AL9" s="117"/>
      <c r="AM9" s="889" t="s">
        <v>61</v>
      </c>
      <c r="AN9" s="889"/>
      <c r="AO9" s="889"/>
      <c r="AP9" s="117"/>
      <c r="AQ9" s="124" t="s">
        <v>78</v>
      </c>
      <c r="AR9" s="125"/>
      <c r="AS9" s="125"/>
      <c r="AT9" s="126"/>
      <c r="AU9" s="127" t="s">
        <v>79</v>
      </c>
      <c r="AV9" s="127"/>
      <c r="AW9" s="127"/>
      <c r="AX9" s="128"/>
      <c r="AY9" s="31">
        <f>COUNTA($G$11)</f>
        <v>1</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t="s">
        <v>40</v>
      </c>
      <c r="AR10" s="130"/>
      <c r="AS10" s="131" t="s">
        <v>80</v>
      </c>
      <c r="AT10" s="132"/>
      <c r="AU10" s="130">
        <v>4</v>
      </c>
      <c r="AV10" s="130"/>
      <c r="AW10" s="112" t="s">
        <v>81</v>
      </c>
      <c r="AX10" s="133"/>
      <c r="AY10" s="31">
        <f t="shared" ref="AY10:AY15" si="1">$AY$9</f>
        <v>1</v>
      </c>
    </row>
    <row r="11" spans="1:51" ht="56.25" customHeight="1" x14ac:dyDescent="0.15">
      <c r="A11" s="659"/>
      <c r="B11" s="657"/>
      <c r="C11" s="657"/>
      <c r="D11" s="657"/>
      <c r="E11" s="657"/>
      <c r="F11" s="658"/>
      <c r="G11" s="182" t="s">
        <v>828</v>
      </c>
      <c r="H11" s="904"/>
      <c r="I11" s="904"/>
      <c r="J11" s="904"/>
      <c r="K11" s="904"/>
      <c r="L11" s="904"/>
      <c r="M11" s="904"/>
      <c r="N11" s="904"/>
      <c r="O11" s="905"/>
      <c r="P11" s="135" t="s">
        <v>829</v>
      </c>
      <c r="Q11" s="626"/>
      <c r="R11" s="626"/>
      <c r="S11" s="626"/>
      <c r="T11" s="626"/>
      <c r="U11" s="626"/>
      <c r="V11" s="626"/>
      <c r="W11" s="626"/>
      <c r="X11" s="627"/>
      <c r="Y11" s="893" t="s">
        <v>84</v>
      </c>
      <c r="Z11" s="894"/>
      <c r="AA11" s="895"/>
      <c r="AB11" s="152" t="s">
        <v>67</v>
      </c>
      <c r="AC11" s="634"/>
      <c r="AD11" s="634"/>
      <c r="AE11" s="97">
        <v>41</v>
      </c>
      <c r="AF11" s="91"/>
      <c r="AG11" s="91"/>
      <c r="AH11" s="91"/>
      <c r="AI11" s="97">
        <v>6</v>
      </c>
      <c r="AJ11" s="91"/>
      <c r="AK11" s="91"/>
      <c r="AL11" s="91"/>
      <c r="AM11" s="97">
        <v>17</v>
      </c>
      <c r="AN11" s="91"/>
      <c r="AO11" s="91"/>
      <c r="AP11" s="91"/>
      <c r="AQ11" s="98" t="s">
        <v>40</v>
      </c>
      <c r="AR11" s="99"/>
      <c r="AS11" s="99"/>
      <c r="AT11" s="100"/>
      <c r="AU11" s="91" t="s">
        <v>40</v>
      </c>
      <c r="AV11" s="91"/>
      <c r="AW11" s="91"/>
      <c r="AX11" s="92"/>
      <c r="AY11" s="31">
        <f t="shared" si="1"/>
        <v>1</v>
      </c>
    </row>
    <row r="12" spans="1:51" ht="56.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85</v>
      </c>
      <c r="Z12" s="890"/>
      <c r="AA12" s="891"/>
      <c r="AB12" s="96" t="s">
        <v>67</v>
      </c>
      <c r="AC12" s="892"/>
      <c r="AD12" s="892"/>
      <c r="AE12" s="97">
        <v>41</v>
      </c>
      <c r="AF12" s="91"/>
      <c r="AG12" s="91"/>
      <c r="AH12" s="91"/>
      <c r="AI12" s="97">
        <v>30</v>
      </c>
      <c r="AJ12" s="91"/>
      <c r="AK12" s="91"/>
      <c r="AL12" s="91"/>
      <c r="AM12" s="97">
        <v>30</v>
      </c>
      <c r="AN12" s="91"/>
      <c r="AO12" s="91"/>
      <c r="AP12" s="91"/>
      <c r="AQ12" s="98" t="s">
        <v>40</v>
      </c>
      <c r="AR12" s="99"/>
      <c r="AS12" s="99"/>
      <c r="AT12" s="100"/>
      <c r="AU12" s="91">
        <v>30</v>
      </c>
      <c r="AV12" s="91"/>
      <c r="AW12" s="91"/>
      <c r="AX12" s="92"/>
      <c r="AY12" s="31">
        <f t="shared" si="1"/>
        <v>1</v>
      </c>
    </row>
    <row r="13" spans="1:51" ht="56.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86</v>
      </c>
      <c r="Z13" s="890"/>
      <c r="AA13" s="891"/>
      <c r="AB13" s="101" t="s">
        <v>87</v>
      </c>
      <c r="AC13" s="915"/>
      <c r="AD13" s="915"/>
      <c r="AE13" s="97">
        <v>100</v>
      </c>
      <c r="AF13" s="91"/>
      <c r="AG13" s="91"/>
      <c r="AH13" s="91"/>
      <c r="AI13" s="97">
        <v>20</v>
      </c>
      <c r="AJ13" s="91"/>
      <c r="AK13" s="91"/>
      <c r="AL13" s="91"/>
      <c r="AM13" s="97">
        <v>57</v>
      </c>
      <c r="AN13" s="91"/>
      <c r="AO13" s="91"/>
      <c r="AP13" s="91"/>
      <c r="AQ13" s="98" t="s">
        <v>40</v>
      </c>
      <c r="AR13" s="99"/>
      <c r="AS13" s="99"/>
      <c r="AT13" s="100"/>
      <c r="AU13" s="91" t="s">
        <v>40</v>
      </c>
      <c r="AV13" s="91"/>
      <c r="AW13" s="91"/>
      <c r="AX13" s="92"/>
      <c r="AY13" s="31">
        <f t="shared" si="1"/>
        <v>1</v>
      </c>
    </row>
    <row r="14" spans="1:51" customFormat="1" ht="23.25" customHeight="1" x14ac:dyDescent="0.15">
      <c r="A14" s="916" t="s">
        <v>88</v>
      </c>
      <c r="B14" s="917"/>
      <c r="C14" s="917"/>
      <c r="D14" s="917"/>
      <c r="E14" s="917"/>
      <c r="F14" s="918"/>
      <c r="G14" s="182" t="s">
        <v>89</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customHeight="1" x14ac:dyDescent="0.15">
      <c r="A16" s="656" t="s">
        <v>75</v>
      </c>
      <c r="B16" s="657"/>
      <c r="C16" s="657"/>
      <c r="D16" s="657"/>
      <c r="E16" s="657"/>
      <c r="F16" s="658"/>
      <c r="G16" s="159" t="s">
        <v>76</v>
      </c>
      <c r="H16" s="109"/>
      <c r="I16" s="109"/>
      <c r="J16" s="109"/>
      <c r="K16" s="109"/>
      <c r="L16" s="109"/>
      <c r="M16" s="109"/>
      <c r="N16" s="109"/>
      <c r="O16" s="110"/>
      <c r="P16" s="108" t="s">
        <v>77</v>
      </c>
      <c r="Q16" s="109"/>
      <c r="R16" s="109"/>
      <c r="S16" s="109"/>
      <c r="T16" s="109"/>
      <c r="U16" s="109"/>
      <c r="V16" s="109"/>
      <c r="W16" s="109"/>
      <c r="X16" s="110"/>
      <c r="Y16" s="896"/>
      <c r="Z16" s="266"/>
      <c r="AA16" s="267"/>
      <c r="AB16" s="897" t="s">
        <v>60</v>
      </c>
      <c r="AC16" s="898"/>
      <c r="AD16" s="899"/>
      <c r="AE16" s="889" t="s">
        <v>825</v>
      </c>
      <c r="AF16" s="889"/>
      <c r="AG16" s="889"/>
      <c r="AH16" s="117"/>
      <c r="AI16" s="889" t="s">
        <v>822</v>
      </c>
      <c r="AJ16" s="889"/>
      <c r="AK16" s="889"/>
      <c r="AL16" s="117"/>
      <c r="AM16" s="889" t="s">
        <v>61</v>
      </c>
      <c r="AN16" s="889"/>
      <c r="AO16" s="889"/>
      <c r="AP16" s="117"/>
      <c r="AQ16" s="124" t="s">
        <v>78</v>
      </c>
      <c r="AR16" s="125"/>
      <c r="AS16" s="125"/>
      <c r="AT16" s="126"/>
      <c r="AU16" s="127" t="s">
        <v>79</v>
      </c>
      <c r="AV16" s="127"/>
      <c r="AW16" s="127"/>
      <c r="AX16" s="128"/>
      <c r="AY16" s="31">
        <f>COUNTA($G$18)</f>
        <v>1</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80</v>
      </c>
      <c r="AT17" s="132"/>
      <c r="AU17" s="130">
        <v>4</v>
      </c>
      <c r="AV17" s="130"/>
      <c r="AW17" s="112" t="s">
        <v>81</v>
      </c>
      <c r="AX17" s="133"/>
      <c r="AY17" s="31">
        <f t="shared" ref="AY17:AY22" si="2">$AY$16</f>
        <v>1</v>
      </c>
    </row>
    <row r="18" spans="1:51" ht="60.75" customHeight="1" x14ac:dyDescent="0.15">
      <c r="A18" s="659"/>
      <c r="B18" s="657"/>
      <c r="C18" s="657"/>
      <c r="D18" s="657"/>
      <c r="E18" s="657"/>
      <c r="F18" s="658"/>
      <c r="G18" s="182" t="s">
        <v>830</v>
      </c>
      <c r="H18" s="904"/>
      <c r="I18" s="904"/>
      <c r="J18" s="904"/>
      <c r="K18" s="904"/>
      <c r="L18" s="904"/>
      <c r="M18" s="904"/>
      <c r="N18" s="904"/>
      <c r="O18" s="905"/>
      <c r="P18" s="135" t="s">
        <v>831</v>
      </c>
      <c r="Q18" s="626"/>
      <c r="R18" s="626"/>
      <c r="S18" s="626"/>
      <c r="T18" s="626"/>
      <c r="U18" s="626"/>
      <c r="V18" s="626"/>
      <c r="W18" s="626"/>
      <c r="X18" s="627"/>
      <c r="Y18" s="893" t="s">
        <v>84</v>
      </c>
      <c r="Z18" s="894"/>
      <c r="AA18" s="895"/>
      <c r="AB18" s="152" t="s">
        <v>67</v>
      </c>
      <c r="AC18" s="634"/>
      <c r="AD18" s="634"/>
      <c r="AE18" s="97">
        <v>12</v>
      </c>
      <c r="AF18" s="91"/>
      <c r="AG18" s="91"/>
      <c r="AH18" s="91"/>
      <c r="AI18" s="97">
        <v>18</v>
      </c>
      <c r="AJ18" s="91"/>
      <c r="AK18" s="91"/>
      <c r="AL18" s="91"/>
      <c r="AM18" s="97">
        <v>24</v>
      </c>
      <c r="AN18" s="91"/>
      <c r="AO18" s="91"/>
      <c r="AP18" s="91"/>
      <c r="AQ18" s="98" t="s">
        <v>40</v>
      </c>
      <c r="AR18" s="99"/>
      <c r="AS18" s="99"/>
      <c r="AT18" s="100"/>
      <c r="AU18" s="91" t="s">
        <v>40</v>
      </c>
      <c r="AV18" s="91"/>
      <c r="AW18" s="91"/>
      <c r="AX18" s="92"/>
      <c r="AY18" s="31">
        <f t="shared" si="2"/>
        <v>1</v>
      </c>
    </row>
    <row r="19" spans="1:51" ht="60.7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85</v>
      </c>
      <c r="Z19" s="890"/>
      <c r="AA19" s="891"/>
      <c r="AB19" s="96" t="s">
        <v>67</v>
      </c>
      <c r="AC19" s="892"/>
      <c r="AD19" s="892"/>
      <c r="AE19" s="97">
        <v>30</v>
      </c>
      <c r="AF19" s="91"/>
      <c r="AG19" s="91"/>
      <c r="AH19" s="91"/>
      <c r="AI19" s="97">
        <v>30</v>
      </c>
      <c r="AJ19" s="91"/>
      <c r="AK19" s="91"/>
      <c r="AL19" s="91"/>
      <c r="AM19" s="97">
        <v>30</v>
      </c>
      <c r="AN19" s="91"/>
      <c r="AO19" s="91"/>
      <c r="AP19" s="91"/>
      <c r="AQ19" s="98" t="s">
        <v>40</v>
      </c>
      <c r="AR19" s="99"/>
      <c r="AS19" s="99"/>
      <c r="AT19" s="100"/>
      <c r="AU19" s="91">
        <v>30</v>
      </c>
      <c r="AV19" s="91"/>
      <c r="AW19" s="91"/>
      <c r="AX19" s="92"/>
      <c r="AY19" s="31">
        <f t="shared" si="2"/>
        <v>1</v>
      </c>
    </row>
    <row r="20" spans="1:51" ht="60.7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86</v>
      </c>
      <c r="Z20" s="890"/>
      <c r="AA20" s="891"/>
      <c r="AB20" s="101" t="s">
        <v>87</v>
      </c>
      <c r="AC20" s="915"/>
      <c r="AD20" s="915"/>
      <c r="AE20" s="97">
        <v>40</v>
      </c>
      <c r="AF20" s="91"/>
      <c r="AG20" s="91"/>
      <c r="AH20" s="91"/>
      <c r="AI20" s="97">
        <v>60</v>
      </c>
      <c r="AJ20" s="91"/>
      <c r="AK20" s="91"/>
      <c r="AL20" s="91"/>
      <c r="AM20" s="97">
        <v>80</v>
      </c>
      <c r="AN20" s="91"/>
      <c r="AO20" s="91"/>
      <c r="AP20" s="91"/>
      <c r="AQ20" s="98" t="s">
        <v>40</v>
      </c>
      <c r="AR20" s="99"/>
      <c r="AS20" s="99"/>
      <c r="AT20" s="100"/>
      <c r="AU20" s="91" t="s">
        <v>40</v>
      </c>
      <c r="AV20" s="91"/>
      <c r="AW20" s="91"/>
      <c r="AX20" s="92"/>
      <c r="AY20" s="31">
        <f t="shared" si="2"/>
        <v>1</v>
      </c>
    </row>
    <row r="21" spans="1:51" customFormat="1" ht="23.25" customHeight="1" x14ac:dyDescent="0.15">
      <c r="A21" s="916" t="s">
        <v>88</v>
      </c>
      <c r="B21" s="917"/>
      <c r="C21" s="917"/>
      <c r="D21" s="917"/>
      <c r="E21" s="917"/>
      <c r="F21" s="918"/>
      <c r="G21" s="182" t="s">
        <v>89</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1</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1</v>
      </c>
    </row>
    <row r="23" spans="1:51" ht="18.75" hidden="1" customHeight="1" x14ac:dyDescent="0.15">
      <c r="A23" s="656" t="s">
        <v>75</v>
      </c>
      <c r="B23" s="657"/>
      <c r="C23" s="657"/>
      <c r="D23" s="657"/>
      <c r="E23" s="657"/>
      <c r="F23" s="658"/>
      <c r="G23" s="159" t="s">
        <v>76</v>
      </c>
      <c r="H23" s="109"/>
      <c r="I23" s="109"/>
      <c r="J23" s="109"/>
      <c r="K23" s="109"/>
      <c r="L23" s="109"/>
      <c r="M23" s="109"/>
      <c r="N23" s="109"/>
      <c r="O23" s="110"/>
      <c r="P23" s="108" t="s">
        <v>77</v>
      </c>
      <c r="Q23" s="109"/>
      <c r="R23" s="109"/>
      <c r="S23" s="109"/>
      <c r="T23" s="109"/>
      <c r="U23" s="109"/>
      <c r="V23" s="109"/>
      <c r="W23" s="109"/>
      <c r="X23" s="110"/>
      <c r="Y23" s="896"/>
      <c r="Z23" s="266"/>
      <c r="AA23" s="267"/>
      <c r="AB23" s="897" t="s">
        <v>60</v>
      </c>
      <c r="AC23" s="898"/>
      <c r="AD23" s="899"/>
      <c r="AE23" s="889" t="s">
        <v>825</v>
      </c>
      <c r="AF23" s="889"/>
      <c r="AG23" s="889"/>
      <c r="AH23" s="117"/>
      <c r="AI23" s="889" t="s">
        <v>822</v>
      </c>
      <c r="AJ23" s="889"/>
      <c r="AK23" s="889"/>
      <c r="AL23" s="117"/>
      <c r="AM23" s="889" t="s">
        <v>61</v>
      </c>
      <c r="AN23" s="889"/>
      <c r="AO23" s="889"/>
      <c r="AP23" s="117"/>
      <c r="AQ23" s="124" t="s">
        <v>78</v>
      </c>
      <c r="AR23" s="125"/>
      <c r="AS23" s="125"/>
      <c r="AT23" s="126"/>
      <c r="AU23" s="127" t="s">
        <v>79</v>
      </c>
      <c r="AV23" s="127"/>
      <c r="AW23" s="127"/>
      <c r="AX23" s="128"/>
      <c r="AY23" s="31">
        <f>COUNTA($G$25)</f>
        <v>0</v>
      </c>
    </row>
    <row r="24" spans="1:51" ht="18.75" hidden="1"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80</v>
      </c>
      <c r="AT24" s="132"/>
      <c r="AU24" s="130"/>
      <c r="AV24" s="130"/>
      <c r="AW24" s="112" t="s">
        <v>81</v>
      </c>
      <c r="AX24" s="133"/>
      <c r="AY24" s="31">
        <f t="shared" ref="AY24:AY29" si="3">$AY$23</f>
        <v>0</v>
      </c>
    </row>
    <row r="25" spans="1:51" ht="22.5" hidden="1"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84</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85</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86</v>
      </c>
      <c r="Z27" s="890"/>
      <c r="AA27" s="891"/>
      <c r="AB27" s="101" t="s">
        <v>87</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16" t="s">
        <v>88</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6" t="s">
        <v>75</v>
      </c>
      <c r="B30" s="657"/>
      <c r="C30" s="657"/>
      <c r="D30" s="657"/>
      <c r="E30" s="657"/>
      <c r="F30" s="658"/>
      <c r="G30" s="159" t="s">
        <v>76</v>
      </c>
      <c r="H30" s="109"/>
      <c r="I30" s="109"/>
      <c r="J30" s="109"/>
      <c r="K30" s="109"/>
      <c r="L30" s="109"/>
      <c r="M30" s="109"/>
      <c r="N30" s="109"/>
      <c r="O30" s="110"/>
      <c r="P30" s="108" t="s">
        <v>77</v>
      </c>
      <c r="Q30" s="109"/>
      <c r="R30" s="109"/>
      <c r="S30" s="109"/>
      <c r="T30" s="109"/>
      <c r="U30" s="109"/>
      <c r="V30" s="109"/>
      <c r="W30" s="109"/>
      <c r="X30" s="110"/>
      <c r="Y30" s="896"/>
      <c r="Z30" s="266"/>
      <c r="AA30" s="267"/>
      <c r="AB30" s="897" t="s">
        <v>60</v>
      </c>
      <c r="AC30" s="898"/>
      <c r="AD30" s="899"/>
      <c r="AE30" s="889" t="s">
        <v>825</v>
      </c>
      <c r="AF30" s="889"/>
      <c r="AG30" s="889"/>
      <c r="AH30" s="117"/>
      <c r="AI30" s="889" t="s">
        <v>822</v>
      </c>
      <c r="AJ30" s="889"/>
      <c r="AK30" s="889"/>
      <c r="AL30" s="117"/>
      <c r="AM30" s="889" t="s">
        <v>61</v>
      </c>
      <c r="AN30" s="889"/>
      <c r="AO30" s="889"/>
      <c r="AP30" s="117"/>
      <c r="AQ30" s="124" t="s">
        <v>78</v>
      </c>
      <c r="AR30" s="125"/>
      <c r="AS30" s="125"/>
      <c r="AT30" s="126"/>
      <c r="AU30" s="127" t="s">
        <v>79</v>
      </c>
      <c r="AV30" s="127"/>
      <c r="AW30" s="127"/>
      <c r="AX30" s="128"/>
      <c r="AY30" s="31">
        <f>COUNTA($G$32)</f>
        <v>0</v>
      </c>
    </row>
    <row r="31" spans="1:51" ht="18.75" hidden="1"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80</v>
      </c>
      <c r="AT31" s="132"/>
      <c r="AU31" s="130"/>
      <c r="AV31" s="130"/>
      <c r="AW31" s="112" t="s">
        <v>81</v>
      </c>
      <c r="AX31" s="133"/>
      <c r="AY31" s="31">
        <f t="shared" ref="AY31:AY36" si="4">$AY$30</f>
        <v>0</v>
      </c>
    </row>
    <row r="32" spans="1:51" ht="22.5" hidden="1"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84</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85</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86</v>
      </c>
      <c r="Z34" s="890"/>
      <c r="AA34" s="891"/>
      <c r="AB34" s="101" t="s">
        <v>87</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16" t="s">
        <v>88</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6" t="s">
        <v>75</v>
      </c>
      <c r="B37" s="657"/>
      <c r="C37" s="657"/>
      <c r="D37" s="657"/>
      <c r="E37" s="657"/>
      <c r="F37" s="658"/>
      <c r="G37" s="159" t="s">
        <v>76</v>
      </c>
      <c r="H37" s="109"/>
      <c r="I37" s="109"/>
      <c r="J37" s="109"/>
      <c r="K37" s="109"/>
      <c r="L37" s="109"/>
      <c r="M37" s="109"/>
      <c r="N37" s="109"/>
      <c r="O37" s="110"/>
      <c r="P37" s="108" t="s">
        <v>77</v>
      </c>
      <c r="Q37" s="109"/>
      <c r="R37" s="109"/>
      <c r="S37" s="109"/>
      <c r="T37" s="109"/>
      <c r="U37" s="109"/>
      <c r="V37" s="109"/>
      <c r="W37" s="109"/>
      <c r="X37" s="110"/>
      <c r="Y37" s="896"/>
      <c r="Z37" s="266"/>
      <c r="AA37" s="267"/>
      <c r="AB37" s="897" t="s">
        <v>60</v>
      </c>
      <c r="AC37" s="898"/>
      <c r="AD37" s="899"/>
      <c r="AE37" s="889" t="s">
        <v>825</v>
      </c>
      <c r="AF37" s="889"/>
      <c r="AG37" s="889"/>
      <c r="AH37" s="117"/>
      <c r="AI37" s="889" t="s">
        <v>822</v>
      </c>
      <c r="AJ37" s="889"/>
      <c r="AK37" s="889"/>
      <c r="AL37" s="117"/>
      <c r="AM37" s="889" t="s">
        <v>61</v>
      </c>
      <c r="AN37" s="889"/>
      <c r="AO37" s="889"/>
      <c r="AP37" s="117"/>
      <c r="AQ37" s="124" t="s">
        <v>78</v>
      </c>
      <c r="AR37" s="125"/>
      <c r="AS37" s="125"/>
      <c r="AT37" s="126"/>
      <c r="AU37" s="127" t="s">
        <v>79</v>
      </c>
      <c r="AV37" s="127"/>
      <c r="AW37" s="127"/>
      <c r="AX37" s="128"/>
      <c r="AY37" s="31">
        <f>COUNTA($G$39)</f>
        <v>0</v>
      </c>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80</v>
      </c>
      <c r="AT38" s="132"/>
      <c r="AU38" s="130"/>
      <c r="AV38" s="130"/>
      <c r="AW38" s="112" t="s">
        <v>81</v>
      </c>
      <c r="AX38" s="133"/>
      <c r="AY38" s="31">
        <f t="shared" ref="AY38:AY43" si="5">$AY$37</f>
        <v>0</v>
      </c>
    </row>
    <row r="39" spans="1:51" ht="22.5" hidden="1"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84</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85</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86</v>
      </c>
      <c r="Z41" s="890"/>
      <c r="AA41" s="891"/>
      <c r="AB41" s="101" t="s">
        <v>87</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16" t="s">
        <v>88</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6" t="s">
        <v>75</v>
      </c>
      <c r="B44" s="657"/>
      <c r="C44" s="657"/>
      <c r="D44" s="657"/>
      <c r="E44" s="657"/>
      <c r="F44" s="658"/>
      <c r="G44" s="159" t="s">
        <v>76</v>
      </c>
      <c r="H44" s="109"/>
      <c r="I44" s="109"/>
      <c r="J44" s="109"/>
      <c r="K44" s="109"/>
      <c r="L44" s="109"/>
      <c r="M44" s="109"/>
      <c r="N44" s="109"/>
      <c r="O44" s="110"/>
      <c r="P44" s="108" t="s">
        <v>77</v>
      </c>
      <c r="Q44" s="109"/>
      <c r="R44" s="109"/>
      <c r="S44" s="109"/>
      <c r="T44" s="109"/>
      <c r="U44" s="109"/>
      <c r="V44" s="109"/>
      <c r="W44" s="109"/>
      <c r="X44" s="110"/>
      <c r="Y44" s="896"/>
      <c r="Z44" s="266"/>
      <c r="AA44" s="267"/>
      <c r="AB44" s="897" t="s">
        <v>60</v>
      </c>
      <c r="AC44" s="898"/>
      <c r="AD44" s="899"/>
      <c r="AE44" s="889" t="s">
        <v>825</v>
      </c>
      <c r="AF44" s="889"/>
      <c r="AG44" s="889"/>
      <c r="AH44" s="117"/>
      <c r="AI44" s="889" t="s">
        <v>822</v>
      </c>
      <c r="AJ44" s="889"/>
      <c r="AK44" s="889"/>
      <c r="AL44" s="117"/>
      <c r="AM44" s="889" t="s">
        <v>61</v>
      </c>
      <c r="AN44" s="889"/>
      <c r="AO44" s="889"/>
      <c r="AP44" s="117"/>
      <c r="AQ44" s="124" t="s">
        <v>78</v>
      </c>
      <c r="AR44" s="125"/>
      <c r="AS44" s="125"/>
      <c r="AT44" s="126"/>
      <c r="AU44" s="127" t="s">
        <v>79</v>
      </c>
      <c r="AV44" s="127"/>
      <c r="AW44" s="127"/>
      <c r="AX44" s="128"/>
      <c r="AY44" s="31">
        <f>COUNTA($G$46)</f>
        <v>0</v>
      </c>
    </row>
    <row r="45" spans="1:51" ht="18.75" hidden="1"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80</v>
      </c>
      <c r="AT45" s="132"/>
      <c r="AU45" s="130"/>
      <c r="AV45" s="130"/>
      <c r="AW45" s="112" t="s">
        <v>81</v>
      </c>
      <c r="AX45" s="133"/>
      <c r="AY45" s="31">
        <f t="shared" ref="AY45:AY50" si="6">$AY$44</f>
        <v>0</v>
      </c>
    </row>
    <row r="46" spans="1:51" ht="22.5" hidden="1"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84</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85</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86</v>
      </c>
      <c r="Z48" s="890"/>
      <c r="AA48" s="891"/>
      <c r="AB48" s="101" t="s">
        <v>87</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16" t="s">
        <v>88</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6" t="s">
        <v>75</v>
      </c>
      <c r="B51" s="657"/>
      <c r="C51" s="657"/>
      <c r="D51" s="657"/>
      <c r="E51" s="657"/>
      <c r="F51" s="658"/>
      <c r="G51" s="159" t="s">
        <v>76</v>
      </c>
      <c r="H51" s="109"/>
      <c r="I51" s="109"/>
      <c r="J51" s="109"/>
      <c r="K51" s="109"/>
      <c r="L51" s="109"/>
      <c r="M51" s="109"/>
      <c r="N51" s="109"/>
      <c r="O51" s="110"/>
      <c r="P51" s="108" t="s">
        <v>77</v>
      </c>
      <c r="Q51" s="109"/>
      <c r="R51" s="109"/>
      <c r="S51" s="109"/>
      <c r="T51" s="109"/>
      <c r="U51" s="109"/>
      <c r="V51" s="109"/>
      <c r="W51" s="109"/>
      <c r="X51" s="110"/>
      <c r="Y51" s="896"/>
      <c r="Z51" s="266"/>
      <c r="AA51" s="267"/>
      <c r="AB51" s="117" t="s">
        <v>60</v>
      </c>
      <c r="AC51" s="898"/>
      <c r="AD51" s="899"/>
      <c r="AE51" s="889" t="s">
        <v>825</v>
      </c>
      <c r="AF51" s="889"/>
      <c r="AG51" s="889"/>
      <c r="AH51" s="117"/>
      <c r="AI51" s="889" t="s">
        <v>822</v>
      </c>
      <c r="AJ51" s="889"/>
      <c r="AK51" s="889"/>
      <c r="AL51" s="117"/>
      <c r="AM51" s="889" t="s">
        <v>61</v>
      </c>
      <c r="AN51" s="889"/>
      <c r="AO51" s="889"/>
      <c r="AP51" s="117"/>
      <c r="AQ51" s="124" t="s">
        <v>78</v>
      </c>
      <c r="AR51" s="125"/>
      <c r="AS51" s="125"/>
      <c r="AT51" s="126"/>
      <c r="AU51" s="127" t="s">
        <v>79</v>
      </c>
      <c r="AV51" s="127"/>
      <c r="AW51" s="127"/>
      <c r="AX51" s="128"/>
      <c r="AY51" s="31">
        <f>COUNTA($G$53)</f>
        <v>0</v>
      </c>
    </row>
    <row r="52" spans="1:51" ht="18.75" hidden="1"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80</v>
      </c>
      <c r="AT52" s="132"/>
      <c r="AU52" s="130"/>
      <c r="AV52" s="130"/>
      <c r="AW52" s="112" t="s">
        <v>81</v>
      </c>
      <c r="AX52" s="133"/>
      <c r="AY52" s="31">
        <f t="shared" ref="AY52:AY57" si="7">$AY$51</f>
        <v>0</v>
      </c>
    </row>
    <row r="53" spans="1:51" ht="22.5" hidden="1"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84</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85</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86</v>
      </c>
      <c r="Z55" s="890"/>
      <c r="AA55" s="891"/>
      <c r="AB55" s="101" t="s">
        <v>87</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16" t="s">
        <v>88</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6" t="s">
        <v>75</v>
      </c>
      <c r="B58" s="657"/>
      <c r="C58" s="657"/>
      <c r="D58" s="657"/>
      <c r="E58" s="657"/>
      <c r="F58" s="658"/>
      <c r="G58" s="159" t="s">
        <v>76</v>
      </c>
      <c r="H58" s="109"/>
      <c r="I58" s="109"/>
      <c r="J58" s="109"/>
      <c r="K58" s="109"/>
      <c r="L58" s="109"/>
      <c r="M58" s="109"/>
      <c r="N58" s="109"/>
      <c r="O58" s="110"/>
      <c r="P58" s="108" t="s">
        <v>77</v>
      </c>
      <c r="Q58" s="109"/>
      <c r="R58" s="109"/>
      <c r="S58" s="109"/>
      <c r="T58" s="109"/>
      <c r="U58" s="109"/>
      <c r="V58" s="109"/>
      <c r="W58" s="109"/>
      <c r="X58" s="110"/>
      <c r="Y58" s="896"/>
      <c r="Z58" s="266"/>
      <c r="AA58" s="267"/>
      <c r="AB58" s="897" t="s">
        <v>60</v>
      </c>
      <c r="AC58" s="898"/>
      <c r="AD58" s="899"/>
      <c r="AE58" s="889" t="s">
        <v>825</v>
      </c>
      <c r="AF58" s="889"/>
      <c r="AG58" s="889"/>
      <c r="AH58" s="117"/>
      <c r="AI58" s="889" t="s">
        <v>822</v>
      </c>
      <c r="AJ58" s="889"/>
      <c r="AK58" s="889"/>
      <c r="AL58" s="117"/>
      <c r="AM58" s="889" t="s">
        <v>61</v>
      </c>
      <c r="AN58" s="889"/>
      <c r="AO58" s="889"/>
      <c r="AP58" s="117"/>
      <c r="AQ58" s="124" t="s">
        <v>78</v>
      </c>
      <c r="AR58" s="125"/>
      <c r="AS58" s="125"/>
      <c r="AT58" s="126"/>
      <c r="AU58" s="127" t="s">
        <v>79</v>
      </c>
      <c r="AV58" s="127"/>
      <c r="AW58" s="127"/>
      <c r="AX58" s="128"/>
      <c r="AY58" s="31">
        <f>COUNTA($G$60)</f>
        <v>0</v>
      </c>
    </row>
    <row r="59" spans="1:51" ht="18.75" hidden="1"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80</v>
      </c>
      <c r="AT59" s="132"/>
      <c r="AU59" s="130"/>
      <c r="AV59" s="130"/>
      <c r="AW59" s="112" t="s">
        <v>81</v>
      </c>
      <c r="AX59" s="133"/>
      <c r="AY59" s="31">
        <f t="shared" ref="AY59:AY64" si="8">$AY$58</f>
        <v>0</v>
      </c>
    </row>
    <row r="60" spans="1:51" ht="22.5" hidden="1"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84</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85</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86</v>
      </c>
      <c r="Z62" s="890"/>
      <c r="AA62" s="891"/>
      <c r="AB62" s="101" t="s">
        <v>87</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16" t="s">
        <v>88</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6" t="s">
        <v>75</v>
      </c>
      <c r="B65" s="657"/>
      <c r="C65" s="657"/>
      <c r="D65" s="657"/>
      <c r="E65" s="657"/>
      <c r="F65" s="658"/>
      <c r="G65" s="159" t="s">
        <v>76</v>
      </c>
      <c r="H65" s="109"/>
      <c r="I65" s="109"/>
      <c r="J65" s="109"/>
      <c r="K65" s="109"/>
      <c r="L65" s="109"/>
      <c r="M65" s="109"/>
      <c r="N65" s="109"/>
      <c r="O65" s="110"/>
      <c r="P65" s="108" t="s">
        <v>77</v>
      </c>
      <c r="Q65" s="109"/>
      <c r="R65" s="109"/>
      <c r="S65" s="109"/>
      <c r="T65" s="109"/>
      <c r="U65" s="109"/>
      <c r="V65" s="109"/>
      <c r="W65" s="109"/>
      <c r="X65" s="110"/>
      <c r="Y65" s="896"/>
      <c r="Z65" s="266"/>
      <c r="AA65" s="267"/>
      <c r="AB65" s="897" t="s">
        <v>60</v>
      </c>
      <c r="AC65" s="898"/>
      <c r="AD65" s="899"/>
      <c r="AE65" s="889" t="s">
        <v>825</v>
      </c>
      <c r="AF65" s="889"/>
      <c r="AG65" s="889"/>
      <c r="AH65" s="117"/>
      <c r="AI65" s="889" t="s">
        <v>822</v>
      </c>
      <c r="AJ65" s="889"/>
      <c r="AK65" s="889"/>
      <c r="AL65" s="117"/>
      <c r="AM65" s="889" t="s">
        <v>61</v>
      </c>
      <c r="AN65" s="889"/>
      <c r="AO65" s="889"/>
      <c r="AP65" s="117"/>
      <c r="AQ65" s="124" t="s">
        <v>78</v>
      </c>
      <c r="AR65" s="125"/>
      <c r="AS65" s="125"/>
      <c r="AT65" s="126"/>
      <c r="AU65" s="127" t="s">
        <v>79</v>
      </c>
      <c r="AV65" s="127"/>
      <c r="AW65" s="127"/>
      <c r="AX65" s="128"/>
      <c r="AY65" s="31">
        <f>COUNTA($G$67)</f>
        <v>0</v>
      </c>
    </row>
    <row r="66" spans="1:51" ht="18.75" hidden="1"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80</v>
      </c>
      <c r="AT66" s="132"/>
      <c r="AU66" s="130"/>
      <c r="AV66" s="130"/>
      <c r="AW66" s="112" t="s">
        <v>81</v>
      </c>
      <c r="AX66" s="133"/>
      <c r="AY66" s="31">
        <f t="shared" ref="AY66:AY71" si="9">$AY$65</f>
        <v>0</v>
      </c>
    </row>
    <row r="67" spans="1:51" ht="22.5" hidden="1"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84</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85</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86</v>
      </c>
      <c r="Z69" s="890"/>
      <c r="AA69" s="891"/>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16" t="s">
        <v>88</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31" sqref="L31:X3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832</v>
      </c>
      <c r="B2" s="926"/>
      <c r="C2" s="926"/>
      <c r="D2" s="926"/>
      <c r="E2" s="926"/>
      <c r="F2" s="927"/>
      <c r="G2" s="292" t="s">
        <v>833</v>
      </c>
      <c r="H2" s="293"/>
      <c r="I2" s="293"/>
      <c r="J2" s="293"/>
      <c r="K2" s="293"/>
      <c r="L2" s="293"/>
      <c r="M2" s="293"/>
      <c r="N2" s="293"/>
      <c r="O2" s="293"/>
      <c r="P2" s="293"/>
      <c r="Q2" s="293"/>
      <c r="R2" s="293"/>
      <c r="S2" s="293"/>
      <c r="T2" s="293"/>
      <c r="U2" s="293"/>
      <c r="V2" s="293"/>
      <c r="W2" s="293"/>
      <c r="X2" s="293"/>
      <c r="Y2" s="293"/>
      <c r="Z2" s="293"/>
      <c r="AA2" s="293"/>
      <c r="AB2" s="294"/>
      <c r="AC2" s="292" t="s">
        <v>834</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x14ac:dyDescent="0.15">
      <c r="A3" s="928"/>
      <c r="B3" s="929"/>
      <c r="C3" s="929"/>
      <c r="D3" s="929"/>
      <c r="E3" s="929"/>
      <c r="F3" s="930"/>
      <c r="G3" s="296" t="s">
        <v>215</v>
      </c>
      <c r="H3" s="297"/>
      <c r="I3" s="297"/>
      <c r="J3" s="297"/>
      <c r="K3" s="297"/>
      <c r="L3" s="298" t="s">
        <v>216</v>
      </c>
      <c r="M3" s="297"/>
      <c r="N3" s="297"/>
      <c r="O3" s="297"/>
      <c r="P3" s="297"/>
      <c r="Q3" s="297"/>
      <c r="R3" s="297"/>
      <c r="S3" s="297"/>
      <c r="T3" s="297"/>
      <c r="U3" s="297"/>
      <c r="V3" s="297"/>
      <c r="W3" s="297"/>
      <c r="X3" s="299"/>
      <c r="Y3" s="300" t="s">
        <v>217</v>
      </c>
      <c r="Z3" s="301"/>
      <c r="AA3" s="301"/>
      <c r="AB3" s="302"/>
      <c r="AC3" s="296" t="s">
        <v>215</v>
      </c>
      <c r="AD3" s="297"/>
      <c r="AE3" s="297"/>
      <c r="AF3" s="297"/>
      <c r="AG3" s="297"/>
      <c r="AH3" s="298" t="s">
        <v>216</v>
      </c>
      <c r="AI3" s="297"/>
      <c r="AJ3" s="297"/>
      <c r="AK3" s="297"/>
      <c r="AL3" s="297"/>
      <c r="AM3" s="297"/>
      <c r="AN3" s="297"/>
      <c r="AO3" s="297"/>
      <c r="AP3" s="297"/>
      <c r="AQ3" s="297"/>
      <c r="AR3" s="297"/>
      <c r="AS3" s="297"/>
      <c r="AT3" s="299"/>
      <c r="AU3" s="300" t="s">
        <v>217</v>
      </c>
      <c r="AV3" s="301"/>
      <c r="AW3" s="301"/>
      <c r="AX3" s="303"/>
      <c r="AY3" s="31">
        <f>$AY$2</f>
        <v>2</v>
      </c>
    </row>
    <row r="4" spans="1:51" ht="24.75" customHeight="1" x14ac:dyDescent="0.15">
      <c r="A4" s="928"/>
      <c r="B4" s="929"/>
      <c r="C4" s="929"/>
      <c r="D4" s="929"/>
      <c r="E4" s="929"/>
      <c r="F4" s="930"/>
      <c r="G4" s="282" t="s">
        <v>230</v>
      </c>
      <c r="H4" s="283"/>
      <c r="I4" s="283"/>
      <c r="J4" s="283"/>
      <c r="K4" s="284"/>
      <c r="L4" s="285" t="s">
        <v>835</v>
      </c>
      <c r="M4" s="286"/>
      <c r="N4" s="286"/>
      <c r="O4" s="286"/>
      <c r="P4" s="286"/>
      <c r="Q4" s="286"/>
      <c r="R4" s="286"/>
      <c r="S4" s="286"/>
      <c r="T4" s="286"/>
      <c r="U4" s="286"/>
      <c r="V4" s="286"/>
      <c r="W4" s="286"/>
      <c r="X4" s="287"/>
      <c r="Y4" s="288">
        <v>1.6</v>
      </c>
      <c r="Z4" s="289"/>
      <c r="AA4" s="289"/>
      <c r="AB4" s="290"/>
      <c r="AC4" s="282" t="s">
        <v>218</v>
      </c>
      <c r="AD4" s="283"/>
      <c r="AE4" s="283"/>
      <c r="AF4" s="283"/>
      <c r="AG4" s="284"/>
      <c r="AH4" s="285" t="s">
        <v>836</v>
      </c>
      <c r="AI4" s="286"/>
      <c r="AJ4" s="286"/>
      <c r="AK4" s="286"/>
      <c r="AL4" s="286"/>
      <c r="AM4" s="286"/>
      <c r="AN4" s="286"/>
      <c r="AO4" s="286"/>
      <c r="AP4" s="286"/>
      <c r="AQ4" s="286"/>
      <c r="AR4" s="286"/>
      <c r="AS4" s="286"/>
      <c r="AT4" s="287"/>
      <c r="AU4" s="288">
        <v>333.6</v>
      </c>
      <c r="AV4" s="289"/>
      <c r="AW4" s="289"/>
      <c r="AX4" s="291"/>
      <c r="AY4" s="31">
        <f t="shared" ref="AY4:AY14" si="0">$AY$2</f>
        <v>2</v>
      </c>
    </row>
    <row r="5" spans="1:51" ht="24.75" customHeight="1" x14ac:dyDescent="0.15">
      <c r="A5" s="928"/>
      <c r="B5" s="929"/>
      <c r="C5" s="929"/>
      <c r="D5" s="929"/>
      <c r="E5" s="929"/>
      <c r="F5" s="930"/>
      <c r="G5" s="272" t="s">
        <v>247</v>
      </c>
      <c r="H5" s="273"/>
      <c r="I5" s="273"/>
      <c r="J5" s="273"/>
      <c r="K5" s="274"/>
      <c r="L5" s="275" t="s">
        <v>837</v>
      </c>
      <c r="M5" s="276"/>
      <c r="N5" s="276"/>
      <c r="O5" s="276"/>
      <c r="P5" s="276"/>
      <c r="Q5" s="276"/>
      <c r="R5" s="276"/>
      <c r="S5" s="276"/>
      <c r="T5" s="276"/>
      <c r="U5" s="276"/>
      <c r="V5" s="276"/>
      <c r="W5" s="276"/>
      <c r="X5" s="277"/>
      <c r="Y5" s="278">
        <v>1.6</v>
      </c>
      <c r="Z5" s="279"/>
      <c r="AA5" s="279"/>
      <c r="AB5" s="280"/>
      <c r="AC5" s="272" t="s">
        <v>838</v>
      </c>
      <c r="AD5" s="273"/>
      <c r="AE5" s="273"/>
      <c r="AF5" s="273"/>
      <c r="AG5" s="274"/>
      <c r="AH5" s="275" t="s">
        <v>839</v>
      </c>
      <c r="AI5" s="276"/>
      <c r="AJ5" s="276"/>
      <c r="AK5" s="276"/>
      <c r="AL5" s="276"/>
      <c r="AM5" s="276"/>
      <c r="AN5" s="276"/>
      <c r="AO5" s="276"/>
      <c r="AP5" s="276"/>
      <c r="AQ5" s="276"/>
      <c r="AR5" s="276"/>
      <c r="AS5" s="276"/>
      <c r="AT5" s="277"/>
      <c r="AU5" s="278">
        <v>41.7</v>
      </c>
      <c r="AV5" s="279"/>
      <c r="AW5" s="279"/>
      <c r="AX5" s="281"/>
      <c r="AY5" s="31">
        <f t="shared" si="0"/>
        <v>2</v>
      </c>
    </row>
    <row r="6" spans="1:51" ht="24.75" customHeight="1" x14ac:dyDescent="0.15">
      <c r="A6" s="928"/>
      <c r="B6" s="929"/>
      <c r="C6" s="929"/>
      <c r="D6" s="929"/>
      <c r="E6" s="929"/>
      <c r="F6" s="930"/>
      <c r="G6" s="272" t="s">
        <v>224</v>
      </c>
      <c r="H6" s="273"/>
      <c r="I6" s="273"/>
      <c r="J6" s="273"/>
      <c r="K6" s="274"/>
      <c r="L6" s="275" t="s">
        <v>224</v>
      </c>
      <c r="M6" s="276"/>
      <c r="N6" s="276"/>
      <c r="O6" s="276"/>
      <c r="P6" s="276"/>
      <c r="Q6" s="276"/>
      <c r="R6" s="276"/>
      <c r="S6" s="276"/>
      <c r="T6" s="276"/>
      <c r="U6" s="276"/>
      <c r="V6" s="276"/>
      <c r="W6" s="276"/>
      <c r="X6" s="277"/>
      <c r="Y6" s="278">
        <v>0.3</v>
      </c>
      <c r="Z6" s="279"/>
      <c r="AA6" s="279"/>
      <c r="AB6" s="280"/>
      <c r="AC6" s="272" t="s">
        <v>840</v>
      </c>
      <c r="AD6" s="273"/>
      <c r="AE6" s="273"/>
      <c r="AF6" s="273"/>
      <c r="AG6" s="274"/>
      <c r="AH6" s="275" t="s">
        <v>841</v>
      </c>
      <c r="AI6" s="276"/>
      <c r="AJ6" s="276"/>
      <c r="AK6" s="276"/>
      <c r="AL6" s="276"/>
      <c r="AM6" s="276"/>
      <c r="AN6" s="276"/>
      <c r="AO6" s="276"/>
      <c r="AP6" s="276"/>
      <c r="AQ6" s="276"/>
      <c r="AR6" s="276"/>
      <c r="AS6" s="276"/>
      <c r="AT6" s="277"/>
      <c r="AU6" s="278">
        <v>28</v>
      </c>
      <c r="AV6" s="279"/>
      <c r="AW6" s="279"/>
      <c r="AX6" s="281"/>
      <c r="AY6" s="31">
        <f t="shared" si="0"/>
        <v>2</v>
      </c>
    </row>
    <row r="7" spans="1:51" ht="24.75" customHeight="1" x14ac:dyDescent="0.15">
      <c r="A7" s="928"/>
      <c r="B7" s="929"/>
      <c r="C7" s="929"/>
      <c r="D7" s="929"/>
      <c r="E7" s="929"/>
      <c r="F7" s="930"/>
      <c r="G7" s="272" t="s">
        <v>227</v>
      </c>
      <c r="H7" s="273"/>
      <c r="I7" s="273"/>
      <c r="J7" s="273"/>
      <c r="K7" s="274"/>
      <c r="L7" s="275" t="s">
        <v>227</v>
      </c>
      <c r="M7" s="276"/>
      <c r="N7" s="276"/>
      <c r="O7" s="276"/>
      <c r="P7" s="276"/>
      <c r="Q7" s="276"/>
      <c r="R7" s="276"/>
      <c r="S7" s="276"/>
      <c r="T7" s="276"/>
      <c r="U7" s="276"/>
      <c r="V7" s="276"/>
      <c r="W7" s="276"/>
      <c r="X7" s="277"/>
      <c r="Y7" s="278">
        <v>0.3</v>
      </c>
      <c r="Z7" s="279"/>
      <c r="AA7" s="279"/>
      <c r="AB7" s="280"/>
      <c r="AC7" s="272" t="s">
        <v>228</v>
      </c>
      <c r="AD7" s="273"/>
      <c r="AE7" s="273"/>
      <c r="AF7" s="273"/>
      <c r="AG7" s="274"/>
      <c r="AH7" s="275" t="s">
        <v>842</v>
      </c>
      <c r="AI7" s="276"/>
      <c r="AJ7" s="276"/>
      <c r="AK7" s="276"/>
      <c r="AL7" s="276"/>
      <c r="AM7" s="276"/>
      <c r="AN7" s="276"/>
      <c r="AO7" s="276"/>
      <c r="AP7" s="276"/>
      <c r="AQ7" s="276"/>
      <c r="AR7" s="276"/>
      <c r="AS7" s="276"/>
      <c r="AT7" s="277"/>
      <c r="AU7" s="278">
        <v>11.7</v>
      </c>
      <c r="AV7" s="279"/>
      <c r="AW7" s="279"/>
      <c r="AX7" s="281"/>
      <c r="AY7" s="31">
        <f t="shared" si="0"/>
        <v>2</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t="s">
        <v>843</v>
      </c>
      <c r="AD8" s="273"/>
      <c r="AE8" s="273"/>
      <c r="AF8" s="273"/>
      <c r="AG8" s="274"/>
      <c r="AH8" s="275" t="s">
        <v>844</v>
      </c>
      <c r="AI8" s="276"/>
      <c r="AJ8" s="276"/>
      <c r="AK8" s="276"/>
      <c r="AL8" s="276"/>
      <c r="AM8" s="276"/>
      <c r="AN8" s="276"/>
      <c r="AO8" s="276"/>
      <c r="AP8" s="276"/>
      <c r="AQ8" s="276"/>
      <c r="AR8" s="276"/>
      <c r="AS8" s="276"/>
      <c r="AT8" s="277"/>
      <c r="AU8" s="278">
        <v>9.1</v>
      </c>
      <c r="AV8" s="279"/>
      <c r="AW8" s="279"/>
      <c r="AX8" s="281"/>
      <c r="AY8" s="31">
        <f t="shared" si="0"/>
        <v>2</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t="s">
        <v>227</v>
      </c>
      <c r="AD9" s="273"/>
      <c r="AE9" s="273"/>
      <c r="AF9" s="273"/>
      <c r="AG9" s="274"/>
      <c r="AH9" s="275" t="s">
        <v>227</v>
      </c>
      <c r="AI9" s="276"/>
      <c r="AJ9" s="276"/>
      <c r="AK9" s="276"/>
      <c r="AL9" s="276"/>
      <c r="AM9" s="276"/>
      <c r="AN9" s="276"/>
      <c r="AO9" s="276"/>
      <c r="AP9" s="276"/>
      <c r="AQ9" s="276"/>
      <c r="AR9" s="276"/>
      <c r="AS9" s="276"/>
      <c r="AT9" s="277"/>
      <c r="AU9" s="278">
        <v>5.8</v>
      </c>
      <c r="AV9" s="279"/>
      <c r="AW9" s="279"/>
      <c r="AX9" s="281"/>
      <c r="AY9" s="31">
        <f t="shared" si="0"/>
        <v>2</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t="s">
        <v>259</v>
      </c>
      <c r="AD10" s="273"/>
      <c r="AE10" s="273"/>
      <c r="AF10" s="273"/>
      <c r="AG10" s="274"/>
      <c r="AH10" s="275" t="s">
        <v>845</v>
      </c>
      <c r="AI10" s="276"/>
      <c r="AJ10" s="276"/>
      <c r="AK10" s="276"/>
      <c r="AL10" s="276"/>
      <c r="AM10" s="276"/>
      <c r="AN10" s="276"/>
      <c r="AO10" s="276"/>
      <c r="AP10" s="276"/>
      <c r="AQ10" s="276"/>
      <c r="AR10" s="276"/>
      <c r="AS10" s="276"/>
      <c r="AT10" s="277"/>
      <c r="AU10" s="278">
        <v>3</v>
      </c>
      <c r="AV10" s="279"/>
      <c r="AW10" s="279"/>
      <c r="AX10" s="281"/>
      <c r="AY10" s="31">
        <f t="shared" si="0"/>
        <v>2</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t="s">
        <v>846</v>
      </c>
      <c r="AD11" s="273"/>
      <c r="AE11" s="273"/>
      <c r="AF11" s="273"/>
      <c r="AG11" s="274"/>
      <c r="AH11" s="275" t="s">
        <v>847</v>
      </c>
      <c r="AI11" s="276"/>
      <c r="AJ11" s="276"/>
      <c r="AK11" s="276"/>
      <c r="AL11" s="276"/>
      <c r="AM11" s="276"/>
      <c r="AN11" s="276"/>
      <c r="AO11" s="276"/>
      <c r="AP11" s="276"/>
      <c r="AQ11" s="276"/>
      <c r="AR11" s="276"/>
      <c r="AS11" s="276"/>
      <c r="AT11" s="277"/>
      <c r="AU11" s="278">
        <v>6.3</v>
      </c>
      <c r="AV11" s="279"/>
      <c r="AW11" s="279"/>
      <c r="AX11" s="281"/>
      <c r="AY11" s="31">
        <f t="shared" si="0"/>
        <v>2</v>
      </c>
    </row>
    <row r="12" spans="1:51" ht="24.75" hidden="1"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
      <c r="A14" s="928"/>
      <c r="B14" s="929"/>
      <c r="C14" s="929"/>
      <c r="D14" s="929"/>
      <c r="E14" s="929"/>
      <c r="F14" s="930"/>
      <c r="G14" s="263" t="s">
        <v>44</v>
      </c>
      <c r="H14" s="264"/>
      <c r="I14" s="264"/>
      <c r="J14" s="264"/>
      <c r="K14" s="264"/>
      <c r="L14" s="265"/>
      <c r="M14" s="266"/>
      <c r="N14" s="266"/>
      <c r="O14" s="266"/>
      <c r="P14" s="266"/>
      <c r="Q14" s="266"/>
      <c r="R14" s="266"/>
      <c r="S14" s="266"/>
      <c r="T14" s="266"/>
      <c r="U14" s="266"/>
      <c r="V14" s="266"/>
      <c r="W14" s="266"/>
      <c r="X14" s="267"/>
      <c r="Y14" s="268">
        <f>SUM(Y4:AB13)</f>
        <v>3.8</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439.20000000000005</v>
      </c>
      <c r="AV14" s="269"/>
      <c r="AW14" s="269"/>
      <c r="AX14" s="271"/>
      <c r="AY14" s="31">
        <f t="shared" si="0"/>
        <v>2</v>
      </c>
    </row>
    <row r="15" spans="1:51" ht="30" customHeight="1" x14ac:dyDescent="0.15">
      <c r="A15" s="928"/>
      <c r="B15" s="929"/>
      <c r="C15" s="929"/>
      <c r="D15" s="929"/>
      <c r="E15" s="929"/>
      <c r="F15" s="930"/>
      <c r="G15" s="292" t="s">
        <v>848</v>
      </c>
      <c r="H15" s="293"/>
      <c r="I15" s="293"/>
      <c r="J15" s="293"/>
      <c r="K15" s="293"/>
      <c r="L15" s="293"/>
      <c r="M15" s="293"/>
      <c r="N15" s="293"/>
      <c r="O15" s="293"/>
      <c r="P15" s="293"/>
      <c r="Q15" s="293"/>
      <c r="R15" s="293"/>
      <c r="S15" s="293"/>
      <c r="T15" s="293"/>
      <c r="U15" s="293"/>
      <c r="V15" s="293"/>
      <c r="W15" s="293"/>
      <c r="X15" s="293"/>
      <c r="Y15" s="293"/>
      <c r="Z15" s="293"/>
      <c r="AA15" s="293"/>
      <c r="AB15" s="294"/>
      <c r="AC15" s="292" t="s">
        <v>849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2</v>
      </c>
    </row>
    <row r="16" spans="1:51" ht="25.5" customHeight="1" x14ac:dyDescent="0.15">
      <c r="A16" s="928"/>
      <c r="B16" s="929"/>
      <c r="C16" s="929"/>
      <c r="D16" s="929"/>
      <c r="E16" s="929"/>
      <c r="F16" s="930"/>
      <c r="G16" s="296" t="s">
        <v>215</v>
      </c>
      <c r="H16" s="297"/>
      <c r="I16" s="297"/>
      <c r="J16" s="297"/>
      <c r="K16" s="297"/>
      <c r="L16" s="298" t="s">
        <v>216</v>
      </c>
      <c r="M16" s="297"/>
      <c r="N16" s="297"/>
      <c r="O16" s="297"/>
      <c r="P16" s="297"/>
      <c r="Q16" s="297"/>
      <c r="R16" s="297"/>
      <c r="S16" s="297"/>
      <c r="T16" s="297"/>
      <c r="U16" s="297"/>
      <c r="V16" s="297"/>
      <c r="W16" s="297"/>
      <c r="X16" s="299"/>
      <c r="Y16" s="300" t="s">
        <v>217</v>
      </c>
      <c r="Z16" s="301"/>
      <c r="AA16" s="301"/>
      <c r="AB16" s="302"/>
      <c r="AC16" s="296" t="s">
        <v>215</v>
      </c>
      <c r="AD16" s="297"/>
      <c r="AE16" s="297"/>
      <c r="AF16" s="297"/>
      <c r="AG16" s="297"/>
      <c r="AH16" s="298" t="s">
        <v>216</v>
      </c>
      <c r="AI16" s="297"/>
      <c r="AJ16" s="297"/>
      <c r="AK16" s="297"/>
      <c r="AL16" s="297"/>
      <c r="AM16" s="297"/>
      <c r="AN16" s="297"/>
      <c r="AO16" s="297"/>
      <c r="AP16" s="297"/>
      <c r="AQ16" s="297"/>
      <c r="AR16" s="297"/>
      <c r="AS16" s="297"/>
      <c r="AT16" s="299"/>
      <c r="AU16" s="300" t="s">
        <v>217</v>
      </c>
      <c r="AV16" s="301"/>
      <c r="AW16" s="301"/>
      <c r="AX16" s="303"/>
      <c r="AY16" s="31">
        <f>$AY$15</f>
        <v>2</v>
      </c>
    </row>
    <row r="17" spans="1:51" ht="24.75" customHeight="1" x14ac:dyDescent="0.15">
      <c r="A17" s="928"/>
      <c r="B17" s="929"/>
      <c r="C17" s="929"/>
      <c r="D17" s="929"/>
      <c r="E17" s="929"/>
      <c r="F17" s="930"/>
      <c r="G17" s="282" t="s">
        <v>237</v>
      </c>
      <c r="H17" s="283"/>
      <c r="I17" s="283"/>
      <c r="J17" s="283"/>
      <c r="K17" s="284"/>
      <c r="L17" s="285" t="s">
        <v>850</v>
      </c>
      <c r="M17" s="286"/>
      <c r="N17" s="286"/>
      <c r="O17" s="286"/>
      <c r="P17" s="286"/>
      <c r="Q17" s="286"/>
      <c r="R17" s="286"/>
      <c r="S17" s="286"/>
      <c r="T17" s="286"/>
      <c r="U17" s="286"/>
      <c r="V17" s="286"/>
      <c r="W17" s="286"/>
      <c r="X17" s="287"/>
      <c r="Y17" s="288">
        <v>159.1</v>
      </c>
      <c r="Z17" s="289"/>
      <c r="AA17" s="289"/>
      <c r="AB17" s="290"/>
      <c r="AC17" s="282" t="s">
        <v>218</v>
      </c>
      <c r="AD17" s="283"/>
      <c r="AE17" s="283"/>
      <c r="AF17" s="283"/>
      <c r="AG17" s="284"/>
      <c r="AH17" s="285" t="s">
        <v>851</v>
      </c>
      <c r="AI17" s="286"/>
      <c r="AJ17" s="286"/>
      <c r="AK17" s="286"/>
      <c r="AL17" s="286"/>
      <c r="AM17" s="286"/>
      <c r="AN17" s="286"/>
      <c r="AO17" s="286"/>
      <c r="AP17" s="286"/>
      <c r="AQ17" s="286"/>
      <c r="AR17" s="286"/>
      <c r="AS17" s="286"/>
      <c r="AT17" s="287"/>
      <c r="AU17" s="288">
        <v>22.6</v>
      </c>
      <c r="AV17" s="289"/>
      <c r="AW17" s="289"/>
      <c r="AX17" s="291"/>
      <c r="AY17" s="31">
        <f t="shared" ref="AY17:AY27" si="1">$AY$15</f>
        <v>2</v>
      </c>
    </row>
    <row r="18" spans="1:51" ht="24.75" customHeight="1" x14ac:dyDescent="0.15">
      <c r="A18" s="928"/>
      <c r="B18" s="929"/>
      <c r="C18" s="929"/>
      <c r="D18" s="929"/>
      <c r="E18" s="929"/>
      <c r="F18" s="930"/>
      <c r="G18" s="272" t="s">
        <v>237</v>
      </c>
      <c r="H18" s="273"/>
      <c r="I18" s="273"/>
      <c r="J18" s="273"/>
      <c r="K18" s="274"/>
      <c r="L18" s="275" t="s">
        <v>852</v>
      </c>
      <c r="M18" s="276"/>
      <c r="N18" s="276"/>
      <c r="O18" s="276"/>
      <c r="P18" s="276"/>
      <c r="Q18" s="276"/>
      <c r="R18" s="276"/>
      <c r="S18" s="276"/>
      <c r="T18" s="276"/>
      <c r="U18" s="276"/>
      <c r="V18" s="276"/>
      <c r="W18" s="276"/>
      <c r="X18" s="277"/>
      <c r="Y18" s="278">
        <v>14.7</v>
      </c>
      <c r="Z18" s="279"/>
      <c r="AA18" s="279"/>
      <c r="AB18" s="280"/>
      <c r="AC18" s="272" t="s">
        <v>228</v>
      </c>
      <c r="AD18" s="273"/>
      <c r="AE18" s="273"/>
      <c r="AF18" s="273"/>
      <c r="AG18" s="274"/>
      <c r="AH18" s="275" t="s">
        <v>842</v>
      </c>
      <c r="AI18" s="276"/>
      <c r="AJ18" s="276"/>
      <c r="AK18" s="276"/>
      <c r="AL18" s="276"/>
      <c r="AM18" s="276"/>
      <c r="AN18" s="276"/>
      <c r="AO18" s="276"/>
      <c r="AP18" s="276"/>
      <c r="AQ18" s="276"/>
      <c r="AR18" s="276"/>
      <c r="AS18" s="276"/>
      <c r="AT18" s="277"/>
      <c r="AU18" s="278">
        <v>9.1999999999999993</v>
      </c>
      <c r="AV18" s="279"/>
      <c r="AW18" s="279"/>
      <c r="AX18" s="281"/>
      <c r="AY18" s="31">
        <f t="shared" si="1"/>
        <v>2</v>
      </c>
    </row>
    <row r="19" spans="1:51" ht="24.75" customHeight="1" x14ac:dyDescent="0.15">
      <c r="A19" s="928"/>
      <c r="B19" s="929"/>
      <c r="C19" s="929"/>
      <c r="D19" s="929"/>
      <c r="E19" s="929"/>
      <c r="F19" s="930"/>
      <c r="G19" s="272" t="s">
        <v>224</v>
      </c>
      <c r="H19" s="273"/>
      <c r="I19" s="273"/>
      <c r="J19" s="273"/>
      <c r="K19" s="274"/>
      <c r="L19" s="275" t="s">
        <v>224</v>
      </c>
      <c r="M19" s="276"/>
      <c r="N19" s="276"/>
      <c r="O19" s="276"/>
      <c r="P19" s="276"/>
      <c r="Q19" s="276"/>
      <c r="R19" s="276"/>
      <c r="S19" s="276"/>
      <c r="T19" s="276"/>
      <c r="U19" s="276"/>
      <c r="V19" s="276"/>
      <c r="W19" s="276"/>
      <c r="X19" s="277"/>
      <c r="Y19" s="278">
        <v>17.399999999999999</v>
      </c>
      <c r="Z19" s="279"/>
      <c r="AA19" s="279"/>
      <c r="AB19" s="280"/>
      <c r="AC19" s="272" t="s">
        <v>224</v>
      </c>
      <c r="AD19" s="273"/>
      <c r="AE19" s="273"/>
      <c r="AF19" s="273"/>
      <c r="AG19" s="274"/>
      <c r="AH19" s="275" t="s">
        <v>224</v>
      </c>
      <c r="AI19" s="276"/>
      <c r="AJ19" s="276"/>
      <c r="AK19" s="276"/>
      <c r="AL19" s="276"/>
      <c r="AM19" s="276"/>
      <c r="AN19" s="276"/>
      <c r="AO19" s="276"/>
      <c r="AP19" s="276"/>
      <c r="AQ19" s="276"/>
      <c r="AR19" s="276"/>
      <c r="AS19" s="276"/>
      <c r="AT19" s="277"/>
      <c r="AU19" s="278">
        <v>3.5</v>
      </c>
      <c r="AV19" s="279"/>
      <c r="AW19" s="279"/>
      <c r="AX19" s="281"/>
      <c r="AY19" s="31">
        <f t="shared" si="1"/>
        <v>2</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t="s">
        <v>846</v>
      </c>
      <c r="AD20" s="273"/>
      <c r="AE20" s="273"/>
      <c r="AF20" s="273"/>
      <c r="AG20" s="274"/>
      <c r="AH20" s="275" t="s">
        <v>853</v>
      </c>
      <c r="AI20" s="276"/>
      <c r="AJ20" s="276"/>
      <c r="AK20" s="276"/>
      <c r="AL20" s="276"/>
      <c r="AM20" s="276"/>
      <c r="AN20" s="276"/>
      <c r="AO20" s="276"/>
      <c r="AP20" s="276"/>
      <c r="AQ20" s="276"/>
      <c r="AR20" s="276"/>
      <c r="AS20" s="276"/>
      <c r="AT20" s="277"/>
      <c r="AU20" s="278">
        <v>3.4</v>
      </c>
      <c r="AV20" s="279"/>
      <c r="AW20" s="279"/>
      <c r="AX20" s="281"/>
      <c r="AY20" s="31">
        <f t="shared" si="1"/>
        <v>2</v>
      </c>
    </row>
    <row r="21" spans="1:51" ht="24.75" hidden="1"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hidden="1"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hidden="1"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hidden="1"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hidden="1"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hidden="1"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thickBot="1" x14ac:dyDescent="0.2">
      <c r="A27" s="928"/>
      <c r="B27" s="929"/>
      <c r="C27" s="929"/>
      <c r="D27" s="929"/>
      <c r="E27" s="929"/>
      <c r="F27" s="930"/>
      <c r="G27" s="263" t="s">
        <v>44</v>
      </c>
      <c r="H27" s="264"/>
      <c r="I27" s="264"/>
      <c r="J27" s="264"/>
      <c r="K27" s="264"/>
      <c r="L27" s="265"/>
      <c r="M27" s="266"/>
      <c r="N27" s="266"/>
      <c r="O27" s="266"/>
      <c r="P27" s="266"/>
      <c r="Q27" s="266"/>
      <c r="R27" s="266"/>
      <c r="S27" s="266"/>
      <c r="T27" s="266"/>
      <c r="U27" s="266"/>
      <c r="V27" s="266"/>
      <c r="W27" s="266"/>
      <c r="X27" s="267"/>
      <c r="Y27" s="268">
        <f>SUM(Y17:AB26)</f>
        <v>191.2</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38.699999999999996</v>
      </c>
      <c r="AV27" s="269"/>
      <c r="AW27" s="269"/>
      <c r="AX27" s="271"/>
      <c r="AY27" s="31">
        <f t="shared" si="1"/>
        <v>2</v>
      </c>
    </row>
    <row r="28" spans="1:51" ht="30" customHeight="1" x14ac:dyDescent="0.15">
      <c r="A28" s="928"/>
      <c r="B28" s="929"/>
      <c r="C28" s="929"/>
      <c r="D28" s="929"/>
      <c r="E28" s="929"/>
      <c r="F28" s="930"/>
      <c r="G28" s="292" t="s">
        <v>854</v>
      </c>
      <c r="H28" s="293"/>
      <c r="I28" s="293"/>
      <c r="J28" s="293"/>
      <c r="K28" s="293"/>
      <c r="L28" s="293"/>
      <c r="M28" s="293"/>
      <c r="N28" s="293"/>
      <c r="O28" s="293"/>
      <c r="P28" s="293"/>
      <c r="Q28" s="293"/>
      <c r="R28" s="293"/>
      <c r="S28" s="293"/>
      <c r="T28" s="293"/>
      <c r="U28" s="293"/>
      <c r="V28" s="293"/>
      <c r="W28" s="293"/>
      <c r="X28" s="293"/>
      <c r="Y28" s="293"/>
      <c r="Z28" s="293"/>
      <c r="AA28" s="293"/>
      <c r="AB28" s="294"/>
      <c r="AC28" s="292" t="s">
        <v>855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1</v>
      </c>
    </row>
    <row r="29" spans="1:51" ht="24.75" customHeight="1" x14ac:dyDescent="0.15">
      <c r="A29" s="928"/>
      <c r="B29" s="929"/>
      <c r="C29" s="929"/>
      <c r="D29" s="929"/>
      <c r="E29" s="929"/>
      <c r="F29" s="930"/>
      <c r="G29" s="296" t="s">
        <v>215</v>
      </c>
      <c r="H29" s="297"/>
      <c r="I29" s="297"/>
      <c r="J29" s="297"/>
      <c r="K29" s="297"/>
      <c r="L29" s="298" t="s">
        <v>216</v>
      </c>
      <c r="M29" s="297"/>
      <c r="N29" s="297"/>
      <c r="O29" s="297"/>
      <c r="P29" s="297"/>
      <c r="Q29" s="297"/>
      <c r="R29" s="297"/>
      <c r="S29" s="297"/>
      <c r="T29" s="297"/>
      <c r="U29" s="297"/>
      <c r="V29" s="297"/>
      <c r="W29" s="297"/>
      <c r="X29" s="299"/>
      <c r="Y29" s="300" t="s">
        <v>217</v>
      </c>
      <c r="Z29" s="301"/>
      <c r="AA29" s="301"/>
      <c r="AB29" s="302"/>
      <c r="AC29" s="296" t="s">
        <v>215</v>
      </c>
      <c r="AD29" s="297"/>
      <c r="AE29" s="297"/>
      <c r="AF29" s="297"/>
      <c r="AG29" s="297"/>
      <c r="AH29" s="298" t="s">
        <v>216</v>
      </c>
      <c r="AI29" s="297"/>
      <c r="AJ29" s="297"/>
      <c r="AK29" s="297"/>
      <c r="AL29" s="297"/>
      <c r="AM29" s="297"/>
      <c r="AN29" s="297"/>
      <c r="AO29" s="297"/>
      <c r="AP29" s="297"/>
      <c r="AQ29" s="297"/>
      <c r="AR29" s="297"/>
      <c r="AS29" s="297"/>
      <c r="AT29" s="299"/>
      <c r="AU29" s="300" t="s">
        <v>217</v>
      </c>
      <c r="AV29" s="301"/>
      <c r="AW29" s="301"/>
      <c r="AX29" s="303"/>
      <c r="AY29" s="31">
        <f>$AY$28</f>
        <v>1</v>
      </c>
    </row>
    <row r="30" spans="1:51" ht="24.75" customHeight="1" x14ac:dyDescent="0.15">
      <c r="A30" s="928"/>
      <c r="B30" s="929"/>
      <c r="C30" s="929"/>
      <c r="D30" s="929"/>
      <c r="E30" s="929"/>
      <c r="F30" s="930"/>
      <c r="G30" s="282" t="s">
        <v>237</v>
      </c>
      <c r="H30" s="283"/>
      <c r="I30" s="283"/>
      <c r="J30" s="283"/>
      <c r="K30" s="284"/>
      <c r="L30" s="285" t="s">
        <v>856</v>
      </c>
      <c r="M30" s="286"/>
      <c r="N30" s="286"/>
      <c r="O30" s="286"/>
      <c r="P30" s="286"/>
      <c r="Q30" s="286"/>
      <c r="R30" s="286"/>
      <c r="S30" s="286"/>
      <c r="T30" s="286"/>
      <c r="U30" s="286"/>
      <c r="V30" s="286"/>
      <c r="W30" s="286"/>
      <c r="X30" s="287"/>
      <c r="Y30" s="288">
        <v>7.5</v>
      </c>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1</v>
      </c>
    </row>
    <row r="31" spans="1:51" ht="24.75" customHeight="1" x14ac:dyDescent="0.15">
      <c r="A31" s="928"/>
      <c r="B31" s="929"/>
      <c r="C31" s="929"/>
      <c r="D31" s="929"/>
      <c r="E31" s="929"/>
      <c r="F31" s="930"/>
      <c r="G31" s="272" t="s">
        <v>237</v>
      </c>
      <c r="H31" s="273"/>
      <c r="I31" s="273"/>
      <c r="J31" s="273"/>
      <c r="K31" s="274"/>
      <c r="L31" s="275" t="s">
        <v>857</v>
      </c>
      <c r="M31" s="276"/>
      <c r="N31" s="276"/>
      <c r="O31" s="276"/>
      <c r="P31" s="276"/>
      <c r="Q31" s="276"/>
      <c r="R31" s="276"/>
      <c r="S31" s="276"/>
      <c r="T31" s="276"/>
      <c r="U31" s="276"/>
      <c r="V31" s="276"/>
      <c r="W31" s="276"/>
      <c r="X31" s="277"/>
      <c r="Y31" s="278">
        <v>0.9</v>
      </c>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1</v>
      </c>
    </row>
    <row r="32" spans="1:51" ht="24.75" customHeight="1" x14ac:dyDescent="0.15">
      <c r="A32" s="928"/>
      <c r="B32" s="929"/>
      <c r="C32" s="929"/>
      <c r="D32" s="929"/>
      <c r="E32" s="929"/>
      <c r="F32" s="930"/>
      <c r="G32" s="272" t="s">
        <v>261</v>
      </c>
      <c r="H32" s="273"/>
      <c r="I32" s="273"/>
      <c r="J32" s="273"/>
      <c r="K32" s="274"/>
      <c r="L32" s="275" t="s">
        <v>261</v>
      </c>
      <c r="M32" s="276"/>
      <c r="N32" s="276"/>
      <c r="O32" s="276"/>
      <c r="P32" s="276"/>
      <c r="Q32" s="276"/>
      <c r="R32" s="276"/>
      <c r="S32" s="276"/>
      <c r="T32" s="276"/>
      <c r="U32" s="276"/>
      <c r="V32" s="276"/>
      <c r="W32" s="276"/>
      <c r="X32" s="277"/>
      <c r="Y32" s="278">
        <v>1.4</v>
      </c>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1</v>
      </c>
    </row>
    <row r="33" spans="1:51" ht="24.75" hidden="1"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1</v>
      </c>
    </row>
    <row r="34" spans="1:51" ht="24.75" hidden="1"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1</v>
      </c>
    </row>
    <row r="35" spans="1:51" ht="24.75" hidden="1"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1</v>
      </c>
    </row>
    <row r="36" spans="1:51" ht="24.75" hidden="1"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1</v>
      </c>
    </row>
    <row r="37" spans="1:51" ht="24.75" hidden="1"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1</v>
      </c>
    </row>
    <row r="38" spans="1:51" ht="24.75" hidden="1"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1</v>
      </c>
    </row>
    <row r="39" spans="1:51" ht="24.75" hidden="1"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1</v>
      </c>
    </row>
    <row r="40" spans="1:51" ht="24.75" customHeight="1" x14ac:dyDescent="0.15">
      <c r="A40" s="928"/>
      <c r="B40" s="929"/>
      <c r="C40" s="929"/>
      <c r="D40" s="929"/>
      <c r="E40" s="929"/>
      <c r="F40" s="930"/>
      <c r="G40" s="263" t="s">
        <v>44</v>
      </c>
      <c r="H40" s="264"/>
      <c r="I40" s="264"/>
      <c r="J40" s="264"/>
      <c r="K40" s="264"/>
      <c r="L40" s="265"/>
      <c r="M40" s="266"/>
      <c r="N40" s="266"/>
      <c r="O40" s="266"/>
      <c r="P40" s="266"/>
      <c r="Q40" s="266"/>
      <c r="R40" s="266"/>
      <c r="S40" s="266"/>
      <c r="T40" s="266"/>
      <c r="U40" s="266"/>
      <c r="V40" s="266"/>
      <c r="W40" s="266"/>
      <c r="X40" s="267"/>
      <c r="Y40" s="268">
        <f>SUM(Y30:AB39)</f>
        <v>9.8000000000000007</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1</v>
      </c>
    </row>
    <row r="41" spans="1:51" ht="30" hidden="1" customHeight="1" x14ac:dyDescent="0.15">
      <c r="A41" s="928"/>
      <c r="B41" s="929"/>
      <c r="C41" s="929"/>
      <c r="D41" s="929"/>
      <c r="E41" s="929"/>
      <c r="F41" s="930"/>
      <c r="G41" s="292" t="s">
        <v>858</v>
      </c>
      <c r="H41" s="293"/>
      <c r="I41" s="293"/>
      <c r="J41" s="293"/>
      <c r="K41" s="293"/>
      <c r="L41" s="293"/>
      <c r="M41" s="293"/>
      <c r="N41" s="293"/>
      <c r="O41" s="293"/>
      <c r="P41" s="293"/>
      <c r="Q41" s="293"/>
      <c r="R41" s="293"/>
      <c r="S41" s="293"/>
      <c r="T41" s="293"/>
      <c r="U41" s="293"/>
      <c r="V41" s="293"/>
      <c r="W41" s="293"/>
      <c r="X41" s="293"/>
      <c r="Y41" s="293"/>
      <c r="Z41" s="293"/>
      <c r="AA41" s="293"/>
      <c r="AB41" s="294"/>
      <c r="AC41" s="292" t="s">
        <v>859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15">
      <c r="A42" s="928"/>
      <c r="B42" s="929"/>
      <c r="C42" s="929"/>
      <c r="D42" s="929"/>
      <c r="E42" s="929"/>
      <c r="F42" s="930"/>
      <c r="G42" s="296" t="s">
        <v>215</v>
      </c>
      <c r="H42" s="297"/>
      <c r="I42" s="297"/>
      <c r="J42" s="297"/>
      <c r="K42" s="297"/>
      <c r="L42" s="298" t="s">
        <v>216</v>
      </c>
      <c r="M42" s="297"/>
      <c r="N42" s="297"/>
      <c r="O42" s="297"/>
      <c r="P42" s="297"/>
      <c r="Q42" s="297"/>
      <c r="R42" s="297"/>
      <c r="S42" s="297"/>
      <c r="T42" s="297"/>
      <c r="U42" s="297"/>
      <c r="V42" s="297"/>
      <c r="W42" s="297"/>
      <c r="X42" s="299"/>
      <c r="Y42" s="300" t="s">
        <v>217</v>
      </c>
      <c r="Z42" s="301"/>
      <c r="AA42" s="301"/>
      <c r="AB42" s="302"/>
      <c r="AC42" s="296" t="s">
        <v>215</v>
      </c>
      <c r="AD42" s="297"/>
      <c r="AE42" s="297"/>
      <c r="AF42" s="297"/>
      <c r="AG42" s="297"/>
      <c r="AH42" s="298" t="s">
        <v>216</v>
      </c>
      <c r="AI42" s="297"/>
      <c r="AJ42" s="297"/>
      <c r="AK42" s="297"/>
      <c r="AL42" s="297"/>
      <c r="AM42" s="297"/>
      <c r="AN42" s="297"/>
      <c r="AO42" s="297"/>
      <c r="AP42" s="297"/>
      <c r="AQ42" s="297"/>
      <c r="AR42" s="297"/>
      <c r="AS42" s="297"/>
      <c r="AT42" s="299"/>
      <c r="AU42" s="300" t="s">
        <v>217</v>
      </c>
      <c r="AV42" s="301"/>
      <c r="AW42" s="301"/>
      <c r="AX42" s="303"/>
      <c r="AY42" s="31">
        <f>$AY$41</f>
        <v>0</v>
      </c>
    </row>
    <row r="43" spans="1:51" ht="24.75" hidden="1"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
      <c r="A53" s="931"/>
      <c r="B53" s="932"/>
      <c r="C53" s="932"/>
      <c r="D53" s="932"/>
      <c r="E53" s="932"/>
      <c r="F53" s="933"/>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hidden="1" customHeight="1" thickBot="1" x14ac:dyDescent="0.2"/>
    <row r="55" spans="1:51" ht="30" hidden="1" customHeight="1" x14ac:dyDescent="0.15">
      <c r="A55" s="925" t="s">
        <v>832</v>
      </c>
      <c r="B55" s="926"/>
      <c r="C55" s="926"/>
      <c r="D55" s="926"/>
      <c r="E55" s="926"/>
      <c r="F55" s="927"/>
      <c r="G55" s="292" t="s">
        <v>860</v>
      </c>
      <c r="H55" s="293"/>
      <c r="I55" s="293"/>
      <c r="J55" s="293"/>
      <c r="K55" s="293"/>
      <c r="L55" s="293"/>
      <c r="M55" s="293"/>
      <c r="N55" s="293"/>
      <c r="O55" s="293"/>
      <c r="P55" s="293"/>
      <c r="Q55" s="293"/>
      <c r="R55" s="293"/>
      <c r="S55" s="293"/>
      <c r="T55" s="293"/>
      <c r="U55" s="293"/>
      <c r="V55" s="293"/>
      <c r="W55" s="293"/>
      <c r="X55" s="293"/>
      <c r="Y55" s="293"/>
      <c r="Z55" s="293"/>
      <c r="AA55" s="293"/>
      <c r="AB55" s="294"/>
      <c r="AC55" s="292" t="s">
        <v>861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15">
      <c r="A56" s="928"/>
      <c r="B56" s="929"/>
      <c r="C56" s="929"/>
      <c r="D56" s="929"/>
      <c r="E56" s="929"/>
      <c r="F56" s="930"/>
      <c r="G56" s="296" t="s">
        <v>215</v>
      </c>
      <c r="H56" s="297"/>
      <c r="I56" s="297"/>
      <c r="J56" s="297"/>
      <c r="K56" s="297"/>
      <c r="L56" s="298" t="s">
        <v>216</v>
      </c>
      <c r="M56" s="297"/>
      <c r="N56" s="297"/>
      <c r="O56" s="297"/>
      <c r="P56" s="297"/>
      <c r="Q56" s="297"/>
      <c r="R56" s="297"/>
      <c r="S56" s="297"/>
      <c r="T56" s="297"/>
      <c r="U56" s="297"/>
      <c r="V56" s="297"/>
      <c r="W56" s="297"/>
      <c r="X56" s="299"/>
      <c r="Y56" s="300" t="s">
        <v>217</v>
      </c>
      <c r="Z56" s="301"/>
      <c r="AA56" s="301"/>
      <c r="AB56" s="302"/>
      <c r="AC56" s="296" t="s">
        <v>215</v>
      </c>
      <c r="AD56" s="297"/>
      <c r="AE56" s="297"/>
      <c r="AF56" s="297"/>
      <c r="AG56" s="297"/>
      <c r="AH56" s="298" t="s">
        <v>216</v>
      </c>
      <c r="AI56" s="297"/>
      <c r="AJ56" s="297"/>
      <c r="AK56" s="297"/>
      <c r="AL56" s="297"/>
      <c r="AM56" s="297"/>
      <c r="AN56" s="297"/>
      <c r="AO56" s="297"/>
      <c r="AP56" s="297"/>
      <c r="AQ56" s="297"/>
      <c r="AR56" s="297"/>
      <c r="AS56" s="297"/>
      <c r="AT56" s="299"/>
      <c r="AU56" s="300" t="s">
        <v>217</v>
      </c>
      <c r="AV56" s="301"/>
      <c r="AW56" s="301"/>
      <c r="AX56" s="303"/>
      <c r="AY56" s="31">
        <f>$AY$55</f>
        <v>0</v>
      </c>
    </row>
    <row r="57" spans="1:51" ht="24.75" hidden="1"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28"/>
      <c r="B67" s="929"/>
      <c r="C67" s="929"/>
      <c r="D67" s="929"/>
      <c r="E67" s="929"/>
      <c r="F67" s="930"/>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28"/>
      <c r="B68" s="929"/>
      <c r="C68" s="929"/>
      <c r="D68" s="929"/>
      <c r="E68" s="929"/>
      <c r="F68" s="930"/>
      <c r="G68" s="292" t="s">
        <v>862</v>
      </c>
      <c r="H68" s="293"/>
      <c r="I68" s="293"/>
      <c r="J68" s="293"/>
      <c r="K68" s="293"/>
      <c r="L68" s="293"/>
      <c r="M68" s="293"/>
      <c r="N68" s="293"/>
      <c r="O68" s="293"/>
      <c r="P68" s="293"/>
      <c r="Q68" s="293"/>
      <c r="R68" s="293"/>
      <c r="S68" s="293"/>
      <c r="T68" s="293"/>
      <c r="U68" s="293"/>
      <c r="V68" s="293"/>
      <c r="W68" s="293"/>
      <c r="X68" s="293"/>
      <c r="Y68" s="293"/>
      <c r="Z68" s="293"/>
      <c r="AA68" s="293"/>
      <c r="AB68" s="294"/>
      <c r="AC68" s="292" t="s">
        <v>863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15">
      <c r="A69" s="928"/>
      <c r="B69" s="929"/>
      <c r="C69" s="929"/>
      <c r="D69" s="929"/>
      <c r="E69" s="929"/>
      <c r="F69" s="930"/>
      <c r="G69" s="296" t="s">
        <v>215</v>
      </c>
      <c r="H69" s="297"/>
      <c r="I69" s="297"/>
      <c r="J69" s="297"/>
      <c r="K69" s="297"/>
      <c r="L69" s="298" t="s">
        <v>216</v>
      </c>
      <c r="M69" s="297"/>
      <c r="N69" s="297"/>
      <c r="O69" s="297"/>
      <c r="P69" s="297"/>
      <c r="Q69" s="297"/>
      <c r="R69" s="297"/>
      <c r="S69" s="297"/>
      <c r="T69" s="297"/>
      <c r="U69" s="297"/>
      <c r="V69" s="297"/>
      <c r="W69" s="297"/>
      <c r="X69" s="299"/>
      <c r="Y69" s="300" t="s">
        <v>217</v>
      </c>
      <c r="Z69" s="301"/>
      <c r="AA69" s="301"/>
      <c r="AB69" s="302"/>
      <c r="AC69" s="296" t="s">
        <v>215</v>
      </c>
      <c r="AD69" s="297"/>
      <c r="AE69" s="297"/>
      <c r="AF69" s="297"/>
      <c r="AG69" s="297"/>
      <c r="AH69" s="298" t="s">
        <v>216</v>
      </c>
      <c r="AI69" s="297"/>
      <c r="AJ69" s="297"/>
      <c r="AK69" s="297"/>
      <c r="AL69" s="297"/>
      <c r="AM69" s="297"/>
      <c r="AN69" s="297"/>
      <c r="AO69" s="297"/>
      <c r="AP69" s="297"/>
      <c r="AQ69" s="297"/>
      <c r="AR69" s="297"/>
      <c r="AS69" s="297"/>
      <c r="AT69" s="299"/>
      <c r="AU69" s="300" t="s">
        <v>217</v>
      </c>
      <c r="AV69" s="301"/>
      <c r="AW69" s="301"/>
      <c r="AX69" s="303"/>
      <c r="AY69" s="31">
        <f>$AY$68</f>
        <v>0</v>
      </c>
    </row>
    <row r="70" spans="1:51" ht="24.75" hidden="1"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28"/>
      <c r="B80" s="929"/>
      <c r="C80" s="929"/>
      <c r="D80" s="929"/>
      <c r="E80" s="929"/>
      <c r="F80" s="930"/>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28"/>
      <c r="B81" s="929"/>
      <c r="C81" s="929"/>
      <c r="D81" s="929"/>
      <c r="E81" s="929"/>
      <c r="F81" s="930"/>
      <c r="G81" s="292" t="s">
        <v>864</v>
      </c>
      <c r="H81" s="293"/>
      <c r="I81" s="293"/>
      <c r="J81" s="293"/>
      <c r="K81" s="293"/>
      <c r="L81" s="293"/>
      <c r="M81" s="293"/>
      <c r="N81" s="293"/>
      <c r="O81" s="293"/>
      <c r="P81" s="293"/>
      <c r="Q81" s="293"/>
      <c r="R81" s="293"/>
      <c r="S81" s="293"/>
      <c r="T81" s="293"/>
      <c r="U81" s="293"/>
      <c r="V81" s="293"/>
      <c r="W81" s="293"/>
      <c r="X81" s="293"/>
      <c r="Y81" s="293"/>
      <c r="Z81" s="293"/>
      <c r="AA81" s="293"/>
      <c r="AB81" s="294"/>
      <c r="AC81" s="292" t="s">
        <v>865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15">
      <c r="A82" s="928"/>
      <c r="B82" s="929"/>
      <c r="C82" s="929"/>
      <c r="D82" s="929"/>
      <c r="E82" s="929"/>
      <c r="F82" s="930"/>
      <c r="G82" s="296" t="s">
        <v>215</v>
      </c>
      <c r="H82" s="297"/>
      <c r="I82" s="297"/>
      <c r="J82" s="297"/>
      <c r="K82" s="297"/>
      <c r="L82" s="298" t="s">
        <v>216</v>
      </c>
      <c r="M82" s="297"/>
      <c r="N82" s="297"/>
      <c r="O82" s="297"/>
      <c r="P82" s="297"/>
      <c r="Q82" s="297"/>
      <c r="R82" s="297"/>
      <c r="S82" s="297"/>
      <c r="T82" s="297"/>
      <c r="U82" s="297"/>
      <c r="V82" s="297"/>
      <c r="W82" s="297"/>
      <c r="X82" s="299"/>
      <c r="Y82" s="300" t="s">
        <v>217</v>
      </c>
      <c r="Z82" s="301"/>
      <c r="AA82" s="301"/>
      <c r="AB82" s="302"/>
      <c r="AC82" s="296" t="s">
        <v>215</v>
      </c>
      <c r="AD82" s="297"/>
      <c r="AE82" s="297"/>
      <c r="AF82" s="297"/>
      <c r="AG82" s="297"/>
      <c r="AH82" s="298" t="s">
        <v>216</v>
      </c>
      <c r="AI82" s="297"/>
      <c r="AJ82" s="297"/>
      <c r="AK82" s="297"/>
      <c r="AL82" s="297"/>
      <c r="AM82" s="297"/>
      <c r="AN82" s="297"/>
      <c r="AO82" s="297"/>
      <c r="AP82" s="297"/>
      <c r="AQ82" s="297"/>
      <c r="AR82" s="297"/>
      <c r="AS82" s="297"/>
      <c r="AT82" s="299"/>
      <c r="AU82" s="300" t="s">
        <v>217</v>
      </c>
      <c r="AV82" s="301"/>
      <c r="AW82" s="301"/>
      <c r="AX82" s="303"/>
      <c r="AY82" s="31">
        <f>$AY$81</f>
        <v>0</v>
      </c>
    </row>
    <row r="83" spans="1:51" ht="24.75" hidden="1"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28"/>
      <c r="B93" s="929"/>
      <c r="C93" s="929"/>
      <c r="D93" s="929"/>
      <c r="E93" s="929"/>
      <c r="F93" s="930"/>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28"/>
      <c r="B94" s="929"/>
      <c r="C94" s="929"/>
      <c r="D94" s="929"/>
      <c r="E94" s="929"/>
      <c r="F94" s="930"/>
      <c r="G94" s="292" t="s">
        <v>866</v>
      </c>
      <c r="H94" s="293"/>
      <c r="I94" s="293"/>
      <c r="J94" s="293"/>
      <c r="K94" s="293"/>
      <c r="L94" s="293"/>
      <c r="M94" s="293"/>
      <c r="N94" s="293"/>
      <c r="O94" s="293"/>
      <c r="P94" s="293"/>
      <c r="Q94" s="293"/>
      <c r="R94" s="293"/>
      <c r="S94" s="293"/>
      <c r="T94" s="293"/>
      <c r="U94" s="293"/>
      <c r="V94" s="293"/>
      <c r="W94" s="293"/>
      <c r="X94" s="293"/>
      <c r="Y94" s="293"/>
      <c r="Z94" s="293"/>
      <c r="AA94" s="293"/>
      <c r="AB94" s="294"/>
      <c r="AC94" s="292" t="s">
        <v>867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15">
      <c r="A95" s="928"/>
      <c r="B95" s="929"/>
      <c r="C95" s="929"/>
      <c r="D95" s="929"/>
      <c r="E95" s="929"/>
      <c r="F95" s="930"/>
      <c r="G95" s="296" t="s">
        <v>215</v>
      </c>
      <c r="H95" s="297"/>
      <c r="I95" s="297"/>
      <c r="J95" s="297"/>
      <c r="K95" s="297"/>
      <c r="L95" s="298" t="s">
        <v>216</v>
      </c>
      <c r="M95" s="297"/>
      <c r="N95" s="297"/>
      <c r="O95" s="297"/>
      <c r="P95" s="297"/>
      <c r="Q95" s="297"/>
      <c r="R95" s="297"/>
      <c r="S95" s="297"/>
      <c r="T95" s="297"/>
      <c r="U95" s="297"/>
      <c r="V95" s="297"/>
      <c r="W95" s="297"/>
      <c r="X95" s="299"/>
      <c r="Y95" s="300" t="s">
        <v>217</v>
      </c>
      <c r="Z95" s="301"/>
      <c r="AA95" s="301"/>
      <c r="AB95" s="302"/>
      <c r="AC95" s="296" t="s">
        <v>215</v>
      </c>
      <c r="AD95" s="297"/>
      <c r="AE95" s="297"/>
      <c r="AF95" s="297"/>
      <c r="AG95" s="297"/>
      <c r="AH95" s="298" t="s">
        <v>216</v>
      </c>
      <c r="AI95" s="297"/>
      <c r="AJ95" s="297"/>
      <c r="AK95" s="297"/>
      <c r="AL95" s="297"/>
      <c r="AM95" s="297"/>
      <c r="AN95" s="297"/>
      <c r="AO95" s="297"/>
      <c r="AP95" s="297"/>
      <c r="AQ95" s="297"/>
      <c r="AR95" s="297"/>
      <c r="AS95" s="297"/>
      <c r="AT95" s="299"/>
      <c r="AU95" s="300" t="s">
        <v>217</v>
      </c>
      <c r="AV95" s="301"/>
      <c r="AW95" s="301"/>
      <c r="AX95" s="303"/>
      <c r="AY95" s="31">
        <f>$AY$94</f>
        <v>0</v>
      </c>
    </row>
    <row r="96" spans="1:51" ht="24.75" hidden="1"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31"/>
      <c r="B106" s="932"/>
      <c r="C106" s="932"/>
      <c r="D106" s="932"/>
      <c r="E106" s="932"/>
      <c r="F106" s="933"/>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hidden="1" customHeight="1" thickBot="1" x14ac:dyDescent="0.2"/>
    <row r="108" spans="1:51" ht="30" hidden="1" customHeight="1" x14ac:dyDescent="0.15">
      <c r="A108" s="925" t="s">
        <v>832</v>
      </c>
      <c r="B108" s="926"/>
      <c r="C108" s="926"/>
      <c r="D108" s="926"/>
      <c r="E108" s="926"/>
      <c r="F108" s="927"/>
      <c r="G108" s="292" t="s">
        <v>868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869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15">
      <c r="A109" s="928"/>
      <c r="B109" s="929"/>
      <c r="C109" s="929"/>
      <c r="D109" s="929"/>
      <c r="E109" s="929"/>
      <c r="F109" s="930"/>
      <c r="G109" s="296" t="s">
        <v>215</v>
      </c>
      <c r="H109" s="297"/>
      <c r="I109" s="297"/>
      <c r="J109" s="297"/>
      <c r="K109" s="297"/>
      <c r="L109" s="298" t="s">
        <v>216</v>
      </c>
      <c r="M109" s="297"/>
      <c r="N109" s="297"/>
      <c r="O109" s="297"/>
      <c r="P109" s="297"/>
      <c r="Q109" s="297"/>
      <c r="R109" s="297"/>
      <c r="S109" s="297"/>
      <c r="T109" s="297"/>
      <c r="U109" s="297"/>
      <c r="V109" s="297"/>
      <c r="W109" s="297"/>
      <c r="X109" s="299"/>
      <c r="Y109" s="300" t="s">
        <v>217</v>
      </c>
      <c r="Z109" s="301"/>
      <c r="AA109" s="301"/>
      <c r="AB109" s="302"/>
      <c r="AC109" s="296" t="s">
        <v>215</v>
      </c>
      <c r="AD109" s="297"/>
      <c r="AE109" s="297"/>
      <c r="AF109" s="297"/>
      <c r="AG109" s="297"/>
      <c r="AH109" s="298" t="s">
        <v>216</v>
      </c>
      <c r="AI109" s="297"/>
      <c r="AJ109" s="297"/>
      <c r="AK109" s="297"/>
      <c r="AL109" s="297"/>
      <c r="AM109" s="297"/>
      <c r="AN109" s="297"/>
      <c r="AO109" s="297"/>
      <c r="AP109" s="297"/>
      <c r="AQ109" s="297"/>
      <c r="AR109" s="297"/>
      <c r="AS109" s="297"/>
      <c r="AT109" s="299"/>
      <c r="AU109" s="300" t="s">
        <v>217</v>
      </c>
      <c r="AV109" s="301"/>
      <c r="AW109" s="301"/>
      <c r="AX109" s="303"/>
      <c r="AY109" s="31">
        <f>$AY$108</f>
        <v>0</v>
      </c>
    </row>
    <row r="110" spans="1:51" ht="24.75" hidden="1"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28"/>
      <c r="B120" s="929"/>
      <c r="C120" s="929"/>
      <c r="D120" s="929"/>
      <c r="E120" s="929"/>
      <c r="F120" s="930"/>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28"/>
      <c r="B121" s="929"/>
      <c r="C121" s="929"/>
      <c r="D121" s="929"/>
      <c r="E121" s="929"/>
      <c r="F121" s="930"/>
      <c r="G121" s="292" t="s">
        <v>870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871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15">
      <c r="A122" s="928"/>
      <c r="B122" s="929"/>
      <c r="C122" s="929"/>
      <c r="D122" s="929"/>
      <c r="E122" s="929"/>
      <c r="F122" s="930"/>
      <c r="G122" s="296" t="s">
        <v>215</v>
      </c>
      <c r="H122" s="297"/>
      <c r="I122" s="297"/>
      <c r="J122" s="297"/>
      <c r="K122" s="297"/>
      <c r="L122" s="298" t="s">
        <v>216</v>
      </c>
      <c r="M122" s="297"/>
      <c r="N122" s="297"/>
      <c r="O122" s="297"/>
      <c r="P122" s="297"/>
      <c r="Q122" s="297"/>
      <c r="R122" s="297"/>
      <c r="S122" s="297"/>
      <c r="T122" s="297"/>
      <c r="U122" s="297"/>
      <c r="V122" s="297"/>
      <c r="W122" s="297"/>
      <c r="X122" s="299"/>
      <c r="Y122" s="300" t="s">
        <v>217</v>
      </c>
      <c r="Z122" s="301"/>
      <c r="AA122" s="301"/>
      <c r="AB122" s="302"/>
      <c r="AC122" s="296" t="s">
        <v>215</v>
      </c>
      <c r="AD122" s="297"/>
      <c r="AE122" s="297"/>
      <c r="AF122" s="297"/>
      <c r="AG122" s="297"/>
      <c r="AH122" s="298" t="s">
        <v>216</v>
      </c>
      <c r="AI122" s="297"/>
      <c r="AJ122" s="297"/>
      <c r="AK122" s="297"/>
      <c r="AL122" s="297"/>
      <c r="AM122" s="297"/>
      <c r="AN122" s="297"/>
      <c r="AO122" s="297"/>
      <c r="AP122" s="297"/>
      <c r="AQ122" s="297"/>
      <c r="AR122" s="297"/>
      <c r="AS122" s="297"/>
      <c r="AT122" s="299"/>
      <c r="AU122" s="300" t="s">
        <v>217</v>
      </c>
      <c r="AV122" s="301"/>
      <c r="AW122" s="301"/>
      <c r="AX122" s="303"/>
      <c r="AY122" s="31">
        <f>$AY$121</f>
        <v>0</v>
      </c>
    </row>
    <row r="123" spans="1:51" ht="24.75" hidden="1"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28"/>
      <c r="B133" s="929"/>
      <c r="C133" s="929"/>
      <c r="D133" s="929"/>
      <c r="E133" s="929"/>
      <c r="F133" s="930"/>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28"/>
      <c r="B134" s="929"/>
      <c r="C134" s="929"/>
      <c r="D134" s="929"/>
      <c r="E134" s="929"/>
      <c r="F134" s="930"/>
      <c r="G134" s="292" t="s">
        <v>872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873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15">
      <c r="A135" s="928"/>
      <c r="B135" s="929"/>
      <c r="C135" s="929"/>
      <c r="D135" s="929"/>
      <c r="E135" s="929"/>
      <c r="F135" s="930"/>
      <c r="G135" s="296" t="s">
        <v>215</v>
      </c>
      <c r="H135" s="297"/>
      <c r="I135" s="297"/>
      <c r="J135" s="297"/>
      <c r="K135" s="297"/>
      <c r="L135" s="298" t="s">
        <v>216</v>
      </c>
      <c r="M135" s="297"/>
      <c r="N135" s="297"/>
      <c r="O135" s="297"/>
      <c r="P135" s="297"/>
      <c r="Q135" s="297"/>
      <c r="R135" s="297"/>
      <c r="S135" s="297"/>
      <c r="T135" s="297"/>
      <c r="U135" s="297"/>
      <c r="V135" s="297"/>
      <c r="W135" s="297"/>
      <c r="X135" s="299"/>
      <c r="Y135" s="300" t="s">
        <v>217</v>
      </c>
      <c r="Z135" s="301"/>
      <c r="AA135" s="301"/>
      <c r="AB135" s="302"/>
      <c r="AC135" s="296" t="s">
        <v>215</v>
      </c>
      <c r="AD135" s="297"/>
      <c r="AE135" s="297"/>
      <c r="AF135" s="297"/>
      <c r="AG135" s="297"/>
      <c r="AH135" s="298" t="s">
        <v>216</v>
      </c>
      <c r="AI135" s="297"/>
      <c r="AJ135" s="297"/>
      <c r="AK135" s="297"/>
      <c r="AL135" s="297"/>
      <c r="AM135" s="297"/>
      <c r="AN135" s="297"/>
      <c r="AO135" s="297"/>
      <c r="AP135" s="297"/>
      <c r="AQ135" s="297"/>
      <c r="AR135" s="297"/>
      <c r="AS135" s="297"/>
      <c r="AT135" s="299"/>
      <c r="AU135" s="300" t="s">
        <v>217</v>
      </c>
      <c r="AV135" s="301"/>
      <c r="AW135" s="301"/>
      <c r="AX135" s="303"/>
      <c r="AY135" s="31">
        <f>$AY$134</f>
        <v>0</v>
      </c>
    </row>
    <row r="136" spans="1:51" ht="24.75" hidden="1"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28"/>
      <c r="B146" s="929"/>
      <c r="C146" s="929"/>
      <c r="D146" s="929"/>
      <c r="E146" s="929"/>
      <c r="F146" s="930"/>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28"/>
      <c r="B147" s="929"/>
      <c r="C147" s="929"/>
      <c r="D147" s="929"/>
      <c r="E147" s="929"/>
      <c r="F147" s="930"/>
      <c r="G147" s="292" t="s">
        <v>874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875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15">
      <c r="A148" s="928"/>
      <c r="B148" s="929"/>
      <c r="C148" s="929"/>
      <c r="D148" s="929"/>
      <c r="E148" s="929"/>
      <c r="F148" s="930"/>
      <c r="G148" s="296" t="s">
        <v>215</v>
      </c>
      <c r="H148" s="297"/>
      <c r="I148" s="297"/>
      <c r="J148" s="297"/>
      <c r="K148" s="297"/>
      <c r="L148" s="298" t="s">
        <v>216</v>
      </c>
      <c r="M148" s="297"/>
      <c r="N148" s="297"/>
      <c r="O148" s="297"/>
      <c r="P148" s="297"/>
      <c r="Q148" s="297"/>
      <c r="R148" s="297"/>
      <c r="S148" s="297"/>
      <c r="T148" s="297"/>
      <c r="U148" s="297"/>
      <c r="V148" s="297"/>
      <c r="W148" s="297"/>
      <c r="X148" s="299"/>
      <c r="Y148" s="300" t="s">
        <v>217</v>
      </c>
      <c r="Z148" s="301"/>
      <c r="AA148" s="301"/>
      <c r="AB148" s="302"/>
      <c r="AC148" s="296" t="s">
        <v>215</v>
      </c>
      <c r="AD148" s="297"/>
      <c r="AE148" s="297"/>
      <c r="AF148" s="297"/>
      <c r="AG148" s="297"/>
      <c r="AH148" s="298" t="s">
        <v>216</v>
      </c>
      <c r="AI148" s="297"/>
      <c r="AJ148" s="297"/>
      <c r="AK148" s="297"/>
      <c r="AL148" s="297"/>
      <c r="AM148" s="297"/>
      <c r="AN148" s="297"/>
      <c r="AO148" s="297"/>
      <c r="AP148" s="297"/>
      <c r="AQ148" s="297"/>
      <c r="AR148" s="297"/>
      <c r="AS148" s="297"/>
      <c r="AT148" s="299"/>
      <c r="AU148" s="300" t="s">
        <v>217</v>
      </c>
      <c r="AV148" s="301"/>
      <c r="AW148" s="301"/>
      <c r="AX148" s="303"/>
      <c r="AY148" s="31">
        <f>$AY$147</f>
        <v>0</v>
      </c>
    </row>
    <row r="149" spans="1:51" ht="24.75" hidden="1"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31"/>
      <c r="B159" s="932"/>
      <c r="C159" s="932"/>
      <c r="D159" s="932"/>
      <c r="E159" s="932"/>
      <c r="F159" s="933"/>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hidden="1" customHeight="1" thickBot="1" x14ac:dyDescent="0.2"/>
    <row r="161" spans="1:51" ht="30" hidden="1" customHeight="1" x14ac:dyDescent="0.15">
      <c r="A161" s="925" t="s">
        <v>832</v>
      </c>
      <c r="B161" s="926"/>
      <c r="C161" s="926"/>
      <c r="D161" s="926"/>
      <c r="E161" s="926"/>
      <c r="F161" s="927"/>
      <c r="G161" s="292" t="s">
        <v>876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877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15">
      <c r="A162" s="928"/>
      <c r="B162" s="929"/>
      <c r="C162" s="929"/>
      <c r="D162" s="929"/>
      <c r="E162" s="929"/>
      <c r="F162" s="930"/>
      <c r="G162" s="296" t="s">
        <v>215</v>
      </c>
      <c r="H162" s="297"/>
      <c r="I162" s="297"/>
      <c r="J162" s="297"/>
      <c r="K162" s="297"/>
      <c r="L162" s="298" t="s">
        <v>216</v>
      </c>
      <c r="M162" s="297"/>
      <c r="N162" s="297"/>
      <c r="O162" s="297"/>
      <c r="P162" s="297"/>
      <c r="Q162" s="297"/>
      <c r="R162" s="297"/>
      <c r="S162" s="297"/>
      <c r="T162" s="297"/>
      <c r="U162" s="297"/>
      <c r="V162" s="297"/>
      <c r="W162" s="297"/>
      <c r="X162" s="299"/>
      <c r="Y162" s="300" t="s">
        <v>217</v>
      </c>
      <c r="Z162" s="301"/>
      <c r="AA162" s="301"/>
      <c r="AB162" s="302"/>
      <c r="AC162" s="296" t="s">
        <v>215</v>
      </c>
      <c r="AD162" s="297"/>
      <c r="AE162" s="297"/>
      <c r="AF162" s="297"/>
      <c r="AG162" s="297"/>
      <c r="AH162" s="298" t="s">
        <v>216</v>
      </c>
      <c r="AI162" s="297"/>
      <c r="AJ162" s="297"/>
      <c r="AK162" s="297"/>
      <c r="AL162" s="297"/>
      <c r="AM162" s="297"/>
      <c r="AN162" s="297"/>
      <c r="AO162" s="297"/>
      <c r="AP162" s="297"/>
      <c r="AQ162" s="297"/>
      <c r="AR162" s="297"/>
      <c r="AS162" s="297"/>
      <c r="AT162" s="299"/>
      <c r="AU162" s="300" t="s">
        <v>217</v>
      </c>
      <c r="AV162" s="301"/>
      <c r="AW162" s="301"/>
      <c r="AX162" s="303"/>
      <c r="AY162" s="31">
        <f>$AY$161</f>
        <v>0</v>
      </c>
    </row>
    <row r="163" spans="1:51" ht="24.75" hidden="1"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28"/>
      <c r="B173" s="929"/>
      <c r="C173" s="929"/>
      <c r="D173" s="929"/>
      <c r="E173" s="929"/>
      <c r="F173" s="930"/>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28"/>
      <c r="B174" s="929"/>
      <c r="C174" s="929"/>
      <c r="D174" s="929"/>
      <c r="E174" s="929"/>
      <c r="F174" s="930"/>
      <c r="G174" s="292" t="s">
        <v>878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879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15">
      <c r="A175" s="928"/>
      <c r="B175" s="929"/>
      <c r="C175" s="929"/>
      <c r="D175" s="929"/>
      <c r="E175" s="929"/>
      <c r="F175" s="930"/>
      <c r="G175" s="296" t="s">
        <v>215</v>
      </c>
      <c r="H175" s="297"/>
      <c r="I175" s="297"/>
      <c r="J175" s="297"/>
      <c r="K175" s="297"/>
      <c r="L175" s="298" t="s">
        <v>216</v>
      </c>
      <c r="M175" s="297"/>
      <c r="N175" s="297"/>
      <c r="O175" s="297"/>
      <c r="P175" s="297"/>
      <c r="Q175" s="297"/>
      <c r="R175" s="297"/>
      <c r="S175" s="297"/>
      <c r="T175" s="297"/>
      <c r="U175" s="297"/>
      <c r="V175" s="297"/>
      <c r="W175" s="297"/>
      <c r="X175" s="299"/>
      <c r="Y175" s="300" t="s">
        <v>217</v>
      </c>
      <c r="Z175" s="301"/>
      <c r="AA175" s="301"/>
      <c r="AB175" s="302"/>
      <c r="AC175" s="296" t="s">
        <v>215</v>
      </c>
      <c r="AD175" s="297"/>
      <c r="AE175" s="297"/>
      <c r="AF175" s="297"/>
      <c r="AG175" s="297"/>
      <c r="AH175" s="298" t="s">
        <v>216</v>
      </c>
      <c r="AI175" s="297"/>
      <c r="AJ175" s="297"/>
      <c r="AK175" s="297"/>
      <c r="AL175" s="297"/>
      <c r="AM175" s="297"/>
      <c r="AN175" s="297"/>
      <c r="AO175" s="297"/>
      <c r="AP175" s="297"/>
      <c r="AQ175" s="297"/>
      <c r="AR175" s="297"/>
      <c r="AS175" s="297"/>
      <c r="AT175" s="299"/>
      <c r="AU175" s="300" t="s">
        <v>217</v>
      </c>
      <c r="AV175" s="301"/>
      <c r="AW175" s="301"/>
      <c r="AX175" s="303"/>
      <c r="AY175" s="31">
        <f>$AY$174</f>
        <v>0</v>
      </c>
    </row>
    <row r="176" spans="1:51" ht="24.75" hidden="1"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28"/>
      <c r="B186" s="929"/>
      <c r="C186" s="929"/>
      <c r="D186" s="929"/>
      <c r="E186" s="929"/>
      <c r="F186" s="930"/>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28"/>
      <c r="B187" s="929"/>
      <c r="C187" s="929"/>
      <c r="D187" s="929"/>
      <c r="E187" s="929"/>
      <c r="F187" s="930"/>
      <c r="G187" s="292" t="s">
        <v>880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881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15">
      <c r="A188" s="928"/>
      <c r="B188" s="929"/>
      <c r="C188" s="929"/>
      <c r="D188" s="929"/>
      <c r="E188" s="929"/>
      <c r="F188" s="930"/>
      <c r="G188" s="296" t="s">
        <v>215</v>
      </c>
      <c r="H188" s="297"/>
      <c r="I188" s="297"/>
      <c r="J188" s="297"/>
      <c r="K188" s="297"/>
      <c r="L188" s="298" t="s">
        <v>216</v>
      </c>
      <c r="M188" s="297"/>
      <c r="N188" s="297"/>
      <c r="O188" s="297"/>
      <c r="P188" s="297"/>
      <c r="Q188" s="297"/>
      <c r="R188" s="297"/>
      <c r="S188" s="297"/>
      <c r="T188" s="297"/>
      <c r="U188" s="297"/>
      <c r="V188" s="297"/>
      <c r="W188" s="297"/>
      <c r="X188" s="299"/>
      <c r="Y188" s="300" t="s">
        <v>217</v>
      </c>
      <c r="Z188" s="301"/>
      <c r="AA188" s="301"/>
      <c r="AB188" s="302"/>
      <c r="AC188" s="296" t="s">
        <v>215</v>
      </c>
      <c r="AD188" s="297"/>
      <c r="AE188" s="297"/>
      <c r="AF188" s="297"/>
      <c r="AG188" s="297"/>
      <c r="AH188" s="298" t="s">
        <v>216</v>
      </c>
      <c r="AI188" s="297"/>
      <c r="AJ188" s="297"/>
      <c r="AK188" s="297"/>
      <c r="AL188" s="297"/>
      <c r="AM188" s="297"/>
      <c r="AN188" s="297"/>
      <c r="AO188" s="297"/>
      <c r="AP188" s="297"/>
      <c r="AQ188" s="297"/>
      <c r="AR188" s="297"/>
      <c r="AS188" s="297"/>
      <c r="AT188" s="299"/>
      <c r="AU188" s="300" t="s">
        <v>217</v>
      </c>
      <c r="AV188" s="301"/>
      <c r="AW188" s="301"/>
      <c r="AX188" s="303"/>
      <c r="AY188" s="31">
        <f>$AY$187</f>
        <v>0</v>
      </c>
    </row>
    <row r="189" spans="1:51" ht="24.75" hidden="1"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28"/>
      <c r="B199" s="929"/>
      <c r="C199" s="929"/>
      <c r="D199" s="929"/>
      <c r="E199" s="929"/>
      <c r="F199" s="930"/>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28"/>
      <c r="B200" s="929"/>
      <c r="C200" s="929"/>
      <c r="D200" s="929"/>
      <c r="E200" s="929"/>
      <c r="F200" s="930"/>
      <c r="G200" s="292" t="s">
        <v>882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883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15">
      <c r="A201" s="928"/>
      <c r="B201" s="929"/>
      <c r="C201" s="929"/>
      <c r="D201" s="929"/>
      <c r="E201" s="929"/>
      <c r="F201" s="930"/>
      <c r="G201" s="296" t="s">
        <v>215</v>
      </c>
      <c r="H201" s="297"/>
      <c r="I201" s="297"/>
      <c r="J201" s="297"/>
      <c r="K201" s="297"/>
      <c r="L201" s="298" t="s">
        <v>216</v>
      </c>
      <c r="M201" s="297"/>
      <c r="N201" s="297"/>
      <c r="O201" s="297"/>
      <c r="P201" s="297"/>
      <c r="Q201" s="297"/>
      <c r="R201" s="297"/>
      <c r="S201" s="297"/>
      <c r="T201" s="297"/>
      <c r="U201" s="297"/>
      <c r="V201" s="297"/>
      <c r="W201" s="297"/>
      <c r="X201" s="299"/>
      <c r="Y201" s="300" t="s">
        <v>217</v>
      </c>
      <c r="Z201" s="301"/>
      <c r="AA201" s="301"/>
      <c r="AB201" s="302"/>
      <c r="AC201" s="296" t="s">
        <v>215</v>
      </c>
      <c r="AD201" s="297"/>
      <c r="AE201" s="297"/>
      <c r="AF201" s="297"/>
      <c r="AG201" s="297"/>
      <c r="AH201" s="298" t="s">
        <v>216</v>
      </c>
      <c r="AI201" s="297"/>
      <c r="AJ201" s="297"/>
      <c r="AK201" s="297"/>
      <c r="AL201" s="297"/>
      <c r="AM201" s="297"/>
      <c r="AN201" s="297"/>
      <c r="AO201" s="297"/>
      <c r="AP201" s="297"/>
      <c r="AQ201" s="297"/>
      <c r="AR201" s="297"/>
      <c r="AS201" s="297"/>
      <c r="AT201" s="299"/>
      <c r="AU201" s="300" t="s">
        <v>217</v>
      </c>
      <c r="AV201" s="301"/>
      <c r="AW201" s="301"/>
      <c r="AX201" s="303"/>
      <c r="AY201" s="31">
        <f>$AY$200</f>
        <v>0</v>
      </c>
    </row>
    <row r="202" spans="1:51" ht="24.75" hidden="1"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31"/>
      <c r="B212" s="932"/>
      <c r="C212" s="932"/>
      <c r="D212" s="932"/>
      <c r="E212" s="932"/>
      <c r="F212" s="933"/>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hidden="1" customHeight="1" thickBot="1" x14ac:dyDescent="0.2"/>
    <row r="214" spans="1:51" ht="30" hidden="1" customHeight="1" x14ac:dyDescent="0.15">
      <c r="A214" s="943" t="s">
        <v>832</v>
      </c>
      <c r="B214" s="944"/>
      <c r="C214" s="944"/>
      <c r="D214" s="944"/>
      <c r="E214" s="944"/>
      <c r="F214" s="945"/>
      <c r="G214" s="292" t="s">
        <v>884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885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15">
      <c r="A215" s="928"/>
      <c r="B215" s="929"/>
      <c r="C215" s="929"/>
      <c r="D215" s="929"/>
      <c r="E215" s="929"/>
      <c r="F215" s="930"/>
      <c r="G215" s="296" t="s">
        <v>215</v>
      </c>
      <c r="H215" s="297"/>
      <c r="I215" s="297"/>
      <c r="J215" s="297"/>
      <c r="K215" s="297"/>
      <c r="L215" s="298" t="s">
        <v>216</v>
      </c>
      <c r="M215" s="297"/>
      <c r="N215" s="297"/>
      <c r="O215" s="297"/>
      <c r="P215" s="297"/>
      <c r="Q215" s="297"/>
      <c r="R215" s="297"/>
      <c r="S215" s="297"/>
      <c r="T215" s="297"/>
      <c r="U215" s="297"/>
      <c r="V215" s="297"/>
      <c r="W215" s="297"/>
      <c r="X215" s="299"/>
      <c r="Y215" s="300" t="s">
        <v>217</v>
      </c>
      <c r="Z215" s="301"/>
      <c r="AA215" s="301"/>
      <c r="AB215" s="302"/>
      <c r="AC215" s="296" t="s">
        <v>215</v>
      </c>
      <c r="AD215" s="297"/>
      <c r="AE215" s="297"/>
      <c r="AF215" s="297"/>
      <c r="AG215" s="297"/>
      <c r="AH215" s="298" t="s">
        <v>216</v>
      </c>
      <c r="AI215" s="297"/>
      <c r="AJ215" s="297"/>
      <c r="AK215" s="297"/>
      <c r="AL215" s="297"/>
      <c r="AM215" s="297"/>
      <c r="AN215" s="297"/>
      <c r="AO215" s="297"/>
      <c r="AP215" s="297"/>
      <c r="AQ215" s="297"/>
      <c r="AR215" s="297"/>
      <c r="AS215" s="297"/>
      <c r="AT215" s="299"/>
      <c r="AU215" s="300" t="s">
        <v>217</v>
      </c>
      <c r="AV215" s="301"/>
      <c r="AW215" s="301"/>
      <c r="AX215" s="303"/>
      <c r="AY215" s="31">
        <f>$AY$214</f>
        <v>0</v>
      </c>
    </row>
    <row r="216" spans="1:51" ht="24.75" hidden="1"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28"/>
      <c r="B226" s="929"/>
      <c r="C226" s="929"/>
      <c r="D226" s="929"/>
      <c r="E226" s="929"/>
      <c r="F226" s="930"/>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28"/>
      <c r="B227" s="929"/>
      <c r="C227" s="929"/>
      <c r="D227" s="929"/>
      <c r="E227" s="929"/>
      <c r="F227" s="930"/>
      <c r="G227" s="292" t="s">
        <v>886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887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15">
      <c r="A228" s="928"/>
      <c r="B228" s="929"/>
      <c r="C228" s="929"/>
      <c r="D228" s="929"/>
      <c r="E228" s="929"/>
      <c r="F228" s="930"/>
      <c r="G228" s="296" t="s">
        <v>215</v>
      </c>
      <c r="H228" s="297"/>
      <c r="I228" s="297"/>
      <c r="J228" s="297"/>
      <c r="K228" s="297"/>
      <c r="L228" s="298" t="s">
        <v>216</v>
      </c>
      <c r="M228" s="297"/>
      <c r="N228" s="297"/>
      <c r="O228" s="297"/>
      <c r="P228" s="297"/>
      <c r="Q228" s="297"/>
      <c r="R228" s="297"/>
      <c r="S228" s="297"/>
      <c r="T228" s="297"/>
      <c r="U228" s="297"/>
      <c r="V228" s="297"/>
      <c r="W228" s="297"/>
      <c r="X228" s="299"/>
      <c r="Y228" s="300" t="s">
        <v>217</v>
      </c>
      <c r="Z228" s="301"/>
      <c r="AA228" s="301"/>
      <c r="AB228" s="302"/>
      <c r="AC228" s="296" t="s">
        <v>215</v>
      </c>
      <c r="AD228" s="297"/>
      <c r="AE228" s="297"/>
      <c r="AF228" s="297"/>
      <c r="AG228" s="297"/>
      <c r="AH228" s="298" t="s">
        <v>216</v>
      </c>
      <c r="AI228" s="297"/>
      <c r="AJ228" s="297"/>
      <c r="AK228" s="297"/>
      <c r="AL228" s="297"/>
      <c r="AM228" s="297"/>
      <c r="AN228" s="297"/>
      <c r="AO228" s="297"/>
      <c r="AP228" s="297"/>
      <c r="AQ228" s="297"/>
      <c r="AR228" s="297"/>
      <c r="AS228" s="297"/>
      <c r="AT228" s="299"/>
      <c r="AU228" s="300" t="s">
        <v>217</v>
      </c>
      <c r="AV228" s="301"/>
      <c r="AW228" s="301"/>
      <c r="AX228" s="303"/>
      <c r="AY228" s="31">
        <f>$AY$227</f>
        <v>0</v>
      </c>
    </row>
    <row r="229" spans="1:51" ht="24.75" hidden="1"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28"/>
      <c r="B239" s="929"/>
      <c r="C239" s="929"/>
      <c r="D239" s="929"/>
      <c r="E239" s="929"/>
      <c r="F239" s="930"/>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28"/>
      <c r="B240" s="929"/>
      <c r="C240" s="929"/>
      <c r="D240" s="929"/>
      <c r="E240" s="929"/>
      <c r="F240" s="930"/>
      <c r="G240" s="292" t="s">
        <v>888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889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15">
      <c r="A241" s="928"/>
      <c r="B241" s="929"/>
      <c r="C241" s="929"/>
      <c r="D241" s="929"/>
      <c r="E241" s="929"/>
      <c r="F241" s="930"/>
      <c r="G241" s="296" t="s">
        <v>215</v>
      </c>
      <c r="H241" s="297"/>
      <c r="I241" s="297"/>
      <c r="J241" s="297"/>
      <c r="K241" s="297"/>
      <c r="L241" s="298" t="s">
        <v>216</v>
      </c>
      <c r="M241" s="297"/>
      <c r="N241" s="297"/>
      <c r="O241" s="297"/>
      <c r="P241" s="297"/>
      <c r="Q241" s="297"/>
      <c r="R241" s="297"/>
      <c r="S241" s="297"/>
      <c r="T241" s="297"/>
      <c r="U241" s="297"/>
      <c r="V241" s="297"/>
      <c r="W241" s="297"/>
      <c r="X241" s="299"/>
      <c r="Y241" s="300" t="s">
        <v>217</v>
      </c>
      <c r="Z241" s="301"/>
      <c r="AA241" s="301"/>
      <c r="AB241" s="302"/>
      <c r="AC241" s="296" t="s">
        <v>215</v>
      </c>
      <c r="AD241" s="297"/>
      <c r="AE241" s="297"/>
      <c r="AF241" s="297"/>
      <c r="AG241" s="297"/>
      <c r="AH241" s="298" t="s">
        <v>216</v>
      </c>
      <c r="AI241" s="297"/>
      <c r="AJ241" s="297"/>
      <c r="AK241" s="297"/>
      <c r="AL241" s="297"/>
      <c r="AM241" s="297"/>
      <c r="AN241" s="297"/>
      <c r="AO241" s="297"/>
      <c r="AP241" s="297"/>
      <c r="AQ241" s="297"/>
      <c r="AR241" s="297"/>
      <c r="AS241" s="297"/>
      <c r="AT241" s="299"/>
      <c r="AU241" s="300" t="s">
        <v>217</v>
      </c>
      <c r="AV241" s="301"/>
      <c r="AW241" s="301"/>
      <c r="AX241" s="303"/>
      <c r="AY241" s="31">
        <f>$AY$240</f>
        <v>0</v>
      </c>
    </row>
    <row r="242" spans="1:51" ht="24.75" hidden="1"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28"/>
      <c r="B252" s="929"/>
      <c r="C252" s="929"/>
      <c r="D252" s="929"/>
      <c r="E252" s="929"/>
      <c r="F252" s="930"/>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28"/>
      <c r="B253" s="929"/>
      <c r="C253" s="929"/>
      <c r="D253" s="929"/>
      <c r="E253" s="929"/>
      <c r="F253" s="930"/>
      <c r="G253" s="292" t="s">
        <v>890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891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15">
      <c r="A254" s="928"/>
      <c r="B254" s="929"/>
      <c r="C254" s="929"/>
      <c r="D254" s="929"/>
      <c r="E254" s="929"/>
      <c r="F254" s="930"/>
      <c r="G254" s="296" t="s">
        <v>215</v>
      </c>
      <c r="H254" s="297"/>
      <c r="I254" s="297"/>
      <c r="J254" s="297"/>
      <c r="K254" s="297"/>
      <c r="L254" s="298" t="s">
        <v>216</v>
      </c>
      <c r="M254" s="297"/>
      <c r="N254" s="297"/>
      <c r="O254" s="297"/>
      <c r="P254" s="297"/>
      <c r="Q254" s="297"/>
      <c r="R254" s="297"/>
      <c r="S254" s="297"/>
      <c r="T254" s="297"/>
      <c r="U254" s="297"/>
      <c r="V254" s="297"/>
      <c r="W254" s="297"/>
      <c r="X254" s="299"/>
      <c r="Y254" s="300" t="s">
        <v>217</v>
      </c>
      <c r="Z254" s="301"/>
      <c r="AA254" s="301"/>
      <c r="AB254" s="302"/>
      <c r="AC254" s="296" t="s">
        <v>215</v>
      </c>
      <c r="AD254" s="297"/>
      <c r="AE254" s="297"/>
      <c r="AF254" s="297"/>
      <c r="AG254" s="297"/>
      <c r="AH254" s="298" t="s">
        <v>216</v>
      </c>
      <c r="AI254" s="297"/>
      <c r="AJ254" s="297"/>
      <c r="AK254" s="297"/>
      <c r="AL254" s="297"/>
      <c r="AM254" s="297"/>
      <c r="AN254" s="297"/>
      <c r="AO254" s="297"/>
      <c r="AP254" s="297"/>
      <c r="AQ254" s="297"/>
      <c r="AR254" s="297"/>
      <c r="AS254" s="297"/>
      <c r="AT254" s="299"/>
      <c r="AU254" s="300" t="s">
        <v>217</v>
      </c>
      <c r="AV254" s="301"/>
      <c r="AW254" s="301"/>
      <c r="AX254" s="303"/>
      <c r="AY254" s="31">
        <f>$AY$253</f>
        <v>0</v>
      </c>
    </row>
    <row r="255" spans="1:51" ht="24.75" hidden="1"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31"/>
      <c r="B265" s="932"/>
      <c r="C265" s="932"/>
      <c r="D265" s="932"/>
      <c r="E265" s="932"/>
      <c r="F265" s="933"/>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A103" sqref="A103:XFD10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269</v>
      </c>
      <c r="D3" s="253"/>
      <c r="E3" s="253"/>
      <c r="F3" s="253"/>
      <c r="G3" s="253"/>
      <c r="H3" s="253"/>
      <c r="I3" s="253"/>
      <c r="J3" s="947" t="s">
        <v>270</v>
      </c>
      <c r="K3" s="948"/>
      <c r="L3" s="948"/>
      <c r="M3" s="948"/>
      <c r="N3" s="948"/>
      <c r="O3" s="948"/>
      <c r="P3" s="123" t="s">
        <v>271</v>
      </c>
      <c r="Q3" s="123"/>
      <c r="R3" s="123"/>
      <c r="S3" s="123"/>
      <c r="T3" s="123"/>
      <c r="U3" s="123"/>
      <c r="V3" s="123"/>
      <c r="W3" s="123"/>
      <c r="X3" s="123"/>
      <c r="Y3" s="255" t="s">
        <v>272</v>
      </c>
      <c r="Z3" s="256"/>
      <c r="AA3" s="256"/>
      <c r="AB3" s="256"/>
      <c r="AC3" s="947" t="s">
        <v>273</v>
      </c>
      <c r="AD3" s="947"/>
      <c r="AE3" s="947"/>
      <c r="AF3" s="947"/>
      <c r="AG3" s="947"/>
      <c r="AH3" s="255" t="s">
        <v>400</v>
      </c>
      <c r="AI3" s="253"/>
      <c r="AJ3" s="253"/>
      <c r="AK3" s="253"/>
      <c r="AL3" s="253" t="s">
        <v>275</v>
      </c>
      <c r="AM3" s="253"/>
      <c r="AN3" s="253"/>
      <c r="AO3" s="257"/>
      <c r="AP3" s="947" t="s">
        <v>276</v>
      </c>
      <c r="AQ3" s="947"/>
      <c r="AR3" s="947"/>
      <c r="AS3" s="947"/>
      <c r="AT3" s="947"/>
      <c r="AU3" s="947"/>
      <c r="AV3" s="947"/>
      <c r="AW3" s="947"/>
      <c r="AX3" s="947"/>
      <c r="AY3">
        <f>$AY$2</f>
        <v>1</v>
      </c>
    </row>
    <row r="4" spans="1:51" ht="26.25" customHeight="1" x14ac:dyDescent="0.15">
      <c r="A4" s="949">
        <v>1</v>
      </c>
      <c r="B4" s="949">
        <v>1</v>
      </c>
      <c r="C4" s="248" t="s">
        <v>893</v>
      </c>
      <c r="D4" s="248"/>
      <c r="E4" s="248"/>
      <c r="F4" s="248"/>
      <c r="G4" s="248"/>
      <c r="H4" s="248"/>
      <c r="I4" s="248"/>
      <c r="J4" s="233">
        <v>2122005000036</v>
      </c>
      <c r="K4" s="234"/>
      <c r="L4" s="234"/>
      <c r="M4" s="234"/>
      <c r="N4" s="234"/>
      <c r="O4" s="234"/>
      <c r="P4" s="235" t="s">
        <v>894</v>
      </c>
      <c r="Q4" s="235"/>
      <c r="R4" s="235"/>
      <c r="S4" s="235"/>
      <c r="T4" s="235"/>
      <c r="U4" s="235"/>
      <c r="V4" s="235"/>
      <c r="W4" s="235"/>
      <c r="X4" s="235"/>
      <c r="Y4" s="236">
        <v>4</v>
      </c>
      <c r="Z4" s="237"/>
      <c r="AA4" s="237"/>
      <c r="AB4" s="238"/>
      <c r="AC4" s="946" t="s">
        <v>279</v>
      </c>
      <c r="AD4" s="946"/>
      <c r="AE4" s="946"/>
      <c r="AF4" s="946"/>
      <c r="AG4" s="946"/>
      <c r="AH4" s="224" t="s">
        <v>40</v>
      </c>
      <c r="AI4" s="225"/>
      <c r="AJ4" s="225"/>
      <c r="AK4" s="225"/>
      <c r="AL4" s="226" t="s">
        <v>40</v>
      </c>
      <c r="AM4" s="227"/>
      <c r="AN4" s="227"/>
      <c r="AO4" s="228"/>
      <c r="AP4" s="229" t="s">
        <v>40</v>
      </c>
      <c r="AQ4" s="229"/>
      <c r="AR4" s="229"/>
      <c r="AS4" s="229"/>
      <c r="AT4" s="229"/>
      <c r="AU4" s="229"/>
      <c r="AV4" s="229"/>
      <c r="AW4" s="229"/>
      <c r="AX4" s="229"/>
      <c r="AY4">
        <f>$AY$2</f>
        <v>1</v>
      </c>
    </row>
    <row r="5" spans="1:51" ht="52.5" customHeight="1" x14ac:dyDescent="0.15">
      <c r="A5" s="949">
        <v>2</v>
      </c>
      <c r="B5" s="949">
        <v>1</v>
      </c>
      <c r="C5" s="248" t="s">
        <v>895</v>
      </c>
      <c r="D5" s="248"/>
      <c r="E5" s="248"/>
      <c r="F5" s="248"/>
      <c r="G5" s="248"/>
      <c r="H5" s="248"/>
      <c r="I5" s="248"/>
      <c r="J5" s="233">
        <v>5140005004060</v>
      </c>
      <c r="K5" s="234"/>
      <c r="L5" s="234"/>
      <c r="M5" s="234"/>
      <c r="N5" s="234"/>
      <c r="O5" s="234"/>
      <c r="P5" s="235" t="s">
        <v>896</v>
      </c>
      <c r="Q5" s="235"/>
      <c r="R5" s="235"/>
      <c r="S5" s="235"/>
      <c r="T5" s="235"/>
      <c r="U5" s="235"/>
      <c r="V5" s="235"/>
      <c r="W5" s="235"/>
      <c r="X5" s="235"/>
      <c r="Y5" s="236">
        <v>2</v>
      </c>
      <c r="Z5" s="237"/>
      <c r="AA5" s="237"/>
      <c r="AB5" s="238"/>
      <c r="AC5" s="946" t="s">
        <v>279</v>
      </c>
      <c r="AD5" s="946"/>
      <c r="AE5" s="946"/>
      <c r="AF5" s="946"/>
      <c r="AG5" s="946"/>
      <c r="AH5" s="224" t="s">
        <v>40</v>
      </c>
      <c r="AI5" s="225"/>
      <c r="AJ5" s="225"/>
      <c r="AK5" s="225"/>
      <c r="AL5" s="226" t="s">
        <v>40</v>
      </c>
      <c r="AM5" s="227"/>
      <c r="AN5" s="227"/>
      <c r="AO5" s="228"/>
      <c r="AP5" s="229" t="s">
        <v>40</v>
      </c>
      <c r="AQ5" s="229"/>
      <c r="AR5" s="229"/>
      <c r="AS5" s="229"/>
      <c r="AT5" s="229"/>
      <c r="AU5" s="229"/>
      <c r="AV5" s="229"/>
      <c r="AW5" s="229"/>
      <c r="AX5" s="229"/>
      <c r="AY5">
        <f>COUNTA($C$5)</f>
        <v>1</v>
      </c>
    </row>
    <row r="6" spans="1:51" ht="26.25" customHeight="1" x14ac:dyDescent="0.15">
      <c r="A6" s="949">
        <v>3</v>
      </c>
      <c r="B6" s="949">
        <v>1</v>
      </c>
      <c r="C6" s="248" t="s">
        <v>340</v>
      </c>
      <c r="D6" s="248"/>
      <c r="E6" s="248"/>
      <c r="F6" s="248"/>
      <c r="G6" s="248"/>
      <c r="H6" s="248"/>
      <c r="I6" s="248"/>
      <c r="J6" s="233">
        <v>6430005004014</v>
      </c>
      <c r="K6" s="234"/>
      <c r="L6" s="234"/>
      <c r="M6" s="234"/>
      <c r="N6" s="234"/>
      <c r="O6" s="234"/>
      <c r="P6" s="235" t="s">
        <v>897</v>
      </c>
      <c r="Q6" s="235"/>
      <c r="R6" s="235"/>
      <c r="S6" s="235"/>
      <c r="T6" s="235"/>
      <c r="U6" s="235"/>
      <c r="V6" s="235"/>
      <c r="W6" s="235"/>
      <c r="X6" s="235"/>
      <c r="Y6" s="236">
        <v>2</v>
      </c>
      <c r="Z6" s="237"/>
      <c r="AA6" s="237"/>
      <c r="AB6" s="238"/>
      <c r="AC6" s="946" t="s">
        <v>279</v>
      </c>
      <c r="AD6" s="946"/>
      <c r="AE6" s="946"/>
      <c r="AF6" s="946"/>
      <c r="AG6" s="946"/>
      <c r="AH6" s="224" t="s">
        <v>40</v>
      </c>
      <c r="AI6" s="225"/>
      <c r="AJ6" s="225"/>
      <c r="AK6" s="225"/>
      <c r="AL6" s="226" t="s">
        <v>40</v>
      </c>
      <c r="AM6" s="227"/>
      <c r="AN6" s="227"/>
      <c r="AO6" s="228"/>
      <c r="AP6" s="229" t="s">
        <v>40</v>
      </c>
      <c r="AQ6" s="229"/>
      <c r="AR6" s="229"/>
      <c r="AS6" s="229"/>
      <c r="AT6" s="229"/>
      <c r="AU6" s="229"/>
      <c r="AV6" s="229"/>
      <c r="AW6" s="229"/>
      <c r="AX6" s="229"/>
      <c r="AY6">
        <f>COUNTA($C$6)</f>
        <v>1</v>
      </c>
    </row>
    <row r="7" spans="1:51" ht="26.25" customHeight="1" x14ac:dyDescent="0.15">
      <c r="A7" s="949">
        <v>4</v>
      </c>
      <c r="B7" s="949">
        <v>1</v>
      </c>
      <c r="C7" s="248" t="s">
        <v>898</v>
      </c>
      <c r="D7" s="248"/>
      <c r="E7" s="248"/>
      <c r="F7" s="248"/>
      <c r="G7" s="248"/>
      <c r="H7" s="248"/>
      <c r="I7" s="248"/>
      <c r="J7" s="233">
        <v>2220005002604</v>
      </c>
      <c r="K7" s="234"/>
      <c r="L7" s="234"/>
      <c r="M7" s="234"/>
      <c r="N7" s="234"/>
      <c r="O7" s="234"/>
      <c r="P7" s="235" t="s">
        <v>899</v>
      </c>
      <c r="Q7" s="235"/>
      <c r="R7" s="235"/>
      <c r="S7" s="235"/>
      <c r="T7" s="235"/>
      <c r="U7" s="235"/>
      <c r="V7" s="235"/>
      <c r="W7" s="235"/>
      <c r="X7" s="235"/>
      <c r="Y7" s="236">
        <v>2</v>
      </c>
      <c r="Z7" s="237"/>
      <c r="AA7" s="237"/>
      <c r="AB7" s="238"/>
      <c r="AC7" s="946" t="s">
        <v>279</v>
      </c>
      <c r="AD7" s="946"/>
      <c r="AE7" s="946"/>
      <c r="AF7" s="946"/>
      <c r="AG7" s="946"/>
      <c r="AH7" s="224" t="s">
        <v>40</v>
      </c>
      <c r="AI7" s="225"/>
      <c r="AJ7" s="225"/>
      <c r="AK7" s="225"/>
      <c r="AL7" s="226" t="s">
        <v>40</v>
      </c>
      <c r="AM7" s="227"/>
      <c r="AN7" s="227"/>
      <c r="AO7" s="228"/>
      <c r="AP7" s="229" t="s">
        <v>40</v>
      </c>
      <c r="AQ7" s="229"/>
      <c r="AR7" s="229"/>
      <c r="AS7" s="229"/>
      <c r="AT7" s="229"/>
      <c r="AU7" s="229"/>
      <c r="AV7" s="229"/>
      <c r="AW7" s="229"/>
      <c r="AX7" s="229"/>
      <c r="AY7">
        <f>COUNTA($C$7)</f>
        <v>1</v>
      </c>
    </row>
    <row r="8" spans="1:51" ht="26.25" customHeight="1" x14ac:dyDescent="0.15">
      <c r="A8" s="949">
        <v>5</v>
      </c>
      <c r="B8" s="949">
        <v>1</v>
      </c>
      <c r="C8" s="249" t="s">
        <v>900</v>
      </c>
      <c r="D8" s="248"/>
      <c r="E8" s="248"/>
      <c r="F8" s="248"/>
      <c r="G8" s="248"/>
      <c r="H8" s="248"/>
      <c r="I8" s="248"/>
      <c r="J8" s="233">
        <v>5010605001676</v>
      </c>
      <c r="K8" s="234"/>
      <c r="L8" s="234"/>
      <c r="M8" s="234"/>
      <c r="N8" s="234"/>
      <c r="O8" s="234"/>
      <c r="P8" s="235" t="s">
        <v>901</v>
      </c>
      <c r="Q8" s="235"/>
      <c r="R8" s="235"/>
      <c r="S8" s="235"/>
      <c r="T8" s="235"/>
      <c r="U8" s="235"/>
      <c r="V8" s="235"/>
      <c r="W8" s="235"/>
      <c r="X8" s="235"/>
      <c r="Y8" s="236">
        <v>2</v>
      </c>
      <c r="Z8" s="237"/>
      <c r="AA8" s="237"/>
      <c r="AB8" s="238"/>
      <c r="AC8" s="946" t="s">
        <v>279</v>
      </c>
      <c r="AD8" s="946"/>
      <c r="AE8" s="946"/>
      <c r="AF8" s="946"/>
      <c r="AG8" s="946"/>
      <c r="AH8" s="224" t="s">
        <v>40</v>
      </c>
      <c r="AI8" s="225"/>
      <c r="AJ8" s="225"/>
      <c r="AK8" s="225"/>
      <c r="AL8" s="226" t="s">
        <v>40</v>
      </c>
      <c r="AM8" s="227"/>
      <c r="AN8" s="227"/>
      <c r="AO8" s="228"/>
      <c r="AP8" s="229" t="s">
        <v>40</v>
      </c>
      <c r="AQ8" s="229"/>
      <c r="AR8" s="229"/>
      <c r="AS8" s="229"/>
      <c r="AT8" s="229"/>
      <c r="AU8" s="229"/>
      <c r="AV8" s="229"/>
      <c r="AW8" s="229"/>
      <c r="AX8" s="229"/>
      <c r="AY8">
        <f>COUNTA($C$8)</f>
        <v>1</v>
      </c>
    </row>
    <row r="9" spans="1:51" ht="26.25" hidden="1"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902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269</v>
      </c>
      <c r="D36" s="253"/>
      <c r="E36" s="253"/>
      <c r="F36" s="253"/>
      <c r="G36" s="253"/>
      <c r="H36" s="253"/>
      <c r="I36" s="253"/>
      <c r="J36" s="947" t="s">
        <v>270</v>
      </c>
      <c r="K36" s="948"/>
      <c r="L36" s="948"/>
      <c r="M36" s="948"/>
      <c r="N36" s="948"/>
      <c r="O36" s="948"/>
      <c r="P36" s="123" t="s">
        <v>271</v>
      </c>
      <c r="Q36" s="123"/>
      <c r="R36" s="123"/>
      <c r="S36" s="123"/>
      <c r="T36" s="123"/>
      <c r="U36" s="123"/>
      <c r="V36" s="123"/>
      <c r="W36" s="123"/>
      <c r="X36" s="123"/>
      <c r="Y36" s="255" t="s">
        <v>272</v>
      </c>
      <c r="Z36" s="256"/>
      <c r="AA36" s="256"/>
      <c r="AB36" s="256"/>
      <c r="AC36" s="947" t="s">
        <v>273</v>
      </c>
      <c r="AD36" s="947"/>
      <c r="AE36" s="947"/>
      <c r="AF36" s="947"/>
      <c r="AG36" s="947"/>
      <c r="AH36" s="255" t="s">
        <v>400</v>
      </c>
      <c r="AI36" s="253"/>
      <c r="AJ36" s="253"/>
      <c r="AK36" s="253"/>
      <c r="AL36" s="253" t="s">
        <v>275</v>
      </c>
      <c r="AM36" s="253"/>
      <c r="AN36" s="253"/>
      <c r="AO36" s="257"/>
      <c r="AP36" s="947" t="s">
        <v>276</v>
      </c>
      <c r="AQ36" s="947"/>
      <c r="AR36" s="947"/>
      <c r="AS36" s="947"/>
      <c r="AT36" s="947"/>
      <c r="AU36" s="947"/>
      <c r="AV36" s="947"/>
      <c r="AW36" s="947"/>
      <c r="AX36" s="947"/>
      <c r="AY36">
        <f>$AY$34</f>
        <v>1</v>
      </c>
    </row>
    <row r="37" spans="1:51" ht="26.25" customHeight="1" x14ac:dyDescent="0.15">
      <c r="A37" s="949">
        <v>1</v>
      </c>
      <c r="B37" s="949">
        <v>1</v>
      </c>
      <c r="C37" s="249" t="s">
        <v>903</v>
      </c>
      <c r="D37" s="248"/>
      <c r="E37" s="248"/>
      <c r="F37" s="248"/>
      <c r="G37" s="248"/>
      <c r="H37" s="248"/>
      <c r="I37" s="248"/>
      <c r="J37" s="233">
        <v>7010005005425</v>
      </c>
      <c r="K37" s="234"/>
      <c r="L37" s="234"/>
      <c r="M37" s="234"/>
      <c r="N37" s="234"/>
      <c r="O37" s="234"/>
      <c r="P37" s="235" t="s">
        <v>904</v>
      </c>
      <c r="Q37" s="235"/>
      <c r="R37" s="235"/>
      <c r="S37" s="235"/>
      <c r="T37" s="235"/>
      <c r="U37" s="235"/>
      <c r="V37" s="235"/>
      <c r="W37" s="235"/>
      <c r="X37" s="235"/>
      <c r="Y37" s="236">
        <v>439</v>
      </c>
      <c r="Z37" s="237"/>
      <c r="AA37" s="237"/>
      <c r="AB37" s="238"/>
      <c r="AC37" s="946" t="s">
        <v>279</v>
      </c>
      <c r="AD37" s="946"/>
      <c r="AE37" s="946"/>
      <c r="AF37" s="946"/>
      <c r="AG37" s="946"/>
      <c r="AH37" s="224">
        <v>3</v>
      </c>
      <c r="AI37" s="225"/>
      <c r="AJ37" s="225"/>
      <c r="AK37" s="225"/>
      <c r="AL37" s="226" t="s">
        <v>40</v>
      </c>
      <c r="AM37" s="227"/>
      <c r="AN37" s="227"/>
      <c r="AO37" s="228"/>
      <c r="AP37" s="229" t="s">
        <v>40</v>
      </c>
      <c r="AQ37" s="229"/>
      <c r="AR37" s="229"/>
      <c r="AS37" s="229"/>
      <c r="AT37" s="229"/>
      <c r="AU37" s="229"/>
      <c r="AV37" s="229"/>
      <c r="AW37" s="229"/>
      <c r="AX37" s="229"/>
      <c r="AY37">
        <f>$AY$34</f>
        <v>1</v>
      </c>
    </row>
    <row r="38" spans="1:51" ht="26.25" hidden="1"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905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269</v>
      </c>
      <c r="D69" s="253"/>
      <c r="E69" s="253"/>
      <c r="F69" s="253"/>
      <c r="G69" s="253"/>
      <c r="H69" s="253"/>
      <c r="I69" s="253"/>
      <c r="J69" s="947" t="s">
        <v>270</v>
      </c>
      <c r="K69" s="948"/>
      <c r="L69" s="948"/>
      <c r="M69" s="948"/>
      <c r="N69" s="948"/>
      <c r="O69" s="948"/>
      <c r="P69" s="123" t="s">
        <v>271</v>
      </c>
      <c r="Q69" s="123"/>
      <c r="R69" s="123"/>
      <c r="S69" s="123"/>
      <c r="T69" s="123"/>
      <c r="U69" s="123"/>
      <c r="V69" s="123"/>
      <c r="W69" s="123"/>
      <c r="X69" s="123"/>
      <c r="Y69" s="255" t="s">
        <v>272</v>
      </c>
      <c r="Z69" s="256"/>
      <c r="AA69" s="256"/>
      <c r="AB69" s="256"/>
      <c r="AC69" s="947" t="s">
        <v>273</v>
      </c>
      <c r="AD69" s="947"/>
      <c r="AE69" s="947"/>
      <c r="AF69" s="947"/>
      <c r="AG69" s="947"/>
      <c r="AH69" s="255" t="s">
        <v>400</v>
      </c>
      <c r="AI69" s="253"/>
      <c r="AJ69" s="253"/>
      <c r="AK69" s="253"/>
      <c r="AL69" s="253" t="s">
        <v>275</v>
      </c>
      <c r="AM69" s="253"/>
      <c r="AN69" s="253"/>
      <c r="AO69" s="257"/>
      <c r="AP69" s="947" t="s">
        <v>276</v>
      </c>
      <c r="AQ69" s="947"/>
      <c r="AR69" s="947"/>
      <c r="AS69" s="947"/>
      <c r="AT69" s="947"/>
      <c r="AU69" s="947"/>
      <c r="AV69" s="947"/>
      <c r="AW69" s="947"/>
      <c r="AX69" s="947"/>
      <c r="AY69" s="31">
        <f>$AY$67</f>
        <v>1</v>
      </c>
    </row>
    <row r="70" spans="1:51" ht="56.25" customHeight="1" x14ac:dyDescent="0.15">
      <c r="A70" s="949">
        <v>1</v>
      </c>
      <c r="B70" s="949">
        <v>1</v>
      </c>
      <c r="C70" s="248" t="s">
        <v>906</v>
      </c>
      <c r="D70" s="248"/>
      <c r="E70" s="248"/>
      <c r="F70" s="248"/>
      <c r="G70" s="248"/>
      <c r="H70" s="248"/>
      <c r="I70" s="248"/>
      <c r="J70" s="233">
        <v>9010601018051</v>
      </c>
      <c r="K70" s="234"/>
      <c r="L70" s="234"/>
      <c r="M70" s="234"/>
      <c r="N70" s="234"/>
      <c r="O70" s="234"/>
      <c r="P70" s="235" t="s">
        <v>907</v>
      </c>
      <c r="Q70" s="235"/>
      <c r="R70" s="235"/>
      <c r="S70" s="235"/>
      <c r="T70" s="235"/>
      <c r="U70" s="235"/>
      <c r="V70" s="235"/>
      <c r="W70" s="235"/>
      <c r="X70" s="235"/>
      <c r="Y70" s="236">
        <v>191.2</v>
      </c>
      <c r="Z70" s="237"/>
      <c r="AA70" s="237"/>
      <c r="AB70" s="238"/>
      <c r="AC70" s="946" t="s">
        <v>318</v>
      </c>
      <c r="AD70" s="946"/>
      <c r="AE70" s="946"/>
      <c r="AF70" s="946"/>
      <c r="AG70" s="946"/>
      <c r="AH70" s="224">
        <v>1</v>
      </c>
      <c r="AI70" s="225"/>
      <c r="AJ70" s="225"/>
      <c r="AK70" s="225"/>
      <c r="AL70" s="226" t="s">
        <v>40</v>
      </c>
      <c r="AM70" s="227"/>
      <c r="AN70" s="227"/>
      <c r="AO70" s="228"/>
      <c r="AP70" s="229" t="s">
        <v>40</v>
      </c>
      <c r="AQ70" s="229"/>
      <c r="AR70" s="229"/>
      <c r="AS70" s="229"/>
      <c r="AT70" s="229"/>
      <c r="AU70" s="229"/>
      <c r="AV70" s="229"/>
      <c r="AW70" s="229"/>
      <c r="AX70" s="229"/>
      <c r="AY70" s="31">
        <f>$AY$67</f>
        <v>1</v>
      </c>
    </row>
    <row r="71" spans="1:51" ht="56.25" customHeight="1" x14ac:dyDescent="0.15">
      <c r="A71" s="949">
        <v>2</v>
      </c>
      <c r="B71" s="949">
        <v>1</v>
      </c>
      <c r="C71" s="248" t="s">
        <v>908</v>
      </c>
      <c r="D71" s="248"/>
      <c r="E71" s="248"/>
      <c r="F71" s="248"/>
      <c r="G71" s="248"/>
      <c r="H71" s="248"/>
      <c r="I71" s="248"/>
      <c r="J71" s="233">
        <v>1010501002402</v>
      </c>
      <c r="K71" s="234"/>
      <c r="L71" s="234"/>
      <c r="M71" s="234"/>
      <c r="N71" s="234"/>
      <c r="O71" s="234"/>
      <c r="P71" s="235" t="s">
        <v>909</v>
      </c>
      <c r="Q71" s="235"/>
      <c r="R71" s="235"/>
      <c r="S71" s="235"/>
      <c r="T71" s="235"/>
      <c r="U71" s="235"/>
      <c r="V71" s="235"/>
      <c r="W71" s="235"/>
      <c r="X71" s="235"/>
      <c r="Y71" s="236">
        <v>74.099999999999994</v>
      </c>
      <c r="Z71" s="237"/>
      <c r="AA71" s="237"/>
      <c r="AB71" s="238"/>
      <c r="AC71" s="946" t="s">
        <v>318</v>
      </c>
      <c r="AD71" s="946"/>
      <c r="AE71" s="946"/>
      <c r="AF71" s="946"/>
      <c r="AG71" s="946"/>
      <c r="AH71" s="224">
        <v>1</v>
      </c>
      <c r="AI71" s="225"/>
      <c r="AJ71" s="225"/>
      <c r="AK71" s="225"/>
      <c r="AL71" s="226" t="s">
        <v>40</v>
      </c>
      <c r="AM71" s="227"/>
      <c r="AN71" s="227"/>
      <c r="AO71" s="228"/>
      <c r="AP71" s="229" t="s">
        <v>40</v>
      </c>
      <c r="AQ71" s="229"/>
      <c r="AR71" s="229"/>
      <c r="AS71" s="229"/>
      <c r="AT71" s="229"/>
      <c r="AU71" s="229"/>
      <c r="AV71" s="229"/>
      <c r="AW71" s="229"/>
      <c r="AX71" s="229"/>
      <c r="AY71">
        <f>COUNTA($C$71)</f>
        <v>1</v>
      </c>
    </row>
    <row r="72" spans="1:51" ht="56.25" customHeight="1" x14ac:dyDescent="0.15">
      <c r="A72" s="949">
        <v>3</v>
      </c>
      <c r="B72" s="949">
        <v>1</v>
      </c>
      <c r="C72" s="248" t="s">
        <v>910</v>
      </c>
      <c r="D72" s="248"/>
      <c r="E72" s="248"/>
      <c r="F72" s="248"/>
      <c r="G72" s="248"/>
      <c r="H72" s="248"/>
      <c r="I72" s="248"/>
      <c r="J72" s="233">
        <v>4430001060351</v>
      </c>
      <c r="K72" s="234"/>
      <c r="L72" s="234"/>
      <c r="M72" s="234"/>
      <c r="N72" s="234"/>
      <c r="O72" s="234"/>
      <c r="P72" s="235" t="s">
        <v>911</v>
      </c>
      <c r="Q72" s="235"/>
      <c r="R72" s="235"/>
      <c r="S72" s="235"/>
      <c r="T72" s="235"/>
      <c r="U72" s="235"/>
      <c r="V72" s="235"/>
      <c r="W72" s="235"/>
      <c r="X72" s="235"/>
      <c r="Y72" s="236">
        <v>38.1</v>
      </c>
      <c r="Z72" s="237"/>
      <c r="AA72" s="237"/>
      <c r="AB72" s="238"/>
      <c r="AC72" s="946" t="s">
        <v>318</v>
      </c>
      <c r="AD72" s="946"/>
      <c r="AE72" s="946"/>
      <c r="AF72" s="946"/>
      <c r="AG72" s="946"/>
      <c r="AH72" s="224">
        <v>1</v>
      </c>
      <c r="AI72" s="225"/>
      <c r="AJ72" s="225"/>
      <c r="AK72" s="225"/>
      <c r="AL72" s="226" t="s">
        <v>40</v>
      </c>
      <c r="AM72" s="227"/>
      <c r="AN72" s="227"/>
      <c r="AO72" s="228"/>
      <c r="AP72" s="229" t="s">
        <v>40</v>
      </c>
      <c r="AQ72" s="229"/>
      <c r="AR72" s="229"/>
      <c r="AS72" s="229"/>
      <c r="AT72" s="229"/>
      <c r="AU72" s="229"/>
      <c r="AV72" s="229"/>
      <c r="AW72" s="229"/>
      <c r="AX72" s="229"/>
      <c r="AY72">
        <f>COUNTA($C$72)</f>
        <v>1</v>
      </c>
    </row>
    <row r="73" spans="1:51" ht="56.25" customHeight="1" x14ac:dyDescent="0.15">
      <c r="A73" s="949">
        <v>4</v>
      </c>
      <c r="B73" s="949">
        <v>1</v>
      </c>
      <c r="C73" s="248" t="s">
        <v>912</v>
      </c>
      <c r="D73" s="248"/>
      <c r="E73" s="248"/>
      <c r="F73" s="248"/>
      <c r="G73" s="248"/>
      <c r="H73" s="248"/>
      <c r="I73" s="248"/>
      <c r="J73" s="233">
        <v>5010001078914</v>
      </c>
      <c r="K73" s="234"/>
      <c r="L73" s="234"/>
      <c r="M73" s="234"/>
      <c r="N73" s="234"/>
      <c r="O73" s="234"/>
      <c r="P73" s="235" t="s">
        <v>913</v>
      </c>
      <c r="Q73" s="235"/>
      <c r="R73" s="235"/>
      <c r="S73" s="235"/>
      <c r="T73" s="235"/>
      <c r="U73" s="235"/>
      <c r="V73" s="235"/>
      <c r="W73" s="235"/>
      <c r="X73" s="235"/>
      <c r="Y73" s="236">
        <v>12.7</v>
      </c>
      <c r="Z73" s="237"/>
      <c r="AA73" s="237"/>
      <c r="AB73" s="238"/>
      <c r="AC73" s="946" t="s">
        <v>318</v>
      </c>
      <c r="AD73" s="946"/>
      <c r="AE73" s="946"/>
      <c r="AF73" s="946"/>
      <c r="AG73" s="946"/>
      <c r="AH73" s="224">
        <v>1</v>
      </c>
      <c r="AI73" s="225"/>
      <c r="AJ73" s="225"/>
      <c r="AK73" s="225"/>
      <c r="AL73" s="226" t="s">
        <v>40</v>
      </c>
      <c r="AM73" s="227"/>
      <c r="AN73" s="227"/>
      <c r="AO73" s="228"/>
      <c r="AP73" s="229" t="s">
        <v>40</v>
      </c>
      <c r="AQ73" s="229"/>
      <c r="AR73" s="229"/>
      <c r="AS73" s="229"/>
      <c r="AT73" s="229"/>
      <c r="AU73" s="229"/>
      <c r="AV73" s="229"/>
      <c r="AW73" s="229"/>
      <c r="AX73" s="229"/>
      <c r="AY73">
        <f>COUNTA($C$73)</f>
        <v>1</v>
      </c>
    </row>
    <row r="74" spans="1:51" ht="56.25" customHeight="1" x14ac:dyDescent="0.15">
      <c r="A74" s="949">
        <v>5</v>
      </c>
      <c r="B74" s="949">
        <v>1</v>
      </c>
      <c r="C74" s="248" t="s">
        <v>914</v>
      </c>
      <c r="D74" s="248"/>
      <c r="E74" s="248"/>
      <c r="F74" s="248"/>
      <c r="G74" s="248"/>
      <c r="H74" s="248"/>
      <c r="I74" s="248"/>
      <c r="J74" s="233">
        <v>5010501020144</v>
      </c>
      <c r="K74" s="234"/>
      <c r="L74" s="234"/>
      <c r="M74" s="234"/>
      <c r="N74" s="234"/>
      <c r="O74" s="234"/>
      <c r="P74" s="235" t="s">
        <v>915</v>
      </c>
      <c r="Q74" s="235"/>
      <c r="R74" s="235"/>
      <c r="S74" s="235"/>
      <c r="T74" s="235"/>
      <c r="U74" s="235"/>
      <c r="V74" s="235"/>
      <c r="W74" s="235"/>
      <c r="X74" s="235"/>
      <c r="Y74" s="236">
        <v>10.5</v>
      </c>
      <c r="Z74" s="237"/>
      <c r="AA74" s="237"/>
      <c r="AB74" s="238"/>
      <c r="AC74" s="946" t="s">
        <v>318</v>
      </c>
      <c r="AD74" s="946"/>
      <c r="AE74" s="946"/>
      <c r="AF74" s="946"/>
      <c r="AG74" s="946"/>
      <c r="AH74" s="224">
        <v>1</v>
      </c>
      <c r="AI74" s="225"/>
      <c r="AJ74" s="225"/>
      <c r="AK74" s="225"/>
      <c r="AL74" s="226" t="s">
        <v>40</v>
      </c>
      <c r="AM74" s="227"/>
      <c r="AN74" s="227"/>
      <c r="AO74" s="228"/>
      <c r="AP74" s="229" t="s">
        <v>40</v>
      </c>
      <c r="AQ74" s="229"/>
      <c r="AR74" s="229"/>
      <c r="AS74" s="229"/>
      <c r="AT74" s="229"/>
      <c r="AU74" s="229"/>
      <c r="AV74" s="229"/>
      <c r="AW74" s="229"/>
      <c r="AX74" s="229"/>
      <c r="AY74">
        <f>COUNTA($C$74)</f>
        <v>1</v>
      </c>
    </row>
    <row r="75" spans="1:51" ht="56.25" customHeight="1" x14ac:dyDescent="0.15">
      <c r="A75" s="949">
        <v>6</v>
      </c>
      <c r="B75" s="949">
        <v>1</v>
      </c>
      <c r="C75" s="248" t="s">
        <v>916</v>
      </c>
      <c r="D75" s="248"/>
      <c r="E75" s="248"/>
      <c r="F75" s="248"/>
      <c r="G75" s="248"/>
      <c r="H75" s="248"/>
      <c r="I75" s="248"/>
      <c r="J75" s="233">
        <v>5010001063065</v>
      </c>
      <c r="K75" s="234"/>
      <c r="L75" s="234"/>
      <c r="M75" s="234"/>
      <c r="N75" s="234"/>
      <c r="O75" s="234"/>
      <c r="P75" s="235" t="s">
        <v>917</v>
      </c>
      <c r="Q75" s="235"/>
      <c r="R75" s="235"/>
      <c r="S75" s="235"/>
      <c r="T75" s="235"/>
      <c r="U75" s="235"/>
      <c r="V75" s="235"/>
      <c r="W75" s="235"/>
      <c r="X75" s="235"/>
      <c r="Y75" s="236">
        <v>2.2000000000000002</v>
      </c>
      <c r="Z75" s="237"/>
      <c r="AA75" s="237"/>
      <c r="AB75" s="238"/>
      <c r="AC75" s="946" t="s">
        <v>318</v>
      </c>
      <c r="AD75" s="946"/>
      <c r="AE75" s="946"/>
      <c r="AF75" s="946"/>
      <c r="AG75" s="946"/>
      <c r="AH75" s="224">
        <v>1</v>
      </c>
      <c r="AI75" s="225"/>
      <c r="AJ75" s="225"/>
      <c r="AK75" s="225"/>
      <c r="AL75" s="226" t="s">
        <v>40</v>
      </c>
      <c r="AM75" s="227"/>
      <c r="AN75" s="227"/>
      <c r="AO75" s="228"/>
      <c r="AP75" s="229" t="s">
        <v>40</v>
      </c>
      <c r="AQ75" s="229"/>
      <c r="AR75" s="229"/>
      <c r="AS75" s="229"/>
      <c r="AT75" s="229"/>
      <c r="AU75" s="229"/>
      <c r="AV75" s="229"/>
      <c r="AW75" s="229"/>
      <c r="AX75" s="229"/>
      <c r="AY75">
        <f>COUNTA($C$75)</f>
        <v>1</v>
      </c>
    </row>
    <row r="76" spans="1:51" ht="56.25" customHeight="1" x14ac:dyDescent="0.15">
      <c r="A76" s="949">
        <v>7</v>
      </c>
      <c r="B76" s="949">
        <v>1</v>
      </c>
      <c r="C76" s="248" t="s">
        <v>287</v>
      </c>
      <c r="D76" s="248"/>
      <c r="E76" s="248"/>
      <c r="F76" s="248"/>
      <c r="G76" s="248"/>
      <c r="H76" s="248"/>
      <c r="I76" s="248"/>
      <c r="J76" s="233">
        <v>6180001023869</v>
      </c>
      <c r="K76" s="234"/>
      <c r="L76" s="234"/>
      <c r="M76" s="234"/>
      <c r="N76" s="234"/>
      <c r="O76" s="234"/>
      <c r="P76" s="235" t="s">
        <v>918</v>
      </c>
      <c r="Q76" s="235"/>
      <c r="R76" s="235"/>
      <c r="S76" s="235"/>
      <c r="T76" s="235"/>
      <c r="U76" s="235"/>
      <c r="V76" s="235"/>
      <c r="W76" s="235"/>
      <c r="X76" s="235"/>
      <c r="Y76" s="236">
        <v>2.1</v>
      </c>
      <c r="Z76" s="237"/>
      <c r="AA76" s="237"/>
      <c r="AB76" s="238"/>
      <c r="AC76" s="946" t="s">
        <v>318</v>
      </c>
      <c r="AD76" s="946"/>
      <c r="AE76" s="946"/>
      <c r="AF76" s="946"/>
      <c r="AG76" s="946"/>
      <c r="AH76" s="224">
        <v>1</v>
      </c>
      <c r="AI76" s="225"/>
      <c r="AJ76" s="225"/>
      <c r="AK76" s="225"/>
      <c r="AL76" s="226" t="s">
        <v>40</v>
      </c>
      <c r="AM76" s="227"/>
      <c r="AN76" s="227"/>
      <c r="AO76" s="228"/>
      <c r="AP76" s="229" t="s">
        <v>40</v>
      </c>
      <c r="AQ76" s="229"/>
      <c r="AR76" s="229"/>
      <c r="AS76" s="229"/>
      <c r="AT76" s="229"/>
      <c r="AU76" s="229"/>
      <c r="AV76" s="229"/>
      <c r="AW76" s="229"/>
      <c r="AX76" s="229"/>
      <c r="AY76">
        <f>COUNTA($C$76)</f>
        <v>1</v>
      </c>
    </row>
    <row r="77" spans="1:51" ht="56.25" customHeight="1" x14ac:dyDescent="0.15">
      <c r="A77" s="949">
        <v>8</v>
      </c>
      <c r="B77" s="949">
        <v>1</v>
      </c>
      <c r="C77" s="248" t="s">
        <v>919</v>
      </c>
      <c r="D77" s="248"/>
      <c r="E77" s="248"/>
      <c r="F77" s="248"/>
      <c r="G77" s="248"/>
      <c r="H77" s="248"/>
      <c r="I77" s="248"/>
      <c r="J77" s="233">
        <v>5011101020526</v>
      </c>
      <c r="K77" s="234"/>
      <c r="L77" s="234"/>
      <c r="M77" s="234"/>
      <c r="N77" s="234"/>
      <c r="O77" s="234"/>
      <c r="P77" s="235" t="s">
        <v>920</v>
      </c>
      <c r="Q77" s="235"/>
      <c r="R77" s="235"/>
      <c r="S77" s="235"/>
      <c r="T77" s="235"/>
      <c r="U77" s="235"/>
      <c r="V77" s="235"/>
      <c r="W77" s="235"/>
      <c r="X77" s="235"/>
      <c r="Y77" s="236">
        <v>1.7</v>
      </c>
      <c r="Z77" s="237"/>
      <c r="AA77" s="237"/>
      <c r="AB77" s="238"/>
      <c r="AC77" s="946" t="s">
        <v>318</v>
      </c>
      <c r="AD77" s="946"/>
      <c r="AE77" s="946"/>
      <c r="AF77" s="946"/>
      <c r="AG77" s="946"/>
      <c r="AH77" s="224">
        <v>2</v>
      </c>
      <c r="AI77" s="225"/>
      <c r="AJ77" s="225"/>
      <c r="AK77" s="225"/>
      <c r="AL77" s="226" t="s">
        <v>40</v>
      </c>
      <c r="AM77" s="227"/>
      <c r="AN77" s="227"/>
      <c r="AO77" s="228"/>
      <c r="AP77" s="229" t="s">
        <v>40</v>
      </c>
      <c r="AQ77" s="229"/>
      <c r="AR77" s="229"/>
      <c r="AS77" s="229"/>
      <c r="AT77" s="229"/>
      <c r="AU77" s="229"/>
      <c r="AV77" s="229"/>
      <c r="AW77" s="229"/>
      <c r="AX77" s="229"/>
      <c r="AY77">
        <f>COUNTA($C$77)</f>
        <v>1</v>
      </c>
    </row>
    <row r="78" spans="1:51" ht="26.25" hidden="1"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921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3"/>
      <c r="B102" s="253"/>
      <c r="C102" s="253" t="s">
        <v>269</v>
      </c>
      <c r="D102" s="253"/>
      <c r="E102" s="253"/>
      <c r="F102" s="253"/>
      <c r="G102" s="253"/>
      <c r="H102" s="253"/>
      <c r="I102" s="253"/>
      <c r="J102" s="947" t="s">
        <v>270</v>
      </c>
      <c r="K102" s="948"/>
      <c r="L102" s="948"/>
      <c r="M102" s="948"/>
      <c r="N102" s="948"/>
      <c r="O102" s="948"/>
      <c r="P102" s="123" t="s">
        <v>271</v>
      </c>
      <c r="Q102" s="123"/>
      <c r="R102" s="123"/>
      <c r="S102" s="123"/>
      <c r="T102" s="123"/>
      <c r="U102" s="123"/>
      <c r="V102" s="123"/>
      <c r="W102" s="123"/>
      <c r="X102" s="123"/>
      <c r="Y102" s="255" t="s">
        <v>272</v>
      </c>
      <c r="Z102" s="256"/>
      <c r="AA102" s="256"/>
      <c r="AB102" s="256"/>
      <c r="AC102" s="947" t="s">
        <v>273</v>
      </c>
      <c r="AD102" s="947"/>
      <c r="AE102" s="947"/>
      <c r="AF102" s="947"/>
      <c r="AG102" s="947"/>
      <c r="AH102" s="255" t="s">
        <v>400</v>
      </c>
      <c r="AI102" s="253"/>
      <c r="AJ102" s="253"/>
      <c r="AK102" s="253"/>
      <c r="AL102" s="253" t="s">
        <v>275</v>
      </c>
      <c r="AM102" s="253"/>
      <c r="AN102" s="253"/>
      <c r="AO102" s="257"/>
      <c r="AP102" s="947" t="s">
        <v>276</v>
      </c>
      <c r="AQ102" s="947"/>
      <c r="AR102" s="947"/>
      <c r="AS102" s="947"/>
      <c r="AT102" s="947"/>
      <c r="AU102" s="947"/>
      <c r="AV102" s="947"/>
      <c r="AW102" s="947"/>
      <c r="AX102" s="947"/>
      <c r="AY102" s="31">
        <f>$AY$100</f>
        <v>1</v>
      </c>
    </row>
    <row r="103" spans="1:51" ht="42" customHeight="1" x14ac:dyDescent="0.15">
      <c r="A103" s="949">
        <v>1</v>
      </c>
      <c r="B103" s="949">
        <v>1</v>
      </c>
      <c r="C103" s="248" t="s">
        <v>922</v>
      </c>
      <c r="D103" s="248"/>
      <c r="E103" s="248"/>
      <c r="F103" s="248"/>
      <c r="G103" s="248"/>
      <c r="H103" s="248"/>
      <c r="I103" s="248"/>
      <c r="J103" s="233" t="s">
        <v>40</v>
      </c>
      <c r="K103" s="234"/>
      <c r="L103" s="234"/>
      <c r="M103" s="234"/>
      <c r="N103" s="234"/>
      <c r="O103" s="234"/>
      <c r="P103" s="235" t="s">
        <v>923</v>
      </c>
      <c r="Q103" s="235"/>
      <c r="R103" s="235"/>
      <c r="S103" s="235"/>
      <c r="T103" s="235"/>
      <c r="U103" s="235"/>
      <c r="V103" s="235"/>
      <c r="W103" s="235"/>
      <c r="X103" s="235"/>
      <c r="Y103" s="236">
        <v>38.700000000000003</v>
      </c>
      <c r="Z103" s="237"/>
      <c r="AA103" s="237"/>
      <c r="AB103" s="238"/>
      <c r="AC103" s="946" t="s">
        <v>279</v>
      </c>
      <c r="AD103" s="946"/>
      <c r="AE103" s="946"/>
      <c r="AF103" s="946"/>
      <c r="AG103" s="946"/>
      <c r="AH103" s="224" t="s">
        <v>40</v>
      </c>
      <c r="AI103" s="225"/>
      <c r="AJ103" s="225"/>
      <c r="AK103" s="225"/>
      <c r="AL103" s="226" t="s">
        <v>40</v>
      </c>
      <c r="AM103" s="227"/>
      <c r="AN103" s="227"/>
      <c r="AO103" s="228"/>
      <c r="AP103" s="229" t="s">
        <v>40</v>
      </c>
      <c r="AQ103" s="229"/>
      <c r="AR103" s="229"/>
      <c r="AS103" s="229"/>
      <c r="AT103" s="229"/>
      <c r="AU103" s="229"/>
      <c r="AV103" s="229"/>
      <c r="AW103" s="229"/>
      <c r="AX103" s="229"/>
      <c r="AY103" s="31">
        <f>$AY$100</f>
        <v>1</v>
      </c>
    </row>
    <row r="104" spans="1:51" ht="42" customHeight="1" x14ac:dyDescent="0.15">
      <c r="A104" s="949">
        <v>2</v>
      </c>
      <c r="B104" s="949">
        <v>1</v>
      </c>
      <c r="C104" s="248" t="s">
        <v>924</v>
      </c>
      <c r="D104" s="248"/>
      <c r="E104" s="248"/>
      <c r="F104" s="248"/>
      <c r="G104" s="248"/>
      <c r="H104" s="248"/>
      <c r="I104" s="248"/>
      <c r="J104" s="233">
        <v>7050005005207</v>
      </c>
      <c r="K104" s="234"/>
      <c r="L104" s="234"/>
      <c r="M104" s="234"/>
      <c r="N104" s="234"/>
      <c r="O104" s="234"/>
      <c r="P104" s="235" t="s">
        <v>925</v>
      </c>
      <c r="Q104" s="235"/>
      <c r="R104" s="235"/>
      <c r="S104" s="235"/>
      <c r="T104" s="235"/>
      <c r="U104" s="235"/>
      <c r="V104" s="235"/>
      <c r="W104" s="235"/>
      <c r="X104" s="235"/>
      <c r="Y104" s="236">
        <v>3</v>
      </c>
      <c r="Z104" s="237"/>
      <c r="AA104" s="237"/>
      <c r="AB104" s="238"/>
      <c r="AC104" s="946" t="s">
        <v>279</v>
      </c>
      <c r="AD104" s="946"/>
      <c r="AE104" s="946"/>
      <c r="AF104" s="946"/>
      <c r="AG104" s="946"/>
      <c r="AH104" s="224" t="s">
        <v>40</v>
      </c>
      <c r="AI104" s="225"/>
      <c r="AJ104" s="225"/>
      <c r="AK104" s="225"/>
      <c r="AL104" s="226" t="s">
        <v>40</v>
      </c>
      <c r="AM104" s="227"/>
      <c r="AN104" s="227"/>
      <c r="AO104" s="228"/>
      <c r="AP104" s="229" t="s">
        <v>40</v>
      </c>
      <c r="AQ104" s="229"/>
      <c r="AR104" s="229"/>
      <c r="AS104" s="229"/>
      <c r="AT104" s="229"/>
      <c r="AU104" s="229"/>
      <c r="AV104" s="229"/>
      <c r="AW104" s="229"/>
      <c r="AX104" s="229"/>
      <c r="AY104">
        <f>COUNTA($C$104)</f>
        <v>1</v>
      </c>
    </row>
    <row r="105" spans="1:51" ht="26.25" hidden="1"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926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253"/>
      <c r="B135" s="253"/>
      <c r="C135" s="253" t="s">
        <v>269</v>
      </c>
      <c r="D135" s="253"/>
      <c r="E135" s="253"/>
      <c r="F135" s="253"/>
      <c r="G135" s="253"/>
      <c r="H135" s="253"/>
      <c r="I135" s="253"/>
      <c r="J135" s="947" t="s">
        <v>270</v>
      </c>
      <c r="K135" s="948"/>
      <c r="L135" s="948"/>
      <c r="M135" s="948"/>
      <c r="N135" s="948"/>
      <c r="O135" s="948"/>
      <c r="P135" s="123" t="s">
        <v>271</v>
      </c>
      <c r="Q135" s="123"/>
      <c r="R135" s="123"/>
      <c r="S135" s="123"/>
      <c r="T135" s="123"/>
      <c r="U135" s="123"/>
      <c r="V135" s="123"/>
      <c r="W135" s="123"/>
      <c r="X135" s="123"/>
      <c r="Y135" s="255" t="s">
        <v>272</v>
      </c>
      <c r="Z135" s="256"/>
      <c r="AA135" s="256"/>
      <c r="AB135" s="256"/>
      <c r="AC135" s="947" t="s">
        <v>273</v>
      </c>
      <c r="AD135" s="947"/>
      <c r="AE135" s="947"/>
      <c r="AF135" s="947"/>
      <c r="AG135" s="947"/>
      <c r="AH135" s="255" t="s">
        <v>400</v>
      </c>
      <c r="AI135" s="253"/>
      <c r="AJ135" s="253"/>
      <c r="AK135" s="253"/>
      <c r="AL135" s="253" t="s">
        <v>275</v>
      </c>
      <c r="AM135" s="253"/>
      <c r="AN135" s="253"/>
      <c r="AO135" s="257"/>
      <c r="AP135" s="947" t="s">
        <v>276</v>
      </c>
      <c r="AQ135" s="947"/>
      <c r="AR135" s="947"/>
      <c r="AS135" s="947"/>
      <c r="AT135" s="947"/>
      <c r="AU135" s="947"/>
      <c r="AV135" s="947"/>
      <c r="AW135" s="947"/>
      <c r="AX135" s="947"/>
      <c r="AY135" s="31">
        <f>$AY$133</f>
        <v>1</v>
      </c>
    </row>
    <row r="136" spans="1:51" ht="26.25" customHeight="1" x14ac:dyDescent="0.15">
      <c r="A136" s="949">
        <v>1</v>
      </c>
      <c r="B136" s="949">
        <v>1</v>
      </c>
      <c r="C136" s="248" t="s">
        <v>927</v>
      </c>
      <c r="D136" s="248"/>
      <c r="E136" s="248"/>
      <c r="F136" s="248"/>
      <c r="G136" s="248"/>
      <c r="H136" s="248"/>
      <c r="I136" s="248"/>
      <c r="J136" s="233">
        <v>1030001010176</v>
      </c>
      <c r="K136" s="234"/>
      <c r="L136" s="234"/>
      <c r="M136" s="234"/>
      <c r="N136" s="234"/>
      <c r="O136" s="234"/>
      <c r="P136" s="235" t="s">
        <v>928</v>
      </c>
      <c r="Q136" s="235"/>
      <c r="R136" s="235"/>
      <c r="S136" s="235"/>
      <c r="T136" s="235"/>
      <c r="U136" s="235"/>
      <c r="V136" s="235"/>
      <c r="W136" s="235"/>
      <c r="X136" s="235"/>
      <c r="Y136" s="236">
        <v>9.8000000000000007</v>
      </c>
      <c r="Z136" s="237"/>
      <c r="AA136" s="237"/>
      <c r="AB136" s="238"/>
      <c r="AC136" s="946" t="s">
        <v>318</v>
      </c>
      <c r="AD136" s="946"/>
      <c r="AE136" s="946"/>
      <c r="AF136" s="946"/>
      <c r="AG136" s="946"/>
      <c r="AH136" s="224">
        <v>1</v>
      </c>
      <c r="AI136" s="225"/>
      <c r="AJ136" s="225"/>
      <c r="AK136" s="225"/>
      <c r="AL136" s="226" t="s">
        <v>40</v>
      </c>
      <c r="AM136" s="227"/>
      <c r="AN136" s="227"/>
      <c r="AO136" s="228"/>
      <c r="AP136" s="229" t="s">
        <v>40</v>
      </c>
      <c r="AQ136" s="229"/>
      <c r="AR136" s="229"/>
      <c r="AS136" s="229"/>
      <c r="AT136" s="229"/>
      <c r="AU136" s="229"/>
      <c r="AV136" s="229"/>
      <c r="AW136" s="229"/>
      <c r="AX136" s="229"/>
      <c r="AY136" s="31">
        <f>$AY$133</f>
        <v>1</v>
      </c>
    </row>
    <row r="137" spans="1:51" ht="26.25" customHeight="1" x14ac:dyDescent="0.15">
      <c r="A137" s="949">
        <v>2</v>
      </c>
      <c r="B137" s="949">
        <v>1</v>
      </c>
      <c r="C137" s="248" t="s">
        <v>929</v>
      </c>
      <c r="D137" s="248"/>
      <c r="E137" s="248"/>
      <c r="F137" s="248"/>
      <c r="G137" s="248"/>
      <c r="H137" s="248"/>
      <c r="I137" s="248"/>
      <c r="J137" s="233">
        <v>8010001051991</v>
      </c>
      <c r="K137" s="234"/>
      <c r="L137" s="234"/>
      <c r="M137" s="234"/>
      <c r="N137" s="234"/>
      <c r="O137" s="234"/>
      <c r="P137" s="235" t="s">
        <v>930</v>
      </c>
      <c r="Q137" s="235"/>
      <c r="R137" s="235"/>
      <c r="S137" s="235"/>
      <c r="T137" s="235"/>
      <c r="U137" s="235"/>
      <c r="V137" s="235"/>
      <c r="W137" s="235"/>
      <c r="X137" s="235"/>
      <c r="Y137" s="236">
        <v>6.6</v>
      </c>
      <c r="Z137" s="237"/>
      <c r="AA137" s="237"/>
      <c r="AB137" s="238"/>
      <c r="AC137" s="946" t="s">
        <v>279</v>
      </c>
      <c r="AD137" s="946"/>
      <c r="AE137" s="946"/>
      <c r="AF137" s="946"/>
      <c r="AG137" s="946"/>
      <c r="AH137" s="224" t="s">
        <v>40</v>
      </c>
      <c r="AI137" s="225"/>
      <c r="AJ137" s="225"/>
      <c r="AK137" s="225"/>
      <c r="AL137" s="226" t="s">
        <v>40</v>
      </c>
      <c r="AM137" s="227"/>
      <c r="AN137" s="227"/>
      <c r="AO137" s="228"/>
      <c r="AP137" s="229" t="s">
        <v>40</v>
      </c>
      <c r="AQ137" s="229"/>
      <c r="AR137" s="229"/>
      <c r="AS137" s="229"/>
      <c r="AT137" s="229"/>
      <c r="AU137" s="229"/>
      <c r="AV137" s="229"/>
      <c r="AW137" s="229"/>
      <c r="AX137" s="229"/>
      <c r="AY137">
        <f>COUNTA($C$137)</f>
        <v>1</v>
      </c>
    </row>
    <row r="138" spans="1:51" ht="26.25" customHeight="1" x14ac:dyDescent="0.15">
      <c r="A138" s="949">
        <v>3</v>
      </c>
      <c r="B138" s="949">
        <v>1</v>
      </c>
      <c r="C138" s="248" t="s">
        <v>929</v>
      </c>
      <c r="D138" s="248"/>
      <c r="E138" s="248"/>
      <c r="F138" s="248"/>
      <c r="G138" s="248"/>
      <c r="H138" s="248"/>
      <c r="I138" s="248"/>
      <c r="J138" s="233">
        <v>8010001051991</v>
      </c>
      <c r="K138" s="234"/>
      <c r="L138" s="234"/>
      <c r="M138" s="234"/>
      <c r="N138" s="234"/>
      <c r="O138" s="234"/>
      <c r="P138" s="235" t="s">
        <v>931</v>
      </c>
      <c r="Q138" s="235"/>
      <c r="R138" s="235"/>
      <c r="S138" s="235"/>
      <c r="T138" s="235"/>
      <c r="U138" s="235"/>
      <c r="V138" s="235"/>
      <c r="W138" s="235"/>
      <c r="X138" s="235"/>
      <c r="Y138" s="236">
        <v>4</v>
      </c>
      <c r="Z138" s="237"/>
      <c r="AA138" s="237"/>
      <c r="AB138" s="238"/>
      <c r="AC138" s="946" t="s">
        <v>279</v>
      </c>
      <c r="AD138" s="946"/>
      <c r="AE138" s="946"/>
      <c r="AF138" s="946"/>
      <c r="AG138" s="946"/>
      <c r="AH138" s="224" t="s">
        <v>40</v>
      </c>
      <c r="AI138" s="225"/>
      <c r="AJ138" s="225"/>
      <c r="AK138" s="225"/>
      <c r="AL138" s="226" t="s">
        <v>40</v>
      </c>
      <c r="AM138" s="227"/>
      <c r="AN138" s="227"/>
      <c r="AO138" s="228"/>
      <c r="AP138" s="229" t="s">
        <v>40</v>
      </c>
      <c r="AQ138" s="229"/>
      <c r="AR138" s="229"/>
      <c r="AS138" s="229"/>
      <c r="AT138" s="229"/>
      <c r="AU138" s="229"/>
      <c r="AV138" s="229"/>
      <c r="AW138" s="229"/>
      <c r="AX138" s="229"/>
      <c r="AY138">
        <f>COUNTA($C$138)</f>
        <v>1</v>
      </c>
    </row>
    <row r="139" spans="1:51" ht="26.25" customHeight="1" x14ac:dyDescent="0.15">
      <c r="A139" s="949">
        <v>4</v>
      </c>
      <c r="B139" s="949">
        <v>1</v>
      </c>
      <c r="C139" s="248" t="s">
        <v>932</v>
      </c>
      <c r="D139" s="248"/>
      <c r="E139" s="248"/>
      <c r="F139" s="248"/>
      <c r="G139" s="248"/>
      <c r="H139" s="248"/>
      <c r="I139" s="248"/>
      <c r="J139" s="233">
        <v>2010001034531</v>
      </c>
      <c r="K139" s="234"/>
      <c r="L139" s="234"/>
      <c r="M139" s="234"/>
      <c r="N139" s="234"/>
      <c r="O139" s="234"/>
      <c r="P139" s="235" t="s">
        <v>933</v>
      </c>
      <c r="Q139" s="235"/>
      <c r="R139" s="235"/>
      <c r="S139" s="235"/>
      <c r="T139" s="235"/>
      <c r="U139" s="235"/>
      <c r="V139" s="235"/>
      <c r="W139" s="235"/>
      <c r="X139" s="235"/>
      <c r="Y139" s="236">
        <v>2</v>
      </c>
      <c r="Z139" s="237"/>
      <c r="AA139" s="237"/>
      <c r="AB139" s="238"/>
      <c r="AC139" s="946" t="s">
        <v>318</v>
      </c>
      <c r="AD139" s="946"/>
      <c r="AE139" s="946"/>
      <c r="AF139" s="946"/>
      <c r="AG139" s="946"/>
      <c r="AH139" s="224">
        <v>1</v>
      </c>
      <c r="AI139" s="225"/>
      <c r="AJ139" s="225"/>
      <c r="AK139" s="225"/>
      <c r="AL139" s="226" t="s">
        <v>40</v>
      </c>
      <c r="AM139" s="227"/>
      <c r="AN139" s="227"/>
      <c r="AO139" s="228"/>
      <c r="AP139" s="229" t="s">
        <v>40</v>
      </c>
      <c r="AQ139" s="229"/>
      <c r="AR139" s="229"/>
      <c r="AS139" s="229"/>
      <c r="AT139" s="229"/>
      <c r="AU139" s="229"/>
      <c r="AV139" s="229"/>
      <c r="AW139" s="229"/>
      <c r="AX139" s="229"/>
      <c r="AY139">
        <f>COUNTA($C$139)</f>
        <v>1</v>
      </c>
    </row>
    <row r="140" spans="1:51" ht="26.25" customHeight="1" x14ac:dyDescent="0.15">
      <c r="A140" s="949">
        <v>5</v>
      </c>
      <c r="B140" s="949">
        <v>1</v>
      </c>
      <c r="C140" s="248" t="s">
        <v>932</v>
      </c>
      <c r="D140" s="248"/>
      <c r="E140" s="248"/>
      <c r="F140" s="248"/>
      <c r="G140" s="248"/>
      <c r="H140" s="248"/>
      <c r="I140" s="248"/>
      <c r="J140" s="233">
        <v>2010001034531</v>
      </c>
      <c r="K140" s="234"/>
      <c r="L140" s="234"/>
      <c r="M140" s="234"/>
      <c r="N140" s="234"/>
      <c r="O140" s="234"/>
      <c r="P140" s="235" t="s">
        <v>934</v>
      </c>
      <c r="Q140" s="235"/>
      <c r="R140" s="235"/>
      <c r="S140" s="235"/>
      <c r="T140" s="235"/>
      <c r="U140" s="235"/>
      <c r="V140" s="235"/>
      <c r="W140" s="235"/>
      <c r="X140" s="235"/>
      <c r="Y140" s="236">
        <v>1.2</v>
      </c>
      <c r="Z140" s="237"/>
      <c r="AA140" s="237"/>
      <c r="AB140" s="238"/>
      <c r="AC140" s="946" t="s">
        <v>318</v>
      </c>
      <c r="AD140" s="946"/>
      <c r="AE140" s="946"/>
      <c r="AF140" s="946"/>
      <c r="AG140" s="946"/>
      <c r="AH140" s="224">
        <v>1</v>
      </c>
      <c r="AI140" s="225"/>
      <c r="AJ140" s="225"/>
      <c r="AK140" s="225"/>
      <c r="AL140" s="226" t="s">
        <v>40</v>
      </c>
      <c r="AM140" s="227"/>
      <c r="AN140" s="227"/>
      <c r="AO140" s="228"/>
      <c r="AP140" s="229" t="s">
        <v>40</v>
      </c>
      <c r="AQ140" s="229"/>
      <c r="AR140" s="229"/>
      <c r="AS140" s="229"/>
      <c r="AT140" s="229"/>
      <c r="AU140" s="229"/>
      <c r="AV140" s="229"/>
      <c r="AW140" s="229"/>
      <c r="AX140" s="229"/>
      <c r="AY140">
        <f>COUNTA($C$140)</f>
        <v>1</v>
      </c>
    </row>
    <row r="141" spans="1:51" ht="26.25" hidden="1"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935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269</v>
      </c>
      <c r="D168" s="253"/>
      <c r="E168" s="253"/>
      <c r="F168" s="253"/>
      <c r="G168" s="253"/>
      <c r="H168" s="253"/>
      <c r="I168" s="253"/>
      <c r="J168" s="947" t="s">
        <v>270</v>
      </c>
      <c r="K168" s="948"/>
      <c r="L168" s="948"/>
      <c r="M168" s="948"/>
      <c r="N168" s="948"/>
      <c r="O168" s="948"/>
      <c r="P168" s="123" t="s">
        <v>271</v>
      </c>
      <c r="Q168" s="123"/>
      <c r="R168" s="123"/>
      <c r="S168" s="123"/>
      <c r="T168" s="123"/>
      <c r="U168" s="123"/>
      <c r="V168" s="123"/>
      <c r="W168" s="123"/>
      <c r="X168" s="123"/>
      <c r="Y168" s="255" t="s">
        <v>272</v>
      </c>
      <c r="Z168" s="256"/>
      <c r="AA168" s="256"/>
      <c r="AB168" s="256"/>
      <c r="AC168" s="947" t="s">
        <v>273</v>
      </c>
      <c r="AD168" s="947"/>
      <c r="AE168" s="947"/>
      <c r="AF168" s="947"/>
      <c r="AG168" s="947"/>
      <c r="AH168" s="255" t="s">
        <v>400</v>
      </c>
      <c r="AI168" s="253"/>
      <c r="AJ168" s="253"/>
      <c r="AK168" s="253"/>
      <c r="AL168" s="253" t="s">
        <v>275</v>
      </c>
      <c r="AM168" s="253"/>
      <c r="AN168" s="253"/>
      <c r="AO168" s="257"/>
      <c r="AP168" s="947" t="s">
        <v>276</v>
      </c>
      <c r="AQ168" s="947"/>
      <c r="AR168" s="947"/>
      <c r="AS168" s="947"/>
      <c r="AT168" s="947"/>
      <c r="AU168" s="947"/>
      <c r="AV168" s="947"/>
      <c r="AW168" s="947"/>
      <c r="AX168" s="947"/>
      <c r="AY168" s="31">
        <f>$AY$166</f>
        <v>0</v>
      </c>
    </row>
    <row r="169" spans="1:51" ht="26.25" hidden="1"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936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269</v>
      </c>
      <c r="D201" s="253"/>
      <c r="E201" s="253"/>
      <c r="F201" s="253"/>
      <c r="G201" s="253"/>
      <c r="H201" s="253"/>
      <c r="I201" s="253"/>
      <c r="J201" s="947" t="s">
        <v>270</v>
      </c>
      <c r="K201" s="948"/>
      <c r="L201" s="948"/>
      <c r="M201" s="948"/>
      <c r="N201" s="948"/>
      <c r="O201" s="948"/>
      <c r="P201" s="123" t="s">
        <v>271</v>
      </c>
      <c r="Q201" s="123"/>
      <c r="R201" s="123"/>
      <c r="S201" s="123"/>
      <c r="T201" s="123"/>
      <c r="U201" s="123"/>
      <c r="V201" s="123"/>
      <c r="W201" s="123"/>
      <c r="X201" s="123"/>
      <c r="Y201" s="255" t="s">
        <v>272</v>
      </c>
      <c r="Z201" s="256"/>
      <c r="AA201" s="256"/>
      <c r="AB201" s="256"/>
      <c r="AC201" s="947" t="s">
        <v>273</v>
      </c>
      <c r="AD201" s="947"/>
      <c r="AE201" s="947"/>
      <c r="AF201" s="947"/>
      <c r="AG201" s="947"/>
      <c r="AH201" s="255" t="s">
        <v>400</v>
      </c>
      <c r="AI201" s="253"/>
      <c r="AJ201" s="253"/>
      <c r="AK201" s="253"/>
      <c r="AL201" s="253" t="s">
        <v>275</v>
      </c>
      <c r="AM201" s="253"/>
      <c r="AN201" s="253"/>
      <c r="AO201" s="257"/>
      <c r="AP201" s="947" t="s">
        <v>276</v>
      </c>
      <c r="AQ201" s="947"/>
      <c r="AR201" s="947"/>
      <c r="AS201" s="947"/>
      <c r="AT201" s="947"/>
      <c r="AU201" s="947"/>
      <c r="AV201" s="947"/>
      <c r="AW201" s="947"/>
      <c r="AX201" s="947"/>
      <c r="AY201" s="31">
        <f>$AY$199</f>
        <v>0</v>
      </c>
    </row>
    <row r="202" spans="1:51" ht="26.25" hidden="1"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937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269</v>
      </c>
      <c r="D234" s="253"/>
      <c r="E234" s="253"/>
      <c r="F234" s="253"/>
      <c r="G234" s="253"/>
      <c r="H234" s="253"/>
      <c r="I234" s="253"/>
      <c r="J234" s="947" t="s">
        <v>270</v>
      </c>
      <c r="K234" s="948"/>
      <c r="L234" s="948"/>
      <c r="M234" s="948"/>
      <c r="N234" s="948"/>
      <c r="O234" s="948"/>
      <c r="P234" s="123" t="s">
        <v>271</v>
      </c>
      <c r="Q234" s="123"/>
      <c r="R234" s="123"/>
      <c r="S234" s="123"/>
      <c r="T234" s="123"/>
      <c r="U234" s="123"/>
      <c r="V234" s="123"/>
      <c r="W234" s="123"/>
      <c r="X234" s="123"/>
      <c r="Y234" s="255" t="s">
        <v>272</v>
      </c>
      <c r="Z234" s="256"/>
      <c r="AA234" s="256"/>
      <c r="AB234" s="256"/>
      <c r="AC234" s="947" t="s">
        <v>273</v>
      </c>
      <c r="AD234" s="947"/>
      <c r="AE234" s="947"/>
      <c r="AF234" s="947"/>
      <c r="AG234" s="947"/>
      <c r="AH234" s="255" t="s">
        <v>400</v>
      </c>
      <c r="AI234" s="253"/>
      <c r="AJ234" s="253"/>
      <c r="AK234" s="253"/>
      <c r="AL234" s="253" t="s">
        <v>275</v>
      </c>
      <c r="AM234" s="253"/>
      <c r="AN234" s="253"/>
      <c r="AO234" s="257"/>
      <c r="AP234" s="947" t="s">
        <v>276</v>
      </c>
      <c r="AQ234" s="947"/>
      <c r="AR234" s="947"/>
      <c r="AS234" s="947"/>
      <c r="AT234" s="947"/>
      <c r="AU234" s="947"/>
      <c r="AV234" s="947"/>
      <c r="AW234" s="947"/>
      <c r="AX234" s="947"/>
      <c r="AY234" s="74">
        <f>$AY$232</f>
        <v>0</v>
      </c>
    </row>
    <row r="235" spans="1:51" ht="26.25" hidden="1"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938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269</v>
      </c>
      <c r="D267" s="253"/>
      <c r="E267" s="253"/>
      <c r="F267" s="253"/>
      <c r="G267" s="253"/>
      <c r="H267" s="253"/>
      <c r="I267" s="253"/>
      <c r="J267" s="947" t="s">
        <v>270</v>
      </c>
      <c r="K267" s="948"/>
      <c r="L267" s="948"/>
      <c r="M267" s="948"/>
      <c r="N267" s="948"/>
      <c r="O267" s="948"/>
      <c r="P267" s="123" t="s">
        <v>271</v>
      </c>
      <c r="Q267" s="123"/>
      <c r="R267" s="123"/>
      <c r="S267" s="123"/>
      <c r="T267" s="123"/>
      <c r="U267" s="123"/>
      <c r="V267" s="123"/>
      <c r="W267" s="123"/>
      <c r="X267" s="123"/>
      <c r="Y267" s="255" t="s">
        <v>272</v>
      </c>
      <c r="Z267" s="256"/>
      <c r="AA267" s="256"/>
      <c r="AB267" s="256"/>
      <c r="AC267" s="947" t="s">
        <v>273</v>
      </c>
      <c r="AD267" s="947"/>
      <c r="AE267" s="947"/>
      <c r="AF267" s="947"/>
      <c r="AG267" s="947"/>
      <c r="AH267" s="255" t="s">
        <v>400</v>
      </c>
      <c r="AI267" s="253"/>
      <c r="AJ267" s="253"/>
      <c r="AK267" s="253"/>
      <c r="AL267" s="253" t="s">
        <v>275</v>
      </c>
      <c r="AM267" s="253"/>
      <c r="AN267" s="253"/>
      <c r="AO267" s="257"/>
      <c r="AP267" s="947" t="s">
        <v>276</v>
      </c>
      <c r="AQ267" s="947"/>
      <c r="AR267" s="947"/>
      <c r="AS267" s="947"/>
      <c r="AT267" s="947"/>
      <c r="AU267" s="947"/>
      <c r="AV267" s="947"/>
      <c r="AW267" s="947"/>
      <c r="AX267" s="947"/>
      <c r="AY267" s="31">
        <f>$AY$265</f>
        <v>0</v>
      </c>
    </row>
    <row r="268" spans="1:51" ht="26.25" hidden="1"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939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269</v>
      </c>
      <c r="D300" s="253"/>
      <c r="E300" s="253"/>
      <c r="F300" s="253"/>
      <c r="G300" s="253"/>
      <c r="H300" s="253"/>
      <c r="I300" s="253"/>
      <c r="J300" s="947" t="s">
        <v>270</v>
      </c>
      <c r="K300" s="948"/>
      <c r="L300" s="948"/>
      <c r="M300" s="948"/>
      <c r="N300" s="948"/>
      <c r="O300" s="948"/>
      <c r="P300" s="123" t="s">
        <v>271</v>
      </c>
      <c r="Q300" s="123"/>
      <c r="R300" s="123"/>
      <c r="S300" s="123"/>
      <c r="T300" s="123"/>
      <c r="U300" s="123"/>
      <c r="V300" s="123"/>
      <c r="W300" s="123"/>
      <c r="X300" s="123"/>
      <c r="Y300" s="255" t="s">
        <v>272</v>
      </c>
      <c r="Z300" s="256"/>
      <c r="AA300" s="256"/>
      <c r="AB300" s="256"/>
      <c r="AC300" s="947" t="s">
        <v>273</v>
      </c>
      <c r="AD300" s="947"/>
      <c r="AE300" s="947"/>
      <c r="AF300" s="947"/>
      <c r="AG300" s="947"/>
      <c r="AH300" s="255" t="s">
        <v>400</v>
      </c>
      <c r="AI300" s="253"/>
      <c r="AJ300" s="253"/>
      <c r="AK300" s="253"/>
      <c r="AL300" s="253" t="s">
        <v>275</v>
      </c>
      <c r="AM300" s="253"/>
      <c r="AN300" s="253"/>
      <c r="AO300" s="257"/>
      <c r="AP300" s="947" t="s">
        <v>276</v>
      </c>
      <c r="AQ300" s="947"/>
      <c r="AR300" s="947"/>
      <c r="AS300" s="947"/>
      <c r="AT300" s="947"/>
      <c r="AU300" s="947"/>
      <c r="AV300" s="947"/>
      <c r="AW300" s="947"/>
      <c r="AX300" s="947"/>
      <c r="AY300" s="31">
        <f>$AY$298</f>
        <v>0</v>
      </c>
    </row>
    <row r="301" spans="1:51" ht="26.25" hidden="1"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940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269</v>
      </c>
      <c r="D333" s="253"/>
      <c r="E333" s="253"/>
      <c r="F333" s="253"/>
      <c r="G333" s="253"/>
      <c r="H333" s="253"/>
      <c r="I333" s="253"/>
      <c r="J333" s="947" t="s">
        <v>270</v>
      </c>
      <c r="K333" s="948"/>
      <c r="L333" s="948"/>
      <c r="M333" s="948"/>
      <c r="N333" s="948"/>
      <c r="O333" s="948"/>
      <c r="P333" s="123" t="s">
        <v>271</v>
      </c>
      <c r="Q333" s="123"/>
      <c r="R333" s="123"/>
      <c r="S333" s="123"/>
      <c r="T333" s="123"/>
      <c r="U333" s="123"/>
      <c r="V333" s="123"/>
      <c r="W333" s="123"/>
      <c r="X333" s="123"/>
      <c r="Y333" s="255" t="s">
        <v>272</v>
      </c>
      <c r="Z333" s="256"/>
      <c r="AA333" s="256"/>
      <c r="AB333" s="256"/>
      <c r="AC333" s="947" t="s">
        <v>273</v>
      </c>
      <c r="AD333" s="947"/>
      <c r="AE333" s="947"/>
      <c r="AF333" s="947"/>
      <c r="AG333" s="947"/>
      <c r="AH333" s="255" t="s">
        <v>400</v>
      </c>
      <c r="AI333" s="253"/>
      <c r="AJ333" s="253"/>
      <c r="AK333" s="253"/>
      <c r="AL333" s="253" t="s">
        <v>275</v>
      </c>
      <c r="AM333" s="253"/>
      <c r="AN333" s="253"/>
      <c r="AO333" s="257"/>
      <c r="AP333" s="947" t="s">
        <v>276</v>
      </c>
      <c r="AQ333" s="947"/>
      <c r="AR333" s="947"/>
      <c r="AS333" s="947"/>
      <c r="AT333" s="947"/>
      <c r="AU333" s="947"/>
      <c r="AV333" s="947"/>
      <c r="AW333" s="947"/>
      <c r="AX333" s="947"/>
      <c r="AY333" s="31">
        <f>$AY$331</f>
        <v>0</v>
      </c>
    </row>
    <row r="334" spans="1:51" ht="26.25" hidden="1"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941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269</v>
      </c>
      <c r="D366" s="253"/>
      <c r="E366" s="253"/>
      <c r="F366" s="253"/>
      <c r="G366" s="253"/>
      <c r="H366" s="253"/>
      <c r="I366" s="253"/>
      <c r="J366" s="947" t="s">
        <v>270</v>
      </c>
      <c r="K366" s="948"/>
      <c r="L366" s="948"/>
      <c r="M366" s="948"/>
      <c r="N366" s="948"/>
      <c r="O366" s="948"/>
      <c r="P366" s="123" t="s">
        <v>271</v>
      </c>
      <c r="Q366" s="123"/>
      <c r="R366" s="123"/>
      <c r="S366" s="123"/>
      <c r="T366" s="123"/>
      <c r="U366" s="123"/>
      <c r="V366" s="123"/>
      <c r="W366" s="123"/>
      <c r="X366" s="123"/>
      <c r="Y366" s="255" t="s">
        <v>272</v>
      </c>
      <c r="Z366" s="256"/>
      <c r="AA366" s="256"/>
      <c r="AB366" s="256"/>
      <c r="AC366" s="947" t="s">
        <v>273</v>
      </c>
      <c r="AD366" s="947"/>
      <c r="AE366" s="947"/>
      <c r="AF366" s="947"/>
      <c r="AG366" s="947"/>
      <c r="AH366" s="255" t="s">
        <v>400</v>
      </c>
      <c r="AI366" s="253"/>
      <c r="AJ366" s="253"/>
      <c r="AK366" s="253"/>
      <c r="AL366" s="253" t="s">
        <v>275</v>
      </c>
      <c r="AM366" s="253"/>
      <c r="AN366" s="253"/>
      <c r="AO366" s="257"/>
      <c r="AP366" s="947" t="s">
        <v>276</v>
      </c>
      <c r="AQ366" s="947"/>
      <c r="AR366" s="947"/>
      <c r="AS366" s="947"/>
      <c r="AT366" s="947"/>
      <c r="AU366" s="947"/>
      <c r="AV366" s="947"/>
      <c r="AW366" s="947"/>
      <c r="AX366" s="947"/>
      <c r="AY366" s="31">
        <f>$AY$364</f>
        <v>0</v>
      </c>
    </row>
    <row r="367" spans="1:51" ht="26.25" hidden="1"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942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269</v>
      </c>
      <c r="D399" s="253"/>
      <c r="E399" s="253"/>
      <c r="F399" s="253"/>
      <c r="G399" s="253"/>
      <c r="H399" s="253"/>
      <c r="I399" s="253"/>
      <c r="J399" s="947" t="s">
        <v>270</v>
      </c>
      <c r="K399" s="948"/>
      <c r="L399" s="948"/>
      <c r="M399" s="948"/>
      <c r="N399" s="948"/>
      <c r="O399" s="948"/>
      <c r="P399" s="123" t="s">
        <v>271</v>
      </c>
      <c r="Q399" s="123"/>
      <c r="R399" s="123"/>
      <c r="S399" s="123"/>
      <c r="T399" s="123"/>
      <c r="U399" s="123"/>
      <c r="V399" s="123"/>
      <c r="W399" s="123"/>
      <c r="X399" s="123"/>
      <c r="Y399" s="255" t="s">
        <v>272</v>
      </c>
      <c r="Z399" s="256"/>
      <c r="AA399" s="256"/>
      <c r="AB399" s="256"/>
      <c r="AC399" s="947" t="s">
        <v>273</v>
      </c>
      <c r="AD399" s="947"/>
      <c r="AE399" s="947"/>
      <c r="AF399" s="947"/>
      <c r="AG399" s="947"/>
      <c r="AH399" s="255" t="s">
        <v>400</v>
      </c>
      <c r="AI399" s="253"/>
      <c r="AJ399" s="253"/>
      <c r="AK399" s="253"/>
      <c r="AL399" s="253" t="s">
        <v>275</v>
      </c>
      <c r="AM399" s="253"/>
      <c r="AN399" s="253"/>
      <c r="AO399" s="257"/>
      <c r="AP399" s="947" t="s">
        <v>276</v>
      </c>
      <c r="AQ399" s="947"/>
      <c r="AR399" s="947"/>
      <c r="AS399" s="947"/>
      <c r="AT399" s="947"/>
      <c r="AU399" s="947"/>
      <c r="AV399" s="947"/>
      <c r="AW399" s="947"/>
      <c r="AX399" s="947"/>
      <c r="AY399" s="31">
        <f>$AY$397</f>
        <v>0</v>
      </c>
    </row>
    <row r="400" spans="1:51" ht="26.25" hidden="1"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943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269</v>
      </c>
      <c r="D432" s="253"/>
      <c r="E432" s="253"/>
      <c r="F432" s="253"/>
      <c r="G432" s="253"/>
      <c r="H432" s="253"/>
      <c r="I432" s="253"/>
      <c r="J432" s="947" t="s">
        <v>270</v>
      </c>
      <c r="K432" s="948"/>
      <c r="L432" s="948"/>
      <c r="M432" s="948"/>
      <c r="N432" s="948"/>
      <c r="O432" s="948"/>
      <c r="P432" s="123" t="s">
        <v>271</v>
      </c>
      <c r="Q432" s="123"/>
      <c r="R432" s="123"/>
      <c r="S432" s="123"/>
      <c r="T432" s="123"/>
      <c r="U432" s="123"/>
      <c r="V432" s="123"/>
      <c r="W432" s="123"/>
      <c r="X432" s="123"/>
      <c r="Y432" s="255" t="s">
        <v>272</v>
      </c>
      <c r="Z432" s="256"/>
      <c r="AA432" s="256"/>
      <c r="AB432" s="256"/>
      <c r="AC432" s="947" t="s">
        <v>273</v>
      </c>
      <c r="AD432" s="947"/>
      <c r="AE432" s="947"/>
      <c r="AF432" s="947"/>
      <c r="AG432" s="947"/>
      <c r="AH432" s="255" t="s">
        <v>400</v>
      </c>
      <c r="AI432" s="253"/>
      <c r="AJ432" s="253"/>
      <c r="AK432" s="253"/>
      <c r="AL432" s="253" t="s">
        <v>275</v>
      </c>
      <c r="AM432" s="253"/>
      <c r="AN432" s="253"/>
      <c r="AO432" s="257"/>
      <c r="AP432" s="947" t="s">
        <v>276</v>
      </c>
      <c r="AQ432" s="947"/>
      <c r="AR432" s="947"/>
      <c r="AS432" s="947"/>
      <c r="AT432" s="947"/>
      <c r="AU432" s="947"/>
      <c r="AV432" s="947"/>
      <c r="AW432" s="947"/>
      <c r="AX432" s="947"/>
      <c r="AY432" s="31">
        <f>$AY$430</f>
        <v>0</v>
      </c>
    </row>
    <row r="433" spans="1:51" ht="26.25" hidden="1"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269</v>
      </c>
      <c r="D465" s="253"/>
      <c r="E465" s="253"/>
      <c r="F465" s="253"/>
      <c r="G465" s="253"/>
      <c r="H465" s="253"/>
      <c r="I465" s="253"/>
      <c r="J465" s="947" t="s">
        <v>270</v>
      </c>
      <c r="K465" s="948"/>
      <c r="L465" s="948"/>
      <c r="M465" s="948"/>
      <c r="N465" s="948"/>
      <c r="O465" s="948"/>
      <c r="P465" s="123" t="s">
        <v>271</v>
      </c>
      <c r="Q465" s="123"/>
      <c r="R465" s="123"/>
      <c r="S465" s="123"/>
      <c r="T465" s="123"/>
      <c r="U465" s="123"/>
      <c r="V465" s="123"/>
      <c r="W465" s="123"/>
      <c r="X465" s="123"/>
      <c r="Y465" s="255" t="s">
        <v>272</v>
      </c>
      <c r="Z465" s="256"/>
      <c r="AA465" s="256"/>
      <c r="AB465" s="256"/>
      <c r="AC465" s="947" t="s">
        <v>273</v>
      </c>
      <c r="AD465" s="947"/>
      <c r="AE465" s="947"/>
      <c r="AF465" s="947"/>
      <c r="AG465" s="947"/>
      <c r="AH465" s="255" t="s">
        <v>400</v>
      </c>
      <c r="AI465" s="253"/>
      <c r="AJ465" s="253"/>
      <c r="AK465" s="253"/>
      <c r="AL465" s="253" t="s">
        <v>275</v>
      </c>
      <c r="AM465" s="253"/>
      <c r="AN465" s="253"/>
      <c r="AO465" s="257"/>
      <c r="AP465" s="947" t="s">
        <v>276</v>
      </c>
      <c r="AQ465" s="947"/>
      <c r="AR465" s="947"/>
      <c r="AS465" s="947"/>
      <c r="AT465" s="947"/>
      <c r="AU465" s="947"/>
      <c r="AV465" s="947"/>
      <c r="AW465" s="947"/>
      <c r="AX465" s="947"/>
      <c r="AY465" s="31">
        <f>$AY$463</f>
        <v>0</v>
      </c>
    </row>
    <row r="466" spans="1:51" ht="26.25" hidden="1"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269</v>
      </c>
      <c r="D498" s="253"/>
      <c r="E498" s="253"/>
      <c r="F498" s="253"/>
      <c r="G498" s="253"/>
      <c r="H498" s="253"/>
      <c r="I498" s="253"/>
      <c r="J498" s="947" t="s">
        <v>270</v>
      </c>
      <c r="K498" s="948"/>
      <c r="L498" s="948"/>
      <c r="M498" s="948"/>
      <c r="N498" s="948"/>
      <c r="O498" s="948"/>
      <c r="P498" s="123" t="s">
        <v>271</v>
      </c>
      <c r="Q498" s="123"/>
      <c r="R498" s="123"/>
      <c r="S498" s="123"/>
      <c r="T498" s="123"/>
      <c r="U498" s="123"/>
      <c r="V498" s="123"/>
      <c r="W498" s="123"/>
      <c r="X498" s="123"/>
      <c r="Y498" s="255" t="s">
        <v>272</v>
      </c>
      <c r="Z498" s="256"/>
      <c r="AA498" s="256"/>
      <c r="AB498" s="256"/>
      <c r="AC498" s="947" t="s">
        <v>273</v>
      </c>
      <c r="AD498" s="947"/>
      <c r="AE498" s="947"/>
      <c r="AF498" s="947"/>
      <c r="AG498" s="947"/>
      <c r="AH498" s="255" t="s">
        <v>400</v>
      </c>
      <c r="AI498" s="253"/>
      <c r="AJ498" s="253"/>
      <c r="AK498" s="253"/>
      <c r="AL498" s="253" t="s">
        <v>275</v>
      </c>
      <c r="AM498" s="253"/>
      <c r="AN498" s="253"/>
      <c r="AO498" s="257"/>
      <c r="AP498" s="947" t="s">
        <v>276</v>
      </c>
      <c r="AQ498" s="947"/>
      <c r="AR498" s="947"/>
      <c r="AS498" s="947"/>
      <c r="AT498" s="947"/>
      <c r="AU498" s="947"/>
      <c r="AV498" s="947"/>
      <c r="AW498" s="947"/>
      <c r="AX498" s="947"/>
      <c r="AY498" s="31">
        <f>$AY$496</f>
        <v>0</v>
      </c>
    </row>
    <row r="499" spans="1:51" ht="26.25" hidden="1"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269</v>
      </c>
      <c r="D531" s="253"/>
      <c r="E531" s="253"/>
      <c r="F531" s="253"/>
      <c r="G531" s="253"/>
      <c r="H531" s="253"/>
      <c r="I531" s="253"/>
      <c r="J531" s="947" t="s">
        <v>270</v>
      </c>
      <c r="K531" s="948"/>
      <c r="L531" s="948"/>
      <c r="M531" s="948"/>
      <c r="N531" s="948"/>
      <c r="O531" s="948"/>
      <c r="P531" s="123" t="s">
        <v>271</v>
      </c>
      <c r="Q531" s="123"/>
      <c r="R531" s="123"/>
      <c r="S531" s="123"/>
      <c r="T531" s="123"/>
      <c r="U531" s="123"/>
      <c r="V531" s="123"/>
      <c r="W531" s="123"/>
      <c r="X531" s="123"/>
      <c r="Y531" s="255" t="s">
        <v>272</v>
      </c>
      <c r="Z531" s="256"/>
      <c r="AA531" s="256"/>
      <c r="AB531" s="256"/>
      <c r="AC531" s="947" t="s">
        <v>273</v>
      </c>
      <c r="AD531" s="947"/>
      <c r="AE531" s="947"/>
      <c r="AF531" s="947"/>
      <c r="AG531" s="947"/>
      <c r="AH531" s="255" t="s">
        <v>400</v>
      </c>
      <c r="AI531" s="253"/>
      <c r="AJ531" s="253"/>
      <c r="AK531" s="253"/>
      <c r="AL531" s="253" t="s">
        <v>275</v>
      </c>
      <c r="AM531" s="253"/>
      <c r="AN531" s="253"/>
      <c r="AO531" s="257"/>
      <c r="AP531" s="947" t="s">
        <v>276</v>
      </c>
      <c r="AQ531" s="947"/>
      <c r="AR531" s="947"/>
      <c r="AS531" s="947"/>
      <c r="AT531" s="947"/>
      <c r="AU531" s="947"/>
      <c r="AV531" s="947"/>
      <c r="AW531" s="947"/>
      <c r="AX531" s="947"/>
      <c r="AY531" s="31">
        <f>$AY$529</f>
        <v>0</v>
      </c>
    </row>
    <row r="532" spans="1:51" ht="26.25" hidden="1"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269</v>
      </c>
      <c r="D564" s="253"/>
      <c r="E564" s="253"/>
      <c r="F564" s="253"/>
      <c r="G564" s="253"/>
      <c r="H564" s="253"/>
      <c r="I564" s="253"/>
      <c r="J564" s="947" t="s">
        <v>270</v>
      </c>
      <c r="K564" s="948"/>
      <c r="L564" s="948"/>
      <c r="M564" s="948"/>
      <c r="N564" s="948"/>
      <c r="O564" s="948"/>
      <c r="P564" s="123" t="s">
        <v>271</v>
      </c>
      <c r="Q564" s="123"/>
      <c r="R564" s="123"/>
      <c r="S564" s="123"/>
      <c r="T564" s="123"/>
      <c r="U564" s="123"/>
      <c r="V564" s="123"/>
      <c r="W564" s="123"/>
      <c r="X564" s="123"/>
      <c r="Y564" s="255" t="s">
        <v>272</v>
      </c>
      <c r="Z564" s="256"/>
      <c r="AA564" s="256"/>
      <c r="AB564" s="256"/>
      <c r="AC564" s="947" t="s">
        <v>273</v>
      </c>
      <c r="AD564" s="947"/>
      <c r="AE564" s="947"/>
      <c r="AF564" s="947"/>
      <c r="AG564" s="947"/>
      <c r="AH564" s="255" t="s">
        <v>400</v>
      </c>
      <c r="AI564" s="253"/>
      <c r="AJ564" s="253"/>
      <c r="AK564" s="253"/>
      <c r="AL564" s="253" t="s">
        <v>275</v>
      </c>
      <c r="AM564" s="253"/>
      <c r="AN564" s="253"/>
      <c r="AO564" s="257"/>
      <c r="AP564" s="947" t="s">
        <v>276</v>
      </c>
      <c r="AQ564" s="947"/>
      <c r="AR564" s="947"/>
      <c r="AS564" s="947"/>
      <c r="AT564" s="947"/>
      <c r="AU564" s="947"/>
      <c r="AV564" s="947"/>
      <c r="AW564" s="947"/>
      <c r="AX564" s="947"/>
      <c r="AY564" s="31">
        <f>$AY$562</f>
        <v>0</v>
      </c>
    </row>
    <row r="565" spans="1:51" ht="26.25" hidden="1"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659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269</v>
      </c>
      <c r="D597" s="253"/>
      <c r="E597" s="253"/>
      <c r="F597" s="253"/>
      <c r="G597" s="253"/>
      <c r="H597" s="253"/>
      <c r="I597" s="253"/>
      <c r="J597" s="947" t="s">
        <v>270</v>
      </c>
      <c r="K597" s="948"/>
      <c r="L597" s="948"/>
      <c r="M597" s="948"/>
      <c r="N597" s="948"/>
      <c r="O597" s="948"/>
      <c r="P597" s="123" t="s">
        <v>271</v>
      </c>
      <c r="Q597" s="123"/>
      <c r="R597" s="123"/>
      <c r="S597" s="123"/>
      <c r="T597" s="123"/>
      <c r="U597" s="123"/>
      <c r="V597" s="123"/>
      <c r="W597" s="123"/>
      <c r="X597" s="123"/>
      <c r="Y597" s="255" t="s">
        <v>272</v>
      </c>
      <c r="Z597" s="256"/>
      <c r="AA597" s="256"/>
      <c r="AB597" s="256"/>
      <c r="AC597" s="947" t="s">
        <v>273</v>
      </c>
      <c r="AD597" s="947"/>
      <c r="AE597" s="947"/>
      <c r="AF597" s="947"/>
      <c r="AG597" s="947"/>
      <c r="AH597" s="255" t="s">
        <v>400</v>
      </c>
      <c r="AI597" s="253"/>
      <c r="AJ597" s="253"/>
      <c r="AK597" s="253"/>
      <c r="AL597" s="253" t="s">
        <v>275</v>
      </c>
      <c r="AM597" s="253"/>
      <c r="AN597" s="253"/>
      <c r="AO597" s="257"/>
      <c r="AP597" s="947" t="s">
        <v>276</v>
      </c>
      <c r="AQ597" s="947"/>
      <c r="AR597" s="947"/>
      <c r="AS597" s="947"/>
      <c r="AT597" s="947"/>
      <c r="AU597" s="947"/>
      <c r="AV597" s="947"/>
      <c r="AW597" s="947"/>
      <c r="AX597" s="947"/>
      <c r="AY597" s="31">
        <f>$AY$595</f>
        <v>0</v>
      </c>
    </row>
    <row r="598" spans="1:51" ht="26.25" hidden="1"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269</v>
      </c>
      <c r="D630" s="253"/>
      <c r="E630" s="253"/>
      <c r="F630" s="253"/>
      <c r="G630" s="253"/>
      <c r="H630" s="253"/>
      <c r="I630" s="253"/>
      <c r="J630" s="947" t="s">
        <v>270</v>
      </c>
      <c r="K630" s="948"/>
      <c r="L630" s="948"/>
      <c r="M630" s="948"/>
      <c r="N630" s="948"/>
      <c r="O630" s="948"/>
      <c r="P630" s="123" t="s">
        <v>271</v>
      </c>
      <c r="Q630" s="123"/>
      <c r="R630" s="123"/>
      <c r="S630" s="123"/>
      <c r="T630" s="123"/>
      <c r="U630" s="123"/>
      <c r="V630" s="123"/>
      <c r="W630" s="123"/>
      <c r="X630" s="123"/>
      <c r="Y630" s="255" t="s">
        <v>272</v>
      </c>
      <c r="Z630" s="256"/>
      <c r="AA630" s="256"/>
      <c r="AB630" s="256"/>
      <c r="AC630" s="947" t="s">
        <v>273</v>
      </c>
      <c r="AD630" s="947"/>
      <c r="AE630" s="947"/>
      <c r="AF630" s="947"/>
      <c r="AG630" s="947"/>
      <c r="AH630" s="255" t="s">
        <v>400</v>
      </c>
      <c r="AI630" s="253"/>
      <c r="AJ630" s="253"/>
      <c r="AK630" s="253"/>
      <c r="AL630" s="253" t="s">
        <v>275</v>
      </c>
      <c r="AM630" s="253"/>
      <c r="AN630" s="253"/>
      <c r="AO630" s="257"/>
      <c r="AP630" s="947" t="s">
        <v>276</v>
      </c>
      <c r="AQ630" s="947"/>
      <c r="AR630" s="947"/>
      <c r="AS630" s="947"/>
      <c r="AT630" s="947"/>
      <c r="AU630" s="947"/>
      <c r="AV630" s="947"/>
      <c r="AW630" s="947"/>
      <c r="AX630" s="947"/>
      <c r="AY630" s="31">
        <f>$AY$628</f>
        <v>0</v>
      </c>
    </row>
    <row r="631" spans="1:51" ht="26.25" hidden="1"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269</v>
      </c>
      <c r="D663" s="253"/>
      <c r="E663" s="253"/>
      <c r="F663" s="253"/>
      <c r="G663" s="253"/>
      <c r="H663" s="253"/>
      <c r="I663" s="253"/>
      <c r="J663" s="947" t="s">
        <v>270</v>
      </c>
      <c r="K663" s="948"/>
      <c r="L663" s="948"/>
      <c r="M663" s="948"/>
      <c r="N663" s="948"/>
      <c r="O663" s="948"/>
      <c r="P663" s="123" t="s">
        <v>271</v>
      </c>
      <c r="Q663" s="123"/>
      <c r="R663" s="123"/>
      <c r="S663" s="123"/>
      <c r="T663" s="123"/>
      <c r="U663" s="123"/>
      <c r="V663" s="123"/>
      <c r="W663" s="123"/>
      <c r="X663" s="123"/>
      <c r="Y663" s="255" t="s">
        <v>272</v>
      </c>
      <c r="Z663" s="256"/>
      <c r="AA663" s="256"/>
      <c r="AB663" s="256"/>
      <c r="AC663" s="947" t="s">
        <v>273</v>
      </c>
      <c r="AD663" s="947"/>
      <c r="AE663" s="947"/>
      <c r="AF663" s="947"/>
      <c r="AG663" s="947"/>
      <c r="AH663" s="255" t="s">
        <v>400</v>
      </c>
      <c r="AI663" s="253"/>
      <c r="AJ663" s="253"/>
      <c r="AK663" s="253"/>
      <c r="AL663" s="253" t="s">
        <v>275</v>
      </c>
      <c r="AM663" s="253"/>
      <c r="AN663" s="253"/>
      <c r="AO663" s="257"/>
      <c r="AP663" s="947" t="s">
        <v>276</v>
      </c>
      <c r="AQ663" s="947"/>
      <c r="AR663" s="947"/>
      <c r="AS663" s="947"/>
      <c r="AT663" s="947"/>
      <c r="AU663" s="947"/>
      <c r="AV663" s="947"/>
      <c r="AW663" s="947"/>
      <c r="AX663" s="947"/>
      <c r="AY663" s="31">
        <f>$AY$661</f>
        <v>0</v>
      </c>
    </row>
    <row r="664" spans="1:51" ht="26.25" hidden="1"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269</v>
      </c>
      <c r="D696" s="253"/>
      <c r="E696" s="253"/>
      <c r="F696" s="253"/>
      <c r="G696" s="253"/>
      <c r="H696" s="253"/>
      <c r="I696" s="253"/>
      <c r="J696" s="947" t="s">
        <v>270</v>
      </c>
      <c r="K696" s="948"/>
      <c r="L696" s="948"/>
      <c r="M696" s="948"/>
      <c r="N696" s="948"/>
      <c r="O696" s="948"/>
      <c r="P696" s="123" t="s">
        <v>271</v>
      </c>
      <c r="Q696" s="123"/>
      <c r="R696" s="123"/>
      <c r="S696" s="123"/>
      <c r="T696" s="123"/>
      <c r="U696" s="123"/>
      <c r="V696" s="123"/>
      <c r="W696" s="123"/>
      <c r="X696" s="123"/>
      <c r="Y696" s="255" t="s">
        <v>272</v>
      </c>
      <c r="Z696" s="256"/>
      <c r="AA696" s="256"/>
      <c r="AB696" s="256"/>
      <c r="AC696" s="947" t="s">
        <v>273</v>
      </c>
      <c r="AD696" s="947"/>
      <c r="AE696" s="947"/>
      <c r="AF696" s="947"/>
      <c r="AG696" s="947"/>
      <c r="AH696" s="255" t="s">
        <v>400</v>
      </c>
      <c r="AI696" s="253"/>
      <c r="AJ696" s="253"/>
      <c r="AK696" s="253"/>
      <c r="AL696" s="253" t="s">
        <v>275</v>
      </c>
      <c r="AM696" s="253"/>
      <c r="AN696" s="253"/>
      <c r="AO696" s="257"/>
      <c r="AP696" s="947" t="s">
        <v>276</v>
      </c>
      <c r="AQ696" s="947"/>
      <c r="AR696" s="947"/>
      <c r="AS696" s="947"/>
      <c r="AT696" s="947"/>
      <c r="AU696" s="947"/>
      <c r="AV696" s="947"/>
      <c r="AW696" s="947"/>
      <c r="AX696" s="947"/>
      <c r="AY696" s="31">
        <f>$AY$694</f>
        <v>0</v>
      </c>
    </row>
    <row r="697" spans="1:51" ht="26.25" hidden="1"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269</v>
      </c>
      <c r="D729" s="253"/>
      <c r="E729" s="253"/>
      <c r="F729" s="253"/>
      <c r="G729" s="253"/>
      <c r="H729" s="253"/>
      <c r="I729" s="253"/>
      <c r="J729" s="947" t="s">
        <v>270</v>
      </c>
      <c r="K729" s="948"/>
      <c r="L729" s="948"/>
      <c r="M729" s="948"/>
      <c r="N729" s="948"/>
      <c r="O729" s="948"/>
      <c r="P729" s="123" t="s">
        <v>271</v>
      </c>
      <c r="Q729" s="123"/>
      <c r="R729" s="123"/>
      <c r="S729" s="123"/>
      <c r="T729" s="123"/>
      <c r="U729" s="123"/>
      <c r="V729" s="123"/>
      <c r="W729" s="123"/>
      <c r="X729" s="123"/>
      <c r="Y729" s="255" t="s">
        <v>272</v>
      </c>
      <c r="Z729" s="256"/>
      <c r="AA729" s="256"/>
      <c r="AB729" s="256"/>
      <c r="AC729" s="947" t="s">
        <v>273</v>
      </c>
      <c r="AD729" s="947"/>
      <c r="AE729" s="947"/>
      <c r="AF729" s="947"/>
      <c r="AG729" s="947"/>
      <c r="AH729" s="255" t="s">
        <v>400</v>
      </c>
      <c r="AI729" s="253"/>
      <c r="AJ729" s="253"/>
      <c r="AK729" s="253"/>
      <c r="AL729" s="253" t="s">
        <v>275</v>
      </c>
      <c r="AM729" s="253"/>
      <c r="AN729" s="253"/>
      <c r="AO729" s="257"/>
      <c r="AP729" s="947" t="s">
        <v>276</v>
      </c>
      <c r="AQ729" s="947"/>
      <c r="AR729" s="947"/>
      <c r="AS729" s="947"/>
      <c r="AT729" s="947"/>
      <c r="AU729" s="947"/>
      <c r="AV729" s="947"/>
      <c r="AW729" s="947"/>
      <c r="AX729" s="947"/>
      <c r="AY729" s="31">
        <f>$AY$727</f>
        <v>0</v>
      </c>
    </row>
    <row r="730" spans="1:51" ht="26.25" hidden="1"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269</v>
      </c>
      <c r="D762" s="253"/>
      <c r="E762" s="253"/>
      <c r="F762" s="253"/>
      <c r="G762" s="253"/>
      <c r="H762" s="253"/>
      <c r="I762" s="253"/>
      <c r="J762" s="947" t="s">
        <v>270</v>
      </c>
      <c r="K762" s="948"/>
      <c r="L762" s="948"/>
      <c r="M762" s="948"/>
      <c r="N762" s="948"/>
      <c r="O762" s="948"/>
      <c r="P762" s="123" t="s">
        <v>271</v>
      </c>
      <c r="Q762" s="123"/>
      <c r="R762" s="123"/>
      <c r="S762" s="123"/>
      <c r="T762" s="123"/>
      <c r="U762" s="123"/>
      <c r="V762" s="123"/>
      <c r="W762" s="123"/>
      <c r="X762" s="123"/>
      <c r="Y762" s="255" t="s">
        <v>272</v>
      </c>
      <c r="Z762" s="256"/>
      <c r="AA762" s="256"/>
      <c r="AB762" s="256"/>
      <c r="AC762" s="947" t="s">
        <v>273</v>
      </c>
      <c r="AD762" s="947"/>
      <c r="AE762" s="947"/>
      <c r="AF762" s="947"/>
      <c r="AG762" s="947"/>
      <c r="AH762" s="255" t="s">
        <v>400</v>
      </c>
      <c r="AI762" s="253"/>
      <c r="AJ762" s="253"/>
      <c r="AK762" s="253"/>
      <c r="AL762" s="253" t="s">
        <v>275</v>
      </c>
      <c r="AM762" s="253"/>
      <c r="AN762" s="253"/>
      <c r="AO762" s="257"/>
      <c r="AP762" s="947" t="s">
        <v>276</v>
      </c>
      <c r="AQ762" s="947"/>
      <c r="AR762" s="947"/>
      <c r="AS762" s="947"/>
      <c r="AT762" s="947"/>
      <c r="AU762" s="947"/>
      <c r="AV762" s="947"/>
      <c r="AW762" s="947"/>
      <c r="AX762" s="947"/>
      <c r="AY762" s="31">
        <f>$AY$760</f>
        <v>0</v>
      </c>
    </row>
    <row r="763" spans="1:51" ht="26.25" hidden="1"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269</v>
      </c>
      <c r="D795" s="253"/>
      <c r="E795" s="253"/>
      <c r="F795" s="253"/>
      <c r="G795" s="253"/>
      <c r="H795" s="253"/>
      <c r="I795" s="253"/>
      <c r="J795" s="947" t="s">
        <v>270</v>
      </c>
      <c r="K795" s="948"/>
      <c r="L795" s="948"/>
      <c r="M795" s="948"/>
      <c r="N795" s="948"/>
      <c r="O795" s="948"/>
      <c r="P795" s="123" t="s">
        <v>271</v>
      </c>
      <c r="Q795" s="123"/>
      <c r="R795" s="123"/>
      <c r="S795" s="123"/>
      <c r="T795" s="123"/>
      <c r="U795" s="123"/>
      <c r="V795" s="123"/>
      <c r="W795" s="123"/>
      <c r="X795" s="123"/>
      <c r="Y795" s="255" t="s">
        <v>272</v>
      </c>
      <c r="Z795" s="256"/>
      <c r="AA795" s="256"/>
      <c r="AB795" s="256"/>
      <c r="AC795" s="947" t="s">
        <v>273</v>
      </c>
      <c r="AD795" s="947"/>
      <c r="AE795" s="947"/>
      <c r="AF795" s="947"/>
      <c r="AG795" s="947"/>
      <c r="AH795" s="255" t="s">
        <v>400</v>
      </c>
      <c r="AI795" s="253"/>
      <c r="AJ795" s="253"/>
      <c r="AK795" s="253"/>
      <c r="AL795" s="253" t="s">
        <v>275</v>
      </c>
      <c r="AM795" s="253"/>
      <c r="AN795" s="253"/>
      <c r="AO795" s="257"/>
      <c r="AP795" s="947" t="s">
        <v>276</v>
      </c>
      <c r="AQ795" s="947"/>
      <c r="AR795" s="947"/>
      <c r="AS795" s="947"/>
      <c r="AT795" s="947"/>
      <c r="AU795" s="947"/>
      <c r="AV795" s="947"/>
      <c r="AW795" s="947"/>
      <c r="AX795" s="947"/>
      <c r="AY795" s="31">
        <f>$AY$793</f>
        <v>0</v>
      </c>
    </row>
    <row r="796" spans="1:51" ht="26.25" hidden="1"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269</v>
      </c>
      <c r="D828" s="253"/>
      <c r="E828" s="253"/>
      <c r="F828" s="253"/>
      <c r="G828" s="253"/>
      <c r="H828" s="253"/>
      <c r="I828" s="253"/>
      <c r="J828" s="947" t="s">
        <v>270</v>
      </c>
      <c r="K828" s="948"/>
      <c r="L828" s="948"/>
      <c r="M828" s="948"/>
      <c r="N828" s="948"/>
      <c r="O828" s="948"/>
      <c r="P828" s="123" t="s">
        <v>271</v>
      </c>
      <c r="Q828" s="123"/>
      <c r="R828" s="123"/>
      <c r="S828" s="123"/>
      <c r="T828" s="123"/>
      <c r="U828" s="123"/>
      <c r="V828" s="123"/>
      <c r="W828" s="123"/>
      <c r="X828" s="123"/>
      <c r="Y828" s="255" t="s">
        <v>272</v>
      </c>
      <c r="Z828" s="256"/>
      <c r="AA828" s="256"/>
      <c r="AB828" s="256"/>
      <c r="AC828" s="947" t="s">
        <v>273</v>
      </c>
      <c r="AD828" s="947"/>
      <c r="AE828" s="947"/>
      <c r="AF828" s="947"/>
      <c r="AG828" s="947"/>
      <c r="AH828" s="255" t="s">
        <v>400</v>
      </c>
      <c r="AI828" s="253"/>
      <c r="AJ828" s="253"/>
      <c r="AK828" s="253"/>
      <c r="AL828" s="253" t="s">
        <v>275</v>
      </c>
      <c r="AM828" s="253"/>
      <c r="AN828" s="253"/>
      <c r="AO828" s="257"/>
      <c r="AP828" s="947" t="s">
        <v>276</v>
      </c>
      <c r="AQ828" s="947"/>
      <c r="AR828" s="947"/>
      <c r="AS828" s="947"/>
      <c r="AT828" s="947"/>
      <c r="AU828" s="947"/>
      <c r="AV828" s="947"/>
      <c r="AW828" s="947"/>
      <c r="AX828" s="947"/>
      <c r="AY828" s="31">
        <f>$AY$826</f>
        <v>0</v>
      </c>
    </row>
    <row r="829" spans="1:51" ht="26.25" hidden="1"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269</v>
      </c>
      <c r="D861" s="253"/>
      <c r="E861" s="253"/>
      <c r="F861" s="253"/>
      <c r="G861" s="253"/>
      <c r="H861" s="253"/>
      <c r="I861" s="253"/>
      <c r="J861" s="947" t="s">
        <v>270</v>
      </c>
      <c r="K861" s="948"/>
      <c r="L861" s="948"/>
      <c r="M861" s="948"/>
      <c r="N861" s="948"/>
      <c r="O861" s="948"/>
      <c r="P861" s="123" t="s">
        <v>271</v>
      </c>
      <c r="Q861" s="123"/>
      <c r="R861" s="123"/>
      <c r="S861" s="123"/>
      <c r="T861" s="123"/>
      <c r="U861" s="123"/>
      <c r="V861" s="123"/>
      <c r="W861" s="123"/>
      <c r="X861" s="123"/>
      <c r="Y861" s="255" t="s">
        <v>272</v>
      </c>
      <c r="Z861" s="256"/>
      <c r="AA861" s="256"/>
      <c r="AB861" s="256"/>
      <c r="AC861" s="947" t="s">
        <v>273</v>
      </c>
      <c r="AD861" s="947"/>
      <c r="AE861" s="947"/>
      <c r="AF861" s="947"/>
      <c r="AG861" s="947"/>
      <c r="AH861" s="255" t="s">
        <v>400</v>
      </c>
      <c r="AI861" s="253"/>
      <c r="AJ861" s="253"/>
      <c r="AK861" s="253"/>
      <c r="AL861" s="253" t="s">
        <v>275</v>
      </c>
      <c r="AM861" s="253"/>
      <c r="AN861" s="253"/>
      <c r="AO861" s="257"/>
      <c r="AP861" s="947" t="s">
        <v>276</v>
      </c>
      <c r="AQ861" s="947"/>
      <c r="AR861" s="947"/>
      <c r="AS861" s="947"/>
      <c r="AT861" s="947"/>
      <c r="AU861" s="947"/>
      <c r="AV861" s="947"/>
      <c r="AW861" s="947"/>
      <c r="AX861" s="947"/>
      <c r="AY861" s="31">
        <f>$AY$859</f>
        <v>0</v>
      </c>
    </row>
    <row r="862" spans="1:51" ht="26.25" hidden="1"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269</v>
      </c>
      <c r="D894" s="253"/>
      <c r="E894" s="253"/>
      <c r="F894" s="253"/>
      <c r="G894" s="253"/>
      <c r="H894" s="253"/>
      <c r="I894" s="253"/>
      <c r="J894" s="947" t="s">
        <v>270</v>
      </c>
      <c r="K894" s="948"/>
      <c r="L894" s="948"/>
      <c r="M894" s="948"/>
      <c r="N894" s="948"/>
      <c r="O894" s="948"/>
      <c r="P894" s="123" t="s">
        <v>271</v>
      </c>
      <c r="Q894" s="123"/>
      <c r="R894" s="123"/>
      <c r="S894" s="123"/>
      <c r="T894" s="123"/>
      <c r="U894" s="123"/>
      <c r="V894" s="123"/>
      <c r="W894" s="123"/>
      <c r="X894" s="123"/>
      <c r="Y894" s="255" t="s">
        <v>272</v>
      </c>
      <c r="Z894" s="256"/>
      <c r="AA894" s="256"/>
      <c r="AB894" s="256"/>
      <c r="AC894" s="947" t="s">
        <v>273</v>
      </c>
      <c r="AD894" s="947"/>
      <c r="AE894" s="947"/>
      <c r="AF894" s="947"/>
      <c r="AG894" s="947"/>
      <c r="AH894" s="255" t="s">
        <v>400</v>
      </c>
      <c r="AI894" s="253"/>
      <c r="AJ894" s="253"/>
      <c r="AK894" s="253"/>
      <c r="AL894" s="253" t="s">
        <v>275</v>
      </c>
      <c r="AM894" s="253"/>
      <c r="AN894" s="253"/>
      <c r="AO894" s="257"/>
      <c r="AP894" s="947" t="s">
        <v>276</v>
      </c>
      <c r="AQ894" s="947"/>
      <c r="AR894" s="947"/>
      <c r="AS894" s="947"/>
      <c r="AT894" s="947"/>
      <c r="AU894" s="947"/>
      <c r="AV894" s="947"/>
      <c r="AW894" s="947"/>
      <c r="AX894" s="947"/>
      <c r="AY894" s="31">
        <f>$AY$892</f>
        <v>0</v>
      </c>
    </row>
    <row r="895" spans="1:51" ht="26.25" hidden="1"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269</v>
      </c>
      <c r="D927" s="253"/>
      <c r="E927" s="253"/>
      <c r="F927" s="253"/>
      <c r="G927" s="253"/>
      <c r="H927" s="253"/>
      <c r="I927" s="253"/>
      <c r="J927" s="947" t="s">
        <v>270</v>
      </c>
      <c r="K927" s="948"/>
      <c r="L927" s="948"/>
      <c r="M927" s="948"/>
      <c r="N927" s="948"/>
      <c r="O927" s="948"/>
      <c r="P927" s="123" t="s">
        <v>271</v>
      </c>
      <c r="Q927" s="123"/>
      <c r="R927" s="123"/>
      <c r="S927" s="123"/>
      <c r="T927" s="123"/>
      <c r="U927" s="123"/>
      <c r="V927" s="123"/>
      <c r="W927" s="123"/>
      <c r="X927" s="123"/>
      <c r="Y927" s="255" t="s">
        <v>272</v>
      </c>
      <c r="Z927" s="256"/>
      <c r="AA927" s="256"/>
      <c r="AB927" s="256"/>
      <c r="AC927" s="947" t="s">
        <v>273</v>
      </c>
      <c r="AD927" s="947"/>
      <c r="AE927" s="947"/>
      <c r="AF927" s="947"/>
      <c r="AG927" s="947"/>
      <c r="AH927" s="255" t="s">
        <v>400</v>
      </c>
      <c r="AI927" s="253"/>
      <c r="AJ927" s="253"/>
      <c r="AK927" s="253"/>
      <c r="AL927" s="253" t="s">
        <v>275</v>
      </c>
      <c r="AM927" s="253"/>
      <c r="AN927" s="253"/>
      <c r="AO927" s="257"/>
      <c r="AP927" s="947" t="s">
        <v>276</v>
      </c>
      <c r="AQ927" s="947"/>
      <c r="AR927" s="947"/>
      <c r="AS927" s="947"/>
      <c r="AT927" s="947"/>
      <c r="AU927" s="947"/>
      <c r="AV927" s="947"/>
      <c r="AW927" s="947"/>
      <c r="AX927" s="947"/>
      <c r="AY927" s="31">
        <f>$AY$925</f>
        <v>0</v>
      </c>
    </row>
    <row r="928" spans="1:51" ht="26.25" hidden="1"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269</v>
      </c>
      <c r="D960" s="253"/>
      <c r="E960" s="253"/>
      <c r="F960" s="253"/>
      <c r="G960" s="253"/>
      <c r="H960" s="253"/>
      <c r="I960" s="253"/>
      <c r="J960" s="947" t="s">
        <v>270</v>
      </c>
      <c r="K960" s="948"/>
      <c r="L960" s="948"/>
      <c r="M960" s="948"/>
      <c r="N960" s="948"/>
      <c r="O960" s="948"/>
      <c r="P960" s="123" t="s">
        <v>271</v>
      </c>
      <c r="Q960" s="123"/>
      <c r="R960" s="123"/>
      <c r="S960" s="123"/>
      <c r="T960" s="123"/>
      <c r="U960" s="123"/>
      <c r="V960" s="123"/>
      <c r="W960" s="123"/>
      <c r="X960" s="123"/>
      <c r="Y960" s="255" t="s">
        <v>272</v>
      </c>
      <c r="Z960" s="256"/>
      <c r="AA960" s="256"/>
      <c r="AB960" s="256"/>
      <c r="AC960" s="947" t="s">
        <v>273</v>
      </c>
      <c r="AD960" s="947"/>
      <c r="AE960" s="947"/>
      <c r="AF960" s="947"/>
      <c r="AG960" s="947"/>
      <c r="AH960" s="255" t="s">
        <v>400</v>
      </c>
      <c r="AI960" s="253"/>
      <c r="AJ960" s="253"/>
      <c r="AK960" s="253"/>
      <c r="AL960" s="253" t="s">
        <v>275</v>
      </c>
      <c r="AM960" s="253"/>
      <c r="AN960" s="253"/>
      <c r="AO960" s="257"/>
      <c r="AP960" s="947" t="s">
        <v>276</v>
      </c>
      <c r="AQ960" s="947"/>
      <c r="AR960" s="947"/>
      <c r="AS960" s="947"/>
      <c r="AT960" s="947"/>
      <c r="AU960" s="947"/>
      <c r="AV960" s="947"/>
      <c r="AW960" s="947"/>
      <c r="AX960" s="947"/>
      <c r="AY960" s="31">
        <f>$AY$958</f>
        <v>0</v>
      </c>
    </row>
    <row r="961" spans="1:51" ht="26.25" hidden="1"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269</v>
      </c>
      <c r="D993" s="253"/>
      <c r="E993" s="253"/>
      <c r="F993" s="253"/>
      <c r="G993" s="253"/>
      <c r="H993" s="253"/>
      <c r="I993" s="253"/>
      <c r="J993" s="947" t="s">
        <v>270</v>
      </c>
      <c r="K993" s="948"/>
      <c r="L993" s="948"/>
      <c r="M993" s="948"/>
      <c r="N993" s="948"/>
      <c r="O993" s="948"/>
      <c r="P993" s="123" t="s">
        <v>271</v>
      </c>
      <c r="Q993" s="123"/>
      <c r="R993" s="123"/>
      <c r="S993" s="123"/>
      <c r="T993" s="123"/>
      <c r="U993" s="123"/>
      <c r="V993" s="123"/>
      <c r="W993" s="123"/>
      <c r="X993" s="123"/>
      <c r="Y993" s="255" t="s">
        <v>272</v>
      </c>
      <c r="Z993" s="256"/>
      <c r="AA993" s="256"/>
      <c r="AB993" s="256"/>
      <c r="AC993" s="947" t="s">
        <v>273</v>
      </c>
      <c r="AD993" s="947"/>
      <c r="AE993" s="947"/>
      <c r="AF993" s="947"/>
      <c r="AG993" s="947"/>
      <c r="AH993" s="255" t="s">
        <v>400</v>
      </c>
      <c r="AI993" s="253"/>
      <c r="AJ993" s="253"/>
      <c r="AK993" s="253"/>
      <c r="AL993" s="253" t="s">
        <v>275</v>
      </c>
      <c r="AM993" s="253"/>
      <c r="AN993" s="253"/>
      <c r="AO993" s="257"/>
      <c r="AP993" s="947" t="s">
        <v>276</v>
      </c>
      <c r="AQ993" s="947"/>
      <c r="AR993" s="947"/>
      <c r="AS993" s="947"/>
      <c r="AT993" s="947"/>
      <c r="AU993" s="947"/>
      <c r="AV993" s="947"/>
      <c r="AW993" s="947"/>
      <c r="AX993" s="947"/>
      <c r="AY993" s="31">
        <f>$AY$991</f>
        <v>0</v>
      </c>
    </row>
    <row r="994" spans="1:51" ht="26.25" hidden="1"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269</v>
      </c>
      <c r="D1026" s="253"/>
      <c r="E1026" s="253"/>
      <c r="F1026" s="253"/>
      <c r="G1026" s="253"/>
      <c r="H1026" s="253"/>
      <c r="I1026" s="253"/>
      <c r="J1026" s="947" t="s">
        <v>270</v>
      </c>
      <c r="K1026" s="948"/>
      <c r="L1026" s="948"/>
      <c r="M1026" s="948"/>
      <c r="N1026" s="948"/>
      <c r="O1026" s="948"/>
      <c r="P1026" s="123" t="s">
        <v>271</v>
      </c>
      <c r="Q1026" s="123"/>
      <c r="R1026" s="123"/>
      <c r="S1026" s="123"/>
      <c r="T1026" s="123"/>
      <c r="U1026" s="123"/>
      <c r="V1026" s="123"/>
      <c r="W1026" s="123"/>
      <c r="X1026" s="123"/>
      <c r="Y1026" s="255" t="s">
        <v>272</v>
      </c>
      <c r="Z1026" s="256"/>
      <c r="AA1026" s="256"/>
      <c r="AB1026" s="256"/>
      <c r="AC1026" s="947" t="s">
        <v>273</v>
      </c>
      <c r="AD1026" s="947"/>
      <c r="AE1026" s="947"/>
      <c r="AF1026" s="947"/>
      <c r="AG1026" s="947"/>
      <c r="AH1026" s="255" t="s">
        <v>400</v>
      </c>
      <c r="AI1026" s="253"/>
      <c r="AJ1026" s="253"/>
      <c r="AK1026" s="253"/>
      <c r="AL1026" s="253" t="s">
        <v>275</v>
      </c>
      <c r="AM1026" s="253"/>
      <c r="AN1026" s="253"/>
      <c r="AO1026" s="257"/>
      <c r="AP1026" s="947" t="s">
        <v>276</v>
      </c>
      <c r="AQ1026" s="947"/>
      <c r="AR1026" s="947"/>
      <c r="AS1026" s="947"/>
      <c r="AT1026" s="947"/>
      <c r="AU1026" s="947"/>
      <c r="AV1026" s="947"/>
      <c r="AW1026" s="947"/>
      <c r="AX1026" s="947"/>
      <c r="AY1026" s="31">
        <f>$AY$1024</f>
        <v>0</v>
      </c>
    </row>
    <row r="1027" spans="1:51" ht="26.25" hidden="1"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269</v>
      </c>
      <c r="D1059" s="253"/>
      <c r="E1059" s="253"/>
      <c r="F1059" s="253"/>
      <c r="G1059" s="253"/>
      <c r="H1059" s="253"/>
      <c r="I1059" s="253"/>
      <c r="J1059" s="947" t="s">
        <v>270</v>
      </c>
      <c r="K1059" s="948"/>
      <c r="L1059" s="948"/>
      <c r="M1059" s="948"/>
      <c r="N1059" s="948"/>
      <c r="O1059" s="948"/>
      <c r="P1059" s="123" t="s">
        <v>271</v>
      </c>
      <c r="Q1059" s="123"/>
      <c r="R1059" s="123"/>
      <c r="S1059" s="123"/>
      <c r="T1059" s="123"/>
      <c r="U1059" s="123"/>
      <c r="V1059" s="123"/>
      <c r="W1059" s="123"/>
      <c r="X1059" s="123"/>
      <c r="Y1059" s="255" t="s">
        <v>272</v>
      </c>
      <c r="Z1059" s="256"/>
      <c r="AA1059" s="256"/>
      <c r="AB1059" s="256"/>
      <c r="AC1059" s="947" t="s">
        <v>273</v>
      </c>
      <c r="AD1059" s="947"/>
      <c r="AE1059" s="947"/>
      <c r="AF1059" s="947"/>
      <c r="AG1059" s="947"/>
      <c r="AH1059" s="255" t="s">
        <v>400</v>
      </c>
      <c r="AI1059" s="253"/>
      <c r="AJ1059" s="253"/>
      <c r="AK1059" s="253"/>
      <c r="AL1059" s="253" t="s">
        <v>275</v>
      </c>
      <c r="AM1059" s="253"/>
      <c r="AN1059" s="253"/>
      <c r="AO1059" s="257"/>
      <c r="AP1059" s="947" t="s">
        <v>276</v>
      </c>
      <c r="AQ1059" s="947"/>
      <c r="AR1059" s="947"/>
      <c r="AS1059" s="947"/>
      <c r="AT1059" s="947"/>
      <c r="AU1059" s="947"/>
      <c r="AV1059" s="947"/>
      <c r="AW1059" s="947"/>
      <c r="AX1059" s="947"/>
      <c r="AY1059" s="31">
        <f>$AY$1057</f>
        <v>0</v>
      </c>
    </row>
    <row r="1060" spans="1:51" ht="26.25" hidden="1"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269</v>
      </c>
      <c r="D1092" s="253"/>
      <c r="E1092" s="253"/>
      <c r="F1092" s="253"/>
      <c r="G1092" s="253"/>
      <c r="H1092" s="253"/>
      <c r="I1092" s="253"/>
      <c r="J1092" s="947" t="s">
        <v>270</v>
      </c>
      <c r="K1092" s="948"/>
      <c r="L1092" s="948"/>
      <c r="M1092" s="948"/>
      <c r="N1092" s="948"/>
      <c r="O1092" s="948"/>
      <c r="P1092" s="123" t="s">
        <v>271</v>
      </c>
      <c r="Q1092" s="123"/>
      <c r="R1092" s="123"/>
      <c r="S1092" s="123"/>
      <c r="T1092" s="123"/>
      <c r="U1092" s="123"/>
      <c r="V1092" s="123"/>
      <c r="W1092" s="123"/>
      <c r="X1092" s="123"/>
      <c r="Y1092" s="255" t="s">
        <v>272</v>
      </c>
      <c r="Z1092" s="256"/>
      <c r="AA1092" s="256"/>
      <c r="AB1092" s="256"/>
      <c r="AC1092" s="947" t="s">
        <v>273</v>
      </c>
      <c r="AD1092" s="947"/>
      <c r="AE1092" s="947"/>
      <c r="AF1092" s="947"/>
      <c r="AG1092" s="947"/>
      <c r="AH1092" s="255" t="s">
        <v>400</v>
      </c>
      <c r="AI1092" s="253"/>
      <c r="AJ1092" s="253"/>
      <c r="AK1092" s="253"/>
      <c r="AL1092" s="253" t="s">
        <v>275</v>
      </c>
      <c r="AM1092" s="253"/>
      <c r="AN1092" s="253"/>
      <c r="AO1092" s="257"/>
      <c r="AP1092" s="947" t="s">
        <v>276</v>
      </c>
      <c r="AQ1092" s="947"/>
      <c r="AR1092" s="947"/>
      <c r="AS1092" s="947"/>
      <c r="AT1092" s="947"/>
      <c r="AU1092" s="947"/>
      <c r="AV1092" s="947"/>
      <c r="AW1092" s="947"/>
      <c r="AX1092" s="947"/>
      <c r="AY1092">
        <f>$AY$1090</f>
        <v>0</v>
      </c>
    </row>
    <row r="1093" spans="1:51" ht="26.25" hidden="1"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269</v>
      </c>
      <c r="D1125" s="253"/>
      <c r="E1125" s="253"/>
      <c r="F1125" s="253"/>
      <c r="G1125" s="253"/>
      <c r="H1125" s="253"/>
      <c r="I1125" s="253"/>
      <c r="J1125" s="947" t="s">
        <v>270</v>
      </c>
      <c r="K1125" s="948"/>
      <c r="L1125" s="948"/>
      <c r="M1125" s="948"/>
      <c r="N1125" s="948"/>
      <c r="O1125" s="948"/>
      <c r="P1125" s="123" t="s">
        <v>271</v>
      </c>
      <c r="Q1125" s="123"/>
      <c r="R1125" s="123"/>
      <c r="S1125" s="123"/>
      <c r="T1125" s="123"/>
      <c r="U1125" s="123"/>
      <c r="V1125" s="123"/>
      <c r="W1125" s="123"/>
      <c r="X1125" s="123"/>
      <c r="Y1125" s="255" t="s">
        <v>272</v>
      </c>
      <c r="Z1125" s="256"/>
      <c r="AA1125" s="256"/>
      <c r="AB1125" s="256"/>
      <c r="AC1125" s="947" t="s">
        <v>273</v>
      </c>
      <c r="AD1125" s="947"/>
      <c r="AE1125" s="947"/>
      <c r="AF1125" s="947"/>
      <c r="AG1125" s="947"/>
      <c r="AH1125" s="255" t="s">
        <v>400</v>
      </c>
      <c r="AI1125" s="253"/>
      <c r="AJ1125" s="253"/>
      <c r="AK1125" s="253"/>
      <c r="AL1125" s="253" t="s">
        <v>275</v>
      </c>
      <c r="AM1125" s="253"/>
      <c r="AN1125" s="253"/>
      <c r="AO1125" s="257"/>
      <c r="AP1125" s="947" t="s">
        <v>276</v>
      </c>
      <c r="AQ1125" s="947"/>
      <c r="AR1125" s="947"/>
      <c r="AS1125" s="947"/>
      <c r="AT1125" s="947"/>
      <c r="AU1125" s="947"/>
      <c r="AV1125" s="947"/>
      <c r="AW1125" s="947"/>
      <c r="AX1125" s="947"/>
      <c r="AY1125">
        <f>$AY$1123</f>
        <v>0</v>
      </c>
    </row>
    <row r="1126" spans="1:51" ht="26.25" hidden="1"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269</v>
      </c>
      <c r="D1158" s="253"/>
      <c r="E1158" s="253"/>
      <c r="F1158" s="253"/>
      <c r="G1158" s="253"/>
      <c r="H1158" s="253"/>
      <c r="I1158" s="253"/>
      <c r="J1158" s="947" t="s">
        <v>270</v>
      </c>
      <c r="K1158" s="948"/>
      <c r="L1158" s="948"/>
      <c r="M1158" s="948"/>
      <c r="N1158" s="948"/>
      <c r="O1158" s="948"/>
      <c r="P1158" s="123" t="s">
        <v>271</v>
      </c>
      <c r="Q1158" s="123"/>
      <c r="R1158" s="123"/>
      <c r="S1158" s="123"/>
      <c r="T1158" s="123"/>
      <c r="U1158" s="123"/>
      <c r="V1158" s="123"/>
      <c r="W1158" s="123"/>
      <c r="X1158" s="123"/>
      <c r="Y1158" s="255" t="s">
        <v>272</v>
      </c>
      <c r="Z1158" s="256"/>
      <c r="AA1158" s="256"/>
      <c r="AB1158" s="256"/>
      <c r="AC1158" s="947" t="s">
        <v>273</v>
      </c>
      <c r="AD1158" s="947"/>
      <c r="AE1158" s="947"/>
      <c r="AF1158" s="947"/>
      <c r="AG1158" s="947"/>
      <c r="AH1158" s="255" t="s">
        <v>400</v>
      </c>
      <c r="AI1158" s="253"/>
      <c r="AJ1158" s="253"/>
      <c r="AK1158" s="253"/>
      <c r="AL1158" s="253" t="s">
        <v>275</v>
      </c>
      <c r="AM1158" s="253"/>
      <c r="AN1158" s="253"/>
      <c r="AO1158" s="257"/>
      <c r="AP1158" s="947" t="s">
        <v>276</v>
      </c>
      <c r="AQ1158" s="947"/>
      <c r="AR1158" s="947"/>
      <c r="AS1158" s="947"/>
      <c r="AT1158" s="947"/>
      <c r="AU1158" s="947"/>
      <c r="AV1158" s="947"/>
      <c r="AW1158" s="947"/>
      <c r="AX1158" s="947"/>
      <c r="AY1158">
        <f>$AY$1156</f>
        <v>0</v>
      </c>
    </row>
    <row r="1159" spans="1:51" ht="26.25" hidden="1"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269</v>
      </c>
      <c r="D1191" s="253"/>
      <c r="E1191" s="253"/>
      <c r="F1191" s="253"/>
      <c r="G1191" s="253"/>
      <c r="H1191" s="253"/>
      <c r="I1191" s="253"/>
      <c r="J1191" s="947" t="s">
        <v>270</v>
      </c>
      <c r="K1191" s="948"/>
      <c r="L1191" s="948"/>
      <c r="M1191" s="948"/>
      <c r="N1191" s="948"/>
      <c r="O1191" s="948"/>
      <c r="P1191" s="123" t="s">
        <v>271</v>
      </c>
      <c r="Q1191" s="123"/>
      <c r="R1191" s="123"/>
      <c r="S1191" s="123"/>
      <c r="T1191" s="123"/>
      <c r="U1191" s="123"/>
      <c r="V1191" s="123"/>
      <c r="W1191" s="123"/>
      <c r="X1191" s="123"/>
      <c r="Y1191" s="255" t="s">
        <v>272</v>
      </c>
      <c r="Z1191" s="256"/>
      <c r="AA1191" s="256"/>
      <c r="AB1191" s="256"/>
      <c r="AC1191" s="947" t="s">
        <v>273</v>
      </c>
      <c r="AD1191" s="947"/>
      <c r="AE1191" s="947"/>
      <c r="AF1191" s="947"/>
      <c r="AG1191" s="947"/>
      <c r="AH1191" s="255" t="s">
        <v>400</v>
      </c>
      <c r="AI1191" s="253"/>
      <c r="AJ1191" s="253"/>
      <c r="AK1191" s="253"/>
      <c r="AL1191" s="253" t="s">
        <v>275</v>
      </c>
      <c r="AM1191" s="253"/>
      <c r="AN1191" s="253"/>
      <c r="AO1191" s="257"/>
      <c r="AP1191" s="947" t="s">
        <v>276</v>
      </c>
      <c r="AQ1191" s="947"/>
      <c r="AR1191" s="947"/>
      <c r="AS1191" s="947"/>
      <c r="AT1191" s="947"/>
      <c r="AU1191" s="947"/>
      <c r="AV1191" s="947"/>
      <c r="AW1191" s="947"/>
      <c r="AX1191" s="947"/>
      <c r="AY1191">
        <f>$AY$1189</f>
        <v>0</v>
      </c>
    </row>
    <row r="1192" spans="1:51" ht="26.25" hidden="1"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269</v>
      </c>
      <c r="D1224" s="253"/>
      <c r="E1224" s="253"/>
      <c r="F1224" s="253"/>
      <c r="G1224" s="253"/>
      <c r="H1224" s="253"/>
      <c r="I1224" s="253"/>
      <c r="J1224" s="947" t="s">
        <v>270</v>
      </c>
      <c r="K1224" s="948"/>
      <c r="L1224" s="948"/>
      <c r="M1224" s="948"/>
      <c r="N1224" s="948"/>
      <c r="O1224" s="948"/>
      <c r="P1224" s="123" t="s">
        <v>271</v>
      </c>
      <c r="Q1224" s="123"/>
      <c r="R1224" s="123"/>
      <c r="S1224" s="123"/>
      <c r="T1224" s="123"/>
      <c r="U1224" s="123"/>
      <c r="V1224" s="123"/>
      <c r="W1224" s="123"/>
      <c r="X1224" s="123"/>
      <c r="Y1224" s="255" t="s">
        <v>272</v>
      </c>
      <c r="Z1224" s="256"/>
      <c r="AA1224" s="256"/>
      <c r="AB1224" s="256"/>
      <c r="AC1224" s="947" t="s">
        <v>273</v>
      </c>
      <c r="AD1224" s="947"/>
      <c r="AE1224" s="947"/>
      <c r="AF1224" s="947"/>
      <c r="AG1224" s="947"/>
      <c r="AH1224" s="255" t="s">
        <v>400</v>
      </c>
      <c r="AI1224" s="253"/>
      <c r="AJ1224" s="253"/>
      <c r="AK1224" s="253"/>
      <c r="AL1224" s="253" t="s">
        <v>275</v>
      </c>
      <c r="AM1224" s="253"/>
      <c r="AN1224" s="253"/>
      <c r="AO1224" s="257"/>
      <c r="AP1224" s="947" t="s">
        <v>276</v>
      </c>
      <c r="AQ1224" s="947"/>
      <c r="AR1224" s="947"/>
      <c r="AS1224" s="947"/>
      <c r="AT1224" s="947"/>
      <c r="AU1224" s="947"/>
      <c r="AV1224" s="947"/>
      <c r="AW1224" s="947"/>
      <c r="AX1224" s="947"/>
      <c r="AY1224">
        <f>$AY$1222</f>
        <v>0</v>
      </c>
    </row>
    <row r="1225" spans="1:51" ht="26.25" hidden="1"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269</v>
      </c>
      <c r="D1257" s="253"/>
      <c r="E1257" s="253"/>
      <c r="F1257" s="253"/>
      <c r="G1257" s="253"/>
      <c r="H1257" s="253"/>
      <c r="I1257" s="253"/>
      <c r="J1257" s="947" t="s">
        <v>270</v>
      </c>
      <c r="K1257" s="948"/>
      <c r="L1257" s="948"/>
      <c r="M1257" s="948"/>
      <c r="N1257" s="948"/>
      <c r="O1257" s="948"/>
      <c r="P1257" s="123" t="s">
        <v>271</v>
      </c>
      <c r="Q1257" s="123"/>
      <c r="R1257" s="123"/>
      <c r="S1257" s="123"/>
      <c r="T1257" s="123"/>
      <c r="U1257" s="123"/>
      <c r="V1257" s="123"/>
      <c r="W1257" s="123"/>
      <c r="X1257" s="123"/>
      <c r="Y1257" s="255" t="s">
        <v>272</v>
      </c>
      <c r="Z1257" s="256"/>
      <c r="AA1257" s="256"/>
      <c r="AB1257" s="256"/>
      <c r="AC1257" s="947" t="s">
        <v>273</v>
      </c>
      <c r="AD1257" s="947"/>
      <c r="AE1257" s="947"/>
      <c r="AF1257" s="947"/>
      <c r="AG1257" s="947"/>
      <c r="AH1257" s="255" t="s">
        <v>400</v>
      </c>
      <c r="AI1257" s="253"/>
      <c r="AJ1257" s="253"/>
      <c r="AK1257" s="253"/>
      <c r="AL1257" s="253" t="s">
        <v>275</v>
      </c>
      <c r="AM1257" s="253"/>
      <c r="AN1257" s="253"/>
      <c r="AO1257" s="257"/>
      <c r="AP1257" s="947" t="s">
        <v>276</v>
      </c>
      <c r="AQ1257" s="947"/>
      <c r="AR1257" s="947"/>
      <c r="AS1257" s="947"/>
      <c r="AT1257" s="947"/>
      <c r="AU1257" s="947"/>
      <c r="AV1257" s="947"/>
      <c r="AW1257" s="947"/>
      <c r="AX1257" s="947"/>
      <c r="AY1257">
        <f>$AY$1255</f>
        <v>0</v>
      </c>
    </row>
    <row r="1258" spans="1:51" ht="26.25" hidden="1"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269</v>
      </c>
      <c r="D1290" s="253"/>
      <c r="E1290" s="253"/>
      <c r="F1290" s="253"/>
      <c r="G1290" s="253"/>
      <c r="H1290" s="253"/>
      <c r="I1290" s="253"/>
      <c r="J1290" s="947" t="s">
        <v>270</v>
      </c>
      <c r="K1290" s="948"/>
      <c r="L1290" s="948"/>
      <c r="M1290" s="948"/>
      <c r="N1290" s="948"/>
      <c r="O1290" s="948"/>
      <c r="P1290" s="123" t="s">
        <v>271</v>
      </c>
      <c r="Q1290" s="123"/>
      <c r="R1290" s="123"/>
      <c r="S1290" s="123"/>
      <c r="T1290" s="123"/>
      <c r="U1290" s="123"/>
      <c r="V1290" s="123"/>
      <c r="W1290" s="123"/>
      <c r="X1290" s="123"/>
      <c r="Y1290" s="255" t="s">
        <v>272</v>
      </c>
      <c r="Z1290" s="256"/>
      <c r="AA1290" s="256"/>
      <c r="AB1290" s="256"/>
      <c r="AC1290" s="947" t="s">
        <v>273</v>
      </c>
      <c r="AD1290" s="947"/>
      <c r="AE1290" s="947"/>
      <c r="AF1290" s="947"/>
      <c r="AG1290" s="947"/>
      <c r="AH1290" s="255" t="s">
        <v>400</v>
      </c>
      <c r="AI1290" s="253"/>
      <c r="AJ1290" s="253"/>
      <c r="AK1290" s="253"/>
      <c r="AL1290" s="253" t="s">
        <v>275</v>
      </c>
      <c r="AM1290" s="253"/>
      <c r="AN1290" s="253"/>
      <c r="AO1290" s="257"/>
      <c r="AP1290" s="947" t="s">
        <v>276</v>
      </c>
      <c r="AQ1290" s="947"/>
      <c r="AR1290" s="947"/>
      <c r="AS1290" s="947"/>
      <c r="AT1290" s="947"/>
      <c r="AU1290" s="947"/>
      <c r="AV1290" s="947"/>
      <c r="AW1290" s="947"/>
      <c r="AX1290" s="947"/>
      <c r="AY1290">
        <f>$AY$1288</f>
        <v>0</v>
      </c>
    </row>
    <row r="1291" spans="1:51" ht="26.25" hidden="1"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39168DA-856B-413B-B0BF-F0813BD7CA64}">
  <ds:schemaRefs>
    <ds:schemaRef ds:uri="http://schemas.microsoft.com/sharepoint/v3/contenttype/forms"/>
  </ds:schemaRefs>
</ds:datastoreItem>
</file>

<file path=customXml/itemProps2.xml><?xml version="1.0" encoding="utf-8"?>
<ds:datastoreItem xmlns:ds="http://schemas.openxmlformats.org/officeDocument/2006/customXml" ds:itemID="{9E58DD44-7E68-47B5-8F78-F25FF8639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890B3-696A-45D1-8B71-33EE426F5CE0}">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