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3_予算要求・執行\令和5年度予算\01_要求\220912_担当官ヒア（総務課）\"/>
    </mc:Choice>
  </mc:AlternateContent>
  <xr:revisionPtr revIDLastSave="0" documentId="13_ncr:1_{7F4FFA83-DCDE-4F8B-B1E3-8242B9456030}" xr6:coauthVersionLast="47" xr6:coauthVersionMax="47" xr10:uidLastSave="{00000000-0000-0000-0000-000000000000}"/>
  <bookViews>
    <workbookView xWindow="574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28" i="11"/>
  <c r="AY336" i="11"/>
  <c r="AY324" i="11"/>
  <c r="AY330" i="11"/>
  <c r="AY338" i="11"/>
  <c r="AY398" i="11"/>
  <c r="AY69" i="11"/>
  <c r="AY327" i="11"/>
  <c r="AY333" i="11"/>
  <c r="AY323" i="11"/>
  <c r="AY329" i="11"/>
  <c r="AY337" i="11"/>
  <c r="AY39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198" i="11" l="1"/>
  <c r="AY141" i="11"/>
  <c r="AY213" i="11"/>
  <c r="AY201" i="11"/>
  <c r="AY202" i="11"/>
  <c r="AY207" i="11"/>
  <c r="AY203" i="11"/>
  <c r="AY205" i="11"/>
  <c r="AY178" i="11"/>
  <c r="AY176" i="11"/>
  <c r="AY177" i="11"/>
  <c r="AY174" i="11"/>
  <c r="AY175" i="11"/>
  <c r="AY143" i="11"/>
  <c r="AY144" i="11"/>
  <c r="AY142" i="11"/>
  <c r="AY140" i="11"/>
  <c r="AY138" i="11"/>
  <c r="AY126" i="11"/>
  <c r="AY120" i="11"/>
  <c r="AY121" i="11"/>
  <c r="AY114" i="11"/>
  <c r="AY115" i="11"/>
  <c r="AY116" i="11"/>
  <c r="AY100" i="11"/>
  <c r="AY118" i="11"/>
  <c r="AY124" i="11"/>
  <c r="AY130" i="11"/>
  <c r="AY154" i="11"/>
  <c r="AY172" i="11"/>
  <c r="AY211" i="11"/>
  <c r="AY113" i="11"/>
  <c r="AY119" i="11"/>
  <c r="AY125" i="11"/>
  <c r="AY131" i="11"/>
  <c r="AY155" i="11"/>
  <c r="AY206" i="11"/>
  <c r="AY212" i="11"/>
  <c r="AY151" i="11"/>
  <c r="AY128" i="11"/>
  <c r="AY152" i="11"/>
  <c r="AY163" i="11"/>
  <c r="AY134" i="11"/>
  <c r="AY193" i="11"/>
  <c r="AY209"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5" i="11" s="1"/>
  <c r="AY44" i="11"/>
  <c r="AY52" i="11" s="1"/>
  <c r="AY96" i="11" l="1"/>
  <c r="AY95" i="11"/>
  <c r="AY97" i="11"/>
  <c r="AY82" i="11"/>
  <c r="AY79" i="11"/>
  <c r="AY80" i="11"/>
  <c r="AY86" i="11"/>
  <c r="AY92" i="11"/>
  <c r="AY81" i="11"/>
  <c r="AY87" i="11"/>
  <c r="AY49" i="11"/>
  <c r="AY55" i="11"/>
  <c r="AY84" i="11"/>
  <c r="AY90" i="11"/>
  <c r="AY63" i="11"/>
  <c r="AY8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<sst xmlns="http://schemas.openxmlformats.org/spreadsheetml/2006/main" count="2229" uniqueCount="810">
  <si>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</si>
  <si>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</si>
  <si>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</si>
  <si>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</si>
  <si>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</si>
  <si>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</si>
  <si>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</si>
  <si>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</si>
  <si>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経済産業政策関係調査事業（旧：経済産業政策・第四次産業革命関係調査事業）</t>
    <phoneticPr fontId="5"/>
  </si>
  <si>
    <t>担当部局庁</t>
    <phoneticPr fontId="5"/>
  </si>
  <si>
    <t>経済産業政策局
電力・ガス取引監視等委員会
大臣官房</t>
  </si>
  <si>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</si>
  <si>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</si>
  <si>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</si>
  <si>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</si>
  <si>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</si>
  <si>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</si>
  <si>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
総務課
業務改革課
広報室</t>
  </si>
  <si>
    <t>課長　奥家　敏和
課長　田中　勇己
課長　佐野　究一郎
室長　加賀　義弘</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</si>
  <si>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</si>
  <si>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</si>
  <si>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</si>
  <si>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</si>
  <si>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</si>
  <si>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</si>
  <si>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</si>
  <si>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コロナ禍後に向けて、世界各国において、グリーン・デジタルを中心に産業政策を強化する動きが展開される中、我が国においても、長期低迷から脱却するため、成長分野への投資や人的資本投資を進める大胆な政策の検討が必要。このため、政策検討に必要な包括的・基礎的な調査を行うことにより、経済産業政策上の課題抽出や具体的な政策対応を導き出す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</si>
  <si>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</si>
  <si>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専門的な知見を有するシンクタンク等へ委託を行い、我が国を取り巻く経済情勢の実態を的確に捉えるとともに、成長分野への投資や人的資本投資を進めるためにどのような政策を行っていくべきか、また、そういった政策を進めていく中で政策意思決定や行政組織はどうあるべきか等の検討を行うための包括的・基礎的な調査を行うことにより、我が国の経済状況の分析及び経済産業政策の課題抽出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</si>
  <si>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</si>
  <si>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</si>
  <si>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</si>
  <si>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</si>
  <si>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</si>
  <si>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</si>
  <si>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</si>
  <si>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</si>
  <si>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</si>
  <si>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</si>
  <si>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</si>
  <si>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</si>
  <si>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</si>
  <si>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</si>
  <si>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</si>
  <si>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</si>
  <si>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</si>
  <si>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</si>
  <si>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</si>
  <si>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</si>
  <si>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</si>
  <si>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</si>
  <si>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産業経済研究委託費</t>
  </si>
  <si>
    <t>活動内容
（アクティビティ）</t>
    <phoneticPr fontId="5"/>
  </si>
  <si>
    <t>経済産業政策上の課題抽出や具体的な政策対応を導き出すための包括的・基礎的な調査について、シンクタンク等へ委託する。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</si>
  <si>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</si>
  <si>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</si>
  <si>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</si>
  <si>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</si>
  <si>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</si>
  <si>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</si>
  <si>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</si>
  <si>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委託調査の実施件数を50件</t>
  </si>
  <si>
    <t>委託調査の実施件数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</si>
  <si>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</si>
  <si>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</si>
  <si>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</si>
  <si>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</si>
  <si>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</si>
  <si>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</si>
  <si>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執行額（百万円）（X）／執行件数（Y）　　　　　　　</t>
    <phoneticPr fontId="5"/>
  </si>
  <si>
    <t>百万円</t>
  </si>
  <si>
    <t>計算式</t>
    <rPh sb="0" eb="2">
      <t>ケイサン</t>
    </rPh>
    <rPh sb="2" eb="3">
      <t>シキ</t>
    </rPh>
    <phoneticPr fontId="5"/>
  </si>
  <si>
    <t>X/Y</t>
    <phoneticPr fontId="5"/>
  </si>
  <si>
    <t>622/49</t>
  </si>
  <si>
    <t>720/47</t>
  </si>
  <si>
    <t>805/50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</si>
  <si>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</si>
  <si>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</si>
  <si>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</si>
  <si>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</si>
  <si>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</si>
  <si>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</si>
  <si>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</si>
  <si>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毎年約40～50件の調査を、経済産業政策への企画立案へ活用</t>
  </si>
  <si>
    <t>経済産業政策への企画立案への活用件数
※本事業は、経済産業政策上の課題抽出や具体的な政策対応を導き出すことを目的としており、各年に実施した事業の調査結果の政策の企画立案への活用を定量的な成果目標としていることから、目標最終年度や中間目標の設定は困難。</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</si>
  <si>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</si>
  <si>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</si>
  <si>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</si>
  <si>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</si>
  <si>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</si>
  <si>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各担当部局庁にて確認したデータを元に算出。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</si>
  <si>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</si>
  <si>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</si>
  <si>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</si>
  <si>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</si>
  <si>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</si>
  <si>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</si>
  <si>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</si>
  <si>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</si>
  <si>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</si>
  <si>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</si>
  <si>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</si>
  <si>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</si>
  <si>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</si>
  <si>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</si>
  <si>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</si>
  <si>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</si>
  <si>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</si>
  <si>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</si>
  <si>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</si>
  <si>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</si>
  <si>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</si>
  <si>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</si>
  <si>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</si>
  <si>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</si>
  <si>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</si>
  <si>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</si>
  <si>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</si>
  <si>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いずれの施策にも関連しないもの</t>
    <rPh sb="4" eb="6">
      <t>シサク</t>
    </rPh>
    <rPh sb="8" eb="10">
      <t>カンレン</t>
    </rPh>
    <phoneticPr fontId="5"/>
  </si>
  <si>
    <t>施策</t>
    <phoneticPr fontId="5"/>
  </si>
  <si>
    <t>いずれに施策にも関連しないもの</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</si>
  <si>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</si>
  <si>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</si>
  <si>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</si>
  <si>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</si>
  <si>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</si>
  <si>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</si>
  <si>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</si>
  <si>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</si>
  <si>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</si>
  <si>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</si>
  <si>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</si>
  <si>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</si>
  <si>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</si>
  <si>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更なる経済成長に向けた政策立案は、広く国民や社会に求められているものであり、ニーズを的確に反映している。</t>
  </si>
  <si>
    <t>地方自治体、民間等に委ねることができない事業なのか。</t>
    <phoneticPr fontId="5"/>
  </si>
  <si>
    <t>本事業は、日本全体の経済を成長させるための、経済産業政策の立案を行う際に、必要となる事項を調査するものであり、地方自治体や民間等に委ねることはできない。　　　　　　　</t>
  </si>
  <si>
    <t>政策目的の達成手段として必要かつ適切な事業か。政策体系の中で優先度の高い事業か。</t>
    <phoneticPr fontId="5"/>
  </si>
  <si>
    <t>政策立案を行う上で必要となる専門的な情報を収集するための事業であり、必要不可欠。政策体系の中でも優先度は高い。</t>
  </si>
  <si>
    <t>事業の効率性</t>
    <phoneticPr fontId="5"/>
  </si>
  <si>
    <t>競争性が確保されているなど支出先の選定は妥当か。　</t>
    <phoneticPr fontId="5"/>
  </si>
  <si>
    <t>100万円を下回る少額の随意契約や緊急の必要により競争入札に付することができなかった案件以外の全ての案件について、一般競争入札により委託先を選定している。また、一般競争入札のうち、必要な公募期間を確保した上で結果として一者応札となったものについても、適切な審査を行った上で採択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</si>
  <si>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</si>
  <si>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</si>
  <si>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</si>
  <si>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</si>
  <si>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本事業により立案された政策が、経済成長に貢献することで、広く国内全体に裨益するため、受益者との負担関係は妥当である。</t>
  </si>
  <si>
    <t>単位当たりコスト等の水準は妥当か。</t>
    <rPh sb="8" eb="9">
      <t>トウ</t>
    </rPh>
    <phoneticPr fontId="5"/>
  </si>
  <si>
    <t>全ての案件について、入札前に市場調査等を行いながら（1案件単位の執行上限額となる）予定価格を必要最小限の額に留めており、単位当たりコスト等の水準は妥当である。</t>
  </si>
  <si>
    <t>資金の流れの中間段階での支出は合理的なものとなっているか。</t>
    <phoneticPr fontId="5"/>
  </si>
  <si>
    <t>本事業の実施者は直接委託先であり、再委託や外注はごく一部に限っているため、資金の流れの中間段階での支出は合理的なものとなっている。</t>
  </si>
  <si>
    <t>費目・使途が事業目的に即し真に必要なものに限定されているか。</t>
    <phoneticPr fontId="5"/>
  </si>
  <si>
    <t>全ての調査案件が、本事業の目的である経済産業政策の立案に資するものとなっており、費目・使途が事業目的に即し真に必要なものに限定されている。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</si>
  <si>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</si>
  <si>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</si>
  <si>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</si>
  <si>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</si>
  <si>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調査実施内容の選定や、予定価格の作成にあたっては、調査担当課と予算全体の管理課による重層的なチェック体制を構築している。</t>
  </si>
  <si>
    <t>事業の有効性</t>
    <rPh sb="0" eb="2">
      <t>ジギョウ</t>
    </rPh>
    <rPh sb="3" eb="6">
      <t>ユウコウセイ</t>
    </rPh>
    <phoneticPr fontId="5"/>
  </si>
  <si>
    <t>成果実績は成果目標に見合ったものとなっているか。</t>
    <phoneticPr fontId="5"/>
  </si>
  <si>
    <t>成果目標である「経済産業政策への企画立案への活用」が毎年何件行われたか、その件数の実績を成果実績としており、成果実績は成果目標に見合ったものとなっている。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</si>
  <si>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</si>
  <si>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</si>
  <si>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活動実績は見込に合ったものとなっている。</t>
  </si>
  <si>
    <t>整備された施設や成果物は十分に活用されているか。</t>
    <phoneticPr fontId="5"/>
  </si>
  <si>
    <t>調査成果物は、成果目標である経済産業政策の立案に活用されるのはもちろんのこと、経済産業省HP等を通じて一般にも公表し、オープンデータとして、2次的な活用が行われている。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</si>
  <si>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</si>
  <si>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</si>
  <si>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</si>
  <si>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</si>
  <si>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については、限られた予算額の中でより高い成果を出すため、調査開始前に担当課からの調査テーマについてヒアリングを行い、ニーズの低い調査や不要不急の調査を排除し、我が国が直面する課題を解決するために必要な調査を行うなどの取組を実施している。
また、一般競争入札を広く導入していることにより、想定よりもコストを抑えることに成功するなど、効率的・効果的な執行を行っている。</t>
  </si>
  <si>
    <t>改善の
方向性</t>
    <rPh sb="0" eb="2">
      <t>カイゼン</t>
    </rPh>
    <rPh sb="4" eb="7">
      <t>ホウコウセイ</t>
    </rPh>
    <phoneticPr fontId="5"/>
  </si>
  <si>
    <t>調査事業開始前に、局内担当課室からの調査テーマに関するヒアリングを行う際、費目・調査項目単位で審査を行うなど、より安価な予算でより効率的な執行ができないか等について検討を行う。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</si>
  <si>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</si>
  <si>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</si>
  <si>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</si>
  <si>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</si>
  <si>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</si>
  <si>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引き続き、事業コストを常に意識しながら、事業の成果（調査結果等）を政策立案に活用していく。</t>
    <rPh sb="0" eb="1">
      <t>ヒ</t>
    </rPh>
    <rPh sb="2" eb="3">
      <t>ツヅ</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</si>
  <si>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</si>
  <si>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</si>
  <si>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</si>
  <si>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0002</t>
  </si>
  <si>
    <t>平成24年度</t>
    <rPh sb="0" eb="2">
      <t>ヘイセイ</t>
    </rPh>
    <phoneticPr fontId="5"/>
  </si>
  <si>
    <t>平成25年度</t>
    <rPh sb="0" eb="2">
      <t>ヘイセイ</t>
    </rPh>
    <phoneticPr fontId="5"/>
  </si>
  <si>
    <t>0001</t>
  </si>
  <si>
    <t>平成26年度</t>
    <rPh sb="0" eb="2">
      <t>ヘイセイ</t>
    </rPh>
    <phoneticPr fontId="5"/>
  </si>
  <si>
    <t>0574</t>
  </si>
  <si>
    <t>平成27年度</t>
    <rPh sb="0" eb="2">
      <t>ヘイセイ</t>
    </rPh>
    <phoneticPr fontId="5"/>
  </si>
  <si>
    <t>0534</t>
  </si>
  <si>
    <t>平成28年度</t>
    <rPh sb="0" eb="2">
      <t>ヘイセイ</t>
    </rPh>
    <phoneticPr fontId="5"/>
  </si>
  <si>
    <t>0471</t>
  </si>
  <si>
    <t>平成29年度</t>
    <rPh sb="0" eb="2">
      <t>ヘイセイ</t>
    </rPh>
    <phoneticPr fontId="5"/>
  </si>
  <si>
    <t>0419</t>
  </si>
  <si>
    <t>平成30年度</t>
    <rPh sb="0" eb="2">
      <t>ヘイセイ</t>
    </rPh>
    <phoneticPr fontId="5"/>
  </si>
  <si>
    <t>0390</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</si>
  <si>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</si>
  <si>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</si>
  <si>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</si>
  <si>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</si>
  <si>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rPh sb="2" eb="6">
      <t>カブシキガイシャ</t>
    </rPh>
    <rPh sb="6" eb="8">
      <t>ノムラ</t>
    </rPh>
    <rPh sb="8" eb="10">
      <t>ソウゴウ</t>
    </rPh>
    <rPh sb="10" eb="13">
      <t>ケンキュウジョ</t>
    </rPh>
    <phoneticPr fontId="5"/>
  </si>
  <si>
    <t>B.株式会社X</t>
    <rPh sb="2" eb="4">
      <t>カブシキ</t>
    </rPh>
    <rPh sb="4" eb="6">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</si>
  <si>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</si>
  <si>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</si>
  <si>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</si>
  <si>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</si>
  <si>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デスクトップ調査、ヒアリング調査、文献調査等</t>
  </si>
  <si>
    <t>人件費等</t>
  </si>
  <si>
    <t>情報収集、ヒアリング、ワークショップ運営</t>
  </si>
  <si>
    <t>事業費</t>
  </si>
  <si>
    <t>ヒアリング謝金等</t>
  </si>
  <si>
    <t>再委託費</t>
  </si>
  <si>
    <t>海外ヒアリング調査等</t>
  </si>
  <si>
    <t>C.税理士法人Y</t>
    <rPh sb="2" eb="5">
      <t>ゼイリシ</t>
    </rPh>
    <rPh sb="5" eb="7">
      <t>ホウジン</t>
    </rPh>
    <phoneticPr fontId="5"/>
  </si>
  <si>
    <t>D.</t>
    <phoneticPr fontId="5"/>
  </si>
  <si>
    <t>コールセンター業務</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</si>
  <si>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</si>
  <si>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</si>
  <si>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</si>
  <si>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</si>
  <si>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</si>
  <si>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</si>
  <si>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</si>
  <si>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</si>
  <si>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</si>
  <si>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</si>
  <si>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</si>
  <si>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</si>
  <si>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</si>
  <si>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</si>
  <si>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</si>
  <si>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</si>
  <si>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</si>
  <si>
    <t>令和３年度産業経済研究委託事業（官民による若手研究者発掘支援事業におけるＥＢＰＭの検討）</t>
  </si>
  <si>
    <t>一般競争契約
（総合評価）</t>
  </si>
  <si>
    <t>令和３年度産業経済研究委託事業（製造業におけるデータ品質改善に関する調査）</t>
  </si>
  <si>
    <t>令和３年度産業経済研究委託事業（成長分野における人材需要の実態把握等に関する調査）</t>
  </si>
  <si>
    <t>ボストン・コンサルティング・グループ合同会社</t>
  </si>
  <si>
    <t>令和３年度産業経済研究委託事業（経済産業政策・第四次産業革命関係調査事業費（日本企業のコーポレートガバナンスに関する実態調査））</t>
  </si>
  <si>
    <t>令和３年度産業経済研究委託事業（我が国のオープンイノベーション促進とスタートアップエコシステム構築を通じた産業競争力強化に関する調査研究)</t>
  </si>
  <si>
    <t>Ａ．Ｔ．カーニー株式会社</t>
  </si>
  <si>
    <t>令和３年度産業経済研究委託事業（デジタル化等による産業構造の変化を踏まえた、日本経済の持続的成長・発展のための政策手法の検討に向けた調査に係る委託事業）</t>
  </si>
  <si>
    <t>株式会社帝国データバンク</t>
  </si>
  <si>
    <t>ローカルベンチマークを含む中小企業の非財務情報活用及び事業性評価の実態把握に係る調査研究</t>
  </si>
  <si>
    <t>株式会社エヌ・ティ・ティ・データ経営研究所</t>
  </si>
  <si>
    <t>令和３年度産業経済研究委託事業（日本企業の税務対応状況等に係る調査研究及び第四次産業革命の進展等の経済社会構造の変化と税制に関する調査事業）</t>
  </si>
  <si>
    <t>株式会社三菱総合研究所</t>
  </si>
  <si>
    <t>令和３年度産業経済研究委託事業（自律移動ロボット又はデジタル技術を活用したモビリティの将来像の具体化に関する調査）</t>
  </si>
  <si>
    <t>一般社団法人行政情報システム研究所</t>
  </si>
  <si>
    <t>令和３年度産業経済研究委託事業（我が国における政策デザインの在り方等に係る調査支援及び実証事業）</t>
  </si>
  <si>
    <t>株式会社日本総合研究所</t>
  </si>
  <si>
    <t>令和３年度産業経済研究委託事業（スタートアップ企業と出資者との契約の在り方検討に向けた環境整備のための調査研究事業）</t>
  </si>
  <si>
    <t>ＥＹストラテジー・アンド・コンサルティング株式会社</t>
  </si>
  <si>
    <t>令和３年度産業経済研究委託事業（デジタル産業の創出を加速化するためのデジタル産業指標とＤＸ成功パターンの策定に向けた調査）</t>
  </si>
  <si>
    <t>株式会社コンセント</t>
  </si>
  <si>
    <t>令和３年度産業経済研究委託事業（創造的思考及び創造的態度に関する調査研究）</t>
  </si>
  <si>
    <t>随意契約
（その他）</t>
  </si>
  <si>
    <t>B</t>
    <phoneticPr fontId="5"/>
  </si>
  <si>
    <t>株式会社X</t>
  </si>
  <si>
    <t>Ａ法律事務所</t>
  </si>
  <si>
    <t>情報調査の実施、資料等のリーガルチェック</t>
  </si>
  <si>
    <t>株式会社B</t>
  </si>
  <si>
    <t>アンケート調査の実施</t>
  </si>
  <si>
    <t>株式会社C</t>
  </si>
  <si>
    <t>調査事業に係る資料の企画・制作</t>
  </si>
  <si>
    <t>株式会社D</t>
  </si>
  <si>
    <t>海外の現地情報調査</t>
  </si>
  <si>
    <t>株式会社E</t>
  </si>
  <si>
    <t>個人事業主F</t>
  </si>
  <si>
    <t>情報収集等</t>
  </si>
  <si>
    <t>株式会社G</t>
  </si>
  <si>
    <t>海外企業の調査・分析</t>
  </si>
  <si>
    <t>有限会社H</t>
  </si>
  <si>
    <t>株式会社I</t>
  </si>
  <si>
    <t>C</t>
    <phoneticPr fontId="5"/>
  </si>
  <si>
    <t>税理士法人Y</t>
  </si>
  <si>
    <t>有限会社J</t>
  </si>
  <si>
    <t>ヒアリング調査の実施</t>
  </si>
  <si>
    <t>株式会社K</t>
  </si>
  <si>
    <t>株式会社L</t>
  </si>
  <si>
    <t>株式会社M</t>
  </si>
  <si>
    <t>データ分析</t>
  </si>
  <si>
    <t>株式会社N</t>
  </si>
  <si>
    <t>調査資料作成</t>
  </si>
  <si>
    <t>有限責任事業組合O</t>
  </si>
  <si>
    <t>株式会社P</t>
  </si>
  <si>
    <t>コンサルティング等</t>
  </si>
  <si>
    <t>株式会社R</t>
  </si>
  <si>
    <t>有限会社S</t>
  </si>
  <si>
    <t>インタビュー調査の実施</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</si>
  <si>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</si>
  <si>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</si>
  <si>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</si>
  <si>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</si>
  <si>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</si>
  <si>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</si>
  <si>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</si>
  <si>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</si>
  <si>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</si>
  <si>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</si>
  <si>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</si>
  <si>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</si>
  <si>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</si>
  <si>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</si>
  <si>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</si>
  <si>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</si>
  <si>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</si>
  <si>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</si>
  <si>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</si>
  <si>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</si>
  <si>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</si>
  <si>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</si>
  <si>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</si>
  <si>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</si>
  <si>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</si>
  <si>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</si>
  <si>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</si>
  <si>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</si>
  <si>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</si>
  <si>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</si>
  <si>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</si>
  <si>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</si>
  <si>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</si>
  <si>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</si>
  <si>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</si>
  <si>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</si>
  <si>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</si>
  <si>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</si>
  <si>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</si>
  <si>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</si>
  <si>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</si>
  <si>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</si>
  <si>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</si>
  <si>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</si>
  <si>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</si>
  <si>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</si>
  <si>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</si>
  <si>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</si>
  <si>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</si>
  <si>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</si>
  <si>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</si>
  <si>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</si>
  <si>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</si>
  <si>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</si>
  <si>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</si>
  <si>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</si>
  <si>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</si>
  <si>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</si>
  <si>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</si>
  <si>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</si>
  <si>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</si>
  <si>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</si>
  <si>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</si>
  <si>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</si>
  <si>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</si>
  <si>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</si>
  <si>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</si>
  <si>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</si>
  <si>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</si>
  <si>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</si>
  <si>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</si>
  <si>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</si>
  <si>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</si>
  <si>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</si>
  <si>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</si>
  <si>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</si>
  <si>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</si>
  <si>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</si>
  <si>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</si>
  <si>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</si>
  <si>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</si>
  <si>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</si>
  <si>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</si>
  <si>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</si>
  <si>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</si>
  <si>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</si>
  <si>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</si>
  <si>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</si>
  <si>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</si>
  <si>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</si>
  <si>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</si>
  <si>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</si>
  <si>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</si>
  <si>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</si>
  <si>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</si>
  <si>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</si>
  <si>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</si>
  <si>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</si>
  <si>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</si>
  <si>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</si>
  <si>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</si>
  <si>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</si>
  <si>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</si>
  <si>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</si>
  <si>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</si>
  <si>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</si>
  <si>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</si>
  <si>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</si>
  <si>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</si>
  <si>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</si>
  <si>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</si>
  <si>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</si>
  <si>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</si>
  <si>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</si>
  <si>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</si>
  <si>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</si>
  <si>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</si>
  <si>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</si>
  <si>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</si>
  <si>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</si>
  <si>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</si>
  <si>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</si>
  <si>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</si>
  <si>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</si>
  <si>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</si>
  <si>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</si>
  <si>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</si>
  <si>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</si>
  <si>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</si>
  <si>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</si>
  <si>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</si>
  <si>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</si>
  <si>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</si>
  <si>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</si>
  <si>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</si>
  <si>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</si>
  <si>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</si>
  <si>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</si>
  <si>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</si>
  <si>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</si>
  <si>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</si>
  <si>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</si>
  <si>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</si>
  <si>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</si>
  <si>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</si>
  <si>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</si>
  <si>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</si>
  <si>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</si>
  <si>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</si>
  <si>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</si>
  <si>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</si>
  <si>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</si>
  <si>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</si>
  <si>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</si>
  <si>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</si>
  <si>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</si>
  <si>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</si>
  <si>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</si>
  <si>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</si>
  <si>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</si>
  <si>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</si>
  <si>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</si>
  <si>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</si>
  <si>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</si>
  <si>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</si>
  <si>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</si>
  <si>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</si>
  <si>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</si>
  <si>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</si>
  <si>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</si>
  <si>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</si>
  <si>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</si>
  <si>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</si>
  <si>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</si>
  <si>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</si>
  <si>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</si>
  <si>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</si>
  <si>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</si>
  <si>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</si>
  <si>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</si>
  <si>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</si>
  <si>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</si>
  <si>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</si>
  <si>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</si>
  <si>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</si>
  <si>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</si>
  <si>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</si>
  <si>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</si>
  <si>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</si>
  <si>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</si>
  <si>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</si>
  <si>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</si>
  <si>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</si>
  <si>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</si>
  <si>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</si>
  <si>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</si>
  <si>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</si>
  <si>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</si>
  <si>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</si>
  <si>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</si>
  <si>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</si>
  <si>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</si>
  <si>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</si>
  <si>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</si>
  <si>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</si>
  <si>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</si>
  <si>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</si>
  <si>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</si>
  <si>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</si>
  <si>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</si>
  <si>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</si>
  <si>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</si>
  <si>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</si>
  <si>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</si>
  <si>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</si>
  <si>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</si>
  <si>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</si>
  <si>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</si>
  <si>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</si>
  <si>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</si>
  <si>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</si>
  <si>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</si>
  <si>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</si>
  <si>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</si>
  <si>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</si>
  <si>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</si>
  <si>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</si>
  <si>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</si>
  <si>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</si>
  <si>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</si>
  <si>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</si>
  <si>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</si>
  <si>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</si>
  <si>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</si>
  <si>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</si>
  <si>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</si>
  <si>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</si>
  <si>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</si>
  <si>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</si>
  <si>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</si>
  <si>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</si>
  <si>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</si>
  <si>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</si>
  <si>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</si>
  <si>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</si>
  <si>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</si>
  <si>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</si>
  <si>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</si>
  <si>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</si>
  <si>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</si>
  <si>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</si>
  <si>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</si>
  <si>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</si>
  <si>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</si>
  <si>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</si>
  <si>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</si>
  <si>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</si>
  <si>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</si>
  <si>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</si>
  <si>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</si>
  <si>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</si>
  <si>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</si>
  <si>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</si>
  <si>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</si>
  <si>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</si>
  <si>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</si>
  <si>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</si>
  <si>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</si>
  <si>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</si>
  <si>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</si>
  <si>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</si>
  <si>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</si>
  <si>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</si>
  <si>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</si>
  <si>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</si>
  <si>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</si>
  <si>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</si>
  <si>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</si>
  <si>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</si>
  <si>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</si>
  <si>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</si>
  <si>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</si>
  <si>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</si>
  <si>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</si>
  <si>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</si>
  <si>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</si>
  <si>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</si>
  <si>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</si>
  <si>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</si>
  <si>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</si>
  <si>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</si>
  <si>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</si>
  <si>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</si>
  <si>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</si>
  <si>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</si>
  <si>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</si>
  <si>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</si>
  <si>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</si>
  <si>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</si>
  <si>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</si>
  <si>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</si>
  <si>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</si>
  <si>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</si>
  <si>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</si>
  <si>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</si>
  <si>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</si>
  <si>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</si>
  <si>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</si>
  <si>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</si>
  <si>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</si>
  <si>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</si>
  <si>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</si>
  <si>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</si>
  <si>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</si>
  <si>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</si>
  <si>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</si>
  <si>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</si>
  <si>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</si>
  <si>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</si>
  <si>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</si>
  <si>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</si>
  <si>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</si>
  <si>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</si>
  <si>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</si>
  <si>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</si>
  <si>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</si>
  <si>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</si>
  <si>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</si>
  <si>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</si>
  <si>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</si>
  <si>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</si>
  <si>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</si>
  <si>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</si>
  <si>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</si>
  <si>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</si>
  <si>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</si>
  <si>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</si>
  <si>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</si>
  <si>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</si>
  <si>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</si>
  <si>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</si>
  <si>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</si>
  <si>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</si>
  <si>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</si>
  <si>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</si>
  <si>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</si>
  <si>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</si>
  <si>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</si>
  <si>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</si>
  <si>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</si>
  <si>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</si>
  <si>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</si>
  <si>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</si>
  <si>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</si>
  <si>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</si>
  <si>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</si>
  <si>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</si>
  <si>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</si>
  <si>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</si>
  <si>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</si>
  <si>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</si>
  <si>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</si>
  <si>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</si>
  <si>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</si>
  <si>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</si>
  <si>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</si>
  <si>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</si>
  <si>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</si>
  <si>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</si>
  <si>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</si>
  <si>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</si>
  <si>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</si>
  <si>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</si>
  <si>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</si>
  <si>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</si>
  <si>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</si>
  <si>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</si>
  <si>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</si>
  <si>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</si>
  <si>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</si>
  <si>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</si>
  <si>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</si>
  <si>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</si>
  <si>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</si>
  <si>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</si>
  <si>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</si>
  <si>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</si>
  <si>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</si>
  <si>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</si>
  <si>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</si>
  <si>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</si>
  <si>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</si>
  <si>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</si>
  <si>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</si>
  <si>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</si>
  <si>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</si>
  <si>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</si>
  <si>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</si>
  <si>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</si>
  <si>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</si>
  <si>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</si>
  <si>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</si>
  <si>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</si>
  <si>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</si>
  <si>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</si>
  <si>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</si>
  <si>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</si>
  <si>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</si>
  <si>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</si>
  <si>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</si>
  <si>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</si>
  <si>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</si>
  <si>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</si>
  <si>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</si>
  <si>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</si>
  <si>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</si>
  <si>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</si>
  <si>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</si>
  <si>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</si>
  <si>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</si>
  <si>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</si>
  <si>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</si>
  <si>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</si>
  <si>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</si>
  <si>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</si>
  <si>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</si>
  <si>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</si>
  <si>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</si>
  <si>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</si>
  <si>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</si>
  <si>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</si>
  <si>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</si>
  <si>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</si>
  <si>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</si>
  <si>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</si>
  <si>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</si>
  <si>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</si>
  <si>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</si>
  <si>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</si>
  <si>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</si>
  <si>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</si>
  <si>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</si>
  <si>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</si>
  <si>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</si>
  <si>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</si>
  <si>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</si>
  <si>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</si>
  <si>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</si>
  <si>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</si>
  <si>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</si>
  <si>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</si>
  <si>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</si>
  <si>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</si>
  <si>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</si>
  <si>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</si>
  <si>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</si>
  <si>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</si>
  <si>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</si>
  <si>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</si>
  <si>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</si>
  <si>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</si>
  <si>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</si>
  <si>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</si>
  <si>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</si>
  <si>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</si>
  <si>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</si>
  <si>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</si>
  <si>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</si>
  <si>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</si>
  <si>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</si>
  <si>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</si>
  <si>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</si>
  <si>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</si>
  <si>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</si>
  <si>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</si>
  <si>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</si>
  <si>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</si>
  <si>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</si>
  <si>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</si>
  <si>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</si>
  <si>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</si>
  <si>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</si>
  <si>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</si>
  <si>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</si>
  <si>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</si>
  <si>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</si>
  <si>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</si>
  <si>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</si>
  <si>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</si>
  <si>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</si>
  <si>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</si>
  <si>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</si>
  <si>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</si>
  <si>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</si>
  <si>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</si>
  <si>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</si>
  <si>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</si>
  <si>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</si>
  <si>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</si>
  <si>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</si>
  <si>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</si>
  <si>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</si>
  <si>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</si>
  <si>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</si>
  <si>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</si>
  <si>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</si>
  <si>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</si>
  <si>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</si>
  <si>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</si>
  <si>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</si>
  <si>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</si>
  <si>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</si>
  <si>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</si>
  <si>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</si>
  <si>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</si>
  <si>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</si>
  <si>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</si>
  <si>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</si>
  <si>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</si>
  <si>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725/57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</si>
</sst>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112059</xdr:colOff>
      <xdr:row>269</xdr:row>
      <xdr:rowOff>0</xdr:rowOff>
    </xdr:from>
    <xdr:to>
      <xdr:col>48</xdr:col>
      <xdr:colOff>45524</xdr:colOff>
      <xdr:row>284</xdr:row>
      <xdr:rowOff>147077</xdr:rowOff>
    </xdr:to>
    <xdr:grpSp>
      <xdr:nvGrpSpPr>
        <xdr:cNvPr id="3" name="グループ化 2">
          <a:extLst>
            <a:ext uri="{FF2B5EF4-FFF2-40B4-BE49-F238E27FC236}">
              <a16:creationId xmlns:a16="http://schemas.microsoft.com/office/drawing/2014/main" id="{6132D3A5-EFA9-4432-811A-C7E1565A70D8}"/>
            </a:ext>
          </a:extLst>
        </xdr:cNvPr>
        <xdr:cNvGrpSpPr/>
      </xdr:nvGrpSpPr>
      <xdr:grpSpPr>
        <a:xfrm>
          <a:off x="1367118" y="38223265"/>
          <a:ext cx="7287699" cy="5354637"/>
          <a:chOff x="1547788" y="42727563"/>
          <a:chExt cx="7312740" cy="5166396"/>
        </a:xfrm>
      </xdr:grpSpPr>
      <xdr:sp macro="" textlink="">
        <xdr:nvSpPr>
          <xdr:cNvPr id="4" name="テキスト ボックス 3">
            <a:extLst>
              <a:ext uri="{FF2B5EF4-FFF2-40B4-BE49-F238E27FC236}">
                <a16:creationId xmlns:a16="http://schemas.microsoft.com/office/drawing/2014/main" id="{2C991D52-3088-4CD7-BE2F-2F5F93AC482F}"/>
              </a:ext>
            </a:extLst>
          </xdr:cNvPr>
          <xdr:cNvSpPr txBox="1"/>
        </xdr:nvSpPr>
        <xdr:spPr>
          <a:xfrm>
            <a:off x="3690806" y="42727563"/>
            <a:ext cx="2667000" cy="7858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経済産業省</a:t>
            </a:r>
            <a:endParaRPr kumimoji="1" lang="en-US" altLang="ja-JP" sz="1600"/>
          </a:p>
          <a:p>
            <a:pPr algn="ctr"/>
            <a:r>
              <a:rPr kumimoji="1" lang="en-US" altLang="ja-JP" sz="1600"/>
              <a:t>725</a:t>
            </a:r>
            <a:r>
              <a:rPr kumimoji="1" lang="ja-JP" altLang="en-US" sz="1600"/>
              <a:t>百万円</a:t>
            </a:r>
          </a:p>
        </xdr:txBody>
      </xdr:sp>
      <xdr:sp macro="" textlink="">
        <xdr:nvSpPr>
          <xdr:cNvPr id="5" name="テキスト ボックス 4">
            <a:extLst>
              <a:ext uri="{FF2B5EF4-FFF2-40B4-BE49-F238E27FC236}">
                <a16:creationId xmlns:a16="http://schemas.microsoft.com/office/drawing/2014/main" id="{B7BCC0A1-3B1D-431A-A54A-94556EB4301E}"/>
              </a:ext>
            </a:extLst>
          </xdr:cNvPr>
          <xdr:cNvSpPr txBox="1"/>
        </xdr:nvSpPr>
        <xdr:spPr>
          <a:xfrm>
            <a:off x="3631973" y="44087607"/>
            <a:ext cx="2667000" cy="111622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．民間企業等</a:t>
            </a:r>
            <a:endParaRPr kumimoji="1" lang="en-US" altLang="ja-JP" sz="1400"/>
          </a:p>
          <a:p>
            <a:pPr algn="ctr"/>
            <a:r>
              <a:rPr kumimoji="1" lang="ja-JP" altLang="en-US" sz="1400"/>
              <a:t>（</a:t>
            </a:r>
            <a:r>
              <a:rPr kumimoji="1" lang="en-US" altLang="ja-JP" sz="1400"/>
              <a:t>57</a:t>
            </a:r>
            <a:r>
              <a:rPr kumimoji="1" lang="ja-JP" altLang="en-US" sz="1400"/>
              <a:t>者）</a:t>
            </a:r>
            <a:endParaRPr kumimoji="1" lang="en-US" altLang="ja-JP" sz="1400"/>
          </a:p>
          <a:p>
            <a:pPr algn="ctr"/>
            <a:r>
              <a:rPr kumimoji="1" lang="en-US" altLang="ja-JP" sz="1400"/>
              <a:t>725</a:t>
            </a:r>
            <a:r>
              <a:rPr kumimoji="1" lang="ja-JP" altLang="en-US" sz="1400"/>
              <a:t>百万円</a:t>
            </a:r>
          </a:p>
        </xdr:txBody>
      </xdr:sp>
      <xdr:cxnSp macro="">
        <xdr:nvCxnSpPr>
          <xdr:cNvPr id="6" name="直線矢印コネクタ 5">
            <a:extLst>
              <a:ext uri="{FF2B5EF4-FFF2-40B4-BE49-F238E27FC236}">
                <a16:creationId xmlns:a16="http://schemas.microsoft.com/office/drawing/2014/main" id="{9300ACBF-EE3F-40C2-ABBF-2D99D96B11F1}"/>
              </a:ext>
            </a:extLst>
          </xdr:cNvPr>
          <xdr:cNvCxnSpPr>
            <a:stCxn id="4" idx="2"/>
            <a:endCxn id="7" idx="0"/>
          </xdr:cNvCxnSpPr>
        </xdr:nvCxnSpPr>
        <xdr:spPr>
          <a:xfrm flipH="1">
            <a:off x="5014494" y="43513377"/>
            <a:ext cx="9812" cy="29156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2C7112EF-67DE-4C98-A034-F07DE1C9BC4B}"/>
              </a:ext>
            </a:extLst>
          </xdr:cNvPr>
          <xdr:cNvSpPr txBox="1"/>
        </xdr:nvSpPr>
        <xdr:spPr>
          <a:xfrm>
            <a:off x="3474191" y="43804944"/>
            <a:ext cx="3080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一般競争契約（総合評価）等</a:t>
            </a:r>
            <a:r>
              <a:rPr kumimoji="1" lang="en-US" altLang="ja-JP" sz="1100"/>
              <a:t>】</a:t>
            </a:r>
          </a:p>
        </xdr:txBody>
      </xdr:sp>
      <xdr:cxnSp macro="">
        <xdr:nvCxnSpPr>
          <xdr:cNvPr id="8" name="直線矢印コネクタ 7">
            <a:extLst>
              <a:ext uri="{FF2B5EF4-FFF2-40B4-BE49-F238E27FC236}">
                <a16:creationId xmlns:a16="http://schemas.microsoft.com/office/drawing/2014/main" id="{41CD71C7-C24A-42F5-87BA-C4952E50F41B}"/>
              </a:ext>
            </a:extLst>
          </xdr:cNvPr>
          <xdr:cNvCxnSpPr/>
        </xdr:nvCxnSpPr>
        <xdr:spPr>
          <a:xfrm flipH="1">
            <a:off x="3847986" y="46076054"/>
            <a:ext cx="2959" cy="495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2553B0C3-9362-4123-A232-95278180136D}"/>
              </a:ext>
            </a:extLst>
          </xdr:cNvPr>
          <xdr:cNvCxnSpPr/>
        </xdr:nvCxnSpPr>
        <xdr:spPr>
          <a:xfrm>
            <a:off x="5989376" y="46115309"/>
            <a:ext cx="217" cy="46541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60B926B0-627D-4A96-9C57-9DD317B18D8C}"/>
              </a:ext>
            </a:extLst>
          </xdr:cNvPr>
          <xdr:cNvSpPr txBox="1"/>
        </xdr:nvSpPr>
        <xdr:spPr>
          <a:xfrm>
            <a:off x="1547788" y="46807810"/>
            <a:ext cx="3300261" cy="10861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．民間企業等への再委託（必要に応じて）</a:t>
            </a:r>
            <a:endParaRPr kumimoji="1" lang="en-US" altLang="ja-JP" sz="1400"/>
          </a:p>
          <a:p>
            <a:pPr algn="ctr"/>
            <a:r>
              <a:rPr kumimoji="1" lang="ja-JP" altLang="en-US" sz="1400"/>
              <a:t>（</a:t>
            </a:r>
            <a:r>
              <a:rPr kumimoji="1" lang="en-US" altLang="ja-JP" sz="1400"/>
              <a:t>19</a:t>
            </a:r>
            <a:r>
              <a:rPr kumimoji="1" lang="ja-JP" altLang="en-US" sz="1400"/>
              <a:t>者）</a:t>
            </a:r>
            <a:endParaRPr kumimoji="1" lang="en-US" altLang="ja-JP" sz="1400"/>
          </a:p>
          <a:p>
            <a:pPr algn="ctr"/>
            <a:r>
              <a:rPr kumimoji="1" lang="en-US" altLang="ja-JP" sz="1400"/>
              <a:t>42</a:t>
            </a:r>
            <a:r>
              <a:rPr kumimoji="1" lang="ja-JP" altLang="en-US" sz="1400"/>
              <a:t>百万円</a:t>
            </a:r>
          </a:p>
        </xdr:txBody>
      </xdr:sp>
      <xdr:sp macro="" textlink="">
        <xdr:nvSpPr>
          <xdr:cNvPr id="11" name="テキスト ボックス 10">
            <a:extLst>
              <a:ext uri="{FF2B5EF4-FFF2-40B4-BE49-F238E27FC236}">
                <a16:creationId xmlns:a16="http://schemas.microsoft.com/office/drawing/2014/main" id="{6FE48C3E-D3D8-4732-97EE-DF7FFA9B12C4}"/>
              </a:ext>
            </a:extLst>
          </xdr:cNvPr>
          <xdr:cNvSpPr txBox="1"/>
        </xdr:nvSpPr>
        <xdr:spPr>
          <a:xfrm>
            <a:off x="5531428" y="46792664"/>
            <a:ext cx="3329100" cy="101802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．民間企業等への外注（必要に応じて）</a:t>
            </a:r>
            <a:endParaRPr kumimoji="1" lang="en-US" altLang="ja-JP" sz="1400"/>
          </a:p>
          <a:p>
            <a:pPr algn="ctr"/>
            <a:r>
              <a:rPr kumimoji="1" lang="ja-JP" altLang="en-US" sz="1400"/>
              <a:t>（</a:t>
            </a:r>
            <a:r>
              <a:rPr kumimoji="1" lang="en-US" altLang="ja-JP" sz="1400"/>
              <a:t>14</a:t>
            </a:r>
            <a:r>
              <a:rPr kumimoji="1" lang="ja-JP" altLang="en-US" sz="1400"/>
              <a:t>者）</a:t>
            </a:r>
            <a:endParaRPr kumimoji="1" lang="en-US" altLang="ja-JP" sz="1400"/>
          </a:p>
          <a:p>
            <a:pPr algn="ctr"/>
            <a:r>
              <a:rPr kumimoji="1" lang="en-US" altLang="ja-JP" sz="1400"/>
              <a:t>30</a:t>
            </a:r>
            <a:r>
              <a:rPr kumimoji="1" lang="ja-JP" altLang="en-US" sz="1400"/>
              <a:t>百万円</a:t>
            </a:r>
          </a:p>
        </xdr:txBody>
      </xdr:sp>
      <xdr:sp macro="" textlink="">
        <xdr:nvSpPr>
          <xdr:cNvPr id="12" name="大かっこ 11">
            <a:extLst>
              <a:ext uri="{FF2B5EF4-FFF2-40B4-BE49-F238E27FC236}">
                <a16:creationId xmlns:a16="http://schemas.microsoft.com/office/drawing/2014/main" id="{AC2BE6F0-67FB-477A-B28B-D97E0AE7CFB2}"/>
              </a:ext>
            </a:extLst>
          </xdr:cNvPr>
          <xdr:cNvSpPr/>
        </xdr:nvSpPr>
        <xdr:spPr>
          <a:xfrm>
            <a:off x="3373672" y="45317654"/>
            <a:ext cx="3228234" cy="738719"/>
          </a:xfrm>
          <a:prstGeom prst="bracketPair">
            <a:avLst/>
          </a:prstGeom>
          <a:noFill/>
          <a:ln w="9525" cap="flat" cmpd="sng" algn="ctr">
            <a:solidFill>
              <a:sysClr val="windowText" lastClr="000000"/>
            </a:solidFill>
            <a:prstDash val="solid"/>
          </a:ln>
          <a:effectLst/>
        </xdr:spPr>
        <xdr:txBody>
          <a:bodyPr vertOverflow="clip" rtlCol="0" anchor="ctr"/>
          <a:lstStyle/>
          <a:p>
            <a:r>
              <a:rPr kumimoji="1" lang="ja-JP" altLang="ja-JP" sz="1100">
                <a:effectLst/>
                <a:latin typeface="+mn-lt"/>
                <a:ea typeface="+mn-ea"/>
                <a:cs typeface="+mn-cs"/>
              </a:rPr>
              <a:t>マクロ経済政策、人材、ベンチャー、</a:t>
            </a:r>
            <a:endParaRPr lang="ja-JP" altLang="ja-JP">
              <a:effectLst/>
            </a:endParaRPr>
          </a:p>
          <a:p>
            <a:r>
              <a:rPr kumimoji="1" lang="ja-JP" altLang="ja-JP" sz="1100">
                <a:effectLst/>
                <a:latin typeface="+mn-lt"/>
                <a:ea typeface="+mn-ea"/>
                <a:cs typeface="+mn-cs"/>
              </a:rPr>
              <a:t>知的財産政策等に関する調査分析を実施</a:t>
            </a:r>
            <a:endParaRPr lang="ja-JP" altLang="ja-JP">
              <a:effectLst/>
            </a:endParaRPr>
          </a:p>
        </xdr:txBody>
      </xdr:sp>
    </xdr:grpSp>
    <xdr:clientData/>
  </xdr:twoCellAnchor>
  <xdr:twoCellAnchor>
    <xdr:from>
      <xdr:col>8</xdr:col>
      <xdr:colOff>17511</xdr:colOff>
      <xdr:row>280</xdr:row>
      <xdr:rowOff>68962</xdr:rowOff>
    </xdr:from>
    <xdr:to>
      <xdr:col>25</xdr:col>
      <xdr:colOff>40126</xdr:colOff>
      <xdr:row>281</xdr:row>
      <xdr:rowOff>411</xdr:rowOff>
    </xdr:to>
    <xdr:sp macro="" textlink="">
      <xdr:nvSpPr>
        <xdr:cNvPr id="13" name="テキスト ボックス 12">
          <a:extLst>
            <a:ext uri="{FF2B5EF4-FFF2-40B4-BE49-F238E27FC236}">
              <a16:creationId xmlns:a16="http://schemas.microsoft.com/office/drawing/2014/main" id="{7E7971FA-15AB-4B9F-9E92-0FC05057EF23}"/>
            </a:ext>
          </a:extLst>
        </xdr:cNvPr>
        <xdr:cNvSpPr txBox="1"/>
      </xdr:nvSpPr>
      <xdr:spPr>
        <a:xfrm>
          <a:off x="1631158" y="46113933"/>
          <a:ext cx="3451615" cy="278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a:t>
          </a:r>
          <a:r>
            <a:rPr kumimoji="1" lang="en-US" altLang="ja-JP" sz="1100"/>
            <a:t>【</a:t>
          </a:r>
          <a:r>
            <a:rPr kumimoji="1" lang="ja-JP" altLang="en-US" sz="1100"/>
            <a:t>随意契約（その他）</a:t>
          </a:r>
          <a:r>
            <a:rPr kumimoji="1" lang="en-US" altLang="ja-JP" sz="1100"/>
            <a:t>】</a:t>
          </a:r>
        </a:p>
      </xdr:txBody>
    </xdr:sp>
    <xdr:clientData/>
  </xdr:twoCellAnchor>
  <xdr:twoCellAnchor>
    <xdr:from>
      <xdr:col>30</xdr:col>
      <xdr:colOff>53557</xdr:colOff>
      <xdr:row>280</xdr:row>
      <xdr:rowOff>24512</xdr:rowOff>
    </xdr:from>
    <xdr:to>
      <xdr:col>47</xdr:col>
      <xdr:colOff>79347</xdr:colOff>
      <xdr:row>280</xdr:row>
      <xdr:rowOff>303342</xdr:rowOff>
    </xdr:to>
    <xdr:sp macro="" textlink="">
      <xdr:nvSpPr>
        <xdr:cNvPr id="14" name="テキスト ボックス 13">
          <a:extLst>
            <a:ext uri="{FF2B5EF4-FFF2-40B4-BE49-F238E27FC236}">
              <a16:creationId xmlns:a16="http://schemas.microsoft.com/office/drawing/2014/main" id="{D8E81F2B-853A-48F6-A94C-97374E5056FC}"/>
            </a:ext>
          </a:extLst>
        </xdr:cNvPr>
        <xdr:cNvSpPr txBox="1"/>
      </xdr:nvSpPr>
      <xdr:spPr>
        <a:xfrm>
          <a:off x="6104733" y="46069483"/>
          <a:ext cx="3454790" cy="27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r>
            <a:rPr kumimoji="1" lang="en-US" altLang="ja-JP" sz="1100"/>
            <a:t>【</a:t>
          </a:r>
          <a:r>
            <a:rPr kumimoji="1" lang="ja-JP" altLang="en-US" sz="1100"/>
            <a:t>随意契約（その他）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BC276" sqref="BC27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6">
        <v>2022</v>
      </c>
      <c r="AE2" s="816"/>
      <c r="AF2" s="816"/>
      <c r="AG2" s="816"/>
      <c r="AH2" s="816"/>
      <c r="AI2" s="80" t="s">
        <v>1</v>
      </c>
      <c r="AJ2" s="816" t="s">
        <v>2</v>
      </c>
      <c r="AK2" s="816"/>
      <c r="AL2" s="816"/>
      <c r="AM2" s="816"/>
      <c r="AN2" s="80" t="s">
        <v>1</v>
      </c>
      <c r="AO2" s="816">
        <v>21</v>
      </c>
      <c r="AP2" s="816"/>
      <c r="AQ2" s="816"/>
      <c r="AR2" s="80" t="s">
        <v>1</v>
      </c>
      <c r="AS2" s="817">
        <v>369</v>
      </c>
      <c r="AT2" s="817"/>
      <c r="AU2" s="817"/>
      <c r="AV2" s="80" t="str">
        <f>IF(AW2="","","-")</f>
        <v/>
      </c>
      <c r="AW2" s="818"/>
      <c r="AX2" s="818"/>
    </row>
    <row r="3" spans="1:50" ht="21" customHeight="1" thickBot="1" x14ac:dyDescent="0.25">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44.25" customHeight="1" x14ac:dyDescent="0.2">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55.5" customHeight="1" x14ac:dyDescent="0.2">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2">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2">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2">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2">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2">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2">
      <c r="A11" s="740" t="s">
        <v>29</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2">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2">
      <c r="A13" s="305"/>
      <c r="B13" s="306"/>
      <c r="C13" s="306"/>
      <c r="D13" s="306"/>
      <c r="E13" s="306"/>
      <c r="F13" s="307"/>
      <c r="G13" s="769" t="s">
        <v>36</v>
      </c>
      <c r="H13" s="770"/>
      <c r="I13" s="786" t="s">
        <v>37</v>
      </c>
      <c r="J13" s="787"/>
      <c r="K13" s="787"/>
      <c r="L13" s="787"/>
      <c r="M13" s="787"/>
      <c r="N13" s="787"/>
      <c r="O13" s="788"/>
      <c r="P13" s="683">
        <v>700</v>
      </c>
      <c r="Q13" s="684"/>
      <c r="R13" s="684"/>
      <c r="S13" s="684"/>
      <c r="T13" s="684"/>
      <c r="U13" s="684"/>
      <c r="V13" s="685"/>
      <c r="W13" s="683">
        <v>830</v>
      </c>
      <c r="X13" s="684"/>
      <c r="Y13" s="684"/>
      <c r="Z13" s="684"/>
      <c r="AA13" s="684"/>
      <c r="AB13" s="684"/>
      <c r="AC13" s="685"/>
      <c r="AD13" s="683">
        <v>830</v>
      </c>
      <c r="AE13" s="684"/>
      <c r="AF13" s="684"/>
      <c r="AG13" s="684"/>
      <c r="AH13" s="684"/>
      <c r="AI13" s="684"/>
      <c r="AJ13" s="685"/>
      <c r="AK13" s="683">
        <v>805</v>
      </c>
      <c r="AL13" s="684"/>
      <c r="AM13" s="684"/>
      <c r="AN13" s="684"/>
      <c r="AO13" s="684"/>
      <c r="AP13" s="684"/>
      <c r="AQ13" s="685"/>
      <c r="AR13" s="717">
        <v>900</v>
      </c>
      <c r="AS13" s="718"/>
      <c r="AT13" s="718"/>
      <c r="AU13" s="718"/>
      <c r="AV13" s="718"/>
      <c r="AW13" s="718"/>
      <c r="AX13" s="789"/>
    </row>
    <row r="14" spans="1:50" ht="21" customHeight="1" x14ac:dyDescent="0.2">
      <c r="A14" s="305"/>
      <c r="B14" s="306"/>
      <c r="C14" s="306"/>
      <c r="D14" s="306"/>
      <c r="E14" s="306"/>
      <c r="F14" s="307"/>
      <c r="G14" s="771"/>
      <c r="H14" s="772"/>
      <c r="I14" s="764" t="s">
        <v>38</v>
      </c>
      <c r="J14" s="765"/>
      <c r="K14" s="765"/>
      <c r="L14" s="765"/>
      <c r="M14" s="765"/>
      <c r="N14" s="765"/>
      <c r="O14" s="766"/>
      <c r="P14" s="683" t="s">
        <v>1</v>
      </c>
      <c r="Q14" s="684"/>
      <c r="R14" s="684"/>
      <c r="S14" s="684"/>
      <c r="T14" s="684"/>
      <c r="U14" s="684"/>
      <c r="V14" s="685"/>
      <c r="W14" s="683">
        <v>50</v>
      </c>
      <c r="X14" s="684"/>
      <c r="Y14" s="684"/>
      <c r="Z14" s="684"/>
      <c r="AA14" s="684"/>
      <c r="AB14" s="684"/>
      <c r="AC14" s="685"/>
      <c r="AD14" s="683" t="s">
        <v>1</v>
      </c>
      <c r="AE14" s="684"/>
      <c r="AF14" s="684"/>
      <c r="AG14" s="684"/>
      <c r="AH14" s="684"/>
      <c r="AI14" s="684"/>
      <c r="AJ14" s="685"/>
      <c r="AK14" s="683" t="s">
        <v>21</v>
      </c>
      <c r="AL14" s="684"/>
      <c r="AM14" s="684"/>
      <c r="AN14" s="684"/>
      <c r="AO14" s="684"/>
      <c r="AP14" s="684"/>
      <c r="AQ14" s="685"/>
      <c r="AR14" s="775"/>
      <c r="AS14" s="775"/>
      <c r="AT14" s="775"/>
      <c r="AU14" s="775"/>
      <c r="AV14" s="775"/>
      <c r="AW14" s="775"/>
      <c r="AX14" s="776"/>
    </row>
    <row r="15" spans="1:50" ht="21" customHeight="1" x14ac:dyDescent="0.2">
      <c r="A15" s="305"/>
      <c r="B15" s="306"/>
      <c r="C15" s="306"/>
      <c r="D15" s="306"/>
      <c r="E15" s="306"/>
      <c r="F15" s="307"/>
      <c r="G15" s="771"/>
      <c r="H15" s="772"/>
      <c r="I15" s="764" t="s">
        <v>39</v>
      </c>
      <c r="J15" s="777"/>
      <c r="K15" s="777"/>
      <c r="L15" s="777"/>
      <c r="M15" s="777"/>
      <c r="N15" s="777"/>
      <c r="O15" s="778"/>
      <c r="P15" s="683" t="s">
        <v>1</v>
      </c>
      <c r="Q15" s="684"/>
      <c r="R15" s="684"/>
      <c r="S15" s="684"/>
      <c r="T15" s="684"/>
      <c r="U15" s="684"/>
      <c r="V15" s="685"/>
      <c r="W15" s="683" t="s">
        <v>1</v>
      </c>
      <c r="X15" s="684"/>
      <c r="Y15" s="684"/>
      <c r="Z15" s="684"/>
      <c r="AA15" s="684"/>
      <c r="AB15" s="684"/>
      <c r="AC15" s="685"/>
      <c r="AD15" s="683">
        <v>10</v>
      </c>
      <c r="AE15" s="684"/>
      <c r="AF15" s="684"/>
      <c r="AG15" s="684"/>
      <c r="AH15" s="684"/>
      <c r="AI15" s="684"/>
      <c r="AJ15" s="685"/>
      <c r="AK15" s="683" t="s">
        <v>21</v>
      </c>
      <c r="AL15" s="684"/>
      <c r="AM15" s="684"/>
      <c r="AN15" s="684"/>
      <c r="AO15" s="684"/>
      <c r="AP15" s="684"/>
      <c r="AQ15" s="685"/>
      <c r="AR15" s="683" t="s">
        <v>1</v>
      </c>
      <c r="AS15" s="684"/>
      <c r="AT15" s="684"/>
      <c r="AU15" s="684"/>
      <c r="AV15" s="684"/>
      <c r="AW15" s="684"/>
      <c r="AX15" s="790"/>
    </row>
    <row r="16" spans="1:50" ht="21" customHeight="1" x14ac:dyDescent="0.2">
      <c r="A16" s="305"/>
      <c r="B16" s="306"/>
      <c r="C16" s="306"/>
      <c r="D16" s="306"/>
      <c r="E16" s="306"/>
      <c r="F16" s="307"/>
      <c r="G16" s="771"/>
      <c r="H16" s="772"/>
      <c r="I16" s="764" t="s">
        <v>40</v>
      </c>
      <c r="J16" s="777"/>
      <c r="K16" s="777"/>
      <c r="L16" s="777"/>
      <c r="M16" s="777"/>
      <c r="N16" s="777"/>
      <c r="O16" s="778"/>
      <c r="P16" s="683" t="s">
        <v>1</v>
      </c>
      <c r="Q16" s="684"/>
      <c r="R16" s="684"/>
      <c r="S16" s="684"/>
      <c r="T16" s="684"/>
      <c r="U16" s="684"/>
      <c r="V16" s="685"/>
      <c r="W16" s="683">
        <v>-10</v>
      </c>
      <c r="X16" s="684"/>
      <c r="Y16" s="684"/>
      <c r="Z16" s="684"/>
      <c r="AA16" s="684"/>
      <c r="AB16" s="684"/>
      <c r="AC16" s="685"/>
      <c r="AD16" s="683" t="s">
        <v>1</v>
      </c>
      <c r="AE16" s="684"/>
      <c r="AF16" s="684"/>
      <c r="AG16" s="684"/>
      <c r="AH16" s="684"/>
      <c r="AI16" s="684"/>
      <c r="AJ16" s="685"/>
      <c r="AK16" s="683" t="s">
        <v>21</v>
      </c>
      <c r="AL16" s="684"/>
      <c r="AM16" s="684"/>
      <c r="AN16" s="684"/>
      <c r="AO16" s="684"/>
      <c r="AP16" s="684"/>
      <c r="AQ16" s="685"/>
      <c r="AR16" s="782"/>
      <c r="AS16" s="783"/>
      <c r="AT16" s="783"/>
      <c r="AU16" s="783"/>
      <c r="AV16" s="783"/>
      <c r="AW16" s="783"/>
      <c r="AX16" s="784"/>
    </row>
    <row r="17" spans="1:50" ht="24.75" customHeight="1" x14ac:dyDescent="0.2">
      <c r="A17" s="305"/>
      <c r="B17" s="306"/>
      <c r="C17" s="306"/>
      <c r="D17" s="306"/>
      <c r="E17" s="306"/>
      <c r="F17" s="307"/>
      <c r="G17" s="771"/>
      <c r="H17" s="772"/>
      <c r="I17" s="764" t="s">
        <v>41</v>
      </c>
      <c r="J17" s="765"/>
      <c r="K17" s="765"/>
      <c r="L17" s="765"/>
      <c r="M17" s="765"/>
      <c r="N17" s="765"/>
      <c r="O17" s="766"/>
      <c r="P17" s="683" t="s">
        <v>1</v>
      </c>
      <c r="Q17" s="684"/>
      <c r="R17" s="684"/>
      <c r="S17" s="684"/>
      <c r="T17" s="684"/>
      <c r="U17" s="684"/>
      <c r="V17" s="685"/>
      <c r="W17" s="683" t="s">
        <v>1</v>
      </c>
      <c r="X17" s="684"/>
      <c r="Y17" s="684"/>
      <c r="Z17" s="684"/>
      <c r="AA17" s="684"/>
      <c r="AB17" s="684"/>
      <c r="AC17" s="685"/>
      <c r="AD17" s="683">
        <v>-11</v>
      </c>
      <c r="AE17" s="684"/>
      <c r="AF17" s="684"/>
      <c r="AG17" s="684"/>
      <c r="AH17" s="684"/>
      <c r="AI17" s="684"/>
      <c r="AJ17" s="685"/>
      <c r="AK17" s="683" t="s">
        <v>21</v>
      </c>
      <c r="AL17" s="684"/>
      <c r="AM17" s="684"/>
      <c r="AN17" s="684"/>
      <c r="AO17" s="684"/>
      <c r="AP17" s="684"/>
      <c r="AQ17" s="685"/>
      <c r="AR17" s="767"/>
      <c r="AS17" s="767"/>
      <c r="AT17" s="767"/>
      <c r="AU17" s="767"/>
      <c r="AV17" s="767"/>
      <c r="AW17" s="767"/>
      <c r="AX17" s="768"/>
    </row>
    <row r="18" spans="1:50" ht="24.75" customHeight="1" x14ac:dyDescent="0.2">
      <c r="A18" s="305"/>
      <c r="B18" s="306"/>
      <c r="C18" s="306"/>
      <c r="D18" s="306"/>
      <c r="E18" s="306"/>
      <c r="F18" s="307"/>
      <c r="G18" s="773"/>
      <c r="H18" s="774"/>
      <c r="I18" s="757" t="s">
        <v>42</v>
      </c>
      <c r="J18" s="758"/>
      <c r="K18" s="758"/>
      <c r="L18" s="758"/>
      <c r="M18" s="758"/>
      <c r="N18" s="758"/>
      <c r="O18" s="759"/>
      <c r="P18" s="760">
        <f>SUM(P13:V17)</f>
        <v>700</v>
      </c>
      <c r="Q18" s="761"/>
      <c r="R18" s="761"/>
      <c r="S18" s="761"/>
      <c r="T18" s="761"/>
      <c r="U18" s="761"/>
      <c r="V18" s="762"/>
      <c r="W18" s="760">
        <f>SUM(W13:AC17)</f>
        <v>870</v>
      </c>
      <c r="X18" s="761"/>
      <c r="Y18" s="761"/>
      <c r="Z18" s="761"/>
      <c r="AA18" s="761"/>
      <c r="AB18" s="761"/>
      <c r="AC18" s="762"/>
      <c r="AD18" s="760">
        <f>SUM(AD13:AJ17)</f>
        <v>829</v>
      </c>
      <c r="AE18" s="761"/>
      <c r="AF18" s="761"/>
      <c r="AG18" s="761"/>
      <c r="AH18" s="761"/>
      <c r="AI18" s="761"/>
      <c r="AJ18" s="762"/>
      <c r="AK18" s="760">
        <f>SUM(AK13:AQ17)</f>
        <v>805</v>
      </c>
      <c r="AL18" s="761"/>
      <c r="AM18" s="761"/>
      <c r="AN18" s="761"/>
      <c r="AO18" s="761"/>
      <c r="AP18" s="761"/>
      <c r="AQ18" s="762"/>
      <c r="AR18" s="760">
        <f>SUM(AR13:AX17)</f>
        <v>900</v>
      </c>
      <c r="AS18" s="761"/>
      <c r="AT18" s="761"/>
      <c r="AU18" s="761"/>
      <c r="AV18" s="761"/>
      <c r="AW18" s="761"/>
      <c r="AX18" s="763"/>
    </row>
    <row r="19" spans="1:50" ht="24.75" customHeight="1" x14ac:dyDescent="0.2">
      <c r="A19" s="305"/>
      <c r="B19" s="306"/>
      <c r="C19" s="306"/>
      <c r="D19" s="306"/>
      <c r="E19" s="306"/>
      <c r="F19" s="307"/>
      <c r="G19" s="732" t="s">
        <v>43</v>
      </c>
      <c r="H19" s="733"/>
      <c r="I19" s="733"/>
      <c r="J19" s="733"/>
      <c r="K19" s="733"/>
      <c r="L19" s="733"/>
      <c r="M19" s="733"/>
      <c r="N19" s="733"/>
      <c r="O19" s="733"/>
      <c r="P19" s="683">
        <v>620</v>
      </c>
      <c r="Q19" s="684"/>
      <c r="R19" s="684"/>
      <c r="S19" s="684"/>
      <c r="T19" s="684"/>
      <c r="U19" s="684"/>
      <c r="V19" s="685"/>
      <c r="W19" s="683">
        <v>720</v>
      </c>
      <c r="X19" s="684"/>
      <c r="Y19" s="684"/>
      <c r="Z19" s="684"/>
      <c r="AA19" s="684"/>
      <c r="AB19" s="684"/>
      <c r="AC19" s="685"/>
      <c r="AD19" s="683">
        <v>725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2">
      <c r="A20" s="305"/>
      <c r="B20" s="306"/>
      <c r="C20" s="306"/>
      <c r="D20" s="306"/>
      <c r="E20" s="306"/>
      <c r="F20" s="307"/>
      <c r="G20" s="732" t="s">
        <v>44</v>
      </c>
      <c r="H20" s="733"/>
      <c r="I20" s="733"/>
      <c r="J20" s="733"/>
      <c r="K20" s="733"/>
      <c r="L20" s="733"/>
      <c r="M20" s="733"/>
      <c r="N20" s="733"/>
      <c r="O20" s="733"/>
      <c r="P20" s="728">
        <f>IF(P18=0, "-", SUM(P19)/P18)</f>
        <v>0.88571428571428568</v>
      </c>
      <c r="Q20" s="728"/>
      <c r="R20" s="728"/>
      <c r="S20" s="728"/>
      <c r="T20" s="728"/>
      <c r="U20" s="728"/>
      <c r="V20" s="728"/>
      <c r="W20" s="728">
        <f>IF(W18=0, "-", SUM(W19)/W18)</f>
        <v>0.82758620689655171</v>
      </c>
      <c r="X20" s="728"/>
      <c r="Y20" s="728"/>
      <c r="Z20" s="728"/>
      <c r="AA20" s="728"/>
      <c r="AB20" s="728"/>
      <c r="AC20" s="728"/>
      <c r="AD20" s="728">
        <f>IF(AD18=0, "-", SUM(AD19)/AD18)</f>
        <v>0.87454764776839566</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2">
      <c r="A21" s="752"/>
      <c r="B21" s="753"/>
      <c r="C21" s="753"/>
      <c r="D21" s="753"/>
      <c r="E21" s="753"/>
      <c r="F21" s="754"/>
      <c r="G21" s="726" t="s">
        <v>45</v>
      </c>
      <c r="H21" s="727"/>
      <c r="I21" s="727"/>
      <c r="J21" s="727"/>
      <c r="K21" s="727"/>
      <c r="L21" s="727"/>
      <c r="M21" s="727"/>
      <c r="N21" s="727"/>
      <c r="O21" s="727"/>
      <c r="P21" s="728">
        <f>IF(P19=0, "-", SUM(P19)/SUM(P13,P14))</f>
        <v>0.88571428571428568</v>
      </c>
      <c r="Q21" s="728"/>
      <c r="R21" s="728"/>
      <c r="S21" s="728"/>
      <c r="T21" s="728"/>
      <c r="U21" s="728"/>
      <c r="V21" s="728"/>
      <c r="W21" s="728">
        <f>IF(W19=0, "-", SUM(W19)/SUM(W13,W14))</f>
        <v>0.81818181818181823</v>
      </c>
      <c r="X21" s="728"/>
      <c r="Y21" s="728"/>
      <c r="Z21" s="728"/>
      <c r="AA21" s="728"/>
      <c r="AB21" s="728"/>
      <c r="AC21" s="728"/>
      <c r="AD21" s="728">
        <f>IF(AD19=0, "-", SUM(AD19)/SUM(AD13,AD14))</f>
        <v>0.87349397590361444</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2">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2">
      <c r="A23" s="692"/>
      <c r="B23" s="693"/>
      <c r="C23" s="693"/>
      <c r="D23" s="693"/>
      <c r="E23" s="693"/>
      <c r="F23" s="694"/>
      <c r="G23" s="714" t="s">
        <v>51</v>
      </c>
      <c r="H23" s="715"/>
      <c r="I23" s="715"/>
      <c r="J23" s="715"/>
      <c r="K23" s="715"/>
      <c r="L23" s="715"/>
      <c r="M23" s="715"/>
      <c r="N23" s="715"/>
      <c r="O23" s="716"/>
      <c r="P23" s="717">
        <v>805</v>
      </c>
      <c r="Q23" s="718"/>
      <c r="R23" s="718"/>
      <c r="S23" s="718"/>
      <c r="T23" s="718"/>
      <c r="U23" s="718"/>
      <c r="V23" s="719"/>
      <c r="W23" s="717">
        <v>900</v>
      </c>
      <c r="X23" s="718"/>
      <c r="Y23" s="718"/>
      <c r="Z23" s="718"/>
      <c r="AA23" s="718"/>
      <c r="AB23" s="718"/>
      <c r="AC23" s="719"/>
      <c r="AD23" s="720" t="s">
        <v>21</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2">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2">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2">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2">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2">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5">
      <c r="A29" s="692"/>
      <c r="B29" s="693"/>
      <c r="C29" s="693"/>
      <c r="D29" s="693"/>
      <c r="E29" s="693"/>
      <c r="F29" s="694"/>
      <c r="G29" s="296" t="s">
        <v>42</v>
      </c>
      <c r="H29" s="666"/>
      <c r="I29" s="666"/>
      <c r="J29" s="666"/>
      <c r="K29" s="666"/>
      <c r="L29" s="666"/>
      <c r="M29" s="666"/>
      <c r="N29" s="666"/>
      <c r="O29" s="703"/>
      <c r="P29" s="704">
        <f>AK13</f>
        <v>805</v>
      </c>
      <c r="Q29" s="705"/>
      <c r="R29" s="705"/>
      <c r="S29" s="705"/>
      <c r="T29" s="705"/>
      <c r="U29" s="705"/>
      <c r="V29" s="706"/>
      <c r="W29" s="707">
        <f>AR13</f>
        <v>900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2">
      <c r="A30" s="710" t="s">
        <v>52</v>
      </c>
      <c r="B30" s="711"/>
      <c r="C30" s="711"/>
      <c r="D30" s="711"/>
      <c r="E30" s="711"/>
      <c r="F30" s="712"/>
      <c r="G30" s="700"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2">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31</v>
      </c>
      <c r="AF31" s="681"/>
      <c r="AG31" s="681"/>
      <c r="AH31" s="682"/>
      <c r="AI31" s="120" t="s">
        <v>32</v>
      </c>
      <c r="AJ31" s="681"/>
      <c r="AK31" s="681"/>
      <c r="AL31" s="682"/>
      <c r="AM31" s="120" t="s">
        <v>58</v>
      </c>
      <c r="AN31" s="681"/>
      <c r="AO31" s="681"/>
      <c r="AP31" s="682"/>
      <c r="AQ31" s="610" t="s">
        <v>59</v>
      </c>
      <c r="AR31" s="611"/>
      <c r="AS31" s="611"/>
      <c r="AT31" s="612"/>
      <c r="AU31" s="610" t="s">
        <v>60</v>
      </c>
      <c r="AV31" s="611"/>
      <c r="AW31" s="611"/>
      <c r="AX31" s="620"/>
    </row>
    <row r="32" spans="1:50" ht="23.25" customHeight="1" x14ac:dyDescent="0.2">
      <c r="A32" s="506"/>
      <c r="B32" s="157"/>
      <c r="C32" s="157"/>
      <c r="D32" s="157"/>
      <c r="E32" s="157"/>
      <c r="F32" s="158"/>
      <c r="G32" s="621" t="s">
        <v>61</v>
      </c>
      <c r="H32" s="622"/>
      <c r="I32" s="622"/>
      <c r="J32" s="622"/>
      <c r="K32" s="622"/>
      <c r="L32" s="622"/>
      <c r="M32" s="622"/>
      <c r="N32" s="622"/>
      <c r="O32" s="622"/>
      <c r="P32" s="625" t="s">
        <v>62</v>
      </c>
      <c r="Q32" s="626"/>
      <c r="R32" s="626"/>
      <c r="S32" s="626"/>
      <c r="T32" s="626"/>
      <c r="U32" s="626"/>
      <c r="V32" s="626"/>
      <c r="W32" s="626"/>
      <c r="X32" s="627"/>
      <c r="Y32" s="631" t="s">
        <v>63</v>
      </c>
      <c r="Z32" s="632"/>
      <c r="AA32" s="633"/>
      <c r="AB32" s="634" t="s">
        <v>64</v>
      </c>
      <c r="AC32" s="634"/>
      <c r="AD32" s="634"/>
      <c r="AE32" s="603">
        <v>49</v>
      </c>
      <c r="AF32" s="603"/>
      <c r="AG32" s="603"/>
      <c r="AH32" s="603"/>
      <c r="AI32" s="603">
        <v>47</v>
      </c>
      <c r="AJ32" s="603"/>
      <c r="AK32" s="603"/>
      <c r="AL32" s="603"/>
      <c r="AM32" s="603">
        <v>58</v>
      </c>
      <c r="AN32" s="603"/>
      <c r="AO32" s="603"/>
      <c r="AP32" s="603"/>
      <c r="AQ32" s="603" t="s">
        <v>21</v>
      </c>
      <c r="AR32" s="603"/>
      <c r="AS32" s="603"/>
      <c r="AT32" s="603"/>
      <c r="AU32" s="604" t="s">
        <v>21</v>
      </c>
      <c r="AV32" s="605"/>
      <c r="AW32" s="605"/>
      <c r="AX32" s="606"/>
    </row>
    <row r="33" spans="1:51" ht="23.25" customHeight="1" x14ac:dyDescent="0.2">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634" t="s">
        <v>64</v>
      </c>
      <c r="AC33" s="634"/>
      <c r="AD33" s="634"/>
      <c r="AE33" s="603">
        <v>50</v>
      </c>
      <c r="AF33" s="603"/>
      <c r="AG33" s="603"/>
      <c r="AH33" s="603"/>
      <c r="AI33" s="603">
        <v>50</v>
      </c>
      <c r="AJ33" s="603"/>
      <c r="AK33" s="603"/>
      <c r="AL33" s="603"/>
      <c r="AM33" s="603">
        <v>50</v>
      </c>
      <c r="AN33" s="603"/>
      <c r="AO33" s="603"/>
      <c r="AP33" s="603"/>
      <c r="AQ33" s="603">
        <v>50</v>
      </c>
      <c r="AR33" s="603"/>
      <c r="AS33" s="603"/>
      <c r="AT33" s="603"/>
      <c r="AU33" s="604">
        <v>50</v>
      </c>
      <c r="AV33" s="605"/>
      <c r="AW33" s="605"/>
      <c r="AX33" s="606"/>
    </row>
    <row r="34" spans="1:51" ht="23.25" customHeight="1" x14ac:dyDescent="0.2">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58</v>
      </c>
      <c r="AN34" s="180"/>
      <c r="AO34" s="180"/>
      <c r="AP34" s="181"/>
      <c r="AQ34" s="614" t="s">
        <v>68</v>
      </c>
      <c r="AR34" s="615"/>
      <c r="AS34" s="615"/>
      <c r="AT34" s="615"/>
      <c r="AU34" s="615"/>
      <c r="AV34" s="615"/>
      <c r="AW34" s="615"/>
      <c r="AX34" s="616"/>
    </row>
    <row r="35" spans="1:51" ht="23.25" customHeight="1" x14ac:dyDescent="0.2">
      <c r="A35" s="668"/>
      <c r="B35" s="669"/>
      <c r="C35" s="669"/>
      <c r="D35" s="669"/>
      <c r="E35" s="669"/>
      <c r="F35" s="670"/>
      <c r="G35" s="638" t="s">
        <v>69</v>
      </c>
      <c r="H35" s="551"/>
      <c r="I35" s="551"/>
      <c r="J35" s="551"/>
      <c r="K35" s="551"/>
      <c r="L35" s="551"/>
      <c r="M35" s="551"/>
      <c r="N35" s="551"/>
      <c r="O35" s="551"/>
      <c r="P35" s="551"/>
      <c r="Q35" s="551"/>
      <c r="R35" s="551"/>
      <c r="S35" s="551"/>
      <c r="T35" s="551"/>
      <c r="U35" s="551"/>
      <c r="V35" s="551"/>
      <c r="W35" s="551"/>
      <c r="X35" s="551"/>
      <c r="Y35" s="641" t="s">
        <v>66</v>
      </c>
      <c r="Z35" s="642"/>
      <c r="AA35" s="643"/>
      <c r="AB35" s="644" t="s">
        <v>70</v>
      </c>
      <c r="AC35" s="645"/>
      <c r="AD35" s="646"/>
      <c r="AE35" s="647">
        <v>13</v>
      </c>
      <c r="AF35" s="647"/>
      <c r="AG35" s="647"/>
      <c r="AH35" s="647"/>
      <c r="AI35" s="647">
        <v>15</v>
      </c>
      <c r="AJ35" s="647"/>
      <c r="AK35" s="647"/>
      <c r="AL35" s="647"/>
      <c r="AM35" s="647">
        <v>13</v>
      </c>
      <c r="AN35" s="647"/>
      <c r="AO35" s="647"/>
      <c r="AP35" s="647"/>
      <c r="AQ35" s="97">
        <v>16</v>
      </c>
      <c r="AR35" s="91"/>
      <c r="AS35" s="91"/>
      <c r="AT35" s="91"/>
      <c r="AU35" s="91"/>
      <c r="AV35" s="91"/>
      <c r="AW35" s="91"/>
      <c r="AX35" s="92"/>
    </row>
    <row r="36" spans="1:51" ht="46.5" customHeight="1" x14ac:dyDescent="0.2">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t="s">
        <v>73</v>
      </c>
      <c r="AF36" s="602"/>
      <c r="AG36" s="602"/>
      <c r="AH36" s="602"/>
      <c r="AI36" s="602" t="s">
        <v>74</v>
      </c>
      <c r="AJ36" s="602"/>
      <c r="AK36" s="602"/>
      <c r="AL36" s="602"/>
      <c r="AM36" s="602" t="s">
        <v>809</v>
      </c>
      <c r="AN36" s="602"/>
      <c r="AO36" s="602"/>
      <c r="AP36" s="602"/>
      <c r="AQ36" s="602" t="s">
        <v>75</v>
      </c>
      <c r="AR36" s="602"/>
      <c r="AS36" s="602"/>
      <c r="AT36" s="602"/>
      <c r="AU36" s="602"/>
      <c r="AV36" s="602"/>
      <c r="AW36" s="602"/>
      <c r="AX36" s="637"/>
    </row>
    <row r="37" spans="1:51" ht="18.75" customHeight="1" x14ac:dyDescent="0.2">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57</v>
      </c>
      <c r="AC37" s="597"/>
      <c r="AD37" s="598"/>
      <c r="AE37" s="596" t="s">
        <v>31</v>
      </c>
      <c r="AF37" s="597"/>
      <c r="AG37" s="597"/>
      <c r="AH37" s="598"/>
      <c r="AI37" s="663" t="s">
        <v>32</v>
      </c>
      <c r="AJ37" s="663"/>
      <c r="AK37" s="663"/>
      <c r="AL37" s="596"/>
      <c r="AM37" s="663" t="s">
        <v>58</v>
      </c>
      <c r="AN37" s="663"/>
      <c r="AO37" s="663"/>
      <c r="AP37" s="596"/>
      <c r="AQ37" s="216" t="s">
        <v>79</v>
      </c>
      <c r="AR37" s="217"/>
      <c r="AS37" s="217"/>
      <c r="AT37" s="218"/>
      <c r="AU37" s="197" t="s">
        <v>80</v>
      </c>
      <c r="AV37" s="197"/>
      <c r="AW37" s="197"/>
      <c r="AX37" s="200"/>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21</v>
      </c>
      <c r="AR38" s="504"/>
      <c r="AS38" s="131" t="s">
        <v>81</v>
      </c>
      <c r="AT38" s="132"/>
      <c r="AU38" s="130" t="s">
        <v>21</v>
      </c>
      <c r="AV38" s="130"/>
      <c r="AW38" s="112" t="s">
        <v>82</v>
      </c>
      <c r="AX38" s="133"/>
    </row>
    <row r="39" spans="1:51" ht="61.5" customHeight="1" x14ac:dyDescent="0.2">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64</v>
      </c>
      <c r="AC39" s="152"/>
      <c r="AD39" s="152"/>
      <c r="AE39" s="97">
        <v>49</v>
      </c>
      <c r="AF39" s="91"/>
      <c r="AG39" s="91"/>
      <c r="AH39" s="91"/>
      <c r="AI39" s="97">
        <v>47</v>
      </c>
      <c r="AJ39" s="91"/>
      <c r="AK39" s="91"/>
      <c r="AL39" s="91"/>
      <c r="AM39" s="97">
        <v>57</v>
      </c>
      <c r="AN39" s="91"/>
      <c r="AO39" s="91"/>
      <c r="AP39" s="91"/>
      <c r="AQ39" s="98" t="s">
        <v>21</v>
      </c>
      <c r="AR39" s="99"/>
      <c r="AS39" s="99"/>
      <c r="AT39" s="100"/>
      <c r="AU39" s="91" t="s">
        <v>21</v>
      </c>
      <c r="AV39" s="91"/>
      <c r="AW39" s="91"/>
      <c r="AX39" s="92"/>
    </row>
    <row r="40" spans="1:51" ht="61.5" customHeight="1" x14ac:dyDescent="0.2">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64</v>
      </c>
      <c r="AC40" s="96"/>
      <c r="AD40" s="96"/>
      <c r="AE40" s="97">
        <v>50</v>
      </c>
      <c r="AF40" s="91"/>
      <c r="AG40" s="91"/>
      <c r="AH40" s="91"/>
      <c r="AI40" s="97">
        <v>50</v>
      </c>
      <c r="AJ40" s="91"/>
      <c r="AK40" s="91"/>
      <c r="AL40" s="91"/>
      <c r="AM40" s="97">
        <v>50</v>
      </c>
      <c r="AN40" s="91"/>
      <c r="AO40" s="91"/>
      <c r="AP40" s="91"/>
      <c r="AQ40" s="98" t="s">
        <v>21</v>
      </c>
      <c r="AR40" s="99"/>
      <c r="AS40" s="99"/>
      <c r="AT40" s="100"/>
      <c r="AU40" s="91" t="s">
        <v>21</v>
      </c>
      <c r="AV40" s="91"/>
      <c r="AW40" s="91"/>
      <c r="AX40" s="92"/>
    </row>
    <row r="41" spans="1:51" ht="61.5" customHeight="1" x14ac:dyDescent="0.2">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v>98</v>
      </c>
      <c r="AF41" s="91"/>
      <c r="AG41" s="91"/>
      <c r="AH41" s="91"/>
      <c r="AI41" s="97">
        <v>94</v>
      </c>
      <c r="AJ41" s="91"/>
      <c r="AK41" s="91"/>
      <c r="AL41" s="91"/>
      <c r="AM41" s="97">
        <v>116</v>
      </c>
      <c r="AN41" s="91"/>
      <c r="AO41" s="91"/>
      <c r="AP41" s="91"/>
      <c r="AQ41" s="98" t="s">
        <v>21</v>
      </c>
      <c r="AR41" s="99"/>
      <c r="AS41" s="99"/>
      <c r="AT41" s="100"/>
      <c r="AU41" s="91" t="s">
        <v>21</v>
      </c>
      <c r="AV41" s="91"/>
      <c r="AW41" s="91"/>
      <c r="AX41" s="92"/>
    </row>
    <row r="42" spans="1:51" ht="23.25" customHeight="1" x14ac:dyDescent="0.2">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79</v>
      </c>
      <c r="AR49" s="125"/>
      <c r="AS49" s="125"/>
      <c r="AT49" s="126"/>
      <c r="AU49" s="127" t="s">
        <v>80</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79</v>
      </c>
      <c r="AR54" s="125"/>
      <c r="AS54" s="125"/>
      <c r="AT54" s="126"/>
      <c r="AU54" s="127" t="s">
        <v>80</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79</v>
      </c>
      <c r="AR59" s="125"/>
      <c r="AS59" s="125"/>
      <c r="AT59" s="126"/>
      <c r="AU59" s="127" t="s">
        <v>80</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2">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31</v>
      </c>
      <c r="AF65" s="681"/>
      <c r="AG65" s="681"/>
      <c r="AH65" s="682"/>
      <c r="AI65" s="120" t="s">
        <v>32</v>
      </c>
      <c r="AJ65" s="681"/>
      <c r="AK65" s="681"/>
      <c r="AL65" s="682"/>
      <c r="AM65" s="120" t="s">
        <v>58</v>
      </c>
      <c r="AN65" s="681"/>
      <c r="AO65" s="681"/>
      <c r="AP65" s="682"/>
      <c r="AQ65" s="610" t="s">
        <v>59</v>
      </c>
      <c r="AR65" s="611"/>
      <c r="AS65" s="611"/>
      <c r="AT65" s="612"/>
      <c r="AU65" s="610" t="s">
        <v>60</v>
      </c>
      <c r="AV65" s="611"/>
      <c r="AW65" s="611"/>
      <c r="AX65" s="620"/>
      <c r="AY65">
        <f>COUNTA($G$66)</f>
        <v>0</v>
      </c>
    </row>
    <row r="66" spans="1:51" ht="23.25" hidden="1" customHeight="1" x14ac:dyDescent="0.2">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2">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2">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58</v>
      </c>
      <c r="AN68" s="123"/>
      <c r="AO68" s="123"/>
      <c r="AP68" s="123"/>
      <c r="AQ68" s="614" t="s">
        <v>68</v>
      </c>
      <c r="AR68" s="615"/>
      <c r="AS68" s="615"/>
      <c r="AT68" s="615"/>
      <c r="AU68" s="615"/>
      <c r="AV68" s="615"/>
      <c r="AW68" s="615"/>
      <c r="AX68" s="616"/>
      <c r="AY68">
        <f>IF(SUBSTITUTE(SUBSTITUTE($G$69,"／",""),"　","")="",0,1)</f>
        <v>0</v>
      </c>
    </row>
    <row r="69" spans="1:51" ht="23.25" hidden="1" customHeight="1" x14ac:dyDescent="0.2">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66</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2">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100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2">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58</v>
      </c>
      <c r="AN71" s="123"/>
      <c r="AO71" s="123"/>
      <c r="AP71" s="123"/>
      <c r="AQ71" s="216" t="s">
        <v>79</v>
      </c>
      <c r="AR71" s="217"/>
      <c r="AS71" s="217"/>
      <c r="AT71" s="218"/>
      <c r="AU71" s="197" t="s">
        <v>80</v>
      </c>
      <c r="AV71" s="197"/>
      <c r="AW71" s="197"/>
      <c r="AX71" s="200"/>
      <c r="AY71">
        <f>COUNTA($G$73)</f>
        <v>0</v>
      </c>
    </row>
    <row r="72" spans="1:51" ht="18.75" hidden="1"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81</v>
      </c>
      <c r="AT72" s="132"/>
      <c r="AU72" s="130"/>
      <c r="AV72" s="130"/>
      <c r="AW72" s="112" t="s">
        <v>82</v>
      </c>
      <c r="AX72" s="133"/>
      <c r="AY72">
        <f t="shared" ref="AY72:AY77" si="1">$AY$71</f>
        <v>0</v>
      </c>
    </row>
    <row r="73" spans="1:51" ht="23.25" hidden="1" customHeight="1" x14ac:dyDescent="0.2">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79</v>
      </c>
      <c r="AR83" s="125"/>
      <c r="AS83" s="125"/>
      <c r="AT83" s="126"/>
      <c r="AU83" s="127" t="s">
        <v>80</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79</v>
      </c>
      <c r="AR88" s="125"/>
      <c r="AS88" s="125"/>
      <c r="AT88" s="126"/>
      <c r="AU88" s="127" t="s">
        <v>80</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79</v>
      </c>
      <c r="AR93" s="125"/>
      <c r="AS93" s="125"/>
      <c r="AT93" s="126"/>
      <c r="AU93" s="127" t="s">
        <v>80</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2">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31</v>
      </c>
      <c r="AF99" s="123"/>
      <c r="AG99" s="123"/>
      <c r="AH99" s="123"/>
      <c r="AI99" s="123" t="s">
        <v>32</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2">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2">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2">
      <c r="A102" s="191" t="s">
        <v>66</v>
      </c>
      <c r="B102" s="109"/>
      <c r="C102" s="109"/>
      <c r="D102" s="109"/>
      <c r="E102" s="109"/>
      <c r="F102" s="648"/>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58</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2">
      <c r="A103" s="649"/>
      <c r="B103" s="197"/>
      <c r="C103" s="197"/>
      <c r="D103" s="197"/>
      <c r="E103" s="197"/>
      <c r="F103" s="650"/>
      <c r="G103" s="638" t="s">
        <v>101</v>
      </c>
      <c r="H103" s="551"/>
      <c r="I103" s="551"/>
      <c r="J103" s="551"/>
      <c r="K103" s="551"/>
      <c r="L103" s="551"/>
      <c r="M103" s="551"/>
      <c r="N103" s="551"/>
      <c r="O103" s="551"/>
      <c r="P103" s="551"/>
      <c r="Q103" s="551"/>
      <c r="R103" s="551"/>
      <c r="S103" s="551"/>
      <c r="T103" s="551"/>
      <c r="U103" s="551"/>
      <c r="V103" s="551"/>
      <c r="W103" s="551"/>
      <c r="X103" s="551"/>
      <c r="Y103" s="641" t="s">
        <v>66</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2">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100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2">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58</v>
      </c>
      <c r="AN105" s="123"/>
      <c r="AO105" s="123"/>
      <c r="AP105" s="123"/>
      <c r="AQ105" s="216" t="s">
        <v>79</v>
      </c>
      <c r="AR105" s="217"/>
      <c r="AS105" s="217"/>
      <c r="AT105" s="218"/>
      <c r="AU105" s="197" t="s">
        <v>80</v>
      </c>
      <c r="AV105" s="197"/>
      <c r="AW105" s="197"/>
      <c r="AX105" s="200"/>
      <c r="AY105">
        <f>COUNTA($G$107)</f>
        <v>0</v>
      </c>
    </row>
    <row r="106" spans="1:51" ht="18.75" hidden="1"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81</v>
      </c>
      <c r="AT106" s="132"/>
      <c r="AU106" s="130"/>
      <c r="AV106" s="130"/>
      <c r="AW106" s="112" t="s">
        <v>82</v>
      </c>
      <c r="AX106" s="133"/>
      <c r="AY106">
        <f t="shared" ref="AY106:AY111" si="3">$AY$105</f>
        <v>0</v>
      </c>
    </row>
    <row r="107" spans="1:51" ht="23.25" hidden="1" customHeight="1" x14ac:dyDescent="0.2">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79</v>
      </c>
      <c r="AR117" s="125"/>
      <c r="AS117" s="125"/>
      <c r="AT117" s="126"/>
      <c r="AU117" s="127" t="s">
        <v>80</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79</v>
      </c>
      <c r="AR122" s="125"/>
      <c r="AS122" s="125"/>
      <c r="AT122" s="126"/>
      <c r="AU122" s="127" t="s">
        <v>80</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79</v>
      </c>
      <c r="AR127" s="125"/>
      <c r="AS127" s="125"/>
      <c r="AT127" s="126"/>
      <c r="AU127" s="127" t="s">
        <v>80</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2">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31</v>
      </c>
      <c r="AF133" s="123"/>
      <c r="AG133" s="123"/>
      <c r="AH133" s="123"/>
      <c r="AI133" s="123" t="s">
        <v>32</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2">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2">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2">
      <c r="A136" s="191" t="s">
        <v>66</v>
      </c>
      <c r="B136" s="109"/>
      <c r="C136" s="109"/>
      <c r="D136" s="109"/>
      <c r="E136" s="109"/>
      <c r="F136" s="648"/>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58</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2">
      <c r="A137" s="649"/>
      <c r="B137" s="197"/>
      <c r="C137" s="197"/>
      <c r="D137" s="197"/>
      <c r="E137" s="197"/>
      <c r="F137" s="650"/>
      <c r="G137" s="638" t="s">
        <v>102</v>
      </c>
      <c r="H137" s="551"/>
      <c r="I137" s="551"/>
      <c r="J137" s="551"/>
      <c r="K137" s="551"/>
      <c r="L137" s="551"/>
      <c r="M137" s="551"/>
      <c r="N137" s="551"/>
      <c r="O137" s="551"/>
      <c r="P137" s="551"/>
      <c r="Q137" s="551"/>
      <c r="R137" s="551"/>
      <c r="S137" s="551"/>
      <c r="T137" s="551"/>
      <c r="U137" s="551"/>
      <c r="V137" s="551"/>
      <c r="W137" s="551"/>
      <c r="X137" s="551"/>
      <c r="Y137" s="641" t="s">
        <v>66</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2">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100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2">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58</v>
      </c>
      <c r="AN139" s="123"/>
      <c r="AO139" s="123"/>
      <c r="AP139" s="123"/>
      <c r="AQ139" s="216" t="s">
        <v>79</v>
      </c>
      <c r="AR139" s="217"/>
      <c r="AS139" s="217"/>
      <c r="AT139" s="218"/>
      <c r="AU139" s="197" t="s">
        <v>80</v>
      </c>
      <c r="AV139" s="197"/>
      <c r="AW139" s="197"/>
      <c r="AX139" s="200"/>
      <c r="AY139">
        <f>COUNTA($G$141)</f>
        <v>0</v>
      </c>
    </row>
    <row r="140" spans="1:51" ht="18.75"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79</v>
      </c>
      <c r="AR151" s="125"/>
      <c r="AS151" s="125"/>
      <c r="AT151" s="126"/>
      <c r="AU151" s="127" t="s">
        <v>80</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79</v>
      </c>
      <c r="AR156" s="125"/>
      <c r="AS156" s="125"/>
      <c r="AT156" s="126"/>
      <c r="AU156" s="127" t="s">
        <v>80</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79</v>
      </c>
      <c r="AR161" s="125"/>
      <c r="AS161" s="125"/>
      <c r="AT161" s="126"/>
      <c r="AU161" s="127" t="s">
        <v>80</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2">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31</v>
      </c>
      <c r="AF167" s="123"/>
      <c r="AG167" s="123"/>
      <c r="AH167" s="123"/>
      <c r="AI167" s="123" t="s">
        <v>32</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2">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2">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2">
      <c r="A170" s="191" t="s">
        <v>66</v>
      </c>
      <c r="B170" s="109"/>
      <c r="C170" s="109"/>
      <c r="D170" s="109"/>
      <c r="E170" s="109"/>
      <c r="F170" s="648"/>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58</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2">
      <c r="A171" s="649"/>
      <c r="B171" s="197"/>
      <c r="C171" s="197"/>
      <c r="D171" s="197"/>
      <c r="E171" s="197"/>
      <c r="F171" s="650"/>
      <c r="G171" s="638" t="s">
        <v>102</v>
      </c>
      <c r="H171" s="551"/>
      <c r="I171" s="551"/>
      <c r="J171" s="551"/>
      <c r="K171" s="551"/>
      <c r="L171" s="551"/>
      <c r="M171" s="551"/>
      <c r="N171" s="551"/>
      <c r="O171" s="551"/>
      <c r="P171" s="551"/>
      <c r="Q171" s="551"/>
      <c r="R171" s="551"/>
      <c r="S171" s="551"/>
      <c r="T171" s="551"/>
      <c r="U171" s="551"/>
      <c r="V171" s="551"/>
      <c r="W171" s="551"/>
      <c r="X171" s="551"/>
      <c r="Y171" s="641" t="s">
        <v>66</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2">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100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2">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58</v>
      </c>
      <c r="AN173" s="123"/>
      <c r="AO173" s="123"/>
      <c r="AP173" s="123"/>
      <c r="AQ173" s="216" t="s">
        <v>79</v>
      </c>
      <c r="AR173" s="217"/>
      <c r="AS173" s="217"/>
      <c r="AT173" s="218"/>
      <c r="AU173" s="197" t="s">
        <v>80</v>
      </c>
      <c r="AV173" s="197"/>
      <c r="AW173" s="197"/>
      <c r="AX173" s="200"/>
      <c r="AY173">
        <f>COUNTA($G$175)</f>
        <v>0</v>
      </c>
    </row>
    <row r="174" spans="1:51" ht="18.75"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79</v>
      </c>
      <c r="AR185" s="125"/>
      <c r="AS185" s="125"/>
      <c r="AT185" s="126"/>
      <c r="AU185" s="127" t="s">
        <v>80</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79</v>
      </c>
      <c r="AR190" s="125"/>
      <c r="AS190" s="125"/>
      <c r="AT190" s="126"/>
      <c r="AU190" s="127" t="s">
        <v>80</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79</v>
      </c>
      <c r="AR195" s="125"/>
      <c r="AS195" s="125"/>
      <c r="AT195" s="126"/>
      <c r="AU195" s="127" t="s">
        <v>80</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2" t="s">
        <v>103</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104</v>
      </c>
      <c r="X200" s="574"/>
      <c r="Y200" s="577"/>
      <c r="Z200" s="577"/>
      <c r="AA200" s="578"/>
      <c r="AB200" s="571" t="s">
        <v>57</v>
      </c>
      <c r="AC200" s="568"/>
      <c r="AD200" s="569"/>
      <c r="AE200" s="123" t="s">
        <v>31</v>
      </c>
      <c r="AF200" s="123"/>
      <c r="AG200" s="123"/>
      <c r="AH200" s="123"/>
      <c r="AI200" s="123" t="s">
        <v>32</v>
      </c>
      <c r="AJ200" s="123"/>
      <c r="AK200" s="123"/>
      <c r="AL200" s="123"/>
      <c r="AM200" s="123" t="s">
        <v>58</v>
      </c>
      <c r="AN200" s="123"/>
      <c r="AO200" s="123"/>
      <c r="AP200" s="123"/>
      <c r="AQ200" s="124" t="s">
        <v>79</v>
      </c>
      <c r="AR200" s="125"/>
      <c r="AS200" s="125"/>
      <c r="AT200" s="126"/>
      <c r="AU200" s="562" t="s">
        <v>80</v>
      </c>
      <c r="AV200" s="562"/>
      <c r="AW200" s="562"/>
      <c r="AX200" s="563"/>
      <c r="AY200">
        <f>COUNTA($H$202)</f>
        <v>0</v>
      </c>
    </row>
    <row r="201" spans="1:51" ht="18.7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x14ac:dyDescent="0.2">
      <c r="A202" s="506"/>
      <c r="B202" s="157"/>
      <c r="C202" s="157"/>
      <c r="D202" s="157"/>
      <c r="E202" s="157"/>
      <c r="F202" s="158"/>
      <c r="G202" s="548" t="s">
        <v>105</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2">
      <c r="A205" s="506" t="s">
        <v>108</v>
      </c>
      <c r="B205" s="157"/>
      <c r="C205" s="157"/>
      <c r="D205" s="157"/>
      <c r="E205" s="157"/>
      <c r="F205" s="158"/>
      <c r="G205" s="528" t="s">
        <v>109</v>
      </c>
      <c r="H205" s="529"/>
      <c r="I205" s="529"/>
      <c r="J205" s="529"/>
      <c r="K205" s="529"/>
      <c r="L205" s="529"/>
      <c r="M205" s="529"/>
      <c r="N205" s="529"/>
      <c r="O205" s="529"/>
      <c r="P205" s="529"/>
      <c r="Q205" s="529"/>
      <c r="R205" s="529"/>
      <c r="S205" s="529"/>
      <c r="T205" s="529"/>
      <c r="U205" s="529"/>
      <c r="V205" s="529"/>
      <c r="W205" s="532" t="s">
        <v>110</v>
      </c>
      <c r="X205" s="533"/>
      <c r="Y205" s="538" t="s">
        <v>85</v>
      </c>
      <c r="Z205" s="538"/>
      <c r="AA205" s="539"/>
      <c r="AB205" s="547" t="s">
        <v>106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2">
      <c r="A208" s="191" t="s">
        <v>103</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58</v>
      </c>
      <c r="AN208" s="123"/>
      <c r="AO208" s="123"/>
      <c r="AP208" s="123"/>
      <c r="AQ208" s="124" t="s">
        <v>79</v>
      </c>
      <c r="AR208" s="125"/>
      <c r="AS208" s="125"/>
      <c r="AT208" s="126"/>
      <c r="AU208" s="500" t="s">
        <v>80</v>
      </c>
      <c r="AV208" s="501"/>
      <c r="AW208" s="501"/>
      <c r="AX208" s="502"/>
      <c r="AY208">
        <f>COUNTA($H$210)</f>
        <v>0</v>
      </c>
    </row>
    <row r="209" spans="1:51" ht="18.7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x14ac:dyDescent="0.2">
      <c r="A210" s="506"/>
      <c r="B210" s="157"/>
      <c r="C210" s="157"/>
      <c r="D210" s="157"/>
      <c r="E210" s="157"/>
      <c r="F210" s="158"/>
      <c r="G210" s="516" t="s">
        <v>105</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2">
      <c r="A213" s="494" t="s">
        <v>111</v>
      </c>
      <c r="B213" s="495"/>
      <c r="C213" s="495"/>
      <c r="D213" s="495"/>
      <c r="E213" s="162" t="s">
        <v>112</v>
      </c>
      <c r="F213" s="163"/>
      <c r="G213" s="86" t="s">
        <v>109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5">
      <c r="A214" s="415" t="s">
        <v>113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114</v>
      </c>
      <c r="AP214" s="418"/>
      <c r="AQ214" s="418"/>
      <c r="AR214" s="85"/>
      <c r="AS214" s="417"/>
      <c r="AT214" s="418"/>
      <c r="AU214" s="418"/>
      <c r="AV214" s="418"/>
      <c r="AW214" s="418"/>
      <c r="AX214" s="419"/>
      <c r="AY214">
        <f>COUNTIF($AR$214,"☑")</f>
        <v>0</v>
      </c>
    </row>
    <row r="215" spans="1:51" ht="45" customHeight="1" x14ac:dyDescent="0.2">
      <c r="A215" s="404" t="s">
        <v>115</v>
      </c>
      <c r="B215" s="405"/>
      <c r="C215" s="408" t="s">
        <v>116</v>
      </c>
      <c r="D215" s="405"/>
      <c r="E215" s="410" t="s">
        <v>117</v>
      </c>
      <c r="F215" s="411"/>
      <c r="G215" s="412" t="s">
        <v>118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2">
      <c r="A216" s="406"/>
      <c r="B216" s="407"/>
      <c r="C216" s="409"/>
      <c r="D216" s="407"/>
      <c r="E216" s="153" t="s">
        <v>119</v>
      </c>
      <c r="F216" s="155"/>
      <c r="G216" s="134" t="s">
        <v>120</v>
      </c>
      <c r="H216" s="135"/>
      <c r="I216" s="135"/>
      <c r="J216" s="135"/>
      <c r="K216" s="135"/>
      <c r="L216" s="135"/>
      <c r="M216" s="135"/>
      <c r="N216" s="135"/>
      <c r="O216" s="135"/>
      <c r="P216" s="135"/>
      <c r="Q216" s="135"/>
      <c r="R216" s="135"/>
      <c r="S216" s="135"/>
      <c r="T216" s="135"/>
      <c r="U216" s="135"/>
      <c r="V216" s="136"/>
      <c r="W216" s="480" t="s">
        <v>121</v>
      </c>
      <c r="X216" s="481"/>
      <c r="Y216" s="481"/>
      <c r="Z216" s="481"/>
      <c r="AA216" s="482"/>
      <c r="AB216" s="483" t="s">
        <v>21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2">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122</v>
      </c>
      <c r="X217" s="487"/>
      <c r="Y217" s="487"/>
      <c r="Z217" s="487"/>
      <c r="AA217" s="488"/>
      <c r="AB217" s="483" t="s">
        <v>21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2">
      <c r="A218" s="406"/>
      <c r="B218" s="407"/>
      <c r="C218" s="489" t="s">
        <v>123</v>
      </c>
      <c r="D218" s="490"/>
      <c r="E218" s="153" t="s">
        <v>124</v>
      </c>
      <c r="F218" s="155"/>
      <c r="G218" s="470" t="s">
        <v>125</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2">
      <c r="A219" s="406"/>
      <c r="B219" s="407"/>
      <c r="C219" s="409"/>
      <c r="D219" s="407"/>
      <c r="E219" s="156"/>
      <c r="F219" s="158"/>
      <c r="G219" s="470" t="s">
        <v>126</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5">
      <c r="A220" s="406"/>
      <c r="B220" s="407"/>
      <c r="C220" s="409"/>
      <c r="D220" s="407"/>
      <c r="E220" s="161"/>
      <c r="F220" s="163"/>
      <c r="G220" s="470" t="s">
        <v>122</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127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128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129</v>
      </c>
      <c r="AE222" s="476"/>
      <c r="AF222" s="476"/>
      <c r="AG222" s="478" t="s">
        <v>130</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2">
      <c r="A223" s="440" t="s">
        <v>131</v>
      </c>
      <c r="B223" s="441"/>
      <c r="C223" s="446" t="s">
        <v>132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133</v>
      </c>
      <c r="AE223" s="450"/>
      <c r="AF223" s="450"/>
      <c r="AG223" s="451" t="s">
        <v>134</v>
      </c>
      <c r="AH223" s="452"/>
      <c r="AI223" s="452"/>
      <c r="AJ223" s="452"/>
      <c r="AK223" s="452"/>
      <c r="AL223" s="452"/>
      <c r="AM223" s="452"/>
      <c r="AN223" s="452"/>
      <c r="AO223" s="452"/>
      <c r="AP223" s="452"/>
      <c r="AQ223" s="452"/>
      <c r="AR223" s="452"/>
      <c r="AS223" s="452"/>
      <c r="AT223" s="452"/>
      <c r="AU223" s="452"/>
      <c r="AV223" s="452"/>
      <c r="AW223" s="452"/>
      <c r="AX223" s="453"/>
    </row>
    <row r="224" spans="1:51" ht="51" customHeight="1" x14ac:dyDescent="0.2">
      <c r="A224" s="442"/>
      <c r="B224" s="443"/>
      <c r="C224" s="454" t="s">
        <v>135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133</v>
      </c>
      <c r="AE224" s="363"/>
      <c r="AF224" s="363"/>
      <c r="AG224" s="357" t="s">
        <v>136</v>
      </c>
      <c r="AH224" s="358"/>
      <c r="AI224" s="358"/>
      <c r="AJ224" s="358"/>
      <c r="AK224" s="358"/>
      <c r="AL224" s="358"/>
      <c r="AM224" s="358"/>
      <c r="AN224" s="358"/>
      <c r="AO224" s="358"/>
      <c r="AP224" s="358"/>
      <c r="AQ224" s="358"/>
      <c r="AR224" s="358"/>
      <c r="AS224" s="358"/>
      <c r="AT224" s="358"/>
      <c r="AU224" s="358"/>
      <c r="AV224" s="358"/>
      <c r="AW224" s="358"/>
      <c r="AX224" s="359"/>
    </row>
    <row r="225" spans="1:50" ht="56.5" customHeight="1" x14ac:dyDescent="0.2">
      <c r="A225" s="444"/>
      <c r="B225" s="445"/>
      <c r="C225" s="456" t="s">
        <v>137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133</v>
      </c>
      <c r="AE225" s="400"/>
      <c r="AF225" s="400"/>
      <c r="AG225" s="385" t="s">
        <v>138</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2">
      <c r="A226" s="337" t="s">
        <v>139</v>
      </c>
      <c r="B226" s="420"/>
      <c r="C226" s="422" t="s">
        <v>140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133</v>
      </c>
      <c r="AE226" s="381"/>
      <c r="AF226" s="381"/>
      <c r="AG226" s="383" t="s">
        <v>141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2">
      <c r="A227" s="339"/>
      <c r="B227" s="421"/>
      <c r="C227" s="425"/>
      <c r="D227" s="426"/>
      <c r="E227" s="429" t="s">
        <v>142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2">
      <c r="A228" s="339"/>
      <c r="B228" s="421"/>
      <c r="C228" s="427"/>
      <c r="D228" s="428"/>
      <c r="E228" s="433" t="s">
        <v>144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1.25" customHeight="1" x14ac:dyDescent="0.2">
      <c r="A229" s="339"/>
      <c r="B229" s="340"/>
      <c r="C229" s="438" t="s">
        <v>145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133</v>
      </c>
      <c r="AE229" s="347"/>
      <c r="AF229" s="347"/>
      <c r="AG229" s="349" t="s">
        <v>146</v>
      </c>
      <c r="AH229" s="350"/>
      <c r="AI229" s="350"/>
      <c r="AJ229" s="350"/>
      <c r="AK229" s="350"/>
      <c r="AL229" s="350"/>
      <c r="AM229" s="350"/>
      <c r="AN229" s="350"/>
      <c r="AO229" s="350"/>
      <c r="AP229" s="350"/>
      <c r="AQ229" s="350"/>
      <c r="AR229" s="350"/>
      <c r="AS229" s="350"/>
      <c r="AT229" s="350"/>
      <c r="AU229" s="350"/>
      <c r="AV229" s="350"/>
      <c r="AW229" s="350"/>
      <c r="AX229" s="351"/>
    </row>
    <row r="230" spans="1:50" ht="51.75" customHeight="1" x14ac:dyDescent="0.2">
      <c r="A230" s="339"/>
      <c r="B230" s="340"/>
      <c r="C230" s="360" t="s">
        <v>147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133</v>
      </c>
      <c r="AE230" s="363"/>
      <c r="AF230" s="363"/>
      <c r="AG230" s="357" t="s">
        <v>148</v>
      </c>
      <c r="AH230" s="358"/>
      <c r="AI230" s="358"/>
      <c r="AJ230" s="358"/>
      <c r="AK230" s="358"/>
      <c r="AL230" s="358"/>
      <c r="AM230" s="358"/>
      <c r="AN230" s="358"/>
      <c r="AO230" s="358"/>
      <c r="AP230" s="358"/>
      <c r="AQ230" s="358"/>
      <c r="AR230" s="358"/>
      <c r="AS230" s="358"/>
      <c r="AT230" s="358"/>
      <c r="AU230" s="358"/>
      <c r="AV230" s="358"/>
      <c r="AW230" s="358"/>
      <c r="AX230" s="359"/>
    </row>
    <row r="231" spans="1:50" ht="52.5" customHeight="1" x14ac:dyDescent="0.2">
      <c r="A231" s="339"/>
      <c r="B231" s="340"/>
      <c r="C231" s="360" t="s">
        <v>149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133</v>
      </c>
      <c r="AE231" s="363"/>
      <c r="AF231" s="363"/>
      <c r="AG231" s="357" t="s">
        <v>150</v>
      </c>
      <c r="AH231" s="358"/>
      <c r="AI231" s="358"/>
      <c r="AJ231" s="358"/>
      <c r="AK231" s="358"/>
      <c r="AL231" s="358"/>
      <c r="AM231" s="358"/>
      <c r="AN231" s="358"/>
      <c r="AO231" s="358"/>
      <c r="AP231" s="358"/>
      <c r="AQ231" s="358"/>
      <c r="AR231" s="358"/>
      <c r="AS231" s="358"/>
      <c r="AT231" s="358"/>
      <c r="AU231" s="358"/>
      <c r="AV231" s="358"/>
      <c r="AW231" s="358"/>
      <c r="AX231" s="359"/>
    </row>
    <row r="232" spans="1:50" ht="61.5" customHeight="1" x14ac:dyDescent="0.2">
      <c r="A232" s="339"/>
      <c r="B232" s="340"/>
      <c r="C232" s="360" t="s">
        <v>151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133</v>
      </c>
      <c r="AE232" s="363"/>
      <c r="AF232" s="363"/>
      <c r="AG232" s="357" t="s">
        <v>152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2">
      <c r="A233" s="339"/>
      <c r="B233" s="340"/>
      <c r="C233" s="360" t="s">
        <v>153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154</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39"/>
      <c r="B234" s="340"/>
      <c r="C234" s="459" t="s">
        <v>155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45" customHeight="1" x14ac:dyDescent="0.2">
      <c r="A235" s="341"/>
      <c r="B235" s="342"/>
      <c r="C235" s="462" t="s">
        <v>156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133</v>
      </c>
      <c r="AE235" s="393"/>
      <c r="AF235" s="394"/>
      <c r="AG235" s="395" t="s">
        <v>157</v>
      </c>
      <c r="AH235" s="396"/>
      <c r="AI235" s="396"/>
      <c r="AJ235" s="396"/>
      <c r="AK235" s="396"/>
      <c r="AL235" s="396"/>
      <c r="AM235" s="396"/>
      <c r="AN235" s="396"/>
      <c r="AO235" s="396"/>
      <c r="AP235" s="396"/>
      <c r="AQ235" s="396"/>
      <c r="AR235" s="396"/>
      <c r="AS235" s="396"/>
      <c r="AT235" s="396"/>
      <c r="AU235" s="396"/>
      <c r="AV235" s="396"/>
      <c r="AW235" s="396"/>
      <c r="AX235" s="397"/>
    </row>
    <row r="236" spans="1:50" ht="51" customHeight="1" x14ac:dyDescent="0.2">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133</v>
      </c>
      <c r="AE236" s="347"/>
      <c r="AF236" s="348"/>
      <c r="AG236" s="349" t="s">
        <v>160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161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21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2">
      <c r="A238" s="339"/>
      <c r="B238" s="340"/>
      <c r="C238" s="360" t="s">
        <v>162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133</v>
      </c>
      <c r="AE238" s="363"/>
      <c r="AF238" s="363"/>
      <c r="AG238" s="357" t="s">
        <v>163</v>
      </c>
      <c r="AH238" s="358"/>
      <c r="AI238" s="358"/>
      <c r="AJ238" s="358"/>
      <c r="AK238" s="358"/>
      <c r="AL238" s="358"/>
      <c r="AM238" s="358"/>
      <c r="AN238" s="358"/>
      <c r="AO238" s="358"/>
      <c r="AP238" s="358"/>
      <c r="AQ238" s="358"/>
      <c r="AR238" s="358"/>
      <c r="AS238" s="358"/>
      <c r="AT238" s="358"/>
      <c r="AU238" s="358"/>
      <c r="AV238" s="358"/>
      <c r="AW238" s="358"/>
      <c r="AX238" s="359"/>
    </row>
    <row r="239" spans="1:50" ht="58.5" customHeight="1" x14ac:dyDescent="0.2">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133</v>
      </c>
      <c r="AE239" s="363"/>
      <c r="AF239" s="363"/>
      <c r="AG239" s="387" t="s">
        <v>165</v>
      </c>
      <c r="AH239" s="141"/>
      <c r="AI239" s="141"/>
      <c r="AJ239" s="141"/>
      <c r="AK239" s="141"/>
      <c r="AL239" s="141"/>
      <c r="AM239" s="141"/>
      <c r="AN239" s="141"/>
      <c r="AO239" s="141"/>
      <c r="AP239" s="141"/>
      <c r="AQ239" s="141"/>
      <c r="AR239" s="141"/>
      <c r="AS239" s="141"/>
      <c r="AT239" s="141"/>
      <c r="AU239" s="141"/>
      <c r="AV239" s="141"/>
      <c r="AW239" s="141"/>
      <c r="AX239" s="388"/>
    </row>
    <row r="240" spans="1:50" ht="35.5" customHeight="1" x14ac:dyDescent="0.2">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154</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5" hidden="1" customHeight="1" x14ac:dyDescent="0.2">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2">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2">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2">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2">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2">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58.5" customHeight="1" x14ac:dyDescent="0.2">
      <c r="A247" s="337" t="s">
        <v>168</v>
      </c>
      <c r="B247" s="880"/>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6.5" customHeight="1" thickBot="1" x14ac:dyDescent="0.25">
      <c r="A248" s="881"/>
      <c r="B248" s="882"/>
      <c r="C248" s="883" t="s">
        <v>171</v>
      </c>
      <c r="D248" s="884"/>
      <c r="E248" s="884"/>
      <c r="F248" s="885"/>
      <c r="G248" s="886" t="s">
        <v>172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2">
      <c r="A249" s="871" t="s">
        <v>173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43.5" customHeight="1" thickBot="1" x14ac:dyDescent="0.25">
      <c r="A250" s="874" t="s">
        <v>808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2">
      <c r="A251" s="877" t="s">
        <v>174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5">
      <c r="A252" s="321" t="s">
        <v>175</v>
      </c>
      <c r="B252" s="322"/>
      <c r="C252" s="322"/>
      <c r="D252" s="322"/>
      <c r="E252" s="323"/>
      <c r="F252" s="324" t="s">
        <v>176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2">
      <c r="A253" s="877" t="s">
        <v>177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5">
      <c r="A254" s="321" t="s">
        <v>175</v>
      </c>
      <c r="B254" s="322"/>
      <c r="C254" s="322"/>
      <c r="D254" s="322"/>
      <c r="E254" s="323"/>
      <c r="F254" s="324" t="s">
        <v>178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179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28" customHeight="1" thickBot="1" x14ac:dyDescent="0.25">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180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181</v>
      </c>
      <c r="B258" s="94"/>
      <c r="C258" s="94"/>
      <c r="D258" s="95"/>
      <c r="E258" s="317" t="s">
        <v>182</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183</v>
      </c>
      <c r="B259" s="254"/>
      <c r="C259" s="254"/>
      <c r="D259" s="254"/>
      <c r="E259" s="317" t="s">
        <v>182</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184</v>
      </c>
      <c r="B260" s="254"/>
      <c r="C260" s="254"/>
      <c r="D260" s="254"/>
      <c r="E260" s="317" t="s">
        <v>185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186</v>
      </c>
      <c r="B261" s="254"/>
      <c r="C261" s="254"/>
      <c r="D261" s="254"/>
      <c r="E261" s="317" t="s">
        <v>187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188</v>
      </c>
      <c r="B262" s="254"/>
      <c r="C262" s="254"/>
      <c r="D262" s="254"/>
      <c r="E262" s="317" t="s">
        <v>189</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190</v>
      </c>
      <c r="B263" s="254"/>
      <c r="C263" s="254"/>
      <c r="D263" s="254"/>
      <c r="E263" s="317" t="s">
        <v>191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192</v>
      </c>
      <c r="B264" s="254"/>
      <c r="C264" s="254"/>
      <c r="D264" s="254"/>
      <c r="E264" s="317" t="s">
        <v>193</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194</v>
      </c>
      <c r="B265" s="254"/>
      <c r="C265" s="254"/>
      <c r="D265" s="254"/>
      <c r="E265" s="317" t="s">
        <v>195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31</v>
      </c>
      <c r="B266" s="254"/>
      <c r="C266" s="254"/>
      <c r="D266" s="254"/>
      <c r="E266" s="104" t="s">
        <v>5</v>
      </c>
      <c r="F266" s="90"/>
      <c r="G266" s="90"/>
      <c r="H266" s="81" t="str">
        <f>IF(E266="","","-")</f>
        <v>-</v>
      </c>
      <c r="I266" s="90"/>
      <c r="J266" s="90"/>
      <c r="K266" s="81" t="str">
        <f>IF(I266="","","-")</f>
        <v/>
      </c>
      <c r="L266" s="105">
        <v>378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196</v>
      </c>
      <c r="B267" s="254"/>
      <c r="C267" s="254"/>
      <c r="D267" s="254"/>
      <c r="E267" s="104" t="s">
        <v>5</v>
      </c>
      <c r="F267" s="90"/>
      <c r="G267" s="90"/>
      <c r="H267" s="81"/>
      <c r="I267" s="90"/>
      <c r="J267" s="90"/>
      <c r="K267" s="81"/>
      <c r="L267" s="105">
        <v>364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58</v>
      </c>
      <c r="B268" s="254"/>
      <c r="C268" s="254"/>
      <c r="D268" s="254"/>
      <c r="E268" s="88">
        <v>2021</v>
      </c>
      <c r="F268" s="89"/>
      <c r="G268" s="90" t="s">
        <v>2</v>
      </c>
      <c r="H268" s="90"/>
      <c r="I268" s="90"/>
      <c r="J268" s="89">
        <v>20</v>
      </c>
      <c r="K268" s="89"/>
      <c r="L268" s="105">
        <v>379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197</v>
      </c>
      <c r="B269" s="306"/>
      <c r="C269" s="306"/>
      <c r="D269" s="306"/>
      <c r="E269" s="306"/>
      <c r="F269" s="307"/>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x14ac:dyDescent="0.2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199</v>
      </c>
      <c r="B308" s="312"/>
      <c r="C308" s="312"/>
      <c r="D308" s="312"/>
      <c r="E308" s="312"/>
      <c r="F308" s="313"/>
      <c r="G308" s="292" t="s">
        <v>200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202</v>
      </c>
      <c r="H309" s="297"/>
      <c r="I309" s="297"/>
      <c r="J309" s="297"/>
      <c r="K309" s="297"/>
      <c r="L309" s="298" t="s">
        <v>203</v>
      </c>
      <c r="M309" s="297"/>
      <c r="N309" s="297"/>
      <c r="O309" s="297"/>
      <c r="P309" s="297"/>
      <c r="Q309" s="297"/>
      <c r="R309" s="297"/>
      <c r="S309" s="297"/>
      <c r="T309" s="297"/>
      <c r="U309" s="297"/>
      <c r="V309" s="297"/>
      <c r="W309" s="297"/>
      <c r="X309" s="299"/>
      <c r="Y309" s="300" t="s">
        <v>204</v>
      </c>
      <c r="Z309" s="301"/>
      <c r="AA309" s="301"/>
      <c r="AB309" s="302"/>
      <c r="AC309" s="296" t="s">
        <v>202</v>
      </c>
      <c r="AD309" s="297"/>
      <c r="AE309" s="297"/>
      <c r="AF309" s="297"/>
      <c r="AG309" s="297"/>
      <c r="AH309" s="298" t="s">
        <v>203</v>
      </c>
      <c r="AI309" s="297"/>
      <c r="AJ309" s="297"/>
      <c r="AK309" s="297"/>
      <c r="AL309" s="297"/>
      <c r="AM309" s="297"/>
      <c r="AN309" s="297"/>
      <c r="AO309" s="297"/>
      <c r="AP309" s="297"/>
      <c r="AQ309" s="297"/>
      <c r="AR309" s="297"/>
      <c r="AS309" s="297"/>
      <c r="AT309" s="299"/>
      <c r="AU309" s="300" t="s">
        <v>204</v>
      </c>
      <c r="AV309" s="301"/>
      <c r="AW309" s="301"/>
      <c r="AX309" s="303"/>
    </row>
    <row r="310" spans="1:50" ht="24.75" customHeight="1" x14ac:dyDescent="0.2">
      <c r="A310" s="314"/>
      <c r="B310" s="315"/>
      <c r="C310" s="315"/>
      <c r="D310" s="315"/>
      <c r="E310" s="315"/>
      <c r="F310" s="316"/>
      <c r="G310" s="282" t="s">
        <v>205</v>
      </c>
      <c r="H310" s="283"/>
      <c r="I310" s="283"/>
      <c r="J310" s="283"/>
      <c r="K310" s="284"/>
      <c r="L310" s="285" t="s">
        <v>206</v>
      </c>
      <c r="M310" s="286"/>
      <c r="N310" s="286"/>
      <c r="O310" s="286"/>
      <c r="P310" s="286"/>
      <c r="Q310" s="286"/>
      <c r="R310" s="286"/>
      <c r="S310" s="286"/>
      <c r="T310" s="286"/>
      <c r="U310" s="286"/>
      <c r="V310" s="286"/>
      <c r="W310" s="286"/>
      <c r="X310" s="287"/>
      <c r="Y310" s="288">
        <v>61.3</v>
      </c>
      <c r="Z310" s="289"/>
      <c r="AA310" s="289"/>
      <c r="AB310" s="290"/>
      <c r="AC310" s="282" t="s">
        <v>207</v>
      </c>
      <c r="AD310" s="283"/>
      <c r="AE310" s="283"/>
      <c r="AF310" s="283"/>
      <c r="AG310" s="284"/>
      <c r="AH310" s="285" t="s">
        <v>208</v>
      </c>
      <c r="AI310" s="286"/>
      <c r="AJ310" s="286"/>
      <c r="AK310" s="286"/>
      <c r="AL310" s="286"/>
      <c r="AM310" s="286"/>
      <c r="AN310" s="286"/>
      <c r="AO310" s="286"/>
      <c r="AP310" s="286"/>
      <c r="AQ310" s="286"/>
      <c r="AR310" s="286"/>
      <c r="AS310" s="286"/>
      <c r="AT310" s="287"/>
      <c r="AU310" s="288">
        <v>9.5</v>
      </c>
      <c r="AV310" s="289"/>
      <c r="AW310" s="289"/>
      <c r="AX310" s="291"/>
    </row>
    <row r="311" spans="1:50" ht="24.75" customHeight="1" x14ac:dyDescent="0.2">
      <c r="A311" s="314"/>
      <c r="B311" s="315"/>
      <c r="C311" s="315"/>
      <c r="D311" s="315"/>
      <c r="E311" s="315"/>
      <c r="F311" s="316"/>
      <c r="G311" s="272" t="s">
        <v>209</v>
      </c>
      <c r="H311" s="273"/>
      <c r="I311" s="273"/>
      <c r="J311" s="273"/>
      <c r="K311" s="274"/>
      <c r="L311" s="275" t="s">
        <v>210</v>
      </c>
      <c r="M311" s="276"/>
      <c r="N311" s="276"/>
      <c r="O311" s="276"/>
      <c r="P311" s="276"/>
      <c r="Q311" s="276"/>
      <c r="R311" s="276"/>
      <c r="S311" s="276"/>
      <c r="T311" s="276"/>
      <c r="U311" s="276"/>
      <c r="V311" s="276"/>
      <c r="W311" s="276"/>
      <c r="X311" s="277"/>
      <c r="Y311" s="278">
        <v>2.2000000000000002</v>
      </c>
      <c r="Z311" s="279"/>
      <c r="AA311" s="279"/>
      <c r="AB311" s="280"/>
      <c r="AC311" s="272" t="s">
        <v>21</v>
      </c>
      <c r="AD311" s="273"/>
      <c r="AE311" s="273"/>
      <c r="AF311" s="273"/>
      <c r="AG311" s="274"/>
      <c r="AH311" s="275" t="s">
        <v>21</v>
      </c>
      <c r="AI311" s="276"/>
      <c r="AJ311" s="276"/>
      <c r="AK311" s="276"/>
      <c r="AL311" s="276"/>
      <c r="AM311" s="276"/>
      <c r="AN311" s="276"/>
      <c r="AO311" s="276"/>
      <c r="AP311" s="276"/>
      <c r="AQ311" s="276"/>
      <c r="AR311" s="276"/>
      <c r="AS311" s="276"/>
      <c r="AT311" s="277"/>
      <c r="AU311" s="278" t="s">
        <v>21</v>
      </c>
      <c r="AV311" s="279"/>
      <c r="AW311" s="279"/>
      <c r="AX311" s="281"/>
    </row>
    <row r="312" spans="1:50" ht="24.75" customHeight="1" x14ac:dyDescent="0.2">
      <c r="A312" s="314"/>
      <c r="B312" s="315"/>
      <c r="C312" s="315"/>
      <c r="D312" s="315"/>
      <c r="E312" s="315"/>
      <c r="F312" s="316"/>
      <c r="G312" s="272" t="s">
        <v>211</v>
      </c>
      <c r="H312" s="273"/>
      <c r="I312" s="273"/>
      <c r="J312" s="273"/>
      <c r="K312" s="274"/>
      <c r="L312" s="275" t="s">
        <v>212</v>
      </c>
      <c r="M312" s="276"/>
      <c r="N312" s="276"/>
      <c r="O312" s="276"/>
      <c r="P312" s="276"/>
      <c r="Q312" s="276"/>
      <c r="R312" s="276"/>
      <c r="S312" s="276"/>
      <c r="T312" s="276"/>
      <c r="U312" s="276"/>
      <c r="V312" s="276"/>
      <c r="W312" s="276"/>
      <c r="X312" s="277"/>
      <c r="Y312" s="278">
        <v>5.8</v>
      </c>
      <c r="Z312" s="279"/>
      <c r="AA312" s="279"/>
      <c r="AB312" s="280"/>
      <c r="AC312" s="272" t="s">
        <v>21</v>
      </c>
      <c r="AD312" s="273"/>
      <c r="AE312" s="273"/>
      <c r="AF312" s="273"/>
      <c r="AG312" s="274"/>
      <c r="AH312" s="275" t="s">
        <v>21</v>
      </c>
      <c r="AI312" s="276"/>
      <c r="AJ312" s="276"/>
      <c r="AK312" s="276"/>
      <c r="AL312" s="276"/>
      <c r="AM312" s="276"/>
      <c r="AN312" s="276"/>
      <c r="AO312" s="276"/>
      <c r="AP312" s="276"/>
      <c r="AQ312" s="276"/>
      <c r="AR312" s="276"/>
      <c r="AS312" s="276"/>
      <c r="AT312" s="277"/>
      <c r="AU312" s="278" t="s">
        <v>21</v>
      </c>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69.3</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9.5</v>
      </c>
      <c r="AV320" s="269"/>
      <c r="AW320" s="269"/>
      <c r="AX320" s="271"/>
    </row>
    <row r="321" spans="1:51" ht="24.75" customHeight="1" x14ac:dyDescent="0.2">
      <c r="A321" s="314"/>
      <c r="B321" s="315"/>
      <c r="C321" s="315"/>
      <c r="D321" s="315"/>
      <c r="E321" s="315"/>
      <c r="F321" s="316"/>
      <c r="G321" s="292" t="s">
        <v>213</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214</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2">
      <c r="A322" s="314"/>
      <c r="B322" s="315"/>
      <c r="C322" s="315"/>
      <c r="D322" s="315"/>
      <c r="E322" s="315"/>
      <c r="F322" s="316"/>
      <c r="G322" s="296" t="s">
        <v>202</v>
      </c>
      <c r="H322" s="297"/>
      <c r="I322" s="297"/>
      <c r="J322" s="297"/>
      <c r="K322" s="297"/>
      <c r="L322" s="298" t="s">
        <v>203</v>
      </c>
      <c r="M322" s="297"/>
      <c r="N322" s="297"/>
      <c r="O322" s="297"/>
      <c r="P322" s="297"/>
      <c r="Q322" s="297"/>
      <c r="R322" s="297"/>
      <c r="S322" s="297"/>
      <c r="T322" s="297"/>
      <c r="U322" s="297"/>
      <c r="V322" s="297"/>
      <c r="W322" s="297"/>
      <c r="X322" s="299"/>
      <c r="Y322" s="300" t="s">
        <v>204</v>
      </c>
      <c r="Z322" s="301"/>
      <c r="AA322" s="301"/>
      <c r="AB322" s="302"/>
      <c r="AC322" s="296" t="s">
        <v>202</v>
      </c>
      <c r="AD322" s="297"/>
      <c r="AE322" s="297"/>
      <c r="AF322" s="297"/>
      <c r="AG322" s="297"/>
      <c r="AH322" s="298" t="s">
        <v>203</v>
      </c>
      <c r="AI322" s="297"/>
      <c r="AJ322" s="297"/>
      <c r="AK322" s="297"/>
      <c r="AL322" s="297"/>
      <c r="AM322" s="297"/>
      <c r="AN322" s="297"/>
      <c r="AO322" s="297"/>
      <c r="AP322" s="297"/>
      <c r="AQ322" s="297"/>
      <c r="AR322" s="297"/>
      <c r="AS322" s="297"/>
      <c r="AT322" s="299"/>
      <c r="AU322" s="300" t="s">
        <v>204</v>
      </c>
      <c r="AV322" s="301"/>
      <c r="AW322" s="301"/>
      <c r="AX322" s="303"/>
      <c r="AY322">
        <f t="shared" ref="AY322:AY333" si="11">$AY$321</f>
        <v>2</v>
      </c>
    </row>
    <row r="323" spans="1:51" ht="24.75" customHeight="1" x14ac:dyDescent="0.2">
      <c r="A323" s="314"/>
      <c r="B323" s="315"/>
      <c r="C323" s="315"/>
      <c r="D323" s="315"/>
      <c r="E323" s="315"/>
      <c r="F323" s="316"/>
      <c r="G323" s="282" t="s">
        <v>207</v>
      </c>
      <c r="H323" s="283"/>
      <c r="I323" s="283"/>
      <c r="J323" s="283"/>
      <c r="K323" s="284"/>
      <c r="L323" s="285" t="s">
        <v>215</v>
      </c>
      <c r="M323" s="286"/>
      <c r="N323" s="286"/>
      <c r="O323" s="286"/>
      <c r="P323" s="286"/>
      <c r="Q323" s="286"/>
      <c r="R323" s="286"/>
      <c r="S323" s="286"/>
      <c r="T323" s="286"/>
      <c r="U323" s="286"/>
      <c r="V323" s="286"/>
      <c r="W323" s="286"/>
      <c r="X323" s="287"/>
      <c r="Y323" s="288">
        <v>6.1</v>
      </c>
      <c r="Z323" s="289"/>
      <c r="AA323" s="289"/>
      <c r="AB323" s="290"/>
      <c r="AC323" s="282" t="s">
        <v>21</v>
      </c>
      <c r="AD323" s="283"/>
      <c r="AE323" s="283"/>
      <c r="AF323" s="283"/>
      <c r="AG323" s="284"/>
      <c r="AH323" s="285" t="s">
        <v>21</v>
      </c>
      <c r="AI323" s="286"/>
      <c r="AJ323" s="286"/>
      <c r="AK323" s="286"/>
      <c r="AL323" s="286"/>
      <c r="AM323" s="286"/>
      <c r="AN323" s="286"/>
      <c r="AO323" s="286"/>
      <c r="AP323" s="286"/>
      <c r="AQ323" s="286"/>
      <c r="AR323" s="286"/>
      <c r="AS323" s="286"/>
      <c r="AT323" s="287"/>
      <c r="AU323" s="288" t="s">
        <v>21</v>
      </c>
      <c r="AV323" s="289"/>
      <c r="AW323" s="289"/>
      <c r="AX323" s="291"/>
      <c r="AY323">
        <f t="shared" si="11"/>
        <v>2</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6.1</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2">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202</v>
      </c>
      <c r="H335" s="297"/>
      <c r="I335" s="297"/>
      <c r="J335" s="297"/>
      <c r="K335" s="297"/>
      <c r="L335" s="298" t="s">
        <v>203</v>
      </c>
      <c r="M335" s="297"/>
      <c r="N335" s="297"/>
      <c r="O335" s="297"/>
      <c r="P335" s="297"/>
      <c r="Q335" s="297"/>
      <c r="R335" s="297"/>
      <c r="S335" s="297"/>
      <c r="T335" s="297"/>
      <c r="U335" s="297"/>
      <c r="V335" s="297"/>
      <c r="W335" s="297"/>
      <c r="X335" s="299"/>
      <c r="Y335" s="300" t="s">
        <v>204</v>
      </c>
      <c r="Z335" s="301"/>
      <c r="AA335" s="301"/>
      <c r="AB335" s="302"/>
      <c r="AC335" s="296" t="s">
        <v>202</v>
      </c>
      <c r="AD335" s="297"/>
      <c r="AE335" s="297"/>
      <c r="AF335" s="297"/>
      <c r="AG335" s="297"/>
      <c r="AH335" s="298" t="s">
        <v>203</v>
      </c>
      <c r="AI335" s="297"/>
      <c r="AJ335" s="297"/>
      <c r="AK335" s="297"/>
      <c r="AL335" s="297"/>
      <c r="AM335" s="297"/>
      <c r="AN335" s="297"/>
      <c r="AO335" s="297"/>
      <c r="AP335" s="297"/>
      <c r="AQ335" s="297"/>
      <c r="AR335" s="297"/>
      <c r="AS335" s="297"/>
      <c r="AT335" s="299"/>
      <c r="AU335" s="300" t="s">
        <v>204</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202</v>
      </c>
      <c r="H348" s="297"/>
      <c r="I348" s="297"/>
      <c r="J348" s="297"/>
      <c r="K348" s="297"/>
      <c r="L348" s="298" t="s">
        <v>203</v>
      </c>
      <c r="M348" s="297"/>
      <c r="N348" s="297"/>
      <c r="O348" s="297"/>
      <c r="P348" s="297"/>
      <c r="Q348" s="297"/>
      <c r="R348" s="297"/>
      <c r="S348" s="297"/>
      <c r="T348" s="297"/>
      <c r="U348" s="297"/>
      <c r="V348" s="297"/>
      <c r="W348" s="297"/>
      <c r="X348" s="299"/>
      <c r="Y348" s="300" t="s">
        <v>204</v>
      </c>
      <c r="Z348" s="301"/>
      <c r="AA348" s="301"/>
      <c r="AB348" s="302"/>
      <c r="AC348" s="296" t="s">
        <v>202</v>
      </c>
      <c r="AD348" s="297"/>
      <c r="AE348" s="297"/>
      <c r="AF348" s="297"/>
      <c r="AG348" s="297"/>
      <c r="AH348" s="298" t="s">
        <v>203</v>
      </c>
      <c r="AI348" s="297"/>
      <c r="AJ348" s="297"/>
      <c r="AK348" s="297"/>
      <c r="AL348" s="297"/>
      <c r="AM348" s="297"/>
      <c r="AN348" s="297"/>
      <c r="AO348" s="297"/>
      <c r="AP348" s="297"/>
      <c r="AQ348" s="297"/>
      <c r="AR348" s="297"/>
      <c r="AS348" s="297"/>
      <c r="AT348" s="299"/>
      <c r="AU348" s="300" t="s">
        <v>204</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114</v>
      </c>
      <c r="AM360" s="262"/>
      <c r="AN360" s="262"/>
      <c r="AO360" s="83" t="s">
        <v>221</v>
      </c>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9" customHeight="1" x14ac:dyDescent="0.2">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2" customHeight="1" x14ac:dyDescent="0.2">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62.5" customHeight="1" x14ac:dyDescent="0.2">
      <c r="A366" s="230">
        <v>1</v>
      </c>
      <c r="B366" s="230">
        <v>1</v>
      </c>
      <c r="C366" s="248" t="s">
        <v>232</v>
      </c>
      <c r="D366" s="248"/>
      <c r="E366" s="248"/>
      <c r="F366" s="248"/>
      <c r="G366" s="248"/>
      <c r="H366" s="248"/>
      <c r="I366" s="248"/>
      <c r="J366" s="233">
        <v>4010001054032</v>
      </c>
      <c r="K366" s="234"/>
      <c r="L366" s="234"/>
      <c r="M366" s="234"/>
      <c r="N366" s="234"/>
      <c r="O366" s="234"/>
      <c r="P366" s="235" t="s">
        <v>233</v>
      </c>
      <c r="Q366" s="235"/>
      <c r="R366" s="235"/>
      <c r="S366" s="235"/>
      <c r="T366" s="235"/>
      <c r="U366" s="235"/>
      <c r="V366" s="235"/>
      <c r="W366" s="235"/>
      <c r="X366" s="235"/>
      <c r="Y366" s="236">
        <v>29</v>
      </c>
      <c r="Z366" s="237"/>
      <c r="AA366" s="237"/>
      <c r="AB366" s="238"/>
      <c r="AC366" s="222" t="s">
        <v>234</v>
      </c>
      <c r="AD366" s="223"/>
      <c r="AE366" s="223"/>
      <c r="AF366" s="223"/>
      <c r="AG366" s="223"/>
      <c r="AH366" s="251">
        <v>2</v>
      </c>
      <c r="AI366" s="252"/>
      <c r="AJ366" s="252"/>
      <c r="AK366" s="252"/>
      <c r="AL366" s="226">
        <v>93.06</v>
      </c>
      <c r="AM366" s="227"/>
      <c r="AN366" s="227"/>
      <c r="AO366" s="228"/>
      <c r="AP366" s="229" t="s">
        <v>21</v>
      </c>
      <c r="AQ366" s="229"/>
      <c r="AR366" s="229"/>
      <c r="AS366" s="229"/>
      <c r="AT366" s="229"/>
      <c r="AU366" s="229"/>
      <c r="AV366" s="229"/>
      <c r="AW366" s="229"/>
      <c r="AX366" s="229"/>
    </row>
    <row r="367" spans="1:51" ht="55" customHeight="1" x14ac:dyDescent="0.2">
      <c r="A367" s="230">
        <v>2</v>
      </c>
      <c r="B367" s="230">
        <v>1</v>
      </c>
      <c r="C367" s="249" t="s">
        <v>232</v>
      </c>
      <c r="D367" s="248"/>
      <c r="E367" s="248"/>
      <c r="F367" s="248"/>
      <c r="G367" s="248"/>
      <c r="H367" s="248"/>
      <c r="I367" s="248"/>
      <c r="J367" s="233">
        <v>4010001054032</v>
      </c>
      <c r="K367" s="234"/>
      <c r="L367" s="234"/>
      <c r="M367" s="234"/>
      <c r="N367" s="234"/>
      <c r="O367" s="234"/>
      <c r="P367" s="235" t="s">
        <v>235</v>
      </c>
      <c r="Q367" s="235"/>
      <c r="R367" s="235"/>
      <c r="S367" s="235"/>
      <c r="T367" s="235"/>
      <c r="U367" s="235"/>
      <c r="V367" s="235"/>
      <c r="W367" s="235"/>
      <c r="X367" s="235"/>
      <c r="Y367" s="236">
        <v>20.5</v>
      </c>
      <c r="Z367" s="237"/>
      <c r="AA367" s="237"/>
      <c r="AB367" s="238"/>
      <c r="AC367" s="222" t="s">
        <v>234</v>
      </c>
      <c r="AD367" s="223"/>
      <c r="AE367" s="223"/>
      <c r="AF367" s="223"/>
      <c r="AG367" s="223"/>
      <c r="AH367" s="251">
        <v>2</v>
      </c>
      <c r="AI367" s="252"/>
      <c r="AJ367" s="252"/>
      <c r="AK367" s="252"/>
      <c r="AL367" s="226">
        <v>60.27</v>
      </c>
      <c r="AM367" s="227"/>
      <c r="AN367" s="227"/>
      <c r="AO367" s="228"/>
      <c r="AP367" s="229" t="s">
        <v>21</v>
      </c>
      <c r="AQ367" s="229"/>
      <c r="AR367" s="229"/>
      <c r="AS367" s="229"/>
      <c r="AT367" s="229"/>
      <c r="AU367" s="229"/>
      <c r="AV367" s="229"/>
      <c r="AW367" s="229"/>
      <c r="AX367" s="229"/>
      <c r="AY367">
        <f>COUNTA($C$367)</f>
        <v>1</v>
      </c>
    </row>
    <row r="368" spans="1:51" ht="53.5" customHeight="1" x14ac:dyDescent="0.2">
      <c r="A368" s="230">
        <v>3</v>
      </c>
      <c r="B368" s="230">
        <v>1</v>
      </c>
      <c r="C368" s="249" t="s">
        <v>232</v>
      </c>
      <c r="D368" s="248"/>
      <c r="E368" s="248"/>
      <c r="F368" s="248"/>
      <c r="G368" s="248"/>
      <c r="H368" s="248"/>
      <c r="I368" s="248"/>
      <c r="J368" s="233">
        <v>4010001054032</v>
      </c>
      <c r="K368" s="234"/>
      <c r="L368" s="234"/>
      <c r="M368" s="234"/>
      <c r="N368" s="234"/>
      <c r="O368" s="234"/>
      <c r="P368" s="250" t="s">
        <v>236</v>
      </c>
      <c r="Q368" s="235"/>
      <c r="R368" s="235"/>
      <c r="S368" s="235"/>
      <c r="T368" s="235"/>
      <c r="U368" s="235"/>
      <c r="V368" s="235"/>
      <c r="W368" s="235"/>
      <c r="X368" s="235"/>
      <c r="Y368" s="236">
        <v>19.8</v>
      </c>
      <c r="Z368" s="237"/>
      <c r="AA368" s="237"/>
      <c r="AB368" s="238"/>
      <c r="AC368" s="222" t="s">
        <v>234</v>
      </c>
      <c r="AD368" s="223"/>
      <c r="AE368" s="223"/>
      <c r="AF368" s="223"/>
      <c r="AG368" s="223"/>
      <c r="AH368" s="224">
        <v>1</v>
      </c>
      <c r="AI368" s="225"/>
      <c r="AJ368" s="225"/>
      <c r="AK368" s="225"/>
      <c r="AL368" s="226">
        <v>82.5</v>
      </c>
      <c r="AM368" s="227"/>
      <c r="AN368" s="227"/>
      <c r="AO368" s="228"/>
      <c r="AP368" s="229" t="s">
        <v>21</v>
      </c>
      <c r="AQ368" s="229"/>
      <c r="AR368" s="229"/>
      <c r="AS368" s="229"/>
      <c r="AT368" s="229"/>
      <c r="AU368" s="229"/>
      <c r="AV368" s="229"/>
      <c r="AW368" s="229"/>
      <c r="AX368" s="229"/>
      <c r="AY368">
        <f>COUNTA($C$368)</f>
        <v>1</v>
      </c>
    </row>
    <row r="369" spans="1:51" ht="77.5" customHeight="1" x14ac:dyDescent="0.2">
      <c r="A369" s="230">
        <v>4</v>
      </c>
      <c r="B369" s="230">
        <v>1</v>
      </c>
      <c r="C369" s="249" t="s">
        <v>237</v>
      </c>
      <c r="D369" s="248"/>
      <c r="E369" s="248"/>
      <c r="F369" s="248"/>
      <c r="G369" s="248"/>
      <c r="H369" s="248"/>
      <c r="I369" s="248"/>
      <c r="J369" s="233">
        <v>2010001029085</v>
      </c>
      <c r="K369" s="234"/>
      <c r="L369" s="234"/>
      <c r="M369" s="234"/>
      <c r="N369" s="234"/>
      <c r="O369" s="234"/>
      <c r="P369" s="250" t="s">
        <v>238</v>
      </c>
      <c r="Q369" s="235"/>
      <c r="R369" s="235"/>
      <c r="S369" s="235"/>
      <c r="T369" s="235"/>
      <c r="U369" s="235"/>
      <c r="V369" s="235"/>
      <c r="W369" s="235"/>
      <c r="X369" s="235"/>
      <c r="Y369" s="236">
        <v>25.2</v>
      </c>
      <c r="Z369" s="237"/>
      <c r="AA369" s="237"/>
      <c r="AB369" s="238"/>
      <c r="AC369" s="222" t="s">
        <v>234</v>
      </c>
      <c r="AD369" s="223"/>
      <c r="AE369" s="223"/>
      <c r="AF369" s="223"/>
      <c r="AG369" s="223"/>
      <c r="AH369" s="224">
        <v>2</v>
      </c>
      <c r="AI369" s="225"/>
      <c r="AJ369" s="225"/>
      <c r="AK369" s="225"/>
      <c r="AL369" s="226">
        <v>70.099999999999994</v>
      </c>
      <c r="AM369" s="227"/>
      <c r="AN369" s="227"/>
      <c r="AO369" s="228"/>
      <c r="AP369" s="229" t="s">
        <v>21</v>
      </c>
      <c r="AQ369" s="229"/>
      <c r="AR369" s="229"/>
      <c r="AS369" s="229"/>
      <c r="AT369" s="229"/>
      <c r="AU369" s="229"/>
      <c r="AV369" s="229"/>
      <c r="AW369" s="229"/>
      <c r="AX369" s="229"/>
      <c r="AY369">
        <f>COUNTA($C$369)</f>
        <v>1</v>
      </c>
    </row>
    <row r="370" spans="1:51" ht="77.150000000000006" customHeight="1" x14ac:dyDescent="0.2">
      <c r="A370" s="230">
        <v>5</v>
      </c>
      <c r="B370" s="230">
        <v>1</v>
      </c>
      <c r="C370" s="249" t="s">
        <v>237</v>
      </c>
      <c r="D370" s="248"/>
      <c r="E370" s="248"/>
      <c r="F370" s="248"/>
      <c r="G370" s="248"/>
      <c r="H370" s="248"/>
      <c r="I370" s="248"/>
      <c r="J370" s="233">
        <v>2010001029085</v>
      </c>
      <c r="K370" s="234"/>
      <c r="L370" s="234"/>
      <c r="M370" s="234"/>
      <c r="N370" s="234"/>
      <c r="O370" s="234"/>
      <c r="P370" s="235" t="s">
        <v>239</v>
      </c>
      <c r="Q370" s="235"/>
      <c r="R370" s="235"/>
      <c r="S370" s="235"/>
      <c r="T370" s="235"/>
      <c r="U370" s="235"/>
      <c r="V370" s="235"/>
      <c r="W370" s="235"/>
      <c r="X370" s="235"/>
      <c r="Y370" s="236">
        <v>24.9</v>
      </c>
      <c r="Z370" s="237"/>
      <c r="AA370" s="237"/>
      <c r="AB370" s="238"/>
      <c r="AC370" s="222" t="s">
        <v>234</v>
      </c>
      <c r="AD370" s="223"/>
      <c r="AE370" s="223"/>
      <c r="AF370" s="223"/>
      <c r="AG370" s="223"/>
      <c r="AH370" s="224">
        <v>3</v>
      </c>
      <c r="AI370" s="225"/>
      <c r="AJ370" s="225"/>
      <c r="AK370" s="225"/>
      <c r="AL370" s="226">
        <v>99.84</v>
      </c>
      <c r="AM370" s="227"/>
      <c r="AN370" s="227"/>
      <c r="AO370" s="228"/>
      <c r="AP370" s="229" t="s">
        <v>21</v>
      </c>
      <c r="AQ370" s="229"/>
      <c r="AR370" s="229"/>
      <c r="AS370" s="229"/>
      <c r="AT370" s="229"/>
      <c r="AU370" s="229"/>
      <c r="AV370" s="229"/>
      <c r="AW370" s="229"/>
      <c r="AX370" s="229"/>
      <c r="AY370">
        <f>COUNTA($C$370)</f>
        <v>1</v>
      </c>
    </row>
    <row r="371" spans="1:51" ht="89.25" customHeight="1" x14ac:dyDescent="0.2">
      <c r="A371" s="230">
        <v>6</v>
      </c>
      <c r="B371" s="230">
        <v>1</v>
      </c>
      <c r="C371" s="249" t="s">
        <v>240</v>
      </c>
      <c r="D371" s="248"/>
      <c r="E371" s="248"/>
      <c r="F371" s="248"/>
      <c r="G371" s="248"/>
      <c r="H371" s="248"/>
      <c r="I371" s="248"/>
      <c r="J371" s="233">
        <v>4010401004058</v>
      </c>
      <c r="K371" s="234"/>
      <c r="L371" s="234"/>
      <c r="M371" s="234"/>
      <c r="N371" s="234"/>
      <c r="O371" s="234"/>
      <c r="P371" s="235" t="s">
        <v>241</v>
      </c>
      <c r="Q371" s="235"/>
      <c r="R371" s="235"/>
      <c r="S371" s="235"/>
      <c r="T371" s="235"/>
      <c r="U371" s="235"/>
      <c r="V371" s="235"/>
      <c r="W371" s="235"/>
      <c r="X371" s="235"/>
      <c r="Y371" s="236">
        <v>24.2</v>
      </c>
      <c r="Z371" s="237"/>
      <c r="AA371" s="237"/>
      <c r="AB371" s="238"/>
      <c r="AC371" s="222" t="s">
        <v>234</v>
      </c>
      <c r="AD371" s="223"/>
      <c r="AE371" s="223"/>
      <c r="AF371" s="223"/>
      <c r="AG371" s="223"/>
      <c r="AH371" s="224">
        <v>2</v>
      </c>
      <c r="AI371" s="225"/>
      <c r="AJ371" s="225"/>
      <c r="AK371" s="225"/>
      <c r="AL371" s="226">
        <v>98.23</v>
      </c>
      <c r="AM371" s="227"/>
      <c r="AN371" s="227"/>
      <c r="AO371" s="228"/>
      <c r="AP371" s="229" t="s">
        <v>21</v>
      </c>
      <c r="AQ371" s="229"/>
      <c r="AR371" s="229"/>
      <c r="AS371" s="229"/>
      <c r="AT371" s="229"/>
      <c r="AU371" s="229"/>
      <c r="AV371" s="229"/>
      <c r="AW371" s="229"/>
      <c r="AX371" s="229"/>
      <c r="AY371">
        <f>COUNTA($C$371)</f>
        <v>1</v>
      </c>
    </row>
    <row r="372" spans="1:51" ht="51.65" customHeight="1" x14ac:dyDescent="0.2">
      <c r="A372" s="230">
        <v>7</v>
      </c>
      <c r="B372" s="230">
        <v>1</v>
      </c>
      <c r="C372" s="249" t="s">
        <v>242</v>
      </c>
      <c r="D372" s="248"/>
      <c r="E372" s="248"/>
      <c r="F372" s="248"/>
      <c r="G372" s="248"/>
      <c r="H372" s="248"/>
      <c r="I372" s="248"/>
      <c r="J372" s="233">
        <v>7010401018377</v>
      </c>
      <c r="K372" s="234"/>
      <c r="L372" s="234"/>
      <c r="M372" s="234"/>
      <c r="N372" s="234"/>
      <c r="O372" s="234"/>
      <c r="P372" s="235" t="s">
        <v>243</v>
      </c>
      <c r="Q372" s="235"/>
      <c r="R372" s="235"/>
      <c r="S372" s="235"/>
      <c r="T372" s="235"/>
      <c r="U372" s="235"/>
      <c r="V372" s="235"/>
      <c r="W372" s="235"/>
      <c r="X372" s="235"/>
      <c r="Y372" s="236">
        <v>22.8</v>
      </c>
      <c r="Z372" s="237"/>
      <c r="AA372" s="237"/>
      <c r="AB372" s="238"/>
      <c r="AC372" s="222" t="s">
        <v>234</v>
      </c>
      <c r="AD372" s="223"/>
      <c r="AE372" s="223"/>
      <c r="AF372" s="223"/>
      <c r="AG372" s="223"/>
      <c r="AH372" s="224">
        <v>2</v>
      </c>
      <c r="AI372" s="225"/>
      <c r="AJ372" s="225"/>
      <c r="AK372" s="225"/>
      <c r="AL372" s="226">
        <v>85.05</v>
      </c>
      <c r="AM372" s="227"/>
      <c r="AN372" s="227"/>
      <c r="AO372" s="228"/>
      <c r="AP372" s="229" t="s">
        <v>21</v>
      </c>
      <c r="AQ372" s="229"/>
      <c r="AR372" s="229"/>
      <c r="AS372" s="229"/>
      <c r="AT372" s="229"/>
      <c r="AU372" s="229"/>
      <c r="AV372" s="229"/>
      <c r="AW372" s="229"/>
      <c r="AX372" s="229"/>
      <c r="AY372">
        <f>COUNTA($C$372)</f>
        <v>1</v>
      </c>
    </row>
    <row r="373" spans="1:51" ht="85" customHeight="1" x14ac:dyDescent="0.2">
      <c r="A373" s="230">
        <v>8</v>
      </c>
      <c r="B373" s="230">
        <v>1</v>
      </c>
      <c r="C373" s="248" t="s">
        <v>244</v>
      </c>
      <c r="D373" s="248"/>
      <c r="E373" s="248"/>
      <c r="F373" s="248"/>
      <c r="G373" s="248"/>
      <c r="H373" s="248"/>
      <c r="I373" s="248"/>
      <c r="J373" s="233">
        <v>1010001143390</v>
      </c>
      <c r="K373" s="234"/>
      <c r="L373" s="234"/>
      <c r="M373" s="234"/>
      <c r="N373" s="234"/>
      <c r="O373" s="234"/>
      <c r="P373" s="235" t="s">
        <v>245</v>
      </c>
      <c r="Q373" s="235"/>
      <c r="R373" s="235"/>
      <c r="S373" s="235"/>
      <c r="T373" s="235"/>
      <c r="U373" s="235"/>
      <c r="V373" s="235"/>
      <c r="W373" s="235"/>
      <c r="X373" s="235"/>
      <c r="Y373" s="236">
        <v>20.8</v>
      </c>
      <c r="Z373" s="237"/>
      <c r="AA373" s="237"/>
      <c r="AB373" s="238"/>
      <c r="AC373" s="222" t="s">
        <v>234</v>
      </c>
      <c r="AD373" s="223"/>
      <c r="AE373" s="223"/>
      <c r="AF373" s="223"/>
      <c r="AG373" s="223"/>
      <c r="AH373" s="224">
        <v>2</v>
      </c>
      <c r="AI373" s="225"/>
      <c r="AJ373" s="225"/>
      <c r="AK373" s="225"/>
      <c r="AL373" s="226">
        <v>83.43</v>
      </c>
      <c r="AM373" s="227"/>
      <c r="AN373" s="227"/>
      <c r="AO373" s="228"/>
      <c r="AP373" s="229" t="s">
        <v>21</v>
      </c>
      <c r="AQ373" s="229"/>
      <c r="AR373" s="229"/>
      <c r="AS373" s="229"/>
      <c r="AT373" s="229"/>
      <c r="AU373" s="229"/>
      <c r="AV373" s="229"/>
      <c r="AW373" s="229"/>
      <c r="AX373" s="229"/>
      <c r="AY373">
        <f>COUNTA($C$373)</f>
        <v>1</v>
      </c>
    </row>
    <row r="374" spans="1:51" ht="64.5" customHeight="1" x14ac:dyDescent="0.2">
      <c r="A374" s="230">
        <v>9</v>
      </c>
      <c r="B374" s="230">
        <v>1</v>
      </c>
      <c r="C374" s="248" t="s">
        <v>246</v>
      </c>
      <c r="D374" s="248"/>
      <c r="E374" s="248"/>
      <c r="F374" s="248"/>
      <c r="G374" s="248"/>
      <c r="H374" s="248"/>
      <c r="I374" s="248"/>
      <c r="J374" s="233">
        <v>6010001030403</v>
      </c>
      <c r="K374" s="234"/>
      <c r="L374" s="234"/>
      <c r="M374" s="234"/>
      <c r="N374" s="234"/>
      <c r="O374" s="234"/>
      <c r="P374" s="235" t="s">
        <v>247</v>
      </c>
      <c r="Q374" s="235"/>
      <c r="R374" s="235"/>
      <c r="S374" s="235"/>
      <c r="T374" s="235"/>
      <c r="U374" s="235"/>
      <c r="V374" s="235"/>
      <c r="W374" s="235"/>
      <c r="X374" s="235"/>
      <c r="Y374" s="236">
        <v>20.5</v>
      </c>
      <c r="Z374" s="237"/>
      <c r="AA374" s="237"/>
      <c r="AB374" s="238"/>
      <c r="AC374" s="222" t="s">
        <v>234</v>
      </c>
      <c r="AD374" s="223"/>
      <c r="AE374" s="223"/>
      <c r="AF374" s="223"/>
      <c r="AG374" s="223"/>
      <c r="AH374" s="224">
        <v>3</v>
      </c>
      <c r="AI374" s="225"/>
      <c r="AJ374" s="225"/>
      <c r="AK374" s="225"/>
      <c r="AL374" s="226">
        <v>79.42</v>
      </c>
      <c r="AM374" s="227"/>
      <c r="AN374" s="227"/>
      <c r="AO374" s="228"/>
      <c r="AP374" s="229" t="s">
        <v>21</v>
      </c>
      <c r="AQ374" s="229"/>
      <c r="AR374" s="229"/>
      <c r="AS374" s="229"/>
      <c r="AT374" s="229"/>
      <c r="AU374" s="229"/>
      <c r="AV374" s="229"/>
      <c r="AW374" s="229"/>
      <c r="AX374" s="229"/>
      <c r="AY374">
        <f>COUNTA($C$374)</f>
        <v>1</v>
      </c>
    </row>
    <row r="375" spans="1:51" ht="61" customHeight="1" x14ac:dyDescent="0.2">
      <c r="A375" s="230">
        <v>10</v>
      </c>
      <c r="B375" s="230">
        <v>1</v>
      </c>
      <c r="C375" s="248" t="s">
        <v>248</v>
      </c>
      <c r="D375" s="248"/>
      <c r="E375" s="248"/>
      <c r="F375" s="248"/>
      <c r="G375" s="248"/>
      <c r="H375" s="248"/>
      <c r="I375" s="248"/>
      <c r="J375" s="233">
        <v>9010005005761</v>
      </c>
      <c r="K375" s="234"/>
      <c r="L375" s="234"/>
      <c r="M375" s="234"/>
      <c r="N375" s="234"/>
      <c r="O375" s="234"/>
      <c r="P375" s="235" t="s">
        <v>249</v>
      </c>
      <c r="Q375" s="235"/>
      <c r="R375" s="235"/>
      <c r="S375" s="235"/>
      <c r="T375" s="235"/>
      <c r="U375" s="235"/>
      <c r="V375" s="235"/>
      <c r="W375" s="235"/>
      <c r="X375" s="235"/>
      <c r="Y375" s="236">
        <v>19.7</v>
      </c>
      <c r="Z375" s="237"/>
      <c r="AA375" s="237"/>
      <c r="AB375" s="238"/>
      <c r="AC375" s="222" t="s">
        <v>234</v>
      </c>
      <c r="AD375" s="223"/>
      <c r="AE375" s="223"/>
      <c r="AF375" s="223"/>
      <c r="AG375" s="223"/>
      <c r="AH375" s="224">
        <v>3</v>
      </c>
      <c r="AI375" s="225"/>
      <c r="AJ375" s="225"/>
      <c r="AK375" s="225"/>
      <c r="AL375" s="226">
        <v>99.67</v>
      </c>
      <c r="AM375" s="227"/>
      <c r="AN375" s="227"/>
      <c r="AO375" s="228"/>
      <c r="AP375" s="229" t="s">
        <v>21</v>
      </c>
      <c r="AQ375" s="229"/>
      <c r="AR375" s="229"/>
      <c r="AS375" s="229"/>
      <c r="AT375" s="229"/>
      <c r="AU375" s="229"/>
      <c r="AV375" s="229"/>
      <c r="AW375" s="229"/>
      <c r="AX375" s="229"/>
      <c r="AY375">
        <f>COUNTA($C$375)</f>
        <v>1</v>
      </c>
    </row>
    <row r="376" spans="1:51" ht="65.150000000000006" customHeight="1" x14ac:dyDescent="0.2">
      <c r="A376" s="230">
        <v>11</v>
      </c>
      <c r="B376" s="230">
        <v>1</v>
      </c>
      <c r="C376" s="248" t="s">
        <v>250</v>
      </c>
      <c r="D376" s="248"/>
      <c r="E376" s="248"/>
      <c r="F376" s="248"/>
      <c r="G376" s="248"/>
      <c r="H376" s="248"/>
      <c r="I376" s="248"/>
      <c r="J376" s="233">
        <v>4010701026082</v>
      </c>
      <c r="K376" s="234"/>
      <c r="L376" s="234"/>
      <c r="M376" s="234"/>
      <c r="N376" s="234"/>
      <c r="O376" s="234"/>
      <c r="P376" s="235" t="s">
        <v>251</v>
      </c>
      <c r="Q376" s="235"/>
      <c r="R376" s="235"/>
      <c r="S376" s="235"/>
      <c r="T376" s="235"/>
      <c r="U376" s="235"/>
      <c r="V376" s="235"/>
      <c r="W376" s="235"/>
      <c r="X376" s="235"/>
      <c r="Y376" s="236">
        <v>19.399999999999999</v>
      </c>
      <c r="Z376" s="237"/>
      <c r="AA376" s="237"/>
      <c r="AB376" s="238"/>
      <c r="AC376" s="222" t="s">
        <v>234</v>
      </c>
      <c r="AD376" s="223"/>
      <c r="AE376" s="223"/>
      <c r="AF376" s="223"/>
      <c r="AG376" s="223"/>
      <c r="AH376" s="224">
        <v>1</v>
      </c>
      <c r="AI376" s="225"/>
      <c r="AJ376" s="225"/>
      <c r="AK376" s="225"/>
      <c r="AL376" s="226">
        <v>79.66</v>
      </c>
      <c r="AM376" s="227"/>
      <c r="AN376" s="227"/>
      <c r="AO376" s="228"/>
      <c r="AP376" s="229" t="s">
        <v>21</v>
      </c>
      <c r="AQ376" s="229"/>
      <c r="AR376" s="229"/>
      <c r="AS376" s="229"/>
      <c r="AT376" s="229"/>
      <c r="AU376" s="229"/>
      <c r="AV376" s="229"/>
      <c r="AW376" s="229"/>
      <c r="AX376" s="229"/>
      <c r="AY376">
        <f>COUNTA($C$376)</f>
        <v>1</v>
      </c>
    </row>
    <row r="377" spans="1:51" ht="76" customHeight="1" x14ac:dyDescent="0.2">
      <c r="A377" s="230">
        <v>12</v>
      </c>
      <c r="B377" s="230">
        <v>1</v>
      </c>
      <c r="C377" s="248" t="s">
        <v>252</v>
      </c>
      <c r="D377" s="248"/>
      <c r="E377" s="248"/>
      <c r="F377" s="248"/>
      <c r="G377" s="248"/>
      <c r="H377" s="248"/>
      <c r="I377" s="248"/>
      <c r="J377" s="233">
        <v>6010001107003</v>
      </c>
      <c r="K377" s="234"/>
      <c r="L377" s="234"/>
      <c r="M377" s="234"/>
      <c r="N377" s="234"/>
      <c r="O377" s="234"/>
      <c r="P377" s="235" t="s">
        <v>253</v>
      </c>
      <c r="Q377" s="235"/>
      <c r="R377" s="235"/>
      <c r="S377" s="235"/>
      <c r="T377" s="235"/>
      <c r="U377" s="235"/>
      <c r="V377" s="235"/>
      <c r="W377" s="235"/>
      <c r="X377" s="235"/>
      <c r="Y377" s="236">
        <v>19.100000000000001</v>
      </c>
      <c r="Z377" s="237"/>
      <c r="AA377" s="237"/>
      <c r="AB377" s="238"/>
      <c r="AC377" s="222" t="s">
        <v>234</v>
      </c>
      <c r="AD377" s="223"/>
      <c r="AE377" s="223"/>
      <c r="AF377" s="223"/>
      <c r="AG377" s="223"/>
      <c r="AH377" s="224">
        <v>3</v>
      </c>
      <c r="AI377" s="225"/>
      <c r="AJ377" s="225"/>
      <c r="AK377" s="225"/>
      <c r="AL377" s="226">
        <v>70.900000000000006</v>
      </c>
      <c r="AM377" s="227"/>
      <c r="AN377" s="227"/>
      <c r="AO377" s="228"/>
      <c r="AP377" s="229" t="s">
        <v>21</v>
      </c>
      <c r="AQ377" s="229"/>
      <c r="AR377" s="229"/>
      <c r="AS377" s="229"/>
      <c r="AT377" s="229"/>
      <c r="AU377" s="229"/>
      <c r="AV377" s="229"/>
      <c r="AW377" s="229"/>
      <c r="AX377" s="229"/>
      <c r="AY377">
        <f>COUNTA($C$377)</f>
        <v>1</v>
      </c>
    </row>
    <row r="378" spans="1:51" ht="55" customHeight="1" x14ac:dyDescent="0.2">
      <c r="A378" s="230">
        <v>13</v>
      </c>
      <c r="B378" s="230">
        <v>1</v>
      </c>
      <c r="C378" s="248" t="s">
        <v>254</v>
      </c>
      <c r="D378" s="248"/>
      <c r="E378" s="248"/>
      <c r="F378" s="248"/>
      <c r="G378" s="248"/>
      <c r="H378" s="248"/>
      <c r="I378" s="248"/>
      <c r="J378" s="233">
        <v>3011001064518</v>
      </c>
      <c r="K378" s="234"/>
      <c r="L378" s="234"/>
      <c r="M378" s="234"/>
      <c r="N378" s="234"/>
      <c r="O378" s="234"/>
      <c r="P378" s="235" t="s">
        <v>255</v>
      </c>
      <c r="Q378" s="235"/>
      <c r="R378" s="235"/>
      <c r="S378" s="235"/>
      <c r="T378" s="235"/>
      <c r="U378" s="235"/>
      <c r="V378" s="235"/>
      <c r="W378" s="235"/>
      <c r="X378" s="235"/>
      <c r="Y378" s="236">
        <v>18.899999999999999</v>
      </c>
      <c r="Z378" s="237"/>
      <c r="AA378" s="237"/>
      <c r="AB378" s="238"/>
      <c r="AC378" s="222" t="s">
        <v>256</v>
      </c>
      <c r="AD378" s="223"/>
      <c r="AE378" s="223"/>
      <c r="AF378" s="223"/>
      <c r="AG378" s="223"/>
      <c r="AH378" s="224" t="s">
        <v>21</v>
      </c>
      <c r="AI378" s="225"/>
      <c r="AJ378" s="225"/>
      <c r="AK378" s="225"/>
      <c r="AL378" s="226" t="s">
        <v>21</v>
      </c>
      <c r="AM378" s="227"/>
      <c r="AN378" s="227"/>
      <c r="AO378" s="228"/>
      <c r="AP378" s="229" t="s">
        <v>21</v>
      </c>
      <c r="AQ378" s="229"/>
      <c r="AR378" s="229"/>
      <c r="AS378" s="229"/>
      <c r="AT378" s="229"/>
      <c r="AU378" s="229"/>
      <c r="AV378" s="229"/>
      <c r="AW378" s="229"/>
      <c r="AX378" s="229"/>
      <c r="AY378">
        <f>COUNTA($C$378)</f>
        <v>1</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1</v>
      </c>
    </row>
    <row r="399" spans="1:51" ht="30" customHeight="1" x14ac:dyDescent="0.2">
      <c r="A399" s="230">
        <v>1</v>
      </c>
      <c r="B399" s="230">
        <v>1</v>
      </c>
      <c r="C399" s="248" t="s">
        <v>258</v>
      </c>
      <c r="D399" s="248"/>
      <c r="E399" s="248"/>
      <c r="F399" s="248"/>
      <c r="G399" s="248"/>
      <c r="H399" s="248"/>
      <c r="I399" s="248"/>
      <c r="J399" s="233" t="s">
        <v>21</v>
      </c>
      <c r="K399" s="234"/>
      <c r="L399" s="234"/>
      <c r="M399" s="234"/>
      <c r="N399" s="234"/>
      <c r="O399" s="234"/>
      <c r="P399" s="235" t="s">
        <v>208</v>
      </c>
      <c r="Q399" s="235"/>
      <c r="R399" s="235"/>
      <c r="S399" s="235"/>
      <c r="T399" s="235"/>
      <c r="U399" s="235"/>
      <c r="V399" s="235"/>
      <c r="W399" s="235"/>
      <c r="X399" s="235"/>
      <c r="Y399" s="236">
        <v>9.5</v>
      </c>
      <c r="Z399" s="237"/>
      <c r="AA399" s="237"/>
      <c r="AB399" s="238"/>
      <c r="AC399" s="222" t="s">
        <v>256</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30" customHeight="1" x14ac:dyDescent="0.2">
      <c r="A400" s="230">
        <v>2</v>
      </c>
      <c r="B400" s="230">
        <v>1</v>
      </c>
      <c r="C400" s="249" t="s">
        <v>259</v>
      </c>
      <c r="D400" s="248"/>
      <c r="E400" s="248"/>
      <c r="F400" s="248"/>
      <c r="G400" s="248"/>
      <c r="H400" s="248"/>
      <c r="I400" s="248"/>
      <c r="J400" s="233" t="s">
        <v>21</v>
      </c>
      <c r="K400" s="234"/>
      <c r="L400" s="234"/>
      <c r="M400" s="234"/>
      <c r="N400" s="234"/>
      <c r="O400" s="234"/>
      <c r="P400" s="235" t="s">
        <v>260</v>
      </c>
      <c r="Q400" s="235"/>
      <c r="R400" s="235"/>
      <c r="S400" s="235"/>
      <c r="T400" s="235"/>
      <c r="U400" s="235"/>
      <c r="V400" s="235"/>
      <c r="W400" s="235"/>
      <c r="X400" s="235"/>
      <c r="Y400" s="236">
        <v>5.6</v>
      </c>
      <c r="Z400" s="237"/>
      <c r="AA400" s="237"/>
      <c r="AB400" s="238"/>
      <c r="AC400" s="222" t="s">
        <v>256</v>
      </c>
      <c r="AD400" s="223"/>
      <c r="AE400" s="223"/>
      <c r="AF400" s="223"/>
      <c r="AG400" s="223"/>
      <c r="AH400" s="251" t="s">
        <v>21</v>
      </c>
      <c r="AI400" s="252"/>
      <c r="AJ400" s="252"/>
      <c r="AK400" s="252"/>
      <c r="AL400" s="226" t="s">
        <v>21</v>
      </c>
      <c r="AM400" s="227"/>
      <c r="AN400" s="227"/>
      <c r="AO400" s="228"/>
      <c r="AP400" s="229" t="s">
        <v>21</v>
      </c>
      <c r="AQ400" s="229"/>
      <c r="AR400" s="229"/>
      <c r="AS400" s="229"/>
      <c r="AT400" s="229"/>
      <c r="AU400" s="229"/>
      <c r="AV400" s="229"/>
      <c r="AW400" s="229"/>
      <c r="AX400" s="229"/>
      <c r="AY400">
        <f>COUNTA($C$400)</f>
        <v>1</v>
      </c>
    </row>
    <row r="401" spans="1:51" ht="30" customHeight="1" x14ac:dyDescent="0.2">
      <c r="A401" s="230">
        <v>3</v>
      </c>
      <c r="B401" s="230">
        <v>1</v>
      </c>
      <c r="C401" s="249" t="s">
        <v>261</v>
      </c>
      <c r="D401" s="248"/>
      <c r="E401" s="248"/>
      <c r="F401" s="248"/>
      <c r="G401" s="248"/>
      <c r="H401" s="248"/>
      <c r="I401" s="248"/>
      <c r="J401" s="233" t="s">
        <v>21</v>
      </c>
      <c r="K401" s="234"/>
      <c r="L401" s="234"/>
      <c r="M401" s="234"/>
      <c r="N401" s="234"/>
      <c r="O401" s="234"/>
      <c r="P401" s="250" t="s">
        <v>262</v>
      </c>
      <c r="Q401" s="235"/>
      <c r="R401" s="235"/>
      <c r="S401" s="235"/>
      <c r="T401" s="235"/>
      <c r="U401" s="235"/>
      <c r="V401" s="235"/>
      <c r="W401" s="235"/>
      <c r="X401" s="235"/>
      <c r="Y401" s="236">
        <v>4.8</v>
      </c>
      <c r="Z401" s="237"/>
      <c r="AA401" s="237"/>
      <c r="AB401" s="238"/>
      <c r="AC401" s="222" t="s">
        <v>256</v>
      </c>
      <c r="AD401" s="223"/>
      <c r="AE401" s="223"/>
      <c r="AF401" s="223"/>
      <c r="AG401" s="223"/>
      <c r="AH401" s="224" t="s">
        <v>21</v>
      </c>
      <c r="AI401" s="225"/>
      <c r="AJ401" s="225"/>
      <c r="AK401" s="225"/>
      <c r="AL401" s="226" t="s">
        <v>21</v>
      </c>
      <c r="AM401" s="227"/>
      <c r="AN401" s="227"/>
      <c r="AO401" s="228"/>
      <c r="AP401" s="229" t="s">
        <v>21</v>
      </c>
      <c r="AQ401" s="229"/>
      <c r="AR401" s="229"/>
      <c r="AS401" s="229"/>
      <c r="AT401" s="229"/>
      <c r="AU401" s="229"/>
      <c r="AV401" s="229"/>
      <c r="AW401" s="229"/>
      <c r="AX401" s="229"/>
      <c r="AY401">
        <f>COUNTA($C$401)</f>
        <v>1</v>
      </c>
    </row>
    <row r="402" spans="1:51" ht="30" customHeight="1" x14ac:dyDescent="0.2">
      <c r="A402" s="230">
        <v>4</v>
      </c>
      <c r="B402" s="230">
        <v>1</v>
      </c>
      <c r="C402" s="249" t="s">
        <v>263</v>
      </c>
      <c r="D402" s="248"/>
      <c r="E402" s="248"/>
      <c r="F402" s="248"/>
      <c r="G402" s="248"/>
      <c r="H402" s="248"/>
      <c r="I402" s="248"/>
      <c r="J402" s="233" t="s">
        <v>21</v>
      </c>
      <c r="K402" s="234"/>
      <c r="L402" s="234"/>
      <c r="M402" s="234"/>
      <c r="N402" s="234"/>
      <c r="O402" s="234"/>
      <c r="P402" s="250" t="s">
        <v>264</v>
      </c>
      <c r="Q402" s="235"/>
      <c r="R402" s="235"/>
      <c r="S402" s="235"/>
      <c r="T402" s="235"/>
      <c r="U402" s="235"/>
      <c r="V402" s="235"/>
      <c r="W402" s="235"/>
      <c r="X402" s="235"/>
      <c r="Y402" s="236">
        <v>4.0999999999999996</v>
      </c>
      <c r="Z402" s="237"/>
      <c r="AA402" s="237"/>
      <c r="AB402" s="238"/>
      <c r="AC402" s="222" t="s">
        <v>256</v>
      </c>
      <c r="AD402" s="223"/>
      <c r="AE402" s="223"/>
      <c r="AF402" s="223"/>
      <c r="AG402" s="223"/>
      <c r="AH402" s="224" t="s">
        <v>21</v>
      </c>
      <c r="AI402" s="225"/>
      <c r="AJ402" s="225"/>
      <c r="AK402" s="225"/>
      <c r="AL402" s="226" t="s">
        <v>21</v>
      </c>
      <c r="AM402" s="227"/>
      <c r="AN402" s="227"/>
      <c r="AO402" s="228"/>
      <c r="AP402" s="229" t="s">
        <v>21</v>
      </c>
      <c r="AQ402" s="229"/>
      <c r="AR402" s="229"/>
      <c r="AS402" s="229"/>
      <c r="AT402" s="229"/>
      <c r="AU402" s="229"/>
      <c r="AV402" s="229"/>
      <c r="AW402" s="229"/>
      <c r="AX402" s="229"/>
      <c r="AY402">
        <f>COUNTA($C$402)</f>
        <v>1</v>
      </c>
    </row>
    <row r="403" spans="1:51" ht="30" customHeight="1" x14ac:dyDescent="0.2">
      <c r="A403" s="230">
        <v>5</v>
      </c>
      <c r="B403" s="230">
        <v>1</v>
      </c>
      <c r="C403" s="248" t="s">
        <v>265</v>
      </c>
      <c r="D403" s="248"/>
      <c r="E403" s="248"/>
      <c r="F403" s="248"/>
      <c r="G403" s="248"/>
      <c r="H403" s="248"/>
      <c r="I403" s="248"/>
      <c r="J403" s="233" t="s">
        <v>21</v>
      </c>
      <c r="K403" s="234"/>
      <c r="L403" s="234"/>
      <c r="M403" s="234"/>
      <c r="N403" s="234"/>
      <c r="O403" s="234"/>
      <c r="P403" s="235" t="s">
        <v>266</v>
      </c>
      <c r="Q403" s="235"/>
      <c r="R403" s="235"/>
      <c r="S403" s="235"/>
      <c r="T403" s="235"/>
      <c r="U403" s="235"/>
      <c r="V403" s="235"/>
      <c r="W403" s="235"/>
      <c r="X403" s="235"/>
      <c r="Y403" s="236">
        <v>3.2</v>
      </c>
      <c r="Z403" s="237"/>
      <c r="AA403" s="237"/>
      <c r="AB403" s="238"/>
      <c r="AC403" s="222" t="s">
        <v>256</v>
      </c>
      <c r="AD403" s="223"/>
      <c r="AE403" s="223"/>
      <c r="AF403" s="223"/>
      <c r="AG403" s="223"/>
      <c r="AH403" s="224" t="s">
        <v>21</v>
      </c>
      <c r="AI403" s="225"/>
      <c r="AJ403" s="225"/>
      <c r="AK403" s="225"/>
      <c r="AL403" s="226" t="s">
        <v>21</v>
      </c>
      <c r="AM403" s="227"/>
      <c r="AN403" s="227"/>
      <c r="AO403" s="228"/>
      <c r="AP403" s="229" t="s">
        <v>21</v>
      </c>
      <c r="AQ403" s="229"/>
      <c r="AR403" s="229"/>
      <c r="AS403" s="229"/>
      <c r="AT403" s="229"/>
      <c r="AU403" s="229"/>
      <c r="AV403" s="229"/>
      <c r="AW403" s="229"/>
      <c r="AX403" s="229"/>
      <c r="AY403">
        <f>COUNTA($C$403)</f>
        <v>1</v>
      </c>
    </row>
    <row r="404" spans="1:51" ht="30" customHeight="1" x14ac:dyDescent="0.2">
      <c r="A404" s="230">
        <v>6</v>
      </c>
      <c r="B404" s="230">
        <v>1</v>
      </c>
      <c r="C404" s="248" t="s">
        <v>267</v>
      </c>
      <c r="D404" s="248"/>
      <c r="E404" s="248"/>
      <c r="F404" s="248"/>
      <c r="G404" s="248"/>
      <c r="H404" s="248"/>
      <c r="I404" s="248"/>
      <c r="J404" s="233" t="s">
        <v>21</v>
      </c>
      <c r="K404" s="234"/>
      <c r="L404" s="234"/>
      <c r="M404" s="234"/>
      <c r="N404" s="234"/>
      <c r="O404" s="234"/>
      <c r="P404" s="235" t="s">
        <v>262</v>
      </c>
      <c r="Q404" s="235"/>
      <c r="R404" s="235"/>
      <c r="S404" s="235"/>
      <c r="T404" s="235"/>
      <c r="U404" s="235"/>
      <c r="V404" s="235"/>
      <c r="W404" s="235"/>
      <c r="X404" s="235"/>
      <c r="Y404" s="236">
        <v>2.9</v>
      </c>
      <c r="Z404" s="237"/>
      <c r="AA404" s="237"/>
      <c r="AB404" s="238"/>
      <c r="AC404" s="222" t="s">
        <v>256</v>
      </c>
      <c r="AD404" s="223"/>
      <c r="AE404" s="223"/>
      <c r="AF404" s="223"/>
      <c r="AG404" s="223"/>
      <c r="AH404" s="224" t="s">
        <v>21</v>
      </c>
      <c r="AI404" s="225"/>
      <c r="AJ404" s="225"/>
      <c r="AK404" s="225"/>
      <c r="AL404" s="226" t="s">
        <v>21</v>
      </c>
      <c r="AM404" s="227"/>
      <c r="AN404" s="227"/>
      <c r="AO404" s="228"/>
      <c r="AP404" s="229" t="s">
        <v>21</v>
      </c>
      <c r="AQ404" s="229"/>
      <c r="AR404" s="229"/>
      <c r="AS404" s="229"/>
      <c r="AT404" s="229"/>
      <c r="AU404" s="229"/>
      <c r="AV404" s="229"/>
      <c r="AW404" s="229"/>
      <c r="AX404" s="229"/>
      <c r="AY404">
        <f>COUNTA($C$404)</f>
        <v>1</v>
      </c>
    </row>
    <row r="405" spans="1:51" ht="30" customHeight="1" x14ac:dyDescent="0.2">
      <c r="A405" s="230">
        <v>7</v>
      </c>
      <c r="B405" s="230">
        <v>1</v>
      </c>
      <c r="C405" s="248" t="s">
        <v>268</v>
      </c>
      <c r="D405" s="248"/>
      <c r="E405" s="248"/>
      <c r="F405" s="248"/>
      <c r="G405" s="248"/>
      <c r="H405" s="248"/>
      <c r="I405" s="248"/>
      <c r="J405" s="233" t="s">
        <v>21</v>
      </c>
      <c r="K405" s="234"/>
      <c r="L405" s="234"/>
      <c r="M405" s="234"/>
      <c r="N405" s="234"/>
      <c r="O405" s="234"/>
      <c r="P405" s="235" t="s">
        <v>269</v>
      </c>
      <c r="Q405" s="235"/>
      <c r="R405" s="235"/>
      <c r="S405" s="235"/>
      <c r="T405" s="235"/>
      <c r="U405" s="235"/>
      <c r="V405" s="235"/>
      <c r="W405" s="235"/>
      <c r="X405" s="235"/>
      <c r="Y405" s="236">
        <v>2.9</v>
      </c>
      <c r="Z405" s="237"/>
      <c r="AA405" s="237"/>
      <c r="AB405" s="238"/>
      <c r="AC405" s="222" t="s">
        <v>256</v>
      </c>
      <c r="AD405" s="223"/>
      <c r="AE405" s="223"/>
      <c r="AF405" s="223"/>
      <c r="AG405" s="223"/>
      <c r="AH405" s="224" t="s">
        <v>21</v>
      </c>
      <c r="AI405" s="225"/>
      <c r="AJ405" s="225"/>
      <c r="AK405" s="225"/>
      <c r="AL405" s="226" t="s">
        <v>21</v>
      </c>
      <c r="AM405" s="227"/>
      <c r="AN405" s="227"/>
      <c r="AO405" s="228"/>
      <c r="AP405" s="229" t="s">
        <v>21</v>
      </c>
      <c r="AQ405" s="229"/>
      <c r="AR405" s="229"/>
      <c r="AS405" s="229"/>
      <c r="AT405" s="229"/>
      <c r="AU405" s="229"/>
      <c r="AV405" s="229"/>
      <c r="AW405" s="229"/>
      <c r="AX405" s="229"/>
      <c r="AY405">
        <f>COUNTA($C$405)</f>
        <v>1</v>
      </c>
    </row>
    <row r="406" spans="1:51" ht="30" customHeight="1" x14ac:dyDescent="0.2">
      <c r="A406" s="230">
        <v>8</v>
      </c>
      <c r="B406" s="230">
        <v>1</v>
      </c>
      <c r="C406" s="248" t="s">
        <v>270</v>
      </c>
      <c r="D406" s="248"/>
      <c r="E406" s="248"/>
      <c r="F406" s="248"/>
      <c r="G406" s="248"/>
      <c r="H406" s="248"/>
      <c r="I406" s="248"/>
      <c r="J406" s="233" t="s">
        <v>21</v>
      </c>
      <c r="K406" s="234"/>
      <c r="L406" s="234"/>
      <c r="M406" s="234"/>
      <c r="N406" s="234"/>
      <c r="O406" s="234"/>
      <c r="P406" s="235" t="s">
        <v>271</v>
      </c>
      <c r="Q406" s="235"/>
      <c r="R406" s="235"/>
      <c r="S406" s="235"/>
      <c r="T406" s="235"/>
      <c r="U406" s="235"/>
      <c r="V406" s="235"/>
      <c r="W406" s="235"/>
      <c r="X406" s="235"/>
      <c r="Y406" s="236">
        <v>2.6</v>
      </c>
      <c r="Z406" s="237"/>
      <c r="AA406" s="237"/>
      <c r="AB406" s="238"/>
      <c r="AC406" s="222" t="s">
        <v>256</v>
      </c>
      <c r="AD406" s="223"/>
      <c r="AE406" s="223"/>
      <c r="AF406" s="223"/>
      <c r="AG406" s="223"/>
      <c r="AH406" s="224" t="s">
        <v>21</v>
      </c>
      <c r="AI406" s="225"/>
      <c r="AJ406" s="225"/>
      <c r="AK406" s="225"/>
      <c r="AL406" s="226" t="s">
        <v>21</v>
      </c>
      <c r="AM406" s="227"/>
      <c r="AN406" s="227"/>
      <c r="AO406" s="228"/>
      <c r="AP406" s="229" t="s">
        <v>21</v>
      </c>
      <c r="AQ406" s="229"/>
      <c r="AR406" s="229"/>
      <c r="AS406" s="229"/>
      <c r="AT406" s="229"/>
      <c r="AU406" s="229"/>
      <c r="AV406" s="229"/>
      <c r="AW406" s="229"/>
      <c r="AX406" s="229"/>
      <c r="AY406">
        <f>COUNTA($C$406)</f>
        <v>1</v>
      </c>
    </row>
    <row r="407" spans="1:51" ht="30" customHeight="1" x14ac:dyDescent="0.2">
      <c r="A407" s="230">
        <v>9</v>
      </c>
      <c r="B407" s="230">
        <v>1</v>
      </c>
      <c r="C407" s="248" t="s">
        <v>272</v>
      </c>
      <c r="D407" s="248"/>
      <c r="E407" s="248"/>
      <c r="F407" s="248"/>
      <c r="G407" s="248"/>
      <c r="H407" s="248"/>
      <c r="I407" s="248"/>
      <c r="J407" s="233" t="s">
        <v>21</v>
      </c>
      <c r="K407" s="234"/>
      <c r="L407" s="234"/>
      <c r="M407" s="234"/>
      <c r="N407" s="234"/>
      <c r="O407" s="234"/>
      <c r="P407" s="235" t="s">
        <v>271</v>
      </c>
      <c r="Q407" s="235"/>
      <c r="R407" s="235"/>
      <c r="S407" s="235"/>
      <c r="T407" s="235"/>
      <c r="U407" s="235"/>
      <c r="V407" s="235"/>
      <c r="W407" s="235"/>
      <c r="X407" s="235"/>
      <c r="Y407" s="236">
        <v>2.2999999999999998</v>
      </c>
      <c r="Z407" s="237"/>
      <c r="AA407" s="237"/>
      <c r="AB407" s="238"/>
      <c r="AC407" s="222" t="s">
        <v>256</v>
      </c>
      <c r="AD407" s="223"/>
      <c r="AE407" s="223"/>
      <c r="AF407" s="223"/>
      <c r="AG407" s="223"/>
      <c r="AH407" s="224" t="s">
        <v>21</v>
      </c>
      <c r="AI407" s="225"/>
      <c r="AJ407" s="225"/>
      <c r="AK407" s="225"/>
      <c r="AL407" s="226" t="s">
        <v>21</v>
      </c>
      <c r="AM407" s="227"/>
      <c r="AN407" s="227"/>
      <c r="AO407" s="228"/>
      <c r="AP407" s="229" t="s">
        <v>21</v>
      </c>
      <c r="AQ407" s="229"/>
      <c r="AR407" s="229"/>
      <c r="AS407" s="229"/>
      <c r="AT407" s="229"/>
      <c r="AU407" s="229"/>
      <c r="AV407" s="229"/>
      <c r="AW407" s="229"/>
      <c r="AX407" s="229"/>
      <c r="AY407">
        <f>COUNTA($C$407)</f>
        <v>1</v>
      </c>
    </row>
    <row r="408" spans="1:51" ht="30" customHeight="1" x14ac:dyDescent="0.2">
      <c r="A408" s="230">
        <v>10</v>
      </c>
      <c r="B408" s="230">
        <v>1</v>
      </c>
      <c r="C408" s="248" t="s">
        <v>273</v>
      </c>
      <c r="D408" s="248"/>
      <c r="E408" s="248"/>
      <c r="F408" s="248"/>
      <c r="G408" s="248"/>
      <c r="H408" s="248"/>
      <c r="I408" s="248"/>
      <c r="J408" s="233" t="s">
        <v>21</v>
      </c>
      <c r="K408" s="234"/>
      <c r="L408" s="234"/>
      <c r="M408" s="234"/>
      <c r="N408" s="234"/>
      <c r="O408" s="234"/>
      <c r="P408" s="235" t="s">
        <v>266</v>
      </c>
      <c r="Q408" s="235"/>
      <c r="R408" s="235"/>
      <c r="S408" s="235"/>
      <c r="T408" s="235"/>
      <c r="U408" s="235"/>
      <c r="V408" s="235"/>
      <c r="W408" s="235"/>
      <c r="X408" s="235"/>
      <c r="Y408" s="236">
        <v>1</v>
      </c>
      <c r="Z408" s="237"/>
      <c r="AA408" s="237"/>
      <c r="AB408" s="238"/>
      <c r="AC408" s="222" t="s">
        <v>256</v>
      </c>
      <c r="AD408" s="223"/>
      <c r="AE408" s="223"/>
      <c r="AF408" s="223"/>
      <c r="AG408" s="223"/>
      <c r="AH408" s="224" t="s">
        <v>21</v>
      </c>
      <c r="AI408" s="225"/>
      <c r="AJ408" s="225"/>
      <c r="AK408" s="225"/>
      <c r="AL408" s="226" t="s">
        <v>21</v>
      </c>
      <c r="AM408" s="227"/>
      <c r="AN408" s="227"/>
      <c r="AO408" s="228"/>
      <c r="AP408" s="229" t="s">
        <v>21</v>
      </c>
      <c r="AQ408" s="229"/>
      <c r="AR408" s="229"/>
      <c r="AS408" s="229"/>
      <c r="AT408" s="229"/>
      <c r="AU408" s="229"/>
      <c r="AV408" s="229"/>
      <c r="AW408" s="229"/>
      <c r="AX408" s="229"/>
      <c r="AY408">
        <f>COUNTA($C$408)</f>
        <v>1</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274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1</v>
      </c>
    </row>
    <row r="432" spans="1:51" ht="30" customHeight="1" x14ac:dyDescent="0.2">
      <c r="A432" s="230">
        <v>1</v>
      </c>
      <c r="B432" s="230">
        <v>1</v>
      </c>
      <c r="C432" s="248" t="s">
        <v>275</v>
      </c>
      <c r="D432" s="248"/>
      <c r="E432" s="248"/>
      <c r="F432" s="248"/>
      <c r="G432" s="248"/>
      <c r="H432" s="248"/>
      <c r="I432" s="248"/>
      <c r="J432" s="233" t="s">
        <v>21</v>
      </c>
      <c r="K432" s="234"/>
      <c r="L432" s="234"/>
      <c r="M432" s="234"/>
      <c r="N432" s="234"/>
      <c r="O432" s="234"/>
      <c r="P432" s="235" t="s">
        <v>215</v>
      </c>
      <c r="Q432" s="235"/>
      <c r="R432" s="235"/>
      <c r="S432" s="235"/>
      <c r="T432" s="235"/>
      <c r="U432" s="235"/>
      <c r="V432" s="235"/>
      <c r="W432" s="235"/>
      <c r="X432" s="235"/>
      <c r="Y432" s="236">
        <v>6.1</v>
      </c>
      <c r="Z432" s="237"/>
      <c r="AA432" s="237"/>
      <c r="AB432" s="238"/>
      <c r="AC432" s="222" t="s">
        <v>256</v>
      </c>
      <c r="AD432" s="223"/>
      <c r="AE432" s="223"/>
      <c r="AF432" s="223"/>
      <c r="AG432" s="223"/>
      <c r="AH432" s="251" t="s">
        <v>21</v>
      </c>
      <c r="AI432" s="252"/>
      <c r="AJ432" s="252"/>
      <c r="AK432" s="252"/>
      <c r="AL432" s="226" t="s">
        <v>21</v>
      </c>
      <c r="AM432" s="227"/>
      <c r="AN432" s="227"/>
      <c r="AO432" s="228"/>
      <c r="AP432" s="229" t="s">
        <v>21</v>
      </c>
      <c r="AQ432" s="229"/>
      <c r="AR432" s="229"/>
      <c r="AS432" s="229"/>
      <c r="AT432" s="229"/>
      <c r="AU432" s="229"/>
      <c r="AV432" s="229"/>
      <c r="AW432" s="229"/>
      <c r="AX432" s="229"/>
      <c r="AY432">
        <f>$AY$429</f>
        <v>1</v>
      </c>
    </row>
    <row r="433" spans="1:51" ht="30" customHeight="1" x14ac:dyDescent="0.2">
      <c r="A433" s="230">
        <v>2</v>
      </c>
      <c r="B433" s="230">
        <v>1</v>
      </c>
      <c r="C433" s="248" t="s">
        <v>276</v>
      </c>
      <c r="D433" s="248"/>
      <c r="E433" s="248"/>
      <c r="F433" s="248"/>
      <c r="G433" s="248"/>
      <c r="H433" s="248"/>
      <c r="I433" s="248"/>
      <c r="J433" s="233" t="s">
        <v>21</v>
      </c>
      <c r="K433" s="234"/>
      <c r="L433" s="234"/>
      <c r="M433" s="234"/>
      <c r="N433" s="234"/>
      <c r="O433" s="234"/>
      <c r="P433" s="235" t="s">
        <v>277</v>
      </c>
      <c r="Q433" s="235"/>
      <c r="R433" s="235"/>
      <c r="S433" s="235"/>
      <c r="T433" s="235"/>
      <c r="U433" s="235"/>
      <c r="V433" s="235"/>
      <c r="W433" s="235"/>
      <c r="X433" s="235"/>
      <c r="Y433" s="236">
        <v>4.8</v>
      </c>
      <c r="Z433" s="237"/>
      <c r="AA433" s="237"/>
      <c r="AB433" s="238"/>
      <c r="AC433" s="222" t="s">
        <v>256</v>
      </c>
      <c r="AD433" s="223"/>
      <c r="AE433" s="223"/>
      <c r="AF433" s="223"/>
      <c r="AG433" s="223"/>
      <c r="AH433" s="251" t="s">
        <v>21</v>
      </c>
      <c r="AI433" s="252"/>
      <c r="AJ433" s="252"/>
      <c r="AK433" s="252"/>
      <c r="AL433" s="226" t="s">
        <v>21</v>
      </c>
      <c r="AM433" s="227"/>
      <c r="AN433" s="227"/>
      <c r="AO433" s="228"/>
      <c r="AP433" s="229" t="s">
        <v>21</v>
      </c>
      <c r="AQ433" s="229"/>
      <c r="AR433" s="229"/>
      <c r="AS433" s="229"/>
      <c r="AT433" s="229"/>
      <c r="AU433" s="229"/>
      <c r="AV433" s="229"/>
      <c r="AW433" s="229"/>
      <c r="AX433" s="229"/>
      <c r="AY433">
        <f>COUNTA($C$433)</f>
        <v>1</v>
      </c>
    </row>
    <row r="434" spans="1:51" ht="30" customHeight="1" x14ac:dyDescent="0.2">
      <c r="A434" s="230">
        <v>3</v>
      </c>
      <c r="B434" s="230">
        <v>1</v>
      </c>
      <c r="C434" s="249" t="s">
        <v>278</v>
      </c>
      <c r="D434" s="248"/>
      <c r="E434" s="248"/>
      <c r="F434" s="248"/>
      <c r="G434" s="248"/>
      <c r="H434" s="248"/>
      <c r="I434" s="248"/>
      <c r="J434" s="233" t="s">
        <v>21</v>
      </c>
      <c r="K434" s="234"/>
      <c r="L434" s="234"/>
      <c r="M434" s="234"/>
      <c r="N434" s="234"/>
      <c r="O434" s="234"/>
      <c r="P434" s="250" t="s">
        <v>262</v>
      </c>
      <c r="Q434" s="235"/>
      <c r="R434" s="235"/>
      <c r="S434" s="235"/>
      <c r="T434" s="235"/>
      <c r="U434" s="235"/>
      <c r="V434" s="235"/>
      <c r="W434" s="235"/>
      <c r="X434" s="235"/>
      <c r="Y434" s="236">
        <v>4.7</v>
      </c>
      <c r="Z434" s="237"/>
      <c r="AA434" s="237"/>
      <c r="AB434" s="238"/>
      <c r="AC434" s="222" t="s">
        <v>256</v>
      </c>
      <c r="AD434" s="223"/>
      <c r="AE434" s="223"/>
      <c r="AF434" s="223"/>
      <c r="AG434" s="223"/>
      <c r="AH434" s="224" t="s">
        <v>21</v>
      </c>
      <c r="AI434" s="225"/>
      <c r="AJ434" s="225"/>
      <c r="AK434" s="225"/>
      <c r="AL434" s="226" t="s">
        <v>21</v>
      </c>
      <c r="AM434" s="227"/>
      <c r="AN434" s="227"/>
      <c r="AO434" s="228"/>
      <c r="AP434" s="229" t="s">
        <v>21</v>
      </c>
      <c r="AQ434" s="229"/>
      <c r="AR434" s="229"/>
      <c r="AS434" s="229"/>
      <c r="AT434" s="229"/>
      <c r="AU434" s="229"/>
      <c r="AV434" s="229"/>
      <c r="AW434" s="229"/>
      <c r="AX434" s="229"/>
      <c r="AY434">
        <f>COUNTA($C$434)</f>
        <v>1</v>
      </c>
    </row>
    <row r="435" spans="1:51" ht="30" customHeight="1" x14ac:dyDescent="0.2">
      <c r="A435" s="230">
        <v>4</v>
      </c>
      <c r="B435" s="230">
        <v>1</v>
      </c>
      <c r="C435" s="249" t="s">
        <v>279</v>
      </c>
      <c r="D435" s="248"/>
      <c r="E435" s="248"/>
      <c r="F435" s="248"/>
      <c r="G435" s="248"/>
      <c r="H435" s="248"/>
      <c r="I435" s="248"/>
      <c r="J435" s="233" t="s">
        <v>21</v>
      </c>
      <c r="K435" s="234"/>
      <c r="L435" s="234"/>
      <c r="M435" s="234"/>
      <c r="N435" s="234"/>
      <c r="O435" s="234"/>
      <c r="P435" s="250" t="s">
        <v>262</v>
      </c>
      <c r="Q435" s="235"/>
      <c r="R435" s="235"/>
      <c r="S435" s="235"/>
      <c r="T435" s="235"/>
      <c r="U435" s="235"/>
      <c r="V435" s="235"/>
      <c r="W435" s="235"/>
      <c r="X435" s="235"/>
      <c r="Y435" s="236">
        <v>4</v>
      </c>
      <c r="Z435" s="237"/>
      <c r="AA435" s="237"/>
      <c r="AB435" s="238"/>
      <c r="AC435" s="222" t="s">
        <v>256</v>
      </c>
      <c r="AD435" s="223"/>
      <c r="AE435" s="223"/>
      <c r="AF435" s="223"/>
      <c r="AG435" s="223"/>
      <c r="AH435" s="224" t="s">
        <v>21</v>
      </c>
      <c r="AI435" s="225"/>
      <c r="AJ435" s="225"/>
      <c r="AK435" s="225"/>
      <c r="AL435" s="226" t="s">
        <v>21</v>
      </c>
      <c r="AM435" s="227"/>
      <c r="AN435" s="227"/>
      <c r="AO435" s="228"/>
      <c r="AP435" s="229" t="s">
        <v>21</v>
      </c>
      <c r="AQ435" s="229"/>
      <c r="AR435" s="229"/>
      <c r="AS435" s="229"/>
      <c r="AT435" s="229"/>
      <c r="AU435" s="229"/>
      <c r="AV435" s="229"/>
      <c r="AW435" s="229"/>
      <c r="AX435" s="229"/>
      <c r="AY435">
        <f>COUNTA($C$435)</f>
        <v>1</v>
      </c>
    </row>
    <row r="436" spans="1:51" ht="30" customHeight="1" x14ac:dyDescent="0.2">
      <c r="A436" s="230">
        <v>5</v>
      </c>
      <c r="B436" s="230">
        <v>1</v>
      </c>
      <c r="C436" s="248" t="s">
        <v>280</v>
      </c>
      <c r="D436" s="248"/>
      <c r="E436" s="248"/>
      <c r="F436" s="248"/>
      <c r="G436" s="248"/>
      <c r="H436" s="248"/>
      <c r="I436" s="248"/>
      <c r="J436" s="233" t="s">
        <v>21</v>
      </c>
      <c r="K436" s="234"/>
      <c r="L436" s="234"/>
      <c r="M436" s="234"/>
      <c r="N436" s="234"/>
      <c r="O436" s="234"/>
      <c r="P436" s="235" t="s">
        <v>281</v>
      </c>
      <c r="Q436" s="235"/>
      <c r="R436" s="235"/>
      <c r="S436" s="235"/>
      <c r="T436" s="235"/>
      <c r="U436" s="235"/>
      <c r="V436" s="235"/>
      <c r="W436" s="235"/>
      <c r="X436" s="235"/>
      <c r="Y436" s="236">
        <v>3.3</v>
      </c>
      <c r="Z436" s="237"/>
      <c r="AA436" s="237"/>
      <c r="AB436" s="238"/>
      <c r="AC436" s="222" t="s">
        <v>256</v>
      </c>
      <c r="AD436" s="223"/>
      <c r="AE436" s="223"/>
      <c r="AF436" s="223"/>
      <c r="AG436" s="223"/>
      <c r="AH436" s="224" t="s">
        <v>21</v>
      </c>
      <c r="AI436" s="225"/>
      <c r="AJ436" s="225"/>
      <c r="AK436" s="225"/>
      <c r="AL436" s="226" t="s">
        <v>21</v>
      </c>
      <c r="AM436" s="227"/>
      <c r="AN436" s="227"/>
      <c r="AO436" s="228"/>
      <c r="AP436" s="229" t="s">
        <v>21</v>
      </c>
      <c r="AQ436" s="229"/>
      <c r="AR436" s="229"/>
      <c r="AS436" s="229"/>
      <c r="AT436" s="229"/>
      <c r="AU436" s="229"/>
      <c r="AV436" s="229"/>
      <c r="AW436" s="229"/>
      <c r="AX436" s="229"/>
      <c r="AY436">
        <f>COUNTA($C$436)</f>
        <v>1</v>
      </c>
    </row>
    <row r="437" spans="1:51" ht="30" customHeight="1" x14ac:dyDescent="0.2">
      <c r="A437" s="230">
        <v>6</v>
      </c>
      <c r="B437" s="230">
        <v>1</v>
      </c>
      <c r="C437" s="248" t="s">
        <v>282</v>
      </c>
      <c r="D437" s="248"/>
      <c r="E437" s="248"/>
      <c r="F437" s="248"/>
      <c r="G437" s="248"/>
      <c r="H437" s="248"/>
      <c r="I437" s="248"/>
      <c r="J437" s="233" t="s">
        <v>21</v>
      </c>
      <c r="K437" s="234"/>
      <c r="L437" s="234"/>
      <c r="M437" s="234"/>
      <c r="N437" s="234"/>
      <c r="O437" s="234"/>
      <c r="P437" s="235" t="s">
        <v>283</v>
      </c>
      <c r="Q437" s="235"/>
      <c r="R437" s="235"/>
      <c r="S437" s="235"/>
      <c r="T437" s="235"/>
      <c r="U437" s="235"/>
      <c r="V437" s="235"/>
      <c r="W437" s="235"/>
      <c r="X437" s="235"/>
      <c r="Y437" s="236">
        <v>2.2000000000000002</v>
      </c>
      <c r="Z437" s="237"/>
      <c r="AA437" s="237"/>
      <c r="AB437" s="238"/>
      <c r="AC437" s="222" t="s">
        <v>256</v>
      </c>
      <c r="AD437" s="223"/>
      <c r="AE437" s="223"/>
      <c r="AF437" s="223"/>
      <c r="AG437" s="223"/>
      <c r="AH437" s="224" t="s">
        <v>21</v>
      </c>
      <c r="AI437" s="225"/>
      <c r="AJ437" s="225"/>
      <c r="AK437" s="225"/>
      <c r="AL437" s="226" t="s">
        <v>21</v>
      </c>
      <c r="AM437" s="227"/>
      <c r="AN437" s="227"/>
      <c r="AO437" s="228"/>
      <c r="AP437" s="229" t="s">
        <v>21</v>
      </c>
      <c r="AQ437" s="229"/>
      <c r="AR437" s="229"/>
      <c r="AS437" s="229"/>
      <c r="AT437" s="229"/>
      <c r="AU437" s="229"/>
      <c r="AV437" s="229"/>
      <c r="AW437" s="229"/>
      <c r="AX437" s="229"/>
      <c r="AY437">
        <f>COUNTA($C$437)</f>
        <v>1</v>
      </c>
    </row>
    <row r="438" spans="1:51" ht="30" customHeight="1" x14ac:dyDescent="0.2">
      <c r="A438" s="230">
        <v>7</v>
      </c>
      <c r="B438" s="230">
        <v>1</v>
      </c>
      <c r="C438" s="248" t="s">
        <v>284</v>
      </c>
      <c r="D438" s="248"/>
      <c r="E438" s="248"/>
      <c r="F438" s="248"/>
      <c r="G438" s="248"/>
      <c r="H438" s="248"/>
      <c r="I438" s="248"/>
      <c r="J438" s="233" t="s">
        <v>21</v>
      </c>
      <c r="K438" s="234"/>
      <c r="L438" s="234"/>
      <c r="M438" s="234"/>
      <c r="N438" s="234"/>
      <c r="O438" s="234"/>
      <c r="P438" s="235" t="s">
        <v>277</v>
      </c>
      <c r="Q438" s="235"/>
      <c r="R438" s="235"/>
      <c r="S438" s="235"/>
      <c r="T438" s="235"/>
      <c r="U438" s="235"/>
      <c r="V438" s="235"/>
      <c r="W438" s="235"/>
      <c r="X438" s="235"/>
      <c r="Y438" s="236">
        <v>1.9</v>
      </c>
      <c r="Z438" s="237"/>
      <c r="AA438" s="237"/>
      <c r="AB438" s="238"/>
      <c r="AC438" s="222" t="s">
        <v>256</v>
      </c>
      <c r="AD438" s="223"/>
      <c r="AE438" s="223"/>
      <c r="AF438" s="223"/>
      <c r="AG438" s="223"/>
      <c r="AH438" s="224" t="s">
        <v>21</v>
      </c>
      <c r="AI438" s="225"/>
      <c r="AJ438" s="225"/>
      <c r="AK438" s="225"/>
      <c r="AL438" s="226" t="s">
        <v>21</v>
      </c>
      <c r="AM438" s="227"/>
      <c r="AN438" s="227"/>
      <c r="AO438" s="228"/>
      <c r="AP438" s="229" t="s">
        <v>21</v>
      </c>
      <c r="AQ438" s="229"/>
      <c r="AR438" s="229"/>
      <c r="AS438" s="229"/>
      <c r="AT438" s="229"/>
      <c r="AU438" s="229"/>
      <c r="AV438" s="229"/>
      <c r="AW438" s="229"/>
      <c r="AX438" s="229"/>
      <c r="AY438">
        <f>COUNTA($C$438)</f>
        <v>1</v>
      </c>
    </row>
    <row r="439" spans="1:51" ht="30" customHeight="1" x14ac:dyDescent="0.2">
      <c r="A439" s="230">
        <v>8</v>
      </c>
      <c r="B439" s="230">
        <v>1</v>
      </c>
      <c r="C439" s="248" t="s">
        <v>285</v>
      </c>
      <c r="D439" s="248"/>
      <c r="E439" s="248"/>
      <c r="F439" s="248"/>
      <c r="G439" s="248"/>
      <c r="H439" s="248"/>
      <c r="I439" s="248"/>
      <c r="J439" s="233" t="s">
        <v>21</v>
      </c>
      <c r="K439" s="234"/>
      <c r="L439" s="234"/>
      <c r="M439" s="234"/>
      <c r="N439" s="234"/>
      <c r="O439" s="234"/>
      <c r="P439" s="235" t="s">
        <v>286</v>
      </c>
      <c r="Q439" s="235"/>
      <c r="R439" s="235"/>
      <c r="S439" s="235"/>
      <c r="T439" s="235"/>
      <c r="U439" s="235"/>
      <c r="V439" s="235"/>
      <c r="W439" s="235"/>
      <c r="X439" s="235"/>
      <c r="Y439" s="236">
        <v>0.8</v>
      </c>
      <c r="Z439" s="237"/>
      <c r="AA439" s="237"/>
      <c r="AB439" s="238"/>
      <c r="AC439" s="222" t="s">
        <v>256</v>
      </c>
      <c r="AD439" s="223"/>
      <c r="AE439" s="223"/>
      <c r="AF439" s="223"/>
      <c r="AG439" s="223"/>
      <c r="AH439" s="224" t="s">
        <v>21</v>
      </c>
      <c r="AI439" s="225"/>
      <c r="AJ439" s="225"/>
      <c r="AK439" s="225"/>
      <c r="AL439" s="226" t="s">
        <v>21</v>
      </c>
      <c r="AM439" s="227"/>
      <c r="AN439" s="227"/>
      <c r="AO439" s="228"/>
      <c r="AP439" s="229" t="s">
        <v>21</v>
      </c>
      <c r="AQ439" s="229"/>
      <c r="AR439" s="229"/>
      <c r="AS439" s="229"/>
      <c r="AT439" s="229"/>
      <c r="AU439" s="229"/>
      <c r="AV439" s="229"/>
      <c r="AW439" s="229"/>
      <c r="AX439" s="229"/>
      <c r="AY439">
        <f>COUNTA($C$439)</f>
        <v>1</v>
      </c>
    </row>
    <row r="440" spans="1:51" ht="30" customHeight="1" x14ac:dyDescent="0.2">
      <c r="A440" s="230">
        <v>9</v>
      </c>
      <c r="B440" s="230">
        <v>1</v>
      </c>
      <c r="C440" s="248" t="s">
        <v>287</v>
      </c>
      <c r="D440" s="248"/>
      <c r="E440" s="248"/>
      <c r="F440" s="248"/>
      <c r="G440" s="248"/>
      <c r="H440" s="248"/>
      <c r="I440" s="248"/>
      <c r="J440" s="233" t="s">
        <v>21</v>
      </c>
      <c r="K440" s="234"/>
      <c r="L440" s="234"/>
      <c r="M440" s="234"/>
      <c r="N440" s="234"/>
      <c r="O440" s="234"/>
      <c r="P440" s="235" t="s">
        <v>262</v>
      </c>
      <c r="Q440" s="235"/>
      <c r="R440" s="235"/>
      <c r="S440" s="235"/>
      <c r="T440" s="235"/>
      <c r="U440" s="235"/>
      <c r="V440" s="235"/>
      <c r="W440" s="235"/>
      <c r="X440" s="235"/>
      <c r="Y440" s="236">
        <v>0.7</v>
      </c>
      <c r="Z440" s="237"/>
      <c r="AA440" s="237"/>
      <c r="AB440" s="238"/>
      <c r="AC440" s="222" t="s">
        <v>256</v>
      </c>
      <c r="AD440" s="223"/>
      <c r="AE440" s="223"/>
      <c r="AF440" s="223"/>
      <c r="AG440" s="223"/>
      <c r="AH440" s="224" t="s">
        <v>21</v>
      </c>
      <c r="AI440" s="225"/>
      <c r="AJ440" s="225"/>
      <c r="AK440" s="225"/>
      <c r="AL440" s="226" t="s">
        <v>21</v>
      </c>
      <c r="AM440" s="227"/>
      <c r="AN440" s="227"/>
      <c r="AO440" s="228"/>
      <c r="AP440" s="229" t="s">
        <v>21</v>
      </c>
      <c r="AQ440" s="229"/>
      <c r="AR440" s="229"/>
      <c r="AS440" s="229"/>
      <c r="AT440" s="229"/>
      <c r="AU440" s="229"/>
      <c r="AV440" s="229"/>
      <c r="AW440" s="229"/>
      <c r="AX440" s="229"/>
      <c r="AY440">
        <f>COUNTA($C$440)</f>
        <v>1</v>
      </c>
    </row>
    <row r="441" spans="1:51" ht="30" customHeight="1" x14ac:dyDescent="0.2">
      <c r="A441" s="230">
        <v>10</v>
      </c>
      <c r="B441" s="230">
        <v>1</v>
      </c>
      <c r="C441" s="248" t="s">
        <v>288</v>
      </c>
      <c r="D441" s="248"/>
      <c r="E441" s="248"/>
      <c r="F441" s="248"/>
      <c r="G441" s="248"/>
      <c r="H441" s="248"/>
      <c r="I441" s="248"/>
      <c r="J441" s="233" t="s">
        <v>21</v>
      </c>
      <c r="K441" s="234"/>
      <c r="L441" s="234"/>
      <c r="M441" s="234"/>
      <c r="N441" s="234"/>
      <c r="O441" s="234"/>
      <c r="P441" s="235" t="s">
        <v>289</v>
      </c>
      <c r="Q441" s="235"/>
      <c r="R441" s="235"/>
      <c r="S441" s="235"/>
      <c r="T441" s="235"/>
      <c r="U441" s="235"/>
      <c r="V441" s="235"/>
      <c r="W441" s="235"/>
      <c r="X441" s="235"/>
      <c r="Y441" s="236">
        <v>0.6</v>
      </c>
      <c r="Z441" s="237"/>
      <c r="AA441" s="237"/>
      <c r="AB441" s="238"/>
      <c r="AC441" s="222" t="s">
        <v>256</v>
      </c>
      <c r="AD441" s="223"/>
      <c r="AE441" s="223"/>
      <c r="AF441" s="223"/>
      <c r="AG441" s="223"/>
      <c r="AH441" s="224" t="s">
        <v>21</v>
      </c>
      <c r="AI441" s="225"/>
      <c r="AJ441" s="225"/>
      <c r="AK441" s="225"/>
      <c r="AL441" s="226" t="s">
        <v>21</v>
      </c>
      <c r="AM441" s="227"/>
      <c r="AN441" s="227"/>
      <c r="AO441" s="228"/>
      <c r="AP441" s="229" t="s">
        <v>21</v>
      </c>
      <c r="AQ441" s="229"/>
      <c r="AR441" s="229"/>
      <c r="AS441" s="229"/>
      <c r="AT441" s="229"/>
      <c r="AU441" s="229"/>
      <c r="AV441" s="229"/>
      <c r="AW441" s="229"/>
      <c r="AX441" s="229"/>
      <c r="AY441">
        <f>COUNTA($C$441)</f>
        <v>1</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290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291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292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293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294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295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296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297</v>
      </c>
      <c r="D630" s="241"/>
      <c r="E630" s="240" t="s">
        <v>298</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299</v>
      </c>
      <c r="Z630" s="241"/>
      <c r="AA630" s="241"/>
      <c r="AB630" s="241"/>
      <c r="AC630" s="240" t="s">
        <v>300</v>
      </c>
      <c r="AD630" s="240"/>
      <c r="AE630" s="240"/>
      <c r="AF630" s="240"/>
      <c r="AG630" s="240"/>
      <c r="AH630" s="240" t="s">
        <v>301</v>
      </c>
      <c r="AI630" s="241"/>
      <c r="AJ630" s="241"/>
      <c r="AK630" s="241"/>
      <c r="AL630" s="241" t="s">
        <v>230</v>
      </c>
      <c r="AM630" s="241"/>
      <c r="AN630" s="241"/>
      <c r="AO630" s="242"/>
      <c r="AP630" s="240" t="s">
        <v>302</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56" max="16383" man="1"/>
    <brk id="361"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303</v>
      </c>
      <c r="B1" s="23" t="s">
        <v>304</v>
      </c>
      <c r="F1" s="24" t="s">
        <v>19</v>
      </c>
      <c r="G1" s="24" t="s">
        <v>305</v>
      </c>
      <c r="K1" s="25" t="s">
        <v>306</v>
      </c>
      <c r="L1" s="23" t="s">
        <v>304</v>
      </c>
      <c r="O1" s="12"/>
      <c r="P1" s="24" t="s">
        <v>29</v>
      </c>
      <c r="Q1" s="24" t="s">
        <v>305</v>
      </c>
      <c r="T1" s="12"/>
      <c r="U1" s="27" t="s">
        <v>307</v>
      </c>
      <c r="W1" s="27" t="s">
        <v>308</v>
      </c>
      <c r="Y1" s="27" t="s">
        <v>309</v>
      </c>
      <c r="Z1" s="27" t="s">
        <v>310</v>
      </c>
      <c r="AA1" s="27" t="s">
        <v>311</v>
      </c>
      <c r="AB1" s="27" t="s">
        <v>312</v>
      </c>
      <c r="AC1" s="27" t="s">
        <v>174</v>
      </c>
      <c r="AD1" s="26"/>
      <c r="AE1" s="27" t="s">
        <v>177</v>
      </c>
      <c r="AF1" s="28"/>
      <c r="AG1" s="47" t="s">
        <v>300</v>
      </c>
      <c r="AI1" s="47" t="s">
        <v>313</v>
      </c>
      <c r="AK1" s="47" t="s">
        <v>314</v>
      </c>
      <c r="AP1" s="26" t="s">
        <v>315</v>
      </c>
    </row>
    <row r="2" spans="1:42" ht="13.5" customHeight="1" x14ac:dyDescent="0.2">
      <c r="A2" s="13" t="s">
        <v>316</v>
      </c>
      <c r="B2" s="14"/>
      <c r="C2" s="12" t="str">
        <f>IF(B2="","",A2)</f>
        <v/>
      </c>
      <c r="D2" s="12" t="str">
        <f>IF(C2="","",IF(D1&lt;&gt;"",CONCATENATE(D1,"、",C2),C2))</f>
        <v/>
      </c>
      <c r="F2" s="11" t="s">
        <v>317</v>
      </c>
      <c r="G2" s="16" t="s">
        <v>133</v>
      </c>
      <c r="H2" s="12" t="str">
        <f>IF(G2="","",F2)</f>
        <v>一般会計</v>
      </c>
      <c r="I2" s="12" t="str">
        <f>IF(H2="","",IF(I1&lt;&gt;"",CONCATENATE(I1,"、",H2),H2))</f>
        <v>一般会計</v>
      </c>
      <c r="K2" s="13" t="s">
        <v>318</v>
      </c>
      <c r="L2" s="14"/>
      <c r="M2" s="12" t="str">
        <f>IF(L2="","",K2)</f>
        <v/>
      </c>
      <c r="N2" s="12" t="str">
        <f>IF(M2="","",IF(N1&lt;&gt;"",CONCATENATE(N1,"、",M2),M2))</f>
        <v/>
      </c>
      <c r="O2" s="12"/>
      <c r="P2" s="11" t="s">
        <v>319</v>
      </c>
      <c r="Q2" s="16"/>
      <c r="R2" s="12" t="str">
        <f>IF(Q2="","",P2)</f>
        <v/>
      </c>
      <c r="S2" s="12" t="str">
        <f>IF(R2="","",IF(S1&lt;&gt;"",CONCATENATE(S1,"、",R2),R2))</f>
        <v/>
      </c>
      <c r="T2" s="12"/>
      <c r="U2" s="82">
        <v>21</v>
      </c>
      <c r="W2" s="30" t="s">
        <v>320</v>
      </c>
      <c r="Y2" s="30" t="s">
        <v>321</v>
      </c>
      <c r="Z2" s="30" t="s">
        <v>321</v>
      </c>
      <c r="AA2" s="76" t="s">
        <v>322</v>
      </c>
      <c r="AB2" s="76" t="s">
        <v>323</v>
      </c>
      <c r="AC2" s="77" t="s">
        <v>324</v>
      </c>
      <c r="AD2" s="26"/>
      <c r="AE2" s="39" t="s">
        <v>325</v>
      </c>
      <c r="AF2" s="28"/>
      <c r="AG2" s="49" t="s">
        <v>326</v>
      </c>
      <c r="AI2" s="47" t="s">
        <v>1</v>
      </c>
      <c r="AK2" s="47" t="s">
        <v>327</v>
      </c>
      <c r="AP2" s="49" t="s">
        <v>326</v>
      </c>
    </row>
    <row r="3" spans="1:42" ht="13.5" customHeight="1" x14ac:dyDescent="0.2">
      <c r="A3" s="13" t="s">
        <v>328</v>
      </c>
      <c r="B3" s="14"/>
      <c r="C3" s="12" t="str">
        <f t="shared" ref="C3:C11" si="0">IF(B3="","",A3)</f>
        <v/>
      </c>
      <c r="D3" s="12" t="str">
        <f>IF(C3="",D2,IF(D2&lt;&gt;"",CONCATENATE(D2,"、",C3),C3))</f>
        <v/>
      </c>
      <c r="F3" s="17" t="s">
        <v>329</v>
      </c>
      <c r="G3" s="16"/>
      <c r="H3" s="12" t="str">
        <f t="shared" ref="H3:H37" si="1">IF(G3="","",F3)</f>
        <v/>
      </c>
      <c r="I3" s="12" t="str">
        <f>IF(H3="",I2,IF(I2&lt;&gt;"",CONCATENATE(I2,"、",H3),H3))</f>
        <v>一般会計</v>
      </c>
      <c r="K3" s="13" t="s">
        <v>330</v>
      </c>
      <c r="L3" s="14"/>
      <c r="M3" s="12" t="str">
        <f t="shared" ref="M3:M11" si="2">IF(L3="","",K3)</f>
        <v/>
      </c>
      <c r="N3" s="12" t="str">
        <f>IF(M3="",N2,IF(N2&lt;&gt;"",CONCATENATE(N2,"、",M3),M3))</f>
        <v/>
      </c>
      <c r="O3" s="12"/>
      <c r="P3" s="11" t="s">
        <v>331</v>
      </c>
      <c r="Q3" s="16" t="s">
        <v>133</v>
      </c>
      <c r="R3" s="12" t="str">
        <f t="shared" ref="R3:R8" si="3">IF(Q3="","",P3)</f>
        <v>委託・請負</v>
      </c>
      <c r="S3" s="12" t="str">
        <f t="shared" ref="S3:S8" si="4">IF(R3="",S2,IF(S2&lt;&gt;"",CONCATENATE(S2,"、",R3),R3))</f>
        <v>委託・請負</v>
      </c>
      <c r="T3" s="12"/>
      <c r="U3" s="30" t="s">
        <v>332</v>
      </c>
      <c r="W3" s="30" t="s">
        <v>333</v>
      </c>
      <c r="Y3" s="30" t="s">
        <v>334</v>
      </c>
      <c r="Z3" s="30" t="s">
        <v>335</v>
      </c>
      <c r="AA3" s="76" t="s">
        <v>336</v>
      </c>
      <c r="AB3" s="76" t="s">
        <v>337</v>
      </c>
      <c r="AC3" s="77" t="s">
        <v>338</v>
      </c>
      <c r="AD3" s="26"/>
      <c r="AE3" s="39" t="s">
        <v>339</v>
      </c>
      <c r="AF3" s="28"/>
      <c r="AG3" s="49" t="s">
        <v>340</v>
      </c>
      <c r="AI3" s="47" t="s">
        <v>341</v>
      </c>
      <c r="AK3" s="47" t="str">
        <f>CHAR(CODE(AK2)+1)</f>
        <v>B</v>
      </c>
      <c r="AP3" s="49" t="s">
        <v>340</v>
      </c>
    </row>
    <row r="4" spans="1:42" ht="13.5" customHeight="1" x14ac:dyDescent="0.2">
      <c r="A4" s="13" t="s">
        <v>342</v>
      </c>
      <c r="B4" s="14"/>
      <c r="C4" s="12" t="str">
        <f t="shared" si="0"/>
        <v/>
      </c>
      <c r="D4" s="12" t="str">
        <f>IF(C4="",D3,IF(D3&lt;&gt;"",CONCATENATE(D3,"、",C4),C4))</f>
        <v/>
      </c>
      <c r="F4" s="17" t="s">
        <v>343</v>
      </c>
      <c r="G4" s="16"/>
      <c r="H4" s="12" t="str">
        <f t="shared" si="1"/>
        <v/>
      </c>
      <c r="I4" s="12" t="str">
        <f t="shared" ref="I4:I37" si="5">IF(H4="",I3,IF(I3&lt;&gt;"",CONCATENATE(I3,"、",H4),H4))</f>
        <v>一般会計</v>
      </c>
      <c r="K4" s="13" t="s">
        <v>344</v>
      </c>
      <c r="L4" s="14"/>
      <c r="M4" s="12" t="str">
        <f t="shared" si="2"/>
        <v/>
      </c>
      <c r="N4" s="12" t="str">
        <f t="shared" ref="N4:N11" si="6">IF(M4="",N3,IF(N3&lt;&gt;"",CONCATENATE(N3,"、",M4),M4))</f>
        <v/>
      </c>
      <c r="O4" s="12"/>
      <c r="P4" s="11" t="s">
        <v>345</v>
      </c>
      <c r="Q4" s="16"/>
      <c r="R4" s="12" t="str">
        <f t="shared" si="3"/>
        <v/>
      </c>
      <c r="S4" s="12" t="str">
        <f t="shared" si="4"/>
        <v>委託・請負</v>
      </c>
      <c r="T4" s="12"/>
      <c r="U4" s="30" t="s">
        <v>346</v>
      </c>
      <c r="W4" s="30" t="s">
        <v>347</v>
      </c>
      <c r="Y4" s="30" t="s">
        <v>348</v>
      </c>
      <c r="Z4" s="30" t="s">
        <v>349</v>
      </c>
      <c r="AA4" s="76" t="s">
        <v>350</v>
      </c>
      <c r="AB4" s="76" t="s">
        <v>351</v>
      </c>
      <c r="AC4" s="76" t="s">
        <v>352</v>
      </c>
      <c r="AD4" s="26"/>
      <c r="AE4" s="39" t="s">
        <v>353</v>
      </c>
      <c r="AF4" s="28"/>
      <c r="AG4" s="49" t="s">
        <v>354</v>
      </c>
      <c r="AI4" s="47" t="s">
        <v>355</v>
      </c>
      <c r="AK4" s="47" t="str">
        <f t="shared" ref="AK4:AK49" si="7">CHAR(CODE(AK3)+1)</f>
        <v>C</v>
      </c>
      <c r="AP4" s="49" t="s">
        <v>354</v>
      </c>
    </row>
    <row r="5" spans="1:42" ht="13.5" customHeight="1" x14ac:dyDescent="0.2">
      <c r="A5" s="13" t="s">
        <v>356</v>
      </c>
      <c r="B5" s="14"/>
      <c r="C5" s="12" t="str">
        <f t="shared" si="0"/>
        <v/>
      </c>
      <c r="D5" s="12" t="str">
        <f>IF(C5="",D4,IF(D4&lt;&gt;"",CONCATENATE(D4,"、",C5),C5))</f>
        <v/>
      </c>
      <c r="F5" s="17" t="s">
        <v>357</v>
      </c>
      <c r="G5" s="16"/>
      <c r="H5" s="12" t="str">
        <f t="shared" si="1"/>
        <v/>
      </c>
      <c r="I5" s="12" t="str">
        <f t="shared" si="5"/>
        <v>一般会計</v>
      </c>
      <c r="K5" s="13" t="s">
        <v>358</v>
      </c>
      <c r="L5" s="14"/>
      <c r="M5" s="12" t="str">
        <f t="shared" si="2"/>
        <v/>
      </c>
      <c r="N5" s="12" t="str">
        <f t="shared" si="6"/>
        <v/>
      </c>
      <c r="O5" s="12"/>
      <c r="P5" s="11" t="s">
        <v>359</v>
      </c>
      <c r="Q5" s="16"/>
      <c r="R5" s="12" t="str">
        <f t="shared" si="3"/>
        <v/>
      </c>
      <c r="S5" s="12" t="str">
        <f t="shared" si="4"/>
        <v>委託・請負</v>
      </c>
      <c r="T5" s="12"/>
      <c r="W5" s="30" t="s">
        <v>360</v>
      </c>
      <c r="Y5" s="30" t="s">
        <v>361</v>
      </c>
      <c r="Z5" s="30" t="s">
        <v>362</v>
      </c>
      <c r="AA5" s="76" t="s">
        <v>363</v>
      </c>
      <c r="AB5" s="76" t="s">
        <v>364</v>
      </c>
      <c r="AC5" s="76" t="s">
        <v>365</v>
      </c>
      <c r="AE5" s="39" t="s">
        <v>366</v>
      </c>
      <c r="AF5" s="28"/>
      <c r="AG5" s="49" t="s">
        <v>367</v>
      </c>
      <c r="AI5" s="47" t="s">
        <v>368</v>
      </c>
      <c r="AK5" s="47" t="str">
        <f t="shared" si="7"/>
        <v>D</v>
      </c>
      <c r="AP5" s="49" t="s">
        <v>367</v>
      </c>
    </row>
    <row r="6" spans="1:42" ht="13.5" customHeight="1" x14ac:dyDescent="0.2">
      <c r="A6" s="13" t="s">
        <v>369</v>
      </c>
      <c r="B6" s="14"/>
      <c r="C6" s="12" t="str">
        <f t="shared" si="0"/>
        <v/>
      </c>
      <c r="D6" s="12" t="str">
        <f t="shared" ref="D6:D21" si="8">IF(C6="",D5,IF(D5&lt;&gt;"",CONCATENATE(D5,"、",C6),C6))</f>
        <v/>
      </c>
      <c r="F6" s="17" t="s">
        <v>370</v>
      </c>
      <c r="G6" s="16"/>
      <c r="H6" s="12" t="str">
        <f t="shared" si="1"/>
        <v/>
      </c>
      <c r="I6" s="12" t="str">
        <f t="shared" si="5"/>
        <v>一般会計</v>
      </c>
      <c r="K6" s="13" t="s">
        <v>371</v>
      </c>
      <c r="L6" s="14"/>
      <c r="M6" s="12" t="str">
        <f t="shared" si="2"/>
        <v/>
      </c>
      <c r="N6" s="12" t="str">
        <f t="shared" si="6"/>
        <v/>
      </c>
      <c r="O6" s="12"/>
      <c r="P6" s="11" t="s">
        <v>372</v>
      </c>
      <c r="Q6" s="16"/>
      <c r="R6" s="12" t="str">
        <f t="shared" si="3"/>
        <v/>
      </c>
      <c r="S6" s="12" t="str">
        <f t="shared" si="4"/>
        <v>委託・請負</v>
      </c>
      <c r="T6" s="12"/>
      <c r="U6" s="30" t="s">
        <v>373</v>
      </c>
      <c r="W6" s="30" t="s">
        <v>374</v>
      </c>
      <c r="Y6" s="30" t="s">
        <v>375</v>
      </c>
      <c r="Z6" s="30" t="s">
        <v>376</v>
      </c>
      <c r="AA6" s="76" t="s">
        <v>377</v>
      </c>
      <c r="AB6" s="76" t="s">
        <v>378</v>
      </c>
      <c r="AC6" s="76" t="s">
        <v>175</v>
      </c>
      <c r="AE6" s="39" t="s">
        <v>379</v>
      </c>
      <c r="AF6" s="28"/>
      <c r="AG6" s="49" t="s">
        <v>380</v>
      </c>
      <c r="AI6" s="47" t="s">
        <v>381</v>
      </c>
      <c r="AK6" s="47" t="str">
        <f>CHAR(CODE(AK5)+1)</f>
        <v>E</v>
      </c>
      <c r="AP6" s="49" t="s">
        <v>380</v>
      </c>
    </row>
    <row r="7" spans="1:42" ht="13.5" customHeight="1" x14ac:dyDescent="0.2">
      <c r="A7" s="13" t="s">
        <v>382</v>
      </c>
      <c r="B7" s="14"/>
      <c r="C7" s="12" t="str">
        <f t="shared" si="0"/>
        <v/>
      </c>
      <c r="D7" s="12" t="str">
        <f t="shared" si="8"/>
        <v/>
      </c>
      <c r="F7" s="17" t="s">
        <v>383</v>
      </c>
      <c r="G7" s="16"/>
      <c r="H7" s="12" t="str">
        <f t="shared" si="1"/>
        <v/>
      </c>
      <c r="I7" s="12" t="str">
        <f t="shared" si="5"/>
        <v>一般会計</v>
      </c>
      <c r="K7" s="13" t="s">
        <v>384</v>
      </c>
      <c r="L7" s="14"/>
      <c r="M7" s="12" t="str">
        <f t="shared" si="2"/>
        <v/>
      </c>
      <c r="N7" s="12" t="str">
        <f t="shared" si="6"/>
        <v/>
      </c>
      <c r="O7" s="12"/>
      <c r="P7" s="11" t="s">
        <v>385</v>
      </c>
      <c r="Q7" s="16"/>
      <c r="R7" s="12" t="str">
        <f t="shared" si="3"/>
        <v/>
      </c>
      <c r="S7" s="12" t="str">
        <f t="shared" si="4"/>
        <v>委託・請負</v>
      </c>
      <c r="T7" s="12"/>
      <c r="U7" s="30"/>
      <c r="W7" s="30" t="s">
        <v>386</v>
      </c>
      <c r="Y7" s="30" t="s">
        <v>387</v>
      </c>
      <c r="Z7" s="30" t="s">
        <v>388</v>
      </c>
      <c r="AA7" s="76" t="s">
        <v>389</v>
      </c>
      <c r="AB7" s="76" t="s">
        <v>390</v>
      </c>
      <c r="AE7" s="30" t="s">
        <v>175</v>
      </c>
      <c r="AF7" s="28"/>
      <c r="AG7" s="49" t="s">
        <v>391</v>
      </c>
      <c r="AH7" s="72"/>
      <c r="AI7" s="49" t="s">
        <v>392</v>
      </c>
      <c r="AK7" s="47" t="str">
        <f>CHAR(CODE(AK6)+1)</f>
        <v>F</v>
      </c>
      <c r="AP7" s="49" t="s">
        <v>391</v>
      </c>
    </row>
    <row r="8" spans="1:42" ht="13.5" customHeight="1" x14ac:dyDescent="0.2">
      <c r="A8" s="13" t="s">
        <v>393</v>
      </c>
      <c r="B8" s="14"/>
      <c r="C8" s="12" t="str">
        <f t="shared" si="0"/>
        <v/>
      </c>
      <c r="D8" s="12" t="str">
        <f t="shared" si="8"/>
        <v/>
      </c>
      <c r="F8" s="17" t="s">
        <v>394</v>
      </c>
      <c r="G8" s="16"/>
      <c r="H8" s="12" t="str">
        <f t="shared" si="1"/>
        <v/>
      </c>
      <c r="I8" s="12" t="str">
        <f t="shared" si="5"/>
        <v>一般会計</v>
      </c>
      <c r="K8" s="13" t="s">
        <v>395</v>
      </c>
      <c r="L8" s="14"/>
      <c r="M8" s="12" t="str">
        <f t="shared" si="2"/>
        <v/>
      </c>
      <c r="N8" s="12" t="str">
        <f t="shared" si="6"/>
        <v/>
      </c>
      <c r="O8" s="12"/>
      <c r="P8" s="11" t="s">
        <v>396</v>
      </c>
      <c r="Q8" s="16"/>
      <c r="R8" s="12" t="str">
        <f t="shared" si="3"/>
        <v/>
      </c>
      <c r="S8" s="12" t="str">
        <f t="shared" si="4"/>
        <v>委託・請負</v>
      </c>
      <c r="T8" s="12"/>
      <c r="U8" s="30" t="s">
        <v>397</v>
      </c>
      <c r="W8" s="30" t="s">
        <v>398</v>
      </c>
      <c r="Y8" s="30" t="s">
        <v>399</v>
      </c>
      <c r="Z8" s="30" t="s">
        <v>400</v>
      </c>
      <c r="AA8" s="76" t="s">
        <v>401</v>
      </c>
      <c r="AB8" s="76" t="s">
        <v>402</v>
      </c>
      <c r="AF8" s="28"/>
      <c r="AG8" s="49" t="s">
        <v>403</v>
      </c>
      <c r="AI8" s="47" t="s">
        <v>404</v>
      </c>
      <c r="AK8" s="47" t="str">
        <f t="shared" si="7"/>
        <v>G</v>
      </c>
      <c r="AP8" s="49" t="s">
        <v>403</v>
      </c>
    </row>
    <row r="9" spans="1:42" ht="13.5" customHeight="1" x14ac:dyDescent="0.2">
      <c r="A9" s="13" t="s">
        <v>405</v>
      </c>
      <c r="B9" s="14"/>
      <c r="C9" s="12" t="str">
        <f t="shared" si="0"/>
        <v/>
      </c>
      <c r="D9" s="12" t="str">
        <f t="shared" si="8"/>
        <v/>
      </c>
      <c r="F9" s="17" t="s">
        <v>406</v>
      </c>
      <c r="G9" s="16"/>
      <c r="H9" s="12" t="str">
        <f t="shared" si="1"/>
        <v/>
      </c>
      <c r="I9" s="12" t="str">
        <f t="shared" si="5"/>
        <v>一般会計</v>
      </c>
      <c r="K9" s="13" t="s">
        <v>407</v>
      </c>
      <c r="L9" s="14"/>
      <c r="M9" s="12" t="str">
        <f t="shared" si="2"/>
        <v/>
      </c>
      <c r="N9" s="12" t="str">
        <f t="shared" si="6"/>
        <v/>
      </c>
      <c r="O9" s="12"/>
      <c r="P9" s="12"/>
      <c r="Q9" s="18"/>
      <c r="T9" s="12"/>
      <c r="U9" s="30" t="s">
        <v>408</v>
      </c>
      <c r="W9" s="30" t="s">
        <v>409</v>
      </c>
      <c r="Y9" s="30" t="s">
        <v>410</v>
      </c>
      <c r="Z9" s="30" t="s">
        <v>411</v>
      </c>
      <c r="AA9" s="76" t="s">
        <v>412</v>
      </c>
      <c r="AB9" s="76" t="s">
        <v>413</v>
      </c>
      <c r="AF9" s="28"/>
      <c r="AG9" s="49" t="s">
        <v>414</v>
      </c>
      <c r="AI9" s="70"/>
      <c r="AK9" s="47" t="str">
        <f t="shared" si="7"/>
        <v>H</v>
      </c>
      <c r="AP9" s="49" t="s">
        <v>414</v>
      </c>
    </row>
    <row r="10" spans="1:42" ht="13.5" customHeight="1" x14ac:dyDescent="0.2">
      <c r="A10" s="13" t="s">
        <v>415</v>
      </c>
      <c r="B10" s="14"/>
      <c r="C10" s="12" t="str">
        <f t="shared" si="0"/>
        <v/>
      </c>
      <c r="D10" s="12" t="str">
        <f t="shared" si="8"/>
        <v/>
      </c>
      <c r="F10" s="17" t="s">
        <v>416</v>
      </c>
      <c r="G10" s="16"/>
      <c r="H10" s="12" t="str">
        <f t="shared" si="1"/>
        <v/>
      </c>
      <c r="I10" s="12" t="str">
        <f t="shared" si="5"/>
        <v>一般会計</v>
      </c>
      <c r="K10" s="13" t="s">
        <v>417</v>
      </c>
      <c r="L10" s="14"/>
      <c r="M10" s="12" t="str">
        <f t="shared" si="2"/>
        <v/>
      </c>
      <c r="N10" s="12" t="str">
        <f t="shared" si="6"/>
        <v/>
      </c>
      <c r="O10" s="12"/>
      <c r="P10" s="12" t="str">
        <f>S8</f>
        <v>委託・請負</v>
      </c>
      <c r="Q10" s="18"/>
      <c r="T10" s="12"/>
      <c r="W10" s="30" t="s">
        <v>418</v>
      </c>
      <c r="Y10" s="30" t="s">
        <v>419</v>
      </c>
      <c r="Z10" s="30" t="s">
        <v>420</v>
      </c>
      <c r="AA10" s="76" t="s">
        <v>421</v>
      </c>
      <c r="AB10" s="76" t="s">
        <v>422</v>
      </c>
      <c r="AF10" s="28"/>
      <c r="AG10" s="49" t="s">
        <v>423</v>
      </c>
      <c r="AK10" s="47" t="str">
        <f t="shared" si="7"/>
        <v>I</v>
      </c>
      <c r="AP10" s="47" t="s">
        <v>396</v>
      </c>
    </row>
    <row r="11" spans="1:42" ht="13.5" customHeight="1" x14ac:dyDescent="0.2">
      <c r="A11" s="13" t="s">
        <v>424</v>
      </c>
      <c r="B11" s="14"/>
      <c r="C11" s="12" t="str">
        <f t="shared" si="0"/>
        <v/>
      </c>
      <c r="D11" s="12" t="str">
        <f t="shared" si="8"/>
        <v/>
      </c>
      <c r="F11" s="17" t="s">
        <v>425</v>
      </c>
      <c r="G11" s="16"/>
      <c r="H11" s="12" t="str">
        <f t="shared" si="1"/>
        <v/>
      </c>
      <c r="I11" s="12" t="str">
        <f t="shared" si="5"/>
        <v>一般会計</v>
      </c>
      <c r="K11" s="13" t="s">
        <v>426</v>
      </c>
      <c r="L11" s="14" t="s">
        <v>427</v>
      </c>
      <c r="M11" s="12" t="str">
        <f t="shared" si="2"/>
        <v>その他の事項経費</v>
      </c>
      <c r="N11" s="12" t="str">
        <f t="shared" si="6"/>
        <v>その他の事項経費</v>
      </c>
      <c r="O11" s="12"/>
      <c r="P11" s="12"/>
      <c r="Q11" s="18"/>
      <c r="T11" s="12"/>
      <c r="W11" s="30" t="s">
        <v>428</v>
      </c>
      <c r="Y11" s="30" t="s">
        <v>429</v>
      </c>
      <c r="Z11" s="30" t="s">
        <v>430</v>
      </c>
      <c r="AA11" s="76" t="s">
        <v>431</v>
      </c>
      <c r="AB11" s="76" t="s">
        <v>432</v>
      </c>
      <c r="AF11" s="28"/>
      <c r="AG11" s="47" t="s">
        <v>433</v>
      </c>
      <c r="AK11" s="47" t="str">
        <f t="shared" si="7"/>
        <v>J</v>
      </c>
    </row>
    <row r="12" spans="1:42" ht="13.5" customHeight="1" x14ac:dyDescent="0.2">
      <c r="A12" s="13" t="s">
        <v>434</v>
      </c>
      <c r="B12" s="14"/>
      <c r="C12" s="12" t="str">
        <f t="shared" ref="C12:C23" si="9">IF(B12="","",A12)</f>
        <v/>
      </c>
      <c r="D12" s="12" t="str">
        <f t="shared" si="8"/>
        <v/>
      </c>
      <c r="F12" s="17" t="s">
        <v>435</v>
      </c>
      <c r="G12" s="16"/>
      <c r="H12" s="12" t="str">
        <f t="shared" si="1"/>
        <v/>
      </c>
      <c r="I12" s="12" t="str">
        <f t="shared" si="5"/>
        <v>一般会計</v>
      </c>
      <c r="K12" s="12"/>
      <c r="L12" s="12"/>
      <c r="O12" s="12"/>
      <c r="P12" s="12"/>
      <c r="Q12" s="18"/>
      <c r="T12" s="12"/>
      <c r="U12" s="27" t="s">
        <v>436</v>
      </c>
      <c r="W12" s="30" t="s">
        <v>437</v>
      </c>
      <c r="Y12" s="30" t="s">
        <v>438</v>
      </c>
      <c r="Z12" s="30" t="s">
        <v>439</v>
      </c>
      <c r="AA12" s="76" t="s">
        <v>440</v>
      </c>
      <c r="AB12" s="76" t="s">
        <v>441</v>
      </c>
      <c r="AF12" s="28"/>
      <c r="AG12" s="47" t="s">
        <v>442</v>
      </c>
      <c r="AK12" s="47" t="str">
        <f t="shared" si="7"/>
        <v>K</v>
      </c>
    </row>
    <row r="13" spans="1:42" ht="13.5" customHeight="1" x14ac:dyDescent="0.2">
      <c r="A13" s="13" t="s">
        <v>443</v>
      </c>
      <c r="B13" s="14"/>
      <c r="C13" s="12" t="str">
        <f t="shared" si="9"/>
        <v/>
      </c>
      <c r="D13" s="12" t="str">
        <f t="shared" si="8"/>
        <v/>
      </c>
      <c r="F13" s="17" t="s">
        <v>444</v>
      </c>
      <c r="G13" s="16"/>
      <c r="H13" s="12" t="str">
        <f t="shared" si="1"/>
        <v/>
      </c>
      <c r="I13" s="12" t="str">
        <f t="shared" si="5"/>
        <v>一般会計</v>
      </c>
      <c r="K13" s="12" t="str">
        <f>N11</f>
        <v>その他の事項経費</v>
      </c>
      <c r="L13" s="12"/>
      <c r="O13" s="12"/>
      <c r="P13" s="12"/>
      <c r="Q13" s="18"/>
      <c r="T13" s="12"/>
      <c r="U13" s="30" t="s">
        <v>320</v>
      </c>
      <c r="W13" s="30" t="s">
        <v>445</v>
      </c>
      <c r="Y13" s="30" t="s">
        <v>446</v>
      </c>
      <c r="Z13" s="30" t="s">
        <v>447</v>
      </c>
      <c r="AA13" s="76" t="s">
        <v>448</v>
      </c>
      <c r="AB13" s="76" t="s">
        <v>449</v>
      </c>
      <c r="AF13" s="28"/>
      <c r="AG13" s="47" t="s">
        <v>396</v>
      </c>
      <c r="AK13" s="47" t="str">
        <f t="shared" si="7"/>
        <v>L</v>
      </c>
    </row>
    <row r="14" spans="1:42" ht="13.5" customHeight="1" x14ac:dyDescent="0.2">
      <c r="A14" s="13" t="s">
        <v>450</v>
      </c>
      <c r="B14" s="14"/>
      <c r="C14" s="12" t="str">
        <f t="shared" si="9"/>
        <v/>
      </c>
      <c r="D14" s="12" t="str">
        <f t="shared" si="8"/>
        <v/>
      </c>
      <c r="F14" s="17" t="s">
        <v>451</v>
      </c>
      <c r="G14" s="16"/>
      <c r="H14" s="12" t="str">
        <f t="shared" si="1"/>
        <v/>
      </c>
      <c r="I14" s="12" t="str">
        <f t="shared" si="5"/>
        <v>一般会計</v>
      </c>
      <c r="K14" s="12"/>
      <c r="L14" s="12"/>
      <c r="O14" s="12"/>
      <c r="P14" s="12"/>
      <c r="Q14" s="18"/>
      <c r="T14" s="12"/>
      <c r="U14" s="30" t="s">
        <v>452</v>
      </c>
      <c r="W14" s="30" t="s">
        <v>453</v>
      </c>
      <c r="Y14" s="30" t="s">
        <v>454</v>
      </c>
      <c r="Z14" s="30" t="s">
        <v>455</v>
      </c>
      <c r="AA14" s="76" t="s">
        <v>456</v>
      </c>
      <c r="AB14" s="76" t="s">
        <v>457</v>
      </c>
      <c r="AF14" s="28"/>
      <c r="AG14" s="70"/>
      <c r="AK14" s="47" t="str">
        <f t="shared" si="7"/>
        <v>M</v>
      </c>
    </row>
    <row r="15" spans="1:42" ht="13.5" customHeight="1" x14ac:dyDescent="0.2">
      <c r="A15" s="13" t="s">
        <v>458</v>
      </c>
      <c r="B15" s="14"/>
      <c r="C15" s="12" t="str">
        <f t="shared" si="9"/>
        <v/>
      </c>
      <c r="D15" s="12" t="str">
        <f t="shared" si="8"/>
        <v/>
      </c>
      <c r="F15" s="17" t="s">
        <v>459</v>
      </c>
      <c r="G15" s="16"/>
      <c r="H15" s="12" t="str">
        <f t="shared" si="1"/>
        <v/>
      </c>
      <c r="I15" s="12" t="str">
        <f t="shared" si="5"/>
        <v>一般会計</v>
      </c>
      <c r="K15" s="12"/>
      <c r="L15" s="12"/>
      <c r="O15" s="12"/>
      <c r="P15" s="12"/>
      <c r="Q15" s="18"/>
      <c r="T15" s="12"/>
      <c r="U15" s="30" t="s">
        <v>460</v>
      </c>
      <c r="W15" s="30" t="s">
        <v>461</v>
      </c>
      <c r="Y15" s="30" t="s">
        <v>462</v>
      </c>
      <c r="Z15" s="30" t="s">
        <v>463</v>
      </c>
      <c r="AA15" s="76" t="s">
        <v>464</v>
      </c>
      <c r="AB15" s="76" t="s">
        <v>465</v>
      </c>
      <c r="AF15" s="28"/>
      <c r="AK15" s="47" t="str">
        <f t="shared" si="7"/>
        <v>N</v>
      </c>
    </row>
    <row r="16" spans="1:42" ht="13.5" customHeight="1" x14ac:dyDescent="0.2">
      <c r="A16" s="13" t="s">
        <v>466</v>
      </c>
      <c r="B16" s="14"/>
      <c r="C16" s="12" t="str">
        <f t="shared" si="9"/>
        <v/>
      </c>
      <c r="D16" s="12" t="str">
        <f t="shared" si="8"/>
        <v/>
      </c>
      <c r="F16" s="17" t="s">
        <v>467</v>
      </c>
      <c r="G16" s="16"/>
      <c r="H16" s="12" t="str">
        <f t="shared" si="1"/>
        <v/>
      </c>
      <c r="I16" s="12" t="str">
        <f t="shared" si="5"/>
        <v>一般会計</v>
      </c>
      <c r="K16" s="12"/>
      <c r="L16" s="12"/>
      <c r="O16" s="12"/>
      <c r="P16" s="12"/>
      <c r="Q16" s="18"/>
      <c r="T16" s="12"/>
      <c r="U16" s="30" t="s">
        <v>468</v>
      </c>
      <c r="W16" s="30" t="s">
        <v>469</v>
      </c>
      <c r="Y16" s="30" t="s">
        <v>470</v>
      </c>
      <c r="Z16" s="30" t="s">
        <v>471</v>
      </c>
      <c r="AA16" s="76" t="s">
        <v>472</v>
      </c>
      <c r="AB16" s="76" t="s">
        <v>473</v>
      </c>
      <c r="AF16" s="28"/>
      <c r="AK16" s="47" t="str">
        <f t="shared" si="7"/>
        <v>O</v>
      </c>
    </row>
    <row r="17" spans="1:37" ht="13.5" customHeight="1" x14ac:dyDescent="0.2">
      <c r="A17" s="13" t="s">
        <v>474</v>
      </c>
      <c r="B17" s="14"/>
      <c r="C17" s="12" t="str">
        <f t="shared" si="9"/>
        <v/>
      </c>
      <c r="D17" s="12" t="str">
        <f t="shared" si="8"/>
        <v/>
      </c>
      <c r="F17" s="17" t="s">
        <v>475</v>
      </c>
      <c r="G17" s="16"/>
      <c r="H17" s="12" t="str">
        <f t="shared" si="1"/>
        <v/>
      </c>
      <c r="I17" s="12" t="str">
        <f t="shared" si="5"/>
        <v>一般会計</v>
      </c>
      <c r="K17" s="12"/>
      <c r="L17" s="12"/>
      <c r="O17" s="12"/>
      <c r="P17" s="12"/>
      <c r="Q17" s="18"/>
      <c r="T17" s="12"/>
      <c r="U17" s="30" t="s">
        <v>476</v>
      </c>
      <c r="W17" s="30" t="s">
        <v>477</v>
      </c>
      <c r="Y17" s="30" t="s">
        <v>478</v>
      </c>
      <c r="Z17" s="30" t="s">
        <v>479</v>
      </c>
      <c r="AA17" s="76" t="s">
        <v>480</v>
      </c>
      <c r="AB17" s="76" t="s">
        <v>481</v>
      </c>
      <c r="AF17" s="28"/>
      <c r="AK17" s="47" t="str">
        <f t="shared" si="7"/>
        <v>P</v>
      </c>
    </row>
    <row r="18" spans="1:37" ht="13.5" customHeight="1" x14ac:dyDescent="0.2">
      <c r="A18" s="13" t="s">
        <v>482</v>
      </c>
      <c r="B18" s="14"/>
      <c r="C18" s="12" t="str">
        <f t="shared" si="9"/>
        <v/>
      </c>
      <c r="D18" s="12" t="str">
        <f t="shared" si="8"/>
        <v/>
      </c>
      <c r="F18" s="17" t="s">
        <v>483</v>
      </c>
      <c r="G18" s="16"/>
      <c r="H18" s="12" t="str">
        <f t="shared" si="1"/>
        <v/>
      </c>
      <c r="I18" s="12" t="str">
        <f t="shared" si="5"/>
        <v>一般会計</v>
      </c>
      <c r="K18" s="12"/>
      <c r="L18" s="12"/>
      <c r="O18" s="12"/>
      <c r="P18" s="12"/>
      <c r="Q18" s="18"/>
      <c r="T18" s="12"/>
      <c r="U18" s="30" t="s">
        <v>484</v>
      </c>
      <c r="W18" s="30" t="s">
        <v>485</v>
      </c>
      <c r="Y18" s="30" t="s">
        <v>486</v>
      </c>
      <c r="Z18" s="30" t="s">
        <v>487</v>
      </c>
      <c r="AA18" s="76" t="s">
        <v>488</v>
      </c>
      <c r="AB18" s="76" t="s">
        <v>489</v>
      </c>
      <c r="AF18" s="28"/>
      <c r="AK18" s="47" t="str">
        <f t="shared" si="7"/>
        <v>Q</v>
      </c>
    </row>
    <row r="19" spans="1:37" ht="13.5" customHeight="1" x14ac:dyDescent="0.2">
      <c r="A19" s="13" t="s">
        <v>490</v>
      </c>
      <c r="B19" s="14"/>
      <c r="C19" s="12" t="str">
        <f t="shared" si="9"/>
        <v/>
      </c>
      <c r="D19" s="12" t="str">
        <f t="shared" si="8"/>
        <v/>
      </c>
      <c r="F19" s="17" t="s">
        <v>491</v>
      </c>
      <c r="G19" s="16"/>
      <c r="H19" s="12" t="str">
        <f t="shared" si="1"/>
        <v/>
      </c>
      <c r="I19" s="12" t="str">
        <f t="shared" si="5"/>
        <v>一般会計</v>
      </c>
      <c r="K19" s="12"/>
      <c r="L19" s="12"/>
      <c r="O19" s="12"/>
      <c r="P19" s="12"/>
      <c r="Q19" s="18"/>
      <c r="T19" s="12"/>
      <c r="U19" s="30" t="s">
        <v>492</v>
      </c>
      <c r="W19" s="30" t="s">
        <v>493</v>
      </c>
      <c r="Y19" s="30" t="s">
        <v>494</v>
      </c>
      <c r="Z19" s="30" t="s">
        <v>495</v>
      </c>
      <c r="AA19" s="76" t="s">
        <v>496</v>
      </c>
      <c r="AB19" s="76" t="s">
        <v>497</v>
      </c>
      <c r="AF19" s="28"/>
      <c r="AK19" s="47" t="str">
        <f t="shared" si="7"/>
        <v>R</v>
      </c>
    </row>
    <row r="20" spans="1:37" ht="13.5" customHeight="1" x14ac:dyDescent="0.2">
      <c r="A20" s="13" t="s">
        <v>498</v>
      </c>
      <c r="B20" s="14"/>
      <c r="C20" s="12" t="str">
        <f t="shared" si="9"/>
        <v/>
      </c>
      <c r="D20" s="12" t="str">
        <f t="shared" si="8"/>
        <v/>
      </c>
      <c r="F20" s="17" t="s">
        <v>499</v>
      </c>
      <c r="G20" s="16"/>
      <c r="H20" s="12" t="str">
        <f t="shared" si="1"/>
        <v/>
      </c>
      <c r="I20" s="12" t="str">
        <f t="shared" si="5"/>
        <v>一般会計</v>
      </c>
      <c r="K20" s="12"/>
      <c r="L20" s="12"/>
      <c r="O20" s="12"/>
      <c r="P20" s="12"/>
      <c r="Q20" s="18"/>
      <c r="T20" s="12"/>
      <c r="U20" s="30" t="s">
        <v>500</v>
      </c>
      <c r="W20" s="30" t="s">
        <v>501</v>
      </c>
      <c r="Y20" s="30" t="s">
        <v>502</v>
      </c>
      <c r="Z20" s="30" t="s">
        <v>503</v>
      </c>
      <c r="AA20" s="76" t="s">
        <v>504</v>
      </c>
      <c r="AB20" s="76" t="s">
        <v>505</v>
      </c>
      <c r="AF20" s="28"/>
      <c r="AK20" s="47" t="str">
        <f t="shared" si="7"/>
        <v>S</v>
      </c>
    </row>
    <row r="21" spans="1:37" ht="13.5" customHeight="1" x14ac:dyDescent="0.2">
      <c r="A21" s="13" t="s">
        <v>506</v>
      </c>
      <c r="B21" s="14"/>
      <c r="C21" s="12" t="str">
        <f t="shared" si="9"/>
        <v/>
      </c>
      <c r="D21" s="12" t="str">
        <f t="shared" si="8"/>
        <v/>
      </c>
      <c r="F21" s="17" t="s">
        <v>507</v>
      </c>
      <c r="G21" s="16"/>
      <c r="H21" s="12" t="str">
        <f t="shared" si="1"/>
        <v/>
      </c>
      <c r="I21" s="12" t="str">
        <f t="shared" si="5"/>
        <v>一般会計</v>
      </c>
      <c r="K21" s="12"/>
      <c r="L21" s="12"/>
      <c r="O21" s="12"/>
      <c r="P21" s="12"/>
      <c r="Q21" s="18"/>
      <c r="T21" s="12"/>
      <c r="U21" s="30" t="s">
        <v>508</v>
      </c>
      <c r="W21" s="30" t="s">
        <v>509</v>
      </c>
      <c r="Y21" s="30" t="s">
        <v>510</v>
      </c>
      <c r="Z21" s="30" t="s">
        <v>511</v>
      </c>
      <c r="AA21" s="76" t="s">
        <v>512</v>
      </c>
      <c r="AB21" s="76" t="s">
        <v>513</v>
      </c>
      <c r="AF21" s="28"/>
      <c r="AK21" s="47" t="str">
        <f t="shared" si="7"/>
        <v>T</v>
      </c>
    </row>
    <row r="22" spans="1:37" ht="13.5" customHeight="1" x14ac:dyDescent="0.2">
      <c r="A22" s="13" t="s">
        <v>514</v>
      </c>
      <c r="B22" s="14"/>
      <c r="C22" s="12" t="str">
        <f t="shared" si="9"/>
        <v/>
      </c>
      <c r="D22" s="12" t="str">
        <f>IF(C22="",D21,IF(D21&lt;&gt;"",CONCATENATE(D21,"、",C22),C22))</f>
        <v/>
      </c>
      <c r="F22" s="17" t="s">
        <v>515</v>
      </c>
      <c r="G22" s="16"/>
      <c r="H22" s="12" t="str">
        <f t="shared" si="1"/>
        <v/>
      </c>
      <c r="I22" s="12" t="str">
        <f t="shared" si="5"/>
        <v>一般会計</v>
      </c>
      <c r="K22" s="12"/>
      <c r="L22" s="12"/>
      <c r="O22" s="12"/>
      <c r="P22" s="12"/>
      <c r="Q22" s="18"/>
      <c r="T22" s="12"/>
      <c r="U22" s="30" t="s">
        <v>516</v>
      </c>
      <c r="W22" s="30" t="s">
        <v>517</v>
      </c>
      <c r="Y22" s="30" t="s">
        <v>518</v>
      </c>
      <c r="Z22" s="30" t="s">
        <v>519</v>
      </c>
      <c r="AA22" s="76" t="s">
        <v>520</v>
      </c>
      <c r="AB22" s="76" t="s">
        <v>521</v>
      </c>
      <c r="AF22" s="28"/>
      <c r="AK22" s="47" t="str">
        <f t="shared" si="7"/>
        <v>U</v>
      </c>
    </row>
    <row r="23" spans="1:37" ht="13.5" customHeight="1" x14ac:dyDescent="0.2">
      <c r="A23" s="13" t="s">
        <v>522</v>
      </c>
      <c r="B23" s="14"/>
      <c r="C23" s="12" t="str">
        <f t="shared" si="9"/>
        <v/>
      </c>
      <c r="D23" s="12" t="str">
        <f>IF(C23="",D22,IF(D22&lt;&gt;"",CONCATENATE(D22,"、",C23),C23))</f>
        <v/>
      </c>
      <c r="F23" s="17" t="s">
        <v>523</v>
      </c>
      <c r="G23" s="16"/>
      <c r="H23" s="12" t="str">
        <f t="shared" si="1"/>
        <v/>
      </c>
      <c r="I23" s="12" t="str">
        <f t="shared" si="5"/>
        <v>一般会計</v>
      </c>
      <c r="K23" s="12"/>
      <c r="L23" s="12"/>
      <c r="O23" s="12"/>
      <c r="P23" s="12"/>
      <c r="Q23" s="18"/>
      <c r="T23" s="12"/>
      <c r="U23" s="30" t="s">
        <v>524</v>
      </c>
      <c r="W23" s="30" t="s">
        <v>525</v>
      </c>
      <c r="Y23" s="30" t="s">
        <v>526</v>
      </c>
      <c r="Z23" s="30" t="s">
        <v>527</v>
      </c>
      <c r="AA23" s="76" t="s">
        <v>528</v>
      </c>
      <c r="AB23" s="76" t="s">
        <v>529</v>
      </c>
      <c r="AF23" s="28"/>
      <c r="AK23" s="47" t="str">
        <f t="shared" si="7"/>
        <v>V</v>
      </c>
    </row>
    <row r="24" spans="1:37" ht="13.5" customHeight="1" x14ac:dyDescent="0.2">
      <c r="A24" s="87"/>
      <c r="B24" s="73"/>
      <c r="F24" s="17" t="s">
        <v>530</v>
      </c>
      <c r="G24" s="16"/>
      <c r="H24" s="12" t="str">
        <f t="shared" si="1"/>
        <v/>
      </c>
      <c r="I24" s="12" t="str">
        <f t="shared" si="5"/>
        <v>一般会計</v>
      </c>
      <c r="K24" s="12"/>
      <c r="L24" s="12"/>
      <c r="O24" s="12"/>
      <c r="P24" s="12"/>
      <c r="Q24" s="18"/>
      <c r="T24" s="12"/>
      <c r="U24" s="30" t="s">
        <v>531</v>
      </c>
      <c r="W24" s="30" t="s">
        <v>532</v>
      </c>
      <c r="Y24" s="30" t="s">
        <v>533</v>
      </c>
      <c r="Z24" s="30" t="s">
        <v>534</v>
      </c>
      <c r="AA24" s="76" t="s">
        <v>535</v>
      </c>
      <c r="AB24" s="76" t="s">
        <v>536</v>
      </c>
      <c r="AF24" s="28"/>
      <c r="AK24" s="47" t="str">
        <f>CHAR(CODE(AK23)+1)</f>
        <v>W</v>
      </c>
    </row>
    <row r="25" spans="1:37" ht="13.5" customHeight="1" x14ac:dyDescent="0.2">
      <c r="A25" s="12"/>
      <c r="B25" s="73"/>
      <c r="F25" s="17" t="s">
        <v>537</v>
      </c>
      <c r="G25" s="16"/>
      <c r="H25" s="12" t="str">
        <f t="shared" si="1"/>
        <v/>
      </c>
      <c r="I25" s="12" t="str">
        <f t="shared" si="5"/>
        <v>一般会計</v>
      </c>
      <c r="K25" s="12"/>
      <c r="L25" s="12"/>
      <c r="O25" s="12"/>
      <c r="P25" s="12"/>
      <c r="Q25" s="18"/>
      <c r="T25" s="12"/>
      <c r="U25" s="30" t="s">
        <v>538</v>
      </c>
      <c r="W25" s="68"/>
      <c r="Y25" s="30" t="s">
        <v>539</v>
      </c>
      <c r="Z25" s="30" t="s">
        <v>540</v>
      </c>
      <c r="AA25" s="76" t="s">
        <v>541</v>
      </c>
      <c r="AB25" s="76" t="s">
        <v>542</v>
      </c>
      <c r="AF25" s="28"/>
      <c r="AK25" s="47" t="str">
        <f t="shared" si="7"/>
        <v>X</v>
      </c>
    </row>
    <row r="26" spans="1:37" ht="13.5" customHeight="1" x14ac:dyDescent="0.2">
      <c r="A26" s="12"/>
      <c r="B26" s="73"/>
      <c r="F26" s="17" t="s">
        <v>543</v>
      </c>
      <c r="G26" s="16"/>
      <c r="H26" s="12" t="str">
        <f t="shared" si="1"/>
        <v/>
      </c>
      <c r="I26" s="12" t="str">
        <f t="shared" si="5"/>
        <v>一般会計</v>
      </c>
      <c r="K26" s="12"/>
      <c r="L26" s="12"/>
      <c r="O26" s="12"/>
      <c r="P26" s="12"/>
      <c r="Q26" s="18"/>
      <c r="T26" s="12"/>
      <c r="U26" s="30" t="s">
        <v>544</v>
      </c>
      <c r="Y26" s="30" t="s">
        <v>545</v>
      </c>
      <c r="Z26" s="30" t="s">
        <v>546</v>
      </c>
      <c r="AA26" s="76" t="s">
        <v>547</v>
      </c>
      <c r="AB26" s="76" t="s">
        <v>548</v>
      </c>
      <c r="AF26" s="28"/>
      <c r="AK26" s="47" t="str">
        <f t="shared" si="7"/>
        <v>Y</v>
      </c>
    </row>
    <row r="27" spans="1:37" ht="13.5" customHeight="1" x14ac:dyDescent="0.2">
      <c r="A27" s="12" t="str">
        <f>IF(D23="", "-", D23)</f>
        <v>-</v>
      </c>
      <c r="B27" s="12"/>
      <c r="F27" s="17" t="s">
        <v>549</v>
      </c>
      <c r="G27" s="16"/>
      <c r="H27" s="12" t="str">
        <f t="shared" si="1"/>
        <v/>
      </c>
      <c r="I27" s="12" t="str">
        <f t="shared" si="5"/>
        <v>一般会計</v>
      </c>
      <c r="K27" s="12"/>
      <c r="L27" s="12"/>
      <c r="O27" s="12"/>
      <c r="P27" s="12"/>
      <c r="Q27" s="18"/>
      <c r="T27" s="12"/>
      <c r="U27" s="30" t="s">
        <v>550</v>
      </c>
      <c r="Y27" s="30" t="s">
        <v>551</v>
      </c>
      <c r="Z27" s="30" t="s">
        <v>552</v>
      </c>
      <c r="AA27" s="76" t="s">
        <v>553</v>
      </c>
      <c r="AB27" s="76" t="s">
        <v>554</v>
      </c>
      <c r="AF27" s="28"/>
      <c r="AK27" s="47" t="str">
        <f>CHAR(CODE(AK26)+1)</f>
        <v>Z</v>
      </c>
    </row>
    <row r="28" spans="1:37" ht="13.5" customHeight="1" x14ac:dyDescent="0.2">
      <c r="B28" s="12"/>
      <c r="F28" s="17" t="s">
        <v>555</v>
      </c>
      <c r="G28" s="16"/>
      <c r="H28" s="12" t="str">
        <f t="shared" si="1"/>
        <v/>
      </c>
      <c r="I28" s="12" t="str">
        <f t="shared" si="5"/>
        <v>一般会計</v>
      </c>
      <c r="K28" s="12"/>
      <c r="L28" s="12"/>
      <c r="O28" s="12"/>
      <c r="P28" s="12"/>
      <c r="Q28" s="18"/>
      <c r="T28" s="12"/>
      <c r="U28" s="30" t="s">
        <v>556</v>
      </c>
      <c r="Y28" s="30" t="s">
        <v>557</v>
      </c>
      <c r="Z28" s="30" t="s">
        <v>558</v>
      </c>
      <c r="AA28" s="76" t="s">
        <v>559</v>
      </c>
      <c r="AB28" s="76" t="s">
        <v>560</v>
      </c>
      <c r="AF28" s="28"/>
      <c r="AK28" s="47" t="s">
        <v>561</v>
      </c>
    </row>
    <row r="29" spans="1:37" ht="13.5" customHeight="1" x14ac:dyDescent="0.2">
      <c r="A29" s="12"/>
      <c r="B29" s="12"/>
      <c r="F29" s="17" t="s">
        <v>562</v>
      </c>
      <c r="G29" s="16"/>
      <c r="H29" s="12" t="str">
        <f t="shared" si="1"/>
        <v/>
      </c>
      <c r="I29" s="12" t="str">
        <f t="shared" si="5"/>
        <v>一般会計</v>
      </c>
      <c r="K29" s="12"/>
      <c r="L29" s="12"/>
      <c r="O29" s="12"/>
      <c r="P29" s="12"/>
      <c r="Q29" s="18"/>
      <c r="T29" s="12"/>
      <c r="U29" s="30" t="s">
        <v>563</v>
      </c>
      <c r="Y29" s="30" t="s">
        <v>564</v>
      </c>
      <c r="Z29" s="30" t="s">
        <v>565</v>
      </c>
      <c r="AA29" s="76" t="s">
        <v>566</v>
      </c>
      <c r="AB29" s="76" t="s">
        <v>567</v>
      </c>
      <c r="AF29" s="28"/>
      <c r="AK29" s="47" t="str">
        <f t="shared" si="7"/>
        <v>b</v>
      </c>
    </row>
    <row r="30" spans="1:37" ht="13.5" customHeight="1" x14ac:dyDescent="0.2">
      <c r="A30" s="12"/>
      <c r="B30" s="12"/>
      <c r="F30" s="17" t="s">
        <v>568</v>
      </c>
      <c r="G30" s="16"/>
      <c r="H30" s="12" t="str">
        <f t="shared" si="1"/>
        <v/>
      </c>
      <c r="I30" s="12" t="str">
        <f t="shared" si="5"/>
        <v>一般会計</v>
      </c>
      <c r="K30" s="12"/>
      <c r="L30" s="12"/>
      <c r="O30" s="12"/>
      <c r="P30" s="12"/>
      <c r="Q30" s="18"/>
      <c r="T30" s="12"/>
      <c r="U30" s="30" t="s">
        <v>569</v>
      </c>
      <c r="Y30" s="30" t="s">
        <v>570</v>
      </c>
      <c r="Z30" s="30" t="s">
        <v>571</v>
      </c>
      <c r="AA30" s="76" t="s">
        <v>572</v>
      </c>
      <c r="AB30" s="76" t="s">
        <v>573</v>
      </c>
      <c r="AF30" s="28"/>
      <c r="AK30" s="47" t="str">
        <f t="shared" si="7"/>
        <v>c</v>
      </c>
    </row>
    <row r="31" spans="1:37" ht="13.5" customHeight="1" x14ac:dyDescent="0.2">
      <c r="A31" s="12"/>
      <c r="B31" s="12"/>
      <c r="F31" s="17" t="s">
        <v>574</v>
      </c>
      <c r="G31" s="16"/>
      <c r="H31" s="12" t="str">
        <f t="shared" si="1"/>
        <v/>
      </c>
      <c r="I31" s="12" t="str">
        <f t="shared" si="5"/>
        <v>一般会計</v>
      </c>
      <c r="K31" s="12"/>
      <c r="L31" s="12"/>
      <c r="O31" s="12"/>
      <c r="P31" s="12"/>
      <c r="Q31" s="18"/>
      <c r="T31" s="12"/>
      <c r="U31" s="30" t="s">
        <v>575</v>
      </c>
      <c r="Y31" s="30" t="s">
        <v>576</v>
      </c>
      <c r="Z31" s="30" t="s">
        <v>577</v>
      </c>
      <c r="AA31" s="76" t="s">
        <v>578</v>
      </c>
      <c r="AB31" s="76" t="s">
        <v>579</v>
      </c>
      <c r="AF31" s="28"/>
      <c r="AK31" s="47" t="str">
        <f t="shared" si="7"/>
        <v>d</v>
      </c>
    </row>
    <row r="32" spans="1:37" ht="13.5" customHeight="1" x14ac:dyDescent="0.2">
      <c r="A32" s="12"/>
      <c r="B32" s="12"/>
      <c r="F32" s="17" t="s">
        <v>580</v>
      </c>
      <c r="G32" s="16"/>
      <c r="H32" s="12" t="str">
        <f t="shared" si="1"/>
        <v/>
      </c>
      <c r="I32" s="12" t="str">
        <f t="shared" si="5"/>
        <v>一般会計</v>
      </c>
      <c r="K32" s="12"/>
      <c r="L32" s="12"/>
      <c r="O32" s="12"/>
      <c r="P32" s="12"/>
      <c r="Q32" s="18"/>
      <c r="T32" s="12"/>
      <c r="U32" s="30" t="s">
        <v>581</v>
      </c>
      <c r="Y32" s="30" t="s">
        <v>582</v>
      </c>
      <c r="Z32" s="30" t="s">
        <v>583</v>
      </c>
      <c r="AA32" s="76" t="s">
        <v>584</v>
      </c>
      <c r="AB32" s="76" t="s">
        <v>584</v>
      </c>
      <c r="AF32" s="28"/>
      <c r="AK32" s="47" t="str">
        <f t="shared" si="7"/>
        <v>e</v>
      </c>
    </row>
    <row r="33" spans="1:37" ht="13.5" customHeight="1" x14ac:dyDescent="0.2">
      <c r="A33" s="12"/>
      <c r="B33" s="12"/>
      <c r="F33" s="17" t="s">
        <v>585</v>
      </c>
      <c r="G33" s="16"/>
      <c r="H33" s="12" t="str">
        <f t="shared" si="1"/>
        <v/>
      </c>
      <c r="I33" s="12" t="str">
        <f t="shared" si="5"/>
        <v>一般会計</v>
      </c>
      <c r="K33" s="12"/>
      <c r="L33" s="12"/>
      <c r="O33" s="12"/>
      <c r="P33" s="12"/>
      <c r="Q33" s="18"/>
      <c r="T33" s="12"/>
      <c r="U33" s="30" t="s">
        <v>586</v>
      </c>
      <c r="Y33" s="30" t="s">
        <v>587</v>
      </c>
      <c r="Z33" s="30" t="s">
        <v>588</v>
      </c>
      <c r="AA33" s="68"/>
      <c r="AF33" s="28"/>
      <c r="AK33" s="47" t="str">
        <f t="shared" si="7"/>
        <v>f</v>
      </c>
    </row>
    <row r="34" spans="1:37" ht="13.5" customHeight="1" x14ac:dyDescent="0.2">
      <c r="A34" s="12"/>
      <c r="B34" s="12"/>
      <c r="F34" s="17" t="s">
        <v>589</v>
      </c>
      <c r="G34" s="16"/>
      <c r="H34" s="12" t="str">
        <f t="shared" si="1"/>
        <v/>
      </c>
      <c r="I34" s="12" t="str">
        <f t="shared" si="5"/>
        <v>一般会計</v>
      </c>
      <c r="K34" s="12"/>
      <c r="L34" s="12"/>
      <c r="O34" s="12"/>
      <c r="P34" s="12"/>
      <c r="Q34" s="18"/>
      <c r="T34" s="12"/>
      <c r="U34" s="30" t="s">
        <v>590</v>
      </c>
      <c r="Y34" s="30" t="s">
        <v>591</v>
      </c>
      <c r="Z34" s="30" t="s">
        <v>592</v>
      </c>
      <c r="AF34" s="28"/>
      <c r="AK34" s="47" t="str">
        <f t="shared" si="7"/>
        <v>g</v>
      </c>
    </row>
    <row r="35" spans="1:37" ht="13.5" customHeight="1" x14ac:dyDescent="0.2">
      <c r="A35" s="12"/>
      <c r="B35" s="12"/>
      <c r="F35" s="17" t="s">
        <v>593</v>
      </c>
      <c r="G35" s="16"/>
      <c r="H35" s="12" t="str">
        <f t="shared" si="1"/>
        <v/>
      </c>
      <c r="I35" s="12" t="str">
        <f t="shared" si="5"/>
        <v>一般会計</v>
      </c>
      <c r="K35" s="12"/>
      <c r="L35" s="12"/>
      <c r="O35" s="12"/>
      <c r="P35" s="12"/>
      <c r="Q35" s="18"/>
      <c r="T35" s="12"/>
      <c r="U35" s="30" t="s">
        <v>594</v>
      </c>
      <c r="Y35" s="30" t="s">
        <v>595</v>
      </c>
      <c r="Z35" s="30" t="s">
        <v>596</v>
      </c>
      <c r="AF35" s="28"/>
      <c r="AK35" s="47" t="str">
        <f t="shared" si="7"/>
        <v>h</v>
      </c>
    </row>
    <row r="36" spans="1:37" ht="13.5" customHeight="1" x14ac:dyDescent="0.2">
      <c r="A36" s="12"/>
      <c r="B36" s="12"/>
      <c r="F36" s="17" t="s">
        <v>597</v>
      </c>
      <c r="G36" s="16"/>
      <c r="H36" s="12" t="str">
        <f t="shared" si="1"/>
        <v/>
      </c>
      <c r="I36" s="12" t="str">
        <f t="shared" si="5"/>
        <v>一般会計</v>
      </c>
      <c r="K36" s="12"/>
      <c r="L36" s="12"/>
      <c r="O36" s="12"/>
      <c r="P36" s="12"/>
      <c r="Q36" s="18"/>
      <c r="T36" s="12"/>
      <c r="Y36" s="30" t="s">
        <v>598</v>
      </c>
      <c r="Z36" s="30" t="s">
        <v>599</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600</v>
      </c>
      <c r="Z37" s="30" t="s">
        <v>601</v>
      </c>
      <c r="AF37" s="28"/>
      <c r="AK37" s="47" t="str">
        <f t="shared" si="7"/>
        <v>j</v>
      </c>
    </row>
    <row r="38" spans="1:37" x14ac:dyDescent="0.2">
      <c r="A38" s="12"/>
      <c r="B38" s="12"/>
      <c r="F38" s="12"/>
      <c r="G38" s="18"/>
      <c r="K38" s="12"/>
      <c r="L38" s="12"/>
      <c r="O38" s="12"/>
      <c r="P38" s="12"/>
      <c r="Q38" s="18"/>
      <c r="T38" s="12"/>
      <c r="Y38" s="30" t="s">
        <v>602</v>
      </c>
      <c r="Z38" s="30" t="s">
        <v>603</v>
      </c>
      <c r="AF38" s="28"/>
      <c r="AK38" s="47" t="str">
        <f t="shared" si="7"/>
        <v>k</v>
      </c>
    </row>
    <row r="39" spans="1:37" x14ac:dyDescent="0.2">
      <c r="A39" s="12"/>
      <c r="B39" s="12"/>
      <c r="F39" s="12" t="str">
        <f>I37</f>
        <v>一般会計</v>
      </c>
      <c r="G39" s="18"/>
      <c r="K39" s="12"/>
      <c r="L39" s="12"/>
      <c r="O39" s="12"/>
      <c r="P39" s="12"/>
      <c r="Q39" s="18"/>
      <c r="T39" s="12"/>
      <c r="U39" s="30" t="s">
        <v>604</v>
      </c>
      <c r="Y39" s="30" t="s">
        <v>605</v>
      </c>
      <c r="Z39" s="30" t="s">
        <v>606</v>
      </c>
      <c r="AF39" s="28"/>
      <c r="AK39" s="47" t="str">
        <f t="shared" si="7"/>
        <v>l</v>
      </c>
    </row>
    <row r="40" spans="1:37" x14ac:dyDescent="0.2">
      <c r="A40" s="12"/>
      <c r="B40" s="12"/>
      <c r="F40" s="12"/>
      <c r="G40" s="18"/>
      <c r="K40" s="12"/>
      <c r="L40" s="12"/>
      <c r="O40" s="12"/>
      <c r="P40" s="12"/>
      <c r="Q40" s="18"/>
      <c r="T40" s="12"/>
      <c r="U40" s="30"/>
      <c r="Y40" s="30" t="s">
        <v>607</v>
      </c>
      <c r="Z40" s="30" t="s">
        <v>608</v>
      </c>
      <c r="AF40" s="28"/>
      <c r="AK40" s="47" t="str">
        <f t="shared" si="7"/>
        <v>m</v>
      </c>
    </row>
    <row r="41" spans="1:37" x14ac:dyDescent="0.2">
      <c r="A41" s="12"/>
      <c r="B41" s="12"/>
      <c r="F41" s="12"/>
      <c r="G41" s="18"/>
      <c r="K41" s="12"/>
      <c r="L41" s="12"/>
      <c r="O41" s="12"/>
      <c r="P41" s="12"/>
      <c r="Q41" s="18"/>
      <c r="T41" s="12"/>
      <c r="U41" s="30" t="s">
        <v>609</v>
      </c>
      <c r="Y41" s="30" t="s">
        <v>610</v>
      </c>
      <c r="Z41" s="30" t="s">
        <v>611</v>
      </c>
      <c r="AF41" s="28"/>
      <c r="AK41" s="47" t="str">
        <f t="shared" si="7"/>
        <v>n</v>
      </c>
    </row>
    <row r="42" spans="1:37" x14ac:dyDescent="0.2">
      <c r="A42" s="12"/>
      <c r="B42" s="12"/>
      <c r="F42" s="12"/>
      <c r="G42" s="18"/>
      <c r="K42" s="12"/>
      <c r="L42" s="12"/>
      <c r="O42" s="12"/>
      <c r="P42" s="12"/>
      <c r="Q42" s="18"/>
      <c r="T42" s="12"/>
      <c r="U42" s="30" t="s">
        <v>612</v>
      </c>
      <c r="Y42" s="30" t="s">
        <v>613</v>
      </c>
      <c r="Z42" s="30" t="s">
        <v>614</v>
      </c>
      <c r="AF42" s="28"/>
      <c r="AK42" s="47" t="str">
        <f t="shared" si="7"/>
        <v>o</v>
      </c>
    </row>
    <row r="43" spans="1:37" x14ac:dyDescent="0.2">
      <c r="A43" s="12"/>
      <c r="B43" s="12"/>
      <c r="F43" s="12"/>
      <c r="G43" s="18"/>
      <c r="K43" s="12"/>
      <c r="L43" s="12"/>
      <c r="O43" s="12"/>
      <c r="P43" s="12"/>
      <c r="Q43" s="18"/>
      <c r="T43" s="12"/>
      <c r="Y43" s="30" t="s">
        <v>615</v>
      </c>
      <c r="Z43" s="30" t="s">
        <v>616</v>
      </c>
      <c r="AF43" s="28"/>
      <c r="AK43" s="47" t="str">
        <f t="shared" si="7"/>
        <v>p</v>
      </c>
    </row>
    <row r="44" spans="1:37" x14ac:dyDescent="0.2">
      <c r="A44" s="12"/>
      <c r="B44" s="12"/>
      <c r="F44" s="12"/>
      <c r="G44" s="18"/>
      <c r="K44" s="12"/>
      <c r="L44" s="12"/>
      <c r="O44" s="12"/>
      <c r="P44" s="12"/>
      <c r="Q44" s="18"/>
      <c r="T44" s="12"/>
      <c r="Y44" s="30" t="s">
        <v>617</v>
      </c>
      <c r="Z44" s="30" t="s">
        <v>618</v>
      </c>
      <c r="AF44" s="28"/>
      <c r="AK44" s="47" t="str">
        <f t="shared" si="7"/>
        <v>q</v>
      </c>
    </row>
    <row r="45" spans="1:37" x14ac:dyDescent="0.2">
      <c r="A45" s="12"/>
      <c r="B45" s="12"/>
      <c r="F45" s="12"/>
      <c r="G45" s="18"/>
      <c r="K45" s="12"/>
      <c r="L45" s="12"/>
      <c r="O45" s="12"/>
      <c r="P45" s="12"/>
      <c r="Q45" s="18"/>
      <c r="T45" s="12"/>
      <c r="U45" s="27" t="s">
        <v>307</v>
      </c>
      <c r="Y45" s="30" t="s">
        <v>619</v>
      </c>
      <c r="Z45" s="30" t="s">
        <v>620</v>
      </c>
      <c r="AF45" s="28"/>
      <c r="AK45" s="47" t="str">
        <f t="shared" si="7"/>
        <v>r</v>
      </c>
    </row>
    <row r="46" spans="1:37" x14ac:dyDescent="0.2">
      <c r="A46" s="12"/>
      <c r="B46" s="12"/>
      <c r="F46" s="12"/>
      <c r="G46" s="18"/>
      <c r="K46" s="12"/>
      <c r="L46" s="12"/>
      <c r="O46" s="12"/>
      <c r="P46" s="12"/>
      <c r="Q46" s="18"/>
      <c r="T46" s="12"/>
      <c r="U46" s="82" t="s">
        <v>621</v>
      </c>
      <c r="Y46" s="30" t="s">
        <v>622</v>
      </c>
      <c r="Z46" s="30" t="s">
        <v>623</v>
      </c>
      <c r="AF46" s="28"/>
      <c r="AK46" s="47" t="str">
        <f t="shared" si="7"/>
        <v>s</v>
      </c>
    </row>
    <row r="47" spans="1:37" x14ac:dyDescent="0.2">
      <c r="A47" s="12"/>
      <c r="B47" s="12"/>
      <c r="F47" s="12"/>
      <c r="G47" s="18"/>
      <c r="K47" s="12"/>
      <c r="L47" s="12"/>
      <c r="O47" s="12"/>
      <c r="P47" s="12"/>
      <c r="Q47" s="18"/>
      <c r="T47" s="12"/>
      <c r="Y47" s="30" t="s">
        <v>624</v>
      </c>
      <c r="Z47" s="30" t="s">
        <v>625</v>
      </c>
      <c r="AF47" s="28"/>
      <c r="AK47" s="47" t="str">
        <f t="shared" si="7"/>
        <v>t</v>
      </c>
    </row>
    <row r="48" spans="1:37" x14ac:dyDescent="0.2">
      <c r="A48" s="12"/>
      <c r="B48" s="12"/>
      <c r="F48" s="12"/>
      <c r="G48" s="18"/>
      <c r="K48" s="12"/>
      <c r="L48" s="12"/>
      <c r="O48" s="12"/>
      <c r="P48" s="12"/>
      <c r="Q48" s="18"/>
      <c r="T48" s="12"/>
      <c r="U48" s="82">
        <v>2021</v>
      </c>
      <c r="Y48" s="30" t="s">
        <v>626</v>
      </c>
      <c r="Z48" s="30" t="s">
        <v>627</v>
      </c>
      <c r="AF48" s="28"/>
      <c r="AK48" s="47" t="str">
        <f t="shared" si="7"/>
        <v>u</v>
      </c>
    </row>
    <row r="49" spans="1:37" x14ac:dyDescent="0.2">
      <c r="A49" s="12"/>
      <c r="B49" s="12"/>
      <c r="F49" s="12"/>
      <c r="G49" s="18"/>
      <c r="K49" s="12"/>
      <c r="L49" s="12"/>
      <c r="O49" s="12"/>
      <c r="P49" s="12"/>
      <c r="Q49" s="18"/>
      <c r="T49" s="12"/>
      <c r="U49" s="82">
        <v>2022</v>
      </c>
      <c r="Y49" s="30" t="s">
        <v>628</v>
      </c>
      <c r="Z49" s="30" t="s">
        <v>629</v>
      </c>
      <c r="AF49" s="28"/>
      <c r="AK49" s="47" t="str">
        <f t="shared" si="7"/>
        <v>v</v>
      </c>
    </row>
    <row r="50" spans="1:37" x14ac:dyDescent="0.2">
      <c r="A50" s="12"/>
      <c r="B50" s="12"/>
      <c r="F50" s="12"/>
      <c r="G50" s="18"/>
      <c r="K50" s="12"/>
      <c r="L50" s="12"/>
      <c r="O50" s="12"/>
      <c r="P50" s="12"/>
      <c r="Q50" s="18"/>
      <c r="T50" s="12"/>
      <c r="U50" s="82">
        <v>2023</v>
      </c>
      <c r="Y50" s="30" t="s">
        <v>630</v>
      </c>
      <c r="Z50" s="30" t="s">
        <v>631</v>
      </c>
      <c r="AF50" s="28"/>
    </row>
    <row r="51" spans="1:37" x14ac:dyDescent="0.2">
      <c r="A51" s="12"/>
      <c r="B51" s="12"/>
      <c r="F51" s="12"/>
      <c r="G51" s="18"/>
      <c r="K51" s="12"/>
      <c r="L51" s="12"/>
      <c r="O51" s="12"/>
      <c r="P51" s="12"/>
      <c r="Q51" s="18"/>
      <c r="T51" s="12"/>
      <c r="U51" s="82">
        <v>2024</v>
      </c>
      <c r="Y51" s="30" t="s">
        <v>632</v>
      </c>
      <c r="Z51" s="30" t="s">
        <v>633</v>
      </c>
      <c r="AF51" s="28"/>
    </row>
    <row r="52" spans="1:37" x14ac:dyDescent="0.2">
      <c r="A52" s="12"/>
      <c r="B52" s="12"/>
      <c r="F52" s="12"/>
      <c r="G52" s="18"/>
      <c r="K52" s="12"/>
      <c r="L52" s="12"/>
      <c r="O52" s="12"/>
      <c r="P52" s="12"/>
      <c r="Q52" s="18"/>
      <c r="T52" s="12"/>
      <c r="U52" s="82">
        <v>2025</v>
      </c>
      <c r="Y52" s="30" t="s">
        <v>634</v>
      </c>
      <c r="Z52" s="30" t="s">
        <v>635</v>
      </c>
      <c r="AF52" s="28"/>
    </row>
    <row r="53" spans="1:37" x14ac:dyDescent="0.2">
      <c r="A53" s="12"/>
      <c r="B53" s="12"/>
      <c r="F53" s="12"/>
      <c r="G53" s="18"/>
      <c r="K53" s="12"/>
      <c r="L53" s="12"/>
      <c r="O53" s="12"/>
      <c r="P53" s="12"/>
      <c r="Q53" s="18"/>
      <c r="T53" s="12"/>
      <c r="U53" s="82">
        <v>2026</v>
      </c>
      <c r="Y53" s="30" t="s">
        <v>636</v>
      </c>
      <c r="Z53" s="30" t="s">
        <v>637</v>
      </c>
      <c r="AF53" s="28"/>
    </row>
    <row r="54" spans="1:37" x14ac:dyDescent="0.2">
      <c r="A54" s="12"/>
      <c r="B54" s="12"/>
      <c r="F54" s="12"/>
      <c r="G54" s="18"/>
      <c r="K54" s="12"/>
      <c r="L54" s="12"/>
      <c r="O54" s="12"/>
      <c r="P54" s="12"/>
      <c r="Q54" s="18"/>
      <c r="T54" s="12"/>
      <c r="Y54" s="30" t="s">
        <v>638</v>
      </c>
      <c r="Z54" s="30" t="s">
        <v>639</v>
      </c>
      <c r="AF54" s="28"/>
    </row>
    <row r="55" spans="1:37" x14ac:dyDescent="0.2">
      <c r="A55" s="12"/>
      <c r="B55" s="12"/>
      <c r="F55" s="12"/>
      <c r="G55" s="18"/>
      <c r="K55" s="12"/>
      <c r="L55" s="12"/>
      <c r="O55" s="12"/>
      <c r="P55" s="12"/>
      <c r="Q55" s="18"/>
      <c r="T55" s="12"/>
      <c r="Y55" s="30" t="s">
        <v>640</v>
      </c>
      <c r="Z55" s="30" t="s">
        <v>641</v>
      </c>
      <c r="AF55" s="28"/>
    </row>
    <row r="56" spans="1:37" x14ac:dyDescent="0.2">
      <c r="A56" s="12"/>
      <c r="B56" s="12"/>
      <c r="F56" s="12"/>
      <c r="G56" s="18"/>
      <c r="K56" s="12"/>
      <c r="L56" s="12"/>
      <c r="O56" s="12"/>
      <c r="P56" s="12"/>
      <c r="Q56" s="18"/>
      <c r="T56" s="12"/>
      <c r="U56" s="82">
        <v>20</v>
      </c>
      <c r="Y56" s="30" t="s">
        <v>642</v>
      </c>
      <c r="Z56" s="30" t="s">
        <v>643</v>
      </c>
      <c r="AF56" s="28"/>
    </row>
    <row r="57" spans="1:37" x14ac:dyDescent="0.2">
      <c r="A57" s="12"/>
      <c r="B57" s="12"/>
      <c r="F57" s="12"/>
      <c r="G57" s="18"/>
      <c r="K57" s="12"/>
      <c r="L57" s="12"/>
      <c r="O57" s="12"/>
      <c r="P57" s="12"/>
      <c r="Q57" s="18"/>
      <c r="T57" s="12"/>
      <c r="U57" s="30" t="s">
        <v>644</v>
      </c>
      <c r="Y57" s="30" t="s">
        <v>645</v>
      </c>
      <c r="Z57" s="30" t="s">
        <v>646</v>
      </c>
      <c r="AF57" s="28"/>
    </row>
    <row r="58" spans="1:37" x14ac:dyDescent="0.2">
      <c r="A58" s="12"/>
      <c r="B58" s="12"/>
      <c r="F58" s="12"/>
      <c r="G58" s="18"/>
      <c r="K58" s="12"/>
      <c r="L58" s="12"/>
      <c r="O58" s="12"/>
      <c r="P58" s="12"/>
      <c r="Q58" s="18"/>
      <c r="T58" s="12"/>
      <c r="U58" s="30" t="s">
        <v>332</v>
      </c>
      <c r="Y58" s="30" t="s">
        <v>647</v>
      </c>
      <c r="Z58" s="30" t="s">
        <v>648</v>
      </c>
      <c r="AF58" s="28"/>
    </row>
    <row r="59" spans="1:37" x14ac:dyDescent="0.2">
      <c r="A59" s="12"/>
      <c r="B59" s="12"/>
      <c r="F59" s="12"/>
      <c r="G59" s="18"/>
      <c r="K59" s="12"/>
      <c r="L59" s="12"/>
      <c r="O59" s="12"/>
      <c r="P59" s="12"/>
      <c r="Q59" s="18"/>
      <c r="T59" s="12"/>
      <c r="Y59" s="30" t="s">
        <v>649</v>
      </c>
      <c r="Z59" s="30" t="s">
        <v>650</v>
      </c>
      <c r="AF59" s="28"/>
    </row>
    <row r="60" spans="1:37" x14ac:dyDescent="0.2">
      <c r="A60" s="12"/>
      <c r="B60" s="12"/>
      <c r="F60" s="12"/>
      <c r="G60" s="18"/>
      <c r="K60" s="12"/>
      <c r="L60" s="12"/>
      <c r="O60" s="12"/>
      <c r="P60" s="12"/>
      <c r="Q60" s="18"/>
      <c r="T60" s="12"/>
      <c r="Y60" s="30" t="s">
        <v>651</v>
      </c>
      <c r="Z60" s="30" t="s">
        <v>652</v>
      </c>
      <c r="AF60" s="28"/>
    </row>
    <row r="61" spans="1:37" x14ac:dyDescent="0.2">
      <c r="A61" s="12"/>
      <c r="B61" s="12"/>
      <c r="F61" s="12"/>
      <c r="G61" s="18"/>
      <c r="K61" s="12"/>
      <c r="L61" s="12"/>
      <c r="O61" s="12"/>
      <c r="P61" s="12"/>
      <c r="Q61" s="18"/>
      <c r="T61" s="12"/>
      <c r="Y61" s="30" t="s">
        <v>653</v>
      </c>
      <c r="Z61" s="30" t="s">
        <v>654</v>
      </c>
      <c r="AF61" s="28"/>
    </row>
    <row r="62" spans="1:37" x14ac:dyDescent="0.2">
      <c r="A62" s="12"/>
      <c r="B62" s="12"/>
      <c r="F62" s="12"/>
      <c r="G62" s="18"/>
      <c r="K62" s="12"/>
      <c r="L62" s="12"/>
      <c r="O62" s="12"/>
      <c r="P62" s="12"/>
      <c r="Q62" s="18"/>
      <c r="T62" s="12"/>
      <c r="Y62" s="30" t="s">
        <v>655</v>
      </c>
      <c r="Z62" s="30" t="s">
        <v>656</v>
      </c>
      <c r="AF62" s="28"/>
    </row>
    <row r="63" spans="1:37" x14ac:dyDescent="0.2">
      <c r="A63" s="12"/>
      <c r="B63" s="12"/>
      <c r="F63" s="12"/>
      <c r="G63" s="18"/>
      <c r="K63" s="12"/>
      <c r="L63" s="12"/>
      <c r="O63" s="12"/>
      <c r="P63" s="12"/>
      <c r="Q63" s="18"/>
      <c r="T63" s="12"/>
      <c r="Y63" s="30" t="s">
        <v>657</v>
      </c>
      <c r="Z63" s="30" t="s">
        <v>658</v>
      </c>
      <c r="AF63" s="28"/>
    </row>
    <row r="64" spans="1:37" x14ac:dyDescent="0.2">
      <c r="A64" s="12"/>
      <c r="B64" s="12"/>
      <c r="F64" s="12"/>
      <c r="G64" s="18"/>
      <c r="K64" s="12"/>
      <c r="L64" s="12"/>
      <c r="O64" s="12"/>
      <c r="P64" s="12"/>
      <c r="Q64" s="18"/>
      <c r="T64" s="12"/>
      <c r="Y64" s="30" t="s">
        <v>659</v>
      </c>
      <c r="Z64" s="30" t="s">
        <v>660</v>
      </c>
      <c r="AF64" s="28"/>
    </row>
    <row r="65" spans="1:32" x14ac:dyDescent="0.2">
      <c r="A65" s="12"/>
      <c r="B65" s="12"/>
      <c r="F65" s="12"/>
      <c r="G65" s="18"/>
      <c r="K65" s="12"/>
      <c r="L65" s="12"/>
      <c r="O65" s="12"/>
      <c r="P65" s="12"/>
      <c r="Q65" s="18"/>
      <c r="T65" s="12"/>
      <c r="Y65" s="30" t="s">
        <v>661</v>
      </c>
      <c r="Z65" s="30" t="s">
        <v>662</v>
      </c>
      <c r="AF65" s="28"/>
    </row>
    <row r="66" spans="1:32" x14ac:dyDescent="0.2">
      <c r="A66" s="12"/>
      <c r="B66" s="12"/>
      <c r="F66" s="12"/>
      <c r="G66" s="18"/>
      <c r="K66" s="12"/>
      <c r="L66" s="12"/>
      <c r="O66" s="12"/>
      <c r="P66" s="12"/>
      <c r="Q66" s="18"/>
      <c r="T66" s="12"/>
      <c r="Y66" s="30" t="s">
        <v>663</v>
      </c>
      <c r="Z66" s="30" t="s">
        <v>664</v>
      </c>
      <c r="AF66" s="28"/>
    </row>
    <row r="67" spans="1:32" x14ac:dyDescent="0.2">
      <c r="A67" s="12"/>
      <c r="B67" s="12"/>
      <c r="F67" s="12"/>
      <c r="G67" s="18"/>
      <c r="K67" s="12"/>
      <c r="L67" s="12"/>
      <c r="O67" s="12"/>
      <c r="P67" s="12"/>
      <c r="Q67" s="18"/>
      <c r="T67" s="12"/>
      <c r="Y67" s="30" t="s">
        <v>665</v>
      </c>
      <c r="Z67" s="30" t="s">
        <v>666</v>
      </c>
      <c r="AF67" s="28"/>
    </row>
    <row r="68" spans="1:32" x14ac:dyDescent="0.2">
      <c r="A68" s="12"/>
      <c r="B68" s="12"/>
      <c r="F68" s="12"/>
      <c r="G68" s="18"/>
      <c r="K68" s="12"/>
      <c r="L68" s="12"/>
      <c r="O68" s="12"/>
      <c r="P68" s="12"/>
      <c r="Q68" s="18"/>
      <c r="T68" s="12"/>
      <c r="Y68" s="30" t="s">
        <v>667</v>
      </c>
      <c r="Z68" s="30" t="s">
        <v>668</v>
      </c>
      <c r="AF68" s="28"/>
    </row>
    <row r="69" spans="1:32" x14ac:dyDescent="0.2">
      <c r="A69" s="12"/>
      <c r="B69" s="12"/>
      <c r="F69" s="12"/>
      <c r="G69" s="18"/>
      <c r="K69" s="12"/>
      <c r="L69" s="12"/>
      <c r="O69" s="12"/>
      <c r="P69" s="12"/>
      <c r="Q69" s="18"/>
      <c r="T69" s="12"/>
      <c r="Y69" s="30" t="s">
        <v>669</v>
      </c>
      <c r="Z69" s="30" t="s">
        <v>670</v>
      </c>
      <c r="AF69" s="28"/>
    </row>
    <row r="70" spans="1:32" x14ac:dyDescent="0.2">
      <c r="A70" s="12"/>
      <c r="B70" s="12"/>
      <c r="Y70" s="30" t="s">
        <v>671</v>
      </c>
      <c r="Z70" s="30" t="s">
        <v>672</v>
      </c>
    </row>
    <row r="71" spans="1:32" x14ac:dyDescent="0.2">
      <c r="Y71" s="30" t="s">
        <v>673</v>
      </c>
      <c r="Z71" s="30" t="s">
        <v>674</v>
      </c>
    </row>
    <row r="72" spans="1:32" x14ac:dyDescent="0.2">
      <c r="Y72" s="30" t="s">
        <v>675</v>
      </c>
      <c r="Z72" s="30" t="s">
        <v>676</v>
      </c>
    </row>
    <row r="73" spans="1:32" x14ac:dyDescent="0.2">
      <c r="Y73" s="30" t="s">
        <v>677</v>
      </c>
      <c r="Z73" s="30" t="s">
        <v>678</v>
      </c>
    </row>
    <row r="74" spans="1:32" x14ac:dyDescent="0.2">
      <c r="Y74" s="30" t="s">
        <v>679</v>
      </c>
      <c r="Z74" s="30" t="s">
        <v>680</v>
      </c>
    </row>
    <row r="75" spans="1:32" x14ac:dyDescent="0.2">
      <c r="Y75" s="30" t="s">
        <v>681</v>
      </c>
      <c r="Z75" s="30" t="s">
        <v>682</v>
      </c>
    </row>
    <row r="76" spans="1:32" x14ac:dyDescent="0.2">
      <c r="Y76" s="30" t="s">
        <v>683</v>
      </c>
      <c r="Z76" s="30" t="s">
        <v>684</v>
      </c>
    </row>
    <row r="77" spans="1:32" x14ac:dyDescent="0.2">
      <c r="Y77" s="30" t="s">
        <v>685</v>
      </c>
      <c r="Z77" s="30" t="s">
        <v>686</v>
      </c>
    </row>
    <row r="78" spans="1:32" x14ac:dyDescent="0.2">
      <c r="Y78" s="30" t="s">
        <v>687</v>
      </c>
      <c r="Z78" s="30" t="s">
        <v>688</v>
      </c>
    </row>
    <row r="79" spans="1:32" x14ac:dyDescent="0.2">
      <c r="Y79" s="30" t="s">
        <v>689</v>
      </c>
      <c r="Z79" s="30" t="s">
        <v>690</v>
      </c>
    </row>
    <row r="80" spans="1:32" x14ac:dyDescent="0.2">
      <c r="Y80" s="30" t="s">
        <v>691</v>
      </c>
      <c r="Z80" s="30" t="s">
        <v>692</v>
      </c>
    </row>
    <row r="81" spans="25:26" x14ac:dyDescent="0.2">
      <c r="Y81" s="30" t="s">
        <v>693</v>
      </c>
      <c r="Z81" s="30" t="s">
        <v>694</v>
      </c>
    </row>
    <row r="82" spans="25:26" x14ac:dyDescent="0.2">
      <c r="Y82" s="30" t="s">
        <v>695</v>
      </c>
      <c r="Z82" s="30" t="s">
        <v>696</v>
      </c>
    </row>
    <row r="83" spans="25:26" x14ac:dyDescent="0.2">
      <c r="Y83" s="30" t="s">
        <v>697</v>
      </c>
      <c r="Z83" s="30" t="s">
        <v>698</v>
      </c>
    </row>
    <row r="84" spans="25:26" x14ac:dyDescent="0.2">
      <c r="Y84" s="30" t="s">
        <v>699</v>
      </c>
      <c r="Z84" s="30" t="s">
        <v>700</v>
      </c>
    </row>
    <row r="85" spans="25:26" x14ac:dyDescent="0.2">
      <c r="Y85" s="30" t="s">
        <v>701</v>
      </c>
      <c r="Z85" s="30" t="s">
        <v>702</v>
      </c>
    </row>
    <row r="86" spans="25:26" x14ac:dyDescent="0.2">
      <c r="Y86" s="30" t="s">
        <v>703</v>
      </c>
      <c r="Z86" s="30" t="s">
        <v>704</v>
      </c>
    </row>
    <row r="87" spans="25:26" x14ac:dyDescent="0.2">
      <c r="Y87" s="30" t="s">
        <v>705</v>
      </c>
      <c r="Z87" s="30" t="s">
        <v>706</v>
      </c>
    </row>
    <row r="88" spans="25:26" x14ac:dyDescent="0.2">
      <c r="Y88" s="30" t="s">
        <v>707</v>
      </c>
      <c r="Z88" s="30" t="s">
        <v>708</v>
      </c>
    </row>
    <row r="89" spans="25:26" x14ac:dyDescent="0.2">
      <c r="Y89" s="30" t="s">
        <v>709</v>
      </c>
      <c r="Z89" s="30" t="s">
        <v>710</v>
      </c>
    </row>
    <row r="90" spans="25:26" x14ac:dyDescent="0.2">
      <c r="Y90" s="30" t="s">
        <v>711</v>
      </c>
      <c r="Z90" s="30" t="s">
        <v>712</v>
      </c>
    </row>
    <row r="91" spans="25:26" x14ac:dyDescent="0.2">
      <c r="Y91" s="30" t="s">
        <v>713</v>
      </c>
      <c r="Z91" s="30" t="s">
        <v>714</v>
      </c>
    </row>
    <row r="92" spans="25:26" x14ac:dyDescent="0.2">
      <c r="Y92" s="30" t="s">
        <v>715</v>
      </c>
      <c r="Z92" s="30" t="s">
        <v>716</v>
      </c>
    </row>
    <row r="93" spans="25:26" x14ac:dyDescent="0.2">
      <c r="Y93" s="30" t="s">
        <v>717</v>
      </c>
      <c r="Z93" s="30" t="s">
        <v>718</v>
      </c>
    </row>
    <row r="94" spans="25:26" x14ac:dyDescent="0.2">
      <c r="Y94" s="30" t="s">
        <v>719</v>
      </c>
      <c r="Z94" s="30" t="s">
        <v>720</v>
      </c>
    </row>
    <row r="95" spans="25:26" x14ac:dyDescent="0.2">
      <c r="Y95" s="30" t="s">
        <v>721</v>
      </c>
      <c r="Z95" s="30" t="s">
        <v>722</v>
      </c>
    </row>
    <row r="96" spans="25:26" x14ac:dyDescent="0.2">
      <c r="Y96" s="30" t="s">
        <v>723</v>
      </c>
      <c r="Z96" s="30" t="s">
        <v>323</v>
      </c>
    </row>
    <row r="97" spans="25:26" x14ac:dyDescent="0.2">
      <c r="Y97" s="30" t="s">
        <v>724</v>
      </c>
      <c r="Z97" s="30" t="s">
        <v>337</v>
      </c>
    </row>
    <row r="98" spans="25:26" x14ac:dyDescent="0.2">
      <c r="Y98" s="30" t="s">
        <v>58</v>
      </c>
      <c r="Z98" s="30" t="s">
        <v>351</v>
      </c>
    </row>
    <row r="99" spans="25:26" x14ac:dyDescent="0.2">
      <c r="Y99" s="30" t="s">
        <v>725</v>
      </c>
      <c r="Z99" s="30" t="s">
        <v>364</v>
      </c>
    </row>
    <row r="100" spans="25:26" x14ac:dyDescent="0.2">
      <c r="Y100" s="30" t="s">
        <v>726</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5"/>
      <c r="Z2" s="266"/>
      <c r="AA2" s="267"/>
      <c r="AB2" s="896" t="s">
        <v>57</v>
      </c>
      <c r="AC2" s="897"/>
      <c r="AD2" s="898"/>
      <c r="AE2" s="888" t="s">
        <v>727</v>
      </c>
      <c r="AF2" s="888"/>
      <c r="AG2" s="888"/>
      <c r="AH2" s="117"/>
      <c r="AI2" s="888" t="s">
        <v>724</v>
      </c>
      <c r="AJ2" s="888"/>
      <c r="AK2" s="888"/>
      <c r="AL2" s="117"/>
      <c r="AM2" s="888" t="s">
        <v>58</v>
      </c>
      <c r="AN2" s="888"/>
      <c r="AO2" s="888"/>
      <c r="AP2" s="117"/>
      <c r="AQ2" s="124" t="s">
        <v>79</v>
      </c>
      <c r="AR2" s="125"/>
      <c r="AS2" s="125"/>
      <c r="AT2" s="126"/>
      <c r="AU2" s="127" t="s">
        <v>80</v>
      </c>
      <c r="AV2" s="127"/>
      <c r="AW2" s="127"/>
      <c r="AX2" s="128"/>
      <c r="AY2" s="31">
        <f>COUNTA($G$4)</f>
        <v>0</v>
      </c>
    </row>
    <row r="3" spans="1:51" ht="18.75" customHeight="1" x14ac:dyDescent="0.2">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x14ac:dyDescent="0.2">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85</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86</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87</v>
      </c>
      <c r="Z6" s="889"/>
      <c r="AA6" s="890"/>
      <c r="AB6" s="101" t="s">
        <v>88</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15" t="s">
        <v>89</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5"/>
      <c r="Z9" s="266"/>
      <c r="AA9" s="267"/>
      <c r="AB9" s="896" t="s">
        <v>57</v>
      </c>
      <c r="AC9" s="897"/>
      <c r="AD9" s="898"/>
      <c r="AE9" s="888" t="s">
        <v>727</v>
      </c>
      <c r="AF9" s="888"/>
      <c r="AG9" s="888"/>
      <c r="AH9" s="117"/>
      <c r="AI9" s="888" t="s">
        <v>724</v>
      </c>
      <c r="AJ9" s="888"/>
      <c r="AK9" s="888"/>
      <c r="AL9" s="117"/>
      <c r="AM9" s="888" t="s">
        <v>58</v>
      </c>
      <c r="AN9" s="888"/>
      <c r="AO9" s="888"/>
      <c r="AP9" s="117"/>
      <c r="AQ9" s="124" t="s">
        <v>79</v>
      </c>
      <c r="AR9" s="125"/>
      <c r="AS9" s="125"/>
      <c r="AT9" s="126"/>
      <c r="AU9" s="127" t="s">
        <v>80</v>
      </c>
      <c r="AV9" s="127"/>
      <c r="AW9" s="127"/>
      <c r="AX9" s="128"/>
      <c r="AY9" s="31">
        <f>COUNTA($G$11)</f>
        <v>0</v>
      </c>
    </row>
    <row r="10" spans="1:51" ht="18.75" customHeight="1" x14ac:dyDescent="0.2">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x14ac:dyDescent="0.2">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85</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86</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87</v>
      </c>
      <c r="Z13" s="889"/>
      <c r="AA13" s="890"/>
      <c r="AB13" s="101" t="s">
        <v>88</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15" t="s">
        <v>89</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5"/>
      <c r="Z16" s="266"/>
      <c r="AA16" s="267"/>
      <c r="AB16" s="896" t="s">
        <v>57</v>
      </c>
      <c r="AC16" s="897"/>
      <c r="AD16" s="898"/>
      <c r="AE16" s="888" t="s">
        <v>727</v>
      </c>
      <c r="AF16" s="888"/>
      <c r="AG16" s="888"/>
      <c r="AH16" s="117"/>
      <c r="AI16" s="888" t="s">
        <v>724</v>
      </c>
      <c r="AJ16" s="888"/>
      <c r="AK16" s="888"/>
      <c r="AL16" s="117"/>
      <c r="AM16" s="888" t="s">
        <v>58</v>
      </c>
      <c r="AN16" s="888"/>
      <c r="AO16" s="888"/>
      <c r="AP16" s="117"/>
      <c r="AQ16" s="124" t="s">
        <v>79</v>
      </c>
      <c r="AR16" s="125"/>
      <c r="AS16" s="125"/>
      <c r="AT16" s="126"/>
      <c r="AU16" s="127" t="s">
        <v>80</v>
      </c>
      <c r="AV16" s="127"/>
      <c r="AW16" s="127"/>
      <c r="AX16" s="128"/>
      <c r="AY16" s="31">
        <f>COUNTA($G$18)</f>
        <v>0</v>
      </c>
    </row>
    <row r="17" spans="1:51" ht="18.75" customHeight="1" x14ac:dyDescent="0.2">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x14ac:dyDescent="0.2">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85</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86</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87</v>
      </c>
      <c r="Z20" s="889"/>
      <c r="AA20" s="890"/>
      <c r="AB20" s="101" t="s">
        <v>88</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15" t="s">
        <v>89</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5"/>
      <c r="Z23" s="266"/>
      <c r="AA23" s="267"/>
      <c r="AB23" s="896" t="s">
        <v>57</v>
      </c>
      <c r="AC23" s="897"/>
      <c r="AD23" s="898"/>
      <c r="AE23" s="888" t="s">
        <v>727</v>
      </c>
      <c r="AF23" s="888"/>
      <c r="AG23" s="888"/>
      <c r="AH23" s="117"/>
      <c r="AI23" s="888" t="s">
        <v>724</v>
      </c>
      <c r="AJ23" s="888"/>
      <c r="AK23" s="888"/>
      <c r="AL23" s="117"/>
      <c r="AM23" s="888" t="s">
        <v>58</v>
      </c>
      <c r="AN23" s="888"/>
      <c r="AO23" s="888"/>
      <c r="AP23" s="117"/>
      <c r="AQ23" s="124" t="s">
        <v>79</v>
      </c>
      <c r="AR23" s="125"/>
      <c r="AS23" s="125"/>
      <c r="AT23" s="126"/>
      <c r="AU23" s="127" t="s">
        <v>80</v>
      </c>
      <c r="AV23" s="127"/>
      <c r="AW23" s="127"/>
      <c r="AX23" s="128"/>
      <c r="AY23" s="31">
        <f>COUNTA($G$25)</f>
        <v>0</v>
      </c>
    </row>
    <row r="24" spans="1:51" ht="18.75" customHeight="1" x14ac:dyDescent="0.2">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x14ac:dyDescent="0.2">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85</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86</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87</v>
      </c>
      <c r="Z27" s="889"/>
      <c r="AA27" s="890"/>
      <c r="AB27" s="101" t="s">
        <v>88</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15" t="s">
        <v>89</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5"/>
      <c r="Z30" s="266"/>
      <c r="AA30" s="267"/>
      <c r="AB30" s="896" t="s">
        <v>57</v>
      </c>
      <c r="AC30" s="897"/>
      <c r="AD30" s="898"/>
      <c r="AE30" s="888" t="s">
        <v>727</v>
      </c>
      <c r="AF30" s="888"/>
      <c r="AG30" s="888"/>
      <c r="AH30" s="117"/>
      <c r="AI30" s="888" t="s">
        <v>724</v>
      </c>
      <c r="AJ30" s="888"/>
      <c r="AK30" s="888"/>
      <c r="AL30" s="117"/>
      <c r="AM30" s="888" t="s">
        <v>58</v>
      </c>
      <c r="AN30" s="888"/>
      <c r="AO30" s="888"/>
      <c r="AP30" s="117"/>
      <c r="AQ30" s="124" t="s">
        <v>79</v>
      </c>
      <c r="AR30" s="125"/>
      <c r="AS30" s="125"/>
      <c r="AT30" s="126"/>
      <c r="AU30" s="127" t="s">
        <v>80</v>
      </c>
      <c r="AV30" s="127"/>
      <c r="AW30" s="127"/>
      <c r="AX30" s="128"/>
      <c r="AY30" s="31">
        <f>COUNTA($G$32)</f>
        <v>0</v>
      </c>
    </row>
    <row r="31" spans="1:51" ht="18.75" customHeight="1" x14ac:dyDescent="0.2">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x14ac:dyDescent="0.2">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85</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86</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87</v>
      </c>
      <c r="Z34" s="889"/>
      <c r="AA34" s="890"/>
      <c r="AB34" s="101" t="s">
        <v>88</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15" t="s">
        <v>89</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5"/>
      <c r="Z37" s="266"/>
      <c r="AA37" s="267"/>
      <c r="AB37" s="896" t="s">
        <v>57</v>
      </c>
      <c r="AC37" s="897"/>
      <c r="AD37" s="898"/>
      <c r="AE37" s="888" t="s">
        <v>727</v>
      </c>
      <c r="AF37" s="888"/>
      <c r="AG37" s="888"/>
      <c r="AH37" s="117"/>
      <c r="AI37" s="888" t="s">
        <v>724</v>
      </c>
      <c r="AJ37" s="888"/>
      <c r="AK37" s="888"/>
      <c r="AL37" s="117"/>
      <c r="AM37" s="888" t="s">
        <v>58</v>
      </c>
      <c r="AN37" s="888"/>
      <c r="AO37" s="888"/>
      <c r="AP37" s="117"/>
      <c r="AQ37" s="124" t="s">
        <v>79</v>
      </c>
      <c r="AR37" s="125"/>
      <c r="AS37" s="125"/>
      <c r="AT37" s="126"/>
      <c r="AU37" s="127" t="s">
        <v>80</v>
      </c>
      <c r="AV37" s="127"/>
      <c r="AW37" s="127"/>
      <c r="AX37" s="128"/>
      <c r="AY37" s="31">
        <f>COUNTA($G$39)</f>
        <v>0</v>
      </c>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x14ac:dyDescent="0.2">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85</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86</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87</v>
      </c>
      <c r="Z41" s="889"/>
      <c r="AA41" s="890"/>
      <c r="AB41" s="101" t="s">
        <v>88</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15" t="s">
        <v>89</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5"/>
      <c r="Z44" s="266"/>
      <c r="AA44" s="267"/>
      <c r="AB44" s="896" t="s">
        <v>57</v>
      </c>
      <c r="AC44" s="897"/>
      <c r="AD44" s="898"/>
      <c r="AE44" s="888" t="s">
        <v>727</v>
      </c>
      <c r="AF44" s="888"/>
      <c r="AG44" s="888"/>
      <c r="AH44" s="117"/>
      <c r="AI44" s="888" t="s">
        <v>724</v>
      </c>
      <c r="AJ44" s="888"/>
      <c r="AK44" s="888"/>
      <c r="AL44" s="117"/>
      <c r="AM44" s="888" t="s">
        <v>58</v>
      </c>
      <c r="AN44" s="888"/>
      <c r="AO44" s="888"/>
      <c r="AP44" s="117"/>
      <c r="AQ44" s="124" t="s">
        <v>79</v>
      </c>
      <c r="AR44" s="125"/>
      <c r="AS44" s="125"/>
      <c r="AT44" s="126"/>
      <c r="AU44" s="127" t="s">
        <v>80</v>
      </c>
      <c r="AV44" s="127"/>
      <c r="AW44" s="127"/>
      <c r="AX44" s="128"/>
      <c r="AY44" s="31">
        <f>COUNTA($G$46)</f>
        <v>0</v>
      </c>
    </row>
    <row r="45" spans="1:51" ht="18.75" customHeight="1" x14ac:dyDescent="0.2">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x14ac:dyDescent="0.2">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85</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86</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87</v>
      </c>
      <c r="Z48" s="889"/>
      <c r="AA48" s="890"/>
      <c r="AB48" s="101" t="s">
        <v>88</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15" t="s">
        <v>89</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5"/>
      <c r="Z51" s="266"/>
      <c r="AA51" s="267"/>
      <c r="AB51" s="117" t="s">
        <v>57</v>
      </c>
      <c r="AC51" s="897"/>
      <c r="AD51" s="898"/>
      <c r="AE51" s="888" t="s">
        <v>727</v>
      </c>
      <c r="AF51" s="888"/>
      <c r="AG51" s="888"/>
      <c r="AH51" s="117"/>
      <c r="AI51" s="888" t="s">
        <v>724</v>
      </c>
      <c r="AJ51" s="888"/>
      <c r="AK51" s="888"/>
      <c r="AL51" s="117"/>
      <c r="AM51" s="888" t="s">
        <v>58</v>
      </c>
      <c r="AN51" s="888"/>
      <c r="AO51" s="888"/>
      <c r="AP51" s="117"/>
      <c r="AQ51" s="124" t="s">
        <v>79</v>
      </c>
      <c r="AR51" s="125"/>
      <c r="AS51" s="125"/>
      <c r="AT51" s="126"/>
      <c r="AU51" s="127" t="s">
        <v>80</v>
      </c>
      <c r="AV51" s="127"/>
      <c r="AW51" s="127"/>
      <c r="AX51" s="128"/>
      <c r="AY51" s="31">
        <f>COUNTA($G$53)</f>
        <v>0</v>
      </c>
    </row>
    <row r="52" spans="1:51" ht="18.75" customHeight="1" x14ac:dyDescent="0.2">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x14ac:dyDescent="0.2">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85</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86</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87</v>
      </c>
      <c r="Z55" s="889"/>
      <c r="AA55" s="890"/>
      <c r="AB55" s="101" t="s">
        <v>88</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15" t="s">
        <v>89</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5"/>
      <c r="Z58" s="266"/>
      <c r="AA58" s="267"/>
      <c r="AB58" s="896" t="s">
        <v>57</v>
      </c>
      <c r="AC58" s="897"/>
      <c r="AD58" s="898"/>
      <c r="AE58" s="888" t="s">
        <v>727</v>
      </c>
      <c r="AF58" s="888"/>
      <c r="AG58" s="888"/>
      <c r="AH58" s="117"/>
      <c r="AI58" s="888" t="s">
        <v>724</v>
      </c>
      <c r="AJ58" s="888"/>
      <c r="AK58" s="888"/>
      <c r="AL58" s="117"/>
      <c r="AM58" s="888" t="s">
        <v>58</v>
      </c>
      <c r="AN58" s="888"/>
      <c r="AO58" s="888"/>
      <c r="AP58" s="117"/>
      <c r="AQ58" s="124" t="s">
        <v>79</v>
      </c>
      <c r="AR58" s="125"/>
      <c r="AS58" s="125"/>
      <c r="AT58" s="126"/>
      <c r="AU58" s="127" t="s">
        <v>80</v>
      </c>
      <c r="AV58" s="127"/>
      <c r="AW58" s="127"/>
      <c r="AX58" s="128"/>
      <c r="AY58" s="31">
        <f>COUNTA($G$60)</f>
        <v>0</v>
      </c>
    </row>
    <row r="59" spans="1:51" ht="18.75" customHeight="1" x14ac:dyDescent="0.2">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x14ac:dyDescent="0.2">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85</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86</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87</v>
      </c>
      <c r="Z62" s="889"/>
      <c r="AA62" s="890"/>
      <c r="AB62" s="101" t="s">
        <v>88</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15" t="s">
        <v>89</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5"/>
      <c r="Z65" s="266"/>
      <c r="AA65" s="267"/>
      <c r="AB65" s="896" t="s">
        <v>57</v>
      </c>
      <c r="AC65" s="897"/>
      <c r="AD65" s="898"/>
      <c r="AE65" s="888" t="s">
        <v>727</v>
      </c>
      <c r="AF65" s="888"/>
      <c r="AG65" s="888"/>
      <c r="AH65" s="117"/>
      <c r="AI65" s="888" t="s">
        <v>724</v>
      </c>
      <c r="AJ65" s="888"/>
      <c r="AK65" s="888"/>
      <c r="AL65" s="117"/>
      <c r="AM65" s="888" t="s">
        <v>58</v>
      </c>
      <c r="AN65" s="888"/>
      <c r="AO65" s="888"/>
      <c r="AP65" s="117"/>
      <c r="AQ65" s="124" t="s">
        <v>79</v>
      </c>
      <c r="AR65" s="125"/>
      <c r="AS65" s="125"/>
      <c r="AT65" s="126"/>
      <c r="AU65" s="127" t="s">
        <v>80</v>
      </c>
      <c r="AV65" s="127"/>
      <c r="AW65" s="127"/>
      <c r="AX65" s="128"/>
      <c r="AY65" s="31">
        <f>COUNTA($G$67)</f>
        <v>0</v>
      </c>
    </row>
    <row r="66" spans="1:51" ht="18.75" customHeight="1" x14ac:dyDescent="0.2">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x14ac:dyDescent="0.2">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85</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86</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87</v>
      </c>
      <c r="Z69" s="889"/>
      <c r="AA69" s="890"/>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15" t="s">
        <v>89</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4" t="s">
        <v>728</v>
      </c>
      <c r="B2" s="925"/>
      <c r="C2" s="925"/>
      <c r="D2" s="925"/>
      <c r="E2" s="925"/>
      <c r="F2" s="926"/>
      <c r="G2" s="292" t="s">
        <v>729</v>
      </c>
      <c r="H2" s="293"/>
      <c r="I2" s="293"/>
      <c r="J2" s="293"/>
      <c r="K2" s="293"/>
      <c r="L2" s="293"/>
      <c r="M2" s="293"/>
      <c r="N2" s="293"/>
      <c r="O2" s="293"/>
      <c r="P2" s="293"/>
      <c r="Q2" s="293"/>
      <c r="R2" s="293"/>
      <c r="S2" s="293"/>
      <c r="T2" s="293"/>
      <c r="U2" s="293"/>
      <c r="V2" s="293"/>
      <c r="W2" s="293"/>
      <c r="X2" s="293"/>
      <c r="Y2" s="293"/>
      <c r="Z2" s="293"/>
      <c r="AA2" s="293"/>
      <c r="AB2" s="294"/>
      <c r="AC2" s="292" t="s">
        <v>730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27"/>
      <c r="B3" s="928"/>
      <c r="C3" s="928"/>
      <c r="D3" s="928"/>
      <c r="E3" s="928"/>
      <c r="F3" s="929"/>
      <c r="G3" s="296" t="s">
        <v>202</v>
      </c>
      <c r="H3" s="297"/>
      <c r="I3" s="297"/>
      <c r="J3" s="297"/>
      <c r="K3" s="297"/>
      <c r="L3" s="298" t="s">
        <v>203</v>
      </c>
      <c r="M3" s="297"/>
      <c r="N3" s="297"/>
      <c r="O3" s="297"/>
      <c r="P3" s="297"/>
      <c r="Q3" s="297"/>
      <c r="R3" s="297"/>
      <c r="S3" s="297"/>
      <c r="T3" s="297"/>
      <c r="U3" s="297"/>
      <c r="V3" s="297"/>
      <c r="W3" s="297"/>
      <c r="X3" s="299"/>
      <c r="Y3" s="300" t="s">
        <v>204</v>
      </c>
      <c r="Z3" s="301"/>
      <c r="AA3" s="301"/>
      <c r="AB3" s="302"/>
      <c r="AC3" s="296" t="s">
        <v>202</v>
      </c>
      <c r="AD3" s="297"/>
      <c r="AE3" s="297"/>
      <c r="AF3" s="297"/>
      <c r="AG3" s="297"/>
      <c r="AH3" s="298" t="s">
        <v>203</v>
      </c>
      <c r="AI3" s="297"/>
      <c r="AJ3" s="297"/>
      <c r="AK3" s="297"/>
      <c r="AL3" s="297"/>
      <c r="AM3" s="297"/>
      <c r="AN3" s="297"/>
      <c r="AO3" s="297"/>
      <c r="AP3" s="297"/>
      <c r="AQ3" s="297"/>
      <c r="AR3" s="297"/>
      <c r="AS3" s="297"/>
      <c r="AT3" s="299"/>
      <c r="AU3" s="300" t="s">
        <v>204</v>
      </c>
      <c r="AV3" s="301"/>
      <c r="AW3" s="301"/>
      <c r="AX3" s="303"/>
      <c r="AY3" s="31">
        <f>$AY$2</f>
        <v>0</v>
      </c>
    </row>
    <row r="4" spans="1:51" ht="24.75" customHeight="1" x14ac:dyDescent="0.2">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27"/>
      <c r="B15" s="928"/>
      <c r="C15" s="928"/>
      <c r="D15" s="928"/>
      <c r="E15" s="928"/>
      <c r="F15" s="929"/>
      <c r="G15" s="292" t="s">
        <v>731</v>
      </c>
      <c r="H15" s="293"/>
      <c r="I15" s="293"/>
      <c r="J15" s="293"/>
      <c r="K15" s="293"/>
      <c r="L15" s="293"/>
      <c r="M15" s="293"/>
      <c r="N15" s="293"/>
      <c r="O15" s="293"/>
      <c r="P15" s="293"/>
      <c r="Q15" s="293"/>
      <c r="R15" s="293"/>
      <c r="S15" s="293"/>
      <c r="T15" s="293"/>
      <c r="U15" s="293"/>
      <c r="V15" s="293"/>
      <c r="W15" s="293"/>
      <c r="X15" s="293"/>
      <c r="Y15" s="293"/>
      <c r="Z15" s="293"/>
      <c r="AA15" s="293"/>
      <c r="AB15" s="294"/>
      <c r="AC15" s="292" t="s">
        <v>732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27"/>
      <c r="B16" s="928"/>
      <c r="C16" s="928"/>
      <c r="D16" s="928"/>
      <c r="E16" s="928"/>
      <c r="F16" s="929"/>
      <c r="G16" s="296" t="s">
        <v>202</v>
      </c>
      <c r="H16" s="297"/>
      <c r="I16" s="297"/>
      <c r="J16" s="297"/>
      <c r="K16" s="297"/>
      <c r="L16" s="298" t="s">
        <v>203</v>
      </c>
      <c r="M16" s="297"/>
      <c r="N16" s="297"/>
      <c r="O16" s="297"/>
      <c r="P16" s="297"/>
      <c r="Q16" s="297"/>
      <c r="R16" s="297"/>
      <c r="S16" s="297"/>
      <c r="T16" s="297"/>
      <c r="U16" s="297"/>
      <c r="V16" s="297"/>
      <c r="W16" s="297"/>
      <c r="X16" s="299"/>
      <c r="Y16" s="300" t="s">
        <v>204</v>
      </c>
      <c r="Z16" s="301"/>
      <c r="AA16" s="301"/>
      <c r="AB16" s="302"/>
      <c r="AC16" s="296" t="s">
        <v>202</v>
      </c>
      <c r="AD16" s="297"/>
      <c r="AE16" s="297"/>
      <c r="AF16" s="297"/>
      <c r="AG16" s="297"/>
      <c r="AH16" s="298" t="s">
        <v>203</v>
      </c>
      <c r="AI16" s="297"/>
      <c r="AJ16" s="297"/>
      <c r="AK16" s="297"/>
      <c r="AL16" s="297"/>
      <c r="AM16" s="297"/>
      <c r="AN16" s="297"/>
      <c r="AO16" s="297"/>
      <c r="AP16" s="297"/>
      <c r="AQ16" s="297"/>
      <c r="AR16" s="297"/>
      <c r="AS16" s="297"/>
      <c r="AT16" s="299"/>
      <c r="AU16" s="300" t="s">
        <v>204</v>
      </c>
      <c r="AV16" s="301"/>
      <c r="AW16" s="301"/>
      <c r="AX16" s="303"/>
      <c r="AY16" s="31">
        <f>$AY$15</f>
        <v>0</v>
      </c>
    </row>
    <row r="17" spans="1:51" ht="24.75" customHeight="1" x14ac:dyDescent="0.2">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27"/>
      <c r="B28" s="928"/>
      <c r="C28" s="928"/>
      <c r="D28" s="928"/>
      <c r="E28" s="928"/>
      <c r="F28" s="929"/>
      <c r="G28" s="292" t="s">
        <v>733</v>
      </c>
      <c r="H28" s="293"/>
      <c r="I28" s="293"/>
      <c r="J28" s="293"/>
      <c r="K28" s="293"/>
      <c r="L28" s="293"/>
      <c r="M28" s="293"/>
      <c r="N28" s="293"/>
      <c r="O28" s="293"/>
      <c r="P28" s="293"/>
      <c r="Q28" s="293"/>
      <c r="R28" s="293"/>
      <c r="S28" s="293"/>
      <c r="T28" s="293"/>
      <c r="U28" s="293"/>
      <c r="V28" s="293"/>
      <c r="W28" s="293"/>
      <c r="X28" s="293"/>
      <c r="Y28" s="293"/>
      <c r="Z28" s="293"/>
      <c r="AA28" s="293"/>
      <c r="AB28" s="294"/>
      <c r="AC28" s="292" t="s">
        <v>734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27"/>
      <c r="B29" s="928"/>
      <c r="C29" s="928"/>
      <c r="D29" s="928"/>
      <c r="E29" s="928"/>
      <c r="F29" s="929"/>
      <c r="G29" s="296" t="s">
        <v>202</v>
      </c>
      <c r="H29" s="297"/>
      <c r="I29" s="297"/>
      <c r="J29" s="297"/>
      <c r="K29" s="297"/>
      <c r="L29" s="298" t="s">
        <v>203</v>
      </c>
      <c r="M29" s="297"/>
      <c r="N29" s="297"/>
      <c r="O29" s="297"/>
      <c r="P29" s="297"/>
      <c r="Q29" s="297"/>
      <c r="R29" s="297"/>
      <c r="S29" s="297"/>
      <c r="T29" s="297"/>
      <c r="U29" s="297"/>
      <c r="V29" s="297"/>
      <c r="W29" s="297"/>
      <c r="X29" s="299"/>
      <c r="Y29" s="300" t="s">
        <v>204</v>
      </c>
      <c r="Z29" s="301"/>
      <c r="AA29" s="301"/>
      <c r="AB29" s="302"/>
      <c r="AC29" s="296" t="s">
        <v>202</v>
      </c>
      <c r="AD29" s="297"/>
      <c r="AE29" s="297"/>
      <c r="AF29" s="297"/>
      <c r="AG29" s="297"/>
      <c r="AH29" s="298" t="s">
        <v>203</v>
      </c>
      <c r="AI29" s="297"/>
      <c r="AJ29" s="297"/>
      <c r="AK29" s="297"/>
      <c r="AL29" s="297"/>
      <c r="AM29" s="297"/>
      <c r="AN29" s="297"/>
      <c r="AO29" s="297"/>
      <c r="AP29" s="297"/>
      <c r="AQ29" s="297"/>
      <c r="AR29" s="297"/>
      <c r="AS29" s="297"/>
      <c r="AT29" s="299"/>
      <c r="AU29" s="300" t="s">
        <v>204</v>
      </c>
      <c r="AV29" s="301"/>
      <c r="AW29" s="301"/>
      <c r="AX29" s="303"/>
      <c r="AY29" s="31">
        <f>$AY$28</f>
        <v>0</v>
      </c>
    </row>
    <row r="30" spans="1:51" ht="24.75" customHeight="1" x14ac:dyDescent="0.2">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27"/>
      <c r="B41" s="928"/>
      <c r="C41" s="928"/>
      <c r="D41" s="928"/>
      <c r="E41" s="928"/>
      <c r="F41" s="929"/>
      <c r="G41" s="292" t="s">
        <v>735</v>
      </c>
      <c r="H41" s="293"/>
      <c r="I41" s="293"/>
      <c r="J41" s="293"/>
      <c r="K41" s="293"/>
      <c r="L41" s="293"/>
      <c r="M41" s="293"/>
      <c r="N41" s="293"/>
      <c r="O41" s="293"/>
      <c r="P41" s="293"/>
      <c r="Q41" s="293"/>
      <c r="R41" s="293"/>
      <c r="S41" s="293"/>
      <c r="T41" s="293"/>
      <c r="U41" s="293"/>
      <c r="V41" s="293"/>
      <c r="W41" s="293"/>
      <c r="X41" s="293"/>
      <c r="Y41" s="293"/>
      <c r="Z41" s="293"/>
      <c r="AA41" s="293"/>
      <c r="AB41" s="294"/>
      <c r="AC41" s="292" t="s">
        <v>736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27"/>
      <c r="B42" s="928"/>
      <c r="C42" s="928"/>
      <c r="D42" s="928"/>
      <c r="E42" s="928"/>
      <c r="F42" s="929"/>
      <c r="G42" s="296" t="s">
        <v>202</v>
      </c>
      <c r="H42" s="297"/>
      <c r="I42" s="297"/>
      <c r="J42" s="297"/>
      <c r="K42" s="297"/>
      <c r="L42" s="298" t="s">
        <v>203</v>
      </c>
      <c r="M42" s="297"/>
      <c r="N42" s="297"/>
      <c r="O42" s="297"/>
      <c r="P42" s="297"/>
      <c r="Q42" s="297"/>
      <c r="R42" s="297"/>
      <c r="S42" s="297"/>
      <c r="T42" s="297"/>
      <c r="U42" s="297"/>
      <c r="V42" s="297"/>
      <c r="W42" s="297"/>
      <c r="X42" s="299"/>
      <c r="Y42" s="300" t="s">
        <v>204</v>
      </c>
      <c r="Z42" s="301"/>
      <c r="AA42" s="301"/>
      <c r="AB42" s="302"/>
      <c r="AC42" s="296" t="s">
        <v>202</v>
      </c>
      <c r="AD42" s="297"/>
      <c r="AE42" s="297"/>
      <c r="AF42" s="297"/>
      <c r="AG42" s="297"/>
      <c r="AH42" s="298" t="s">
        <v>203</v>
      </c>
      <c r="AI42" s="297"/>
      <c r="AJ42" s="297"/>
      <c r="AK42" s="297"/>
      <c r="AL42" s="297"/>
      <c r="AM42" s="297"/>
      <c r="AN42" s="297"/>
      <c r="AO42" s="297"/>
      <c r="AP42" s="297"/>
      <c r="AQ42" s="297"/>
      <c r="AR42" s="297"/>
      <c r="AS42" s="297"/>
      <c r="AT42" s="299"/>
      <c r="AU42" s="300" t="s">
        <v>204</v>
      </c>
      <c r="AV42" s="301"/>
      <c r="AW42" s="301"/>
      <c r="AX42" s="303"/>
      <c r="AY42" s="31">
        <f>$AY$41</f>
        <v>0</v>
      </c>
    </row>
    <row r="43" spans="1:51" ht="24.75" customHeight="1" x14ac:dyDescent="0.2">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5"/>
    <row r="55" spans="1:51" ht="30" customHeight="1" x14ac:dyDescent="0.2">
      <c r="A55" s="924" t="s">
        <v>728</v>
      </c>
      <c r="B55" s="925"/>
      <c r="C55" s="925"/>
      <c r="D55" s="925"/>
      <c r="E55" s="925"/>
      <c r="F55" s="926"/>
      <c r="G55" s="292" t="s">
        <v>737</v>
      </c>
      <c r="H55" s="293"/>
      <c r="I55" s="293"/>
      <c r="J55" s="293"/>
      <c r="K55" s="293"/>
      <c r="L55" s="293"/>
      <c r="M55" s="293"/>
      <c r="N55" s="293"/>
      <c r="O55" s="293"/>
      <c r="P55" s="293"/>
      <c r="Q55" s="293"/>
      <c r="R55" s="293"/>
      <c r="S55" s="293"/>
      <c r="T55" s="293"/>
      <c r="U55" s="293"/>
      <c r="V55" s="293"/>
      <c r="W55" s="293"/>
      <c r="X55" s="293"/>
      <c r="Y55" s="293"/>
      <c r="Z55" s="293"/>
      <c r="AA55" s="293"/>
      <c r="AB55" s="294"/>
      <c r="AC55" s="292" t="s">
        <v>738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27"/>
      <c r="B56" s="928"/>
      <c r="C56" s="928"/>
      <c r="D56" s="928"/>
      <c r="E56" s="928"/>
      <c r="F56" s="929"/>
      <c r="G56" s="296" t="s">
        <v>202</v>
      </c>
      <c r="H56" s="297"/>
      <c r="I56" s="297"/>
      <c r="J56" s="297"/>
      <c r="K56" s="297"/>
      <c r="L56" s="298" t="s">
        <v>203</v>
      </c>
      <c r="M56" s="297"/>
      <c r="N56" s="297"/>
      <c r="O56" s="297"/>
      <c r="P56" s="297"/>
      <c r="Q56" s="297"/>
      <c r="R56" s="297"/>
      <c r="S56" s="297"/>
      <c r="T56" s="297"/>
      <c r="U56" s="297"/>
      <c r="V56" s="297"/>
      <c r="W56" s="297"/>
      <c r="X56" s="299"/>
      <c r="Y56" s="300" t="s">
        <v>204</v>
      </c>
      <c r="Z56" s="301"/>
      <c r="AA56" s="301"/>
      <c r="AB56" s="302"/>
      <c r="AC56" s="296" t="s">
        <v>202</v>
      </c>
      <c r="AD56" s="297"/>
      <c r="AE56" s="297"/>
      <c r="AF56" s="297"/>
      <c r="AG56" s="297"/>
      <c r="AH56" s="298" t="s">
        <v>203</v>
      </c>
      <c r="AI56" s="297"/>
      <c r="AJ56" s="297"/>
      <c r="AK56" s="297"/>
      <c r="AL56" s="297"/>
      <c r="AM56" s="297"/>
      <c r="AN56" s="297"/>
      <c r="AO56" s="297"/>
      <c r="AP56" s="297"/>
      <c r="AQ56" s="297"/>
      <c r="AR56" s="297"/>
      <c r="AS56" s="297"/>
      <c r="AT56" s="299"/>
      <c r="AU56" s="300" t="s">
        <v>204</v>
      </c>
      <c r="AV56" s="301"/>
      <c r="AW56" s="301"/>
      <c r="AX56" s="303"/>
      <c r="AY56" s="31">
        <f>$AY$55</f>
        <v>0</v>
      </c>
    </row>
    <row r="57" spans="1:51" ht="24.75" customHeight="1" x14ac:dyDescent="0.2">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27"/>
      <c r="B68" s="928"/>
      <c r="C68" s="928"/>
      <c r="D68" s="928"/>
      <c r="E68" s="928"/>
      <c r="F68" s="929"/>
      <c r="G68" s="292" t="s">
        <v>739</v>
      </c>
      <c r="H68" s="293"/>
      <c r="I68" s="293"/>
      <c r="J68" s="293"/>
      <c r="K68" s="293"/>
      <c r="L68" s="293"/>
      <c r="M68" s="293"/>
      <c r="N68" s="293"/>
      <c r="O68" s="293"/>
      <c r="P68" s="293"/>
      <c r="Q68" s="293"/>
      <c r="R68" s="293"/>
      <c r="S68" s="293"/>
      <c r="T68" s="293"/>
      <c r="U68" s="293"/>
      <c r="V68" s="293"/>
      <c r="W68" s="293"/>
      <c r="X68" s="293"/>
      <c r="Y68" s="293"/>
      <c r="Z68" s="293"/>
      <c r="AA68" s="293"/>
      <c r="AB68" s="294"/>
      <c r="AC68" s="292" t="s">
        <v>740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27"/>
      <c r="B69" s="928"/>
      <c r="C69" s="928"/>
      <c r="D69" s="928"/>
      <c r="E69" s="928"/>
      <c r="F69" s="929"/>
      <c r="G69" s="296" t="s">
        <v>202</v>
      </c>
      <c r="H69" s="297"/>
      <c r="I69" s="297"/>
      <c r="J69" s="297"/>
      <c r="K69" s="297"/>
      <c r="L69" s="298" t="s">
        <v>203</v>
      </c>
      <c r="M69" s="297"/>
      <c r="N69" s="297"/>
      <c r="O69" s="297"/>
      <c r="P69" s="297"/>
      <c r="Q69" s="297"/>
      <c r="R69" s="297"/>
      <c r="S69" s="297"/>
      <c r="T69" s="297"/>
      <c r="U69" s="297"/>
      <c r="V69" s="297"/>
      <c r="W69" s="297"/>
      <c r="X69" s="299"/>
      <c r="Y69" s="300" t="s">
        <v>204</v>
      </c>
      <c r="Z69" s="301"/>
      <c r="AA69" s="301"/>
      <c r="AB69" s="302"/>
      <c r="AC69" s="296" t="s">
        <v>202</v>
      </c>
      <c r="AD69" s="297"/>
      <c r="AE69" s="297"/>
      <c r="AF69" s="297"/>
      <c r="AG69" s="297"/>
      <c r="AH69" s="298" t="s">
        <v>203</v>
      </c>
      <c r="AI69" s="297"/>
      <c r="AJ69" s="297"/>
      <c r="AK69" s="297"/>
      <c r="AL69" s="297"/>
      <c r="AM69" s="297"/>
      <c r="AN69" s="297"/>
      <c r="AO69" s="297"/>
      <c r="AP69" s="297"/>
      <c r="AQ69" s="297"/>
      <c r="AR69" s="297"/>
      <c r="AS69" s="297"/>
      <c r="AT69" s="299"/>
      <c r="AU69" s="300" t="s">
        <v>204</v>
      </c>
      <c r="AV69" s="301"/>
      <c r="AW69" s="301"/>
      <c r="AX69" s="303"/>
      <c r="AY69" s="31">
        <f>$AY$68</f>
        <v>0</v>
      </c>
    </row>
    <row r="70" spans="1:51" ht="24.75" customHeight="1" x14ac:dyDescent="0.2">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27"/>
      <c r="B81" s="928"/>
      <c r="C81" s="928"/>
      <c r="D81" s="928"/>
      <c r="E81" s="928"/>
      <c r="F81" s="929"/>
      <c r="G81" s="292" t="s">
        <v>741</v>
      </c>
      <c r="H81" s="293"/>
      <c r="I81" s="293"/>
      <c r="J81" s="293"/>
      <c r="K81" s="293"/>
      <c r="L81" s="293"/>
      <c r="M81" s="293"/>
      <c r="N81" s="293"/>
      <c r="O81" s="293"/>
      <c r="P81" s="293"/>
      <c r="Q81" s="293"/>
      <c r="R81" s="293"/>
      <c r="S81" s="293"/>
      <c r="T81" s="293"/>
      <c r="U81" s="293"/>
      <c r="V81" s="293"/>
      <c r="W81" s="293"/>
      <c r="X81" s="293"/>
      <c r="Y81" s="293"/>
      <c r="Z81" s="293"/>
      <c r="AA81" s="293"/>
      <c r="AB81" s="294"/>
      <c r="AC81" s="292" t="s">
        <v>742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27"/>
      <c r="B82" s="928"/>
      <c r="C82" s="928"/>
      <c r="D82" s="928"/>
      <c r="E82" s="928"/>
      <c r="F82" s="929"/>
      <c r="G82" s="296" t="s">
        <v>202</v>
      </c>
      <c r="H82" s="297"/>
      <c r="I82" s="297"/>
      <c r="J82" s="297"/>
      <c r="K82" s="297"/>
      <c r="L82" s="298" t="s">
        <v>203</v>
      </c>
      <c r="M82" s="297"/>
      <c r="N82" s="297"/>
      <c r="O82" s="297"/>
      <c r="P82" s="297"/>
      <c r="Q82" s="297"/>
      <c r="R82" s="297"/>
      <c r="S82" s="297"/>
      <c r="T82" s="297"/>
      <c r="U82" s="297"/>
      <c r="V82" s="297"/>
      <c r="W82" s="297"/>
      <c r="X82" s="299"/>
      <c r="Y82" s="300" t="s">
        <v>204</v>
      </c>
      <c r="Z82" s="301"/>
      <c r="AA82" s="301"/>
      <c r="AB82" s="302"/>
      <c r="AC82" s="296" t="s">
        <v>202</v>
      </c>
      <c r="AD82" s="297"/>
      <c r="AE82" s="297"/>
      <c r="AF82" s="297"/>
      <c r="AG82" s="297"/>
      <c r="AH82" s="298" t="s">
        <v>203</v>
      </c>
      <c r="AI82" s="297"/>
      <c r="AJ82" s="297"/>
      <c r="AK82" s="297"/>
      <c r="AL82" s="297"/>
      <c r="AM82" s="297"/>
      <c r="AN82" s="297"/>
      <c r="AO82" s="297"/>
      <c r="AP82" s="297"/>
      <c r="AQ82" s="297"/>
      <c r="AR82" s="297"/>
      <c r="AS82" s="297"/>
      <c r="AT82" s="299"/>
      <c r="AU82" s="300" t="s">
        <v>204</v>
      </c>
      <c r="AV82" s="301"/>
      <c r="AW82" s="301"/>
      <c r="AX82" s="303"/>
      <c r="AY82" s="31">
        <f>$AY$81</f>
        <v>0</v>
      </c>
    </row>
    <row r="83" spans="1:51" ht="24.75" customHeight="1" x14ac:dyDescent="0.2">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27"/>
      <c r="B94" s="928"/>
      <c r="C94" s="928"/>
      <c r="D94" s="928"/>
      <c r="E94" s="928"/>
      <c r="F94" s="929"/>
      <c r="G94" s="292" t="s">
        <v>743</v>
      </c>
      <c r="H94" s="293"/>
      <c r="I94" s="293"/>
      <c r="J94" s="293"/>
      <c r="K94" s="293"/>
      <c r="L94" s="293"/>
      <c r="M94" s="293"/>
      <c r="N94" s="293"/>
      <c r="O94" s="293"/>
      <c r="P94" s="293"/>
      <c r="Q94" s="293"/>
      <c r="R94" s="293"/>
      <c r="S94" s="293"/>
      <c r="T94" s="293"/>
      <c r="U94" s="293"/>
      <c r="V94" s="293"/>
      <c r="W94" s="293"/>
      <c r="X94" s="293"/>
      <c r="Y94" s="293"/>
      <c r="Z94" s="293"/>
      <c r="AA94" s="293"/>
      <c r="AB94" s="294"/>
      <c r="AC94" s="292" t="s">
        <v>744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27"/>
      <c r="B95" s="928"/>
      <c r="C95" s="928"/>
      <c r="D95" s="928"/>
      <c r="E95" s="928"/>
      <c r="F95" s="929"/>
      <c r="G95" s="296" t="s">
        <v>202</v>
      </c>
      <c r="H95" s="297"/>
      <c r="I95" s="297"/>
      <c r="J95" s="297"/>
      <c r="K95" s="297"/>
      <c r="L95" s="298" t="s">
        <v>203</v>
      </c>
      <c r="M95" s="297"/>
      <c r="N95" s="297"/>
      <c r="O95" s="297"/>
      <c r="P95" s="297"/>
      <c r="Q95" s="297"/>
      <c r="R95" s="297"/>
      <c r="S95" s="297"/>
      <c r="T95" s="297"/>
      <c r="U95" s="297"/>
      <c r="V95" s="297"/>
      <c r="W95" s="297"/>
      <c r="X95" s="299"/>
      <c r="Y95" s="300" t="s">
        <v>204</v>
      </c>
      <c r="Z95" s="301"/>
      <c r="AA95" s="301"/>
      <c r="AB95" s="302"/>
      <c r="AC95" s="296" t="s">
        <v>202</v>
      </c>
      <c r="AD95" s="297"/>
      <c r="AE95" s="297"/>
      <c r="AF95" s="297"/>
      <c r="AG95" s="297"/>
      <c r="AH95" s="298" t="s">
        <v>203</v>
      </c>
      <c r="AI95" s="297"/>
      <c r="AJ95" s="297"/>
      <c r="AK95" s="297"/>
      <c r="AL95" s="297"/>
      <c r="AM95" s="297"/>
      <c r="AN95" s="297"/>
      <c r="AO95" s="297"/>
      <c r="AP95" s="297"/>
      <c r="AQ95" s="297"/>
      <c r="AR95" s="297"/>
      <c r="AS95" s="297"/>
      <c r="AT95" s="299"/>
      <c r="AU95" s="300" t="s">
        <v>204</v>
      </c>
      <c r="AV95" s="301"/>
      <c r="AW95" s="301"/>
      <c r="AX95" s="303"/>
      <c r="AY95" s="31">
        <f>$AY$94</f>
        <v>0</v>
      </c>
    </row>
    <row r="96" spans="1:51" ht="24.75" customHeight="1" x14ac:dyDescent="0.2">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5"/>
    <row r="108" spans="1:51" ht="30" customHeight="1" x14ac:dyDescent="0.2">
      <c r="A108" s="924" t="s">
        <v>728</v>
      </c>
      <c r="B108" s="925"/>
      <c r="C108" s="925"/>
      <c r="D108" s="925"/>
      <c r="E108" s="925"/>
      <c r="F108" s="926"/>
      <c r="G108" s="292" t="s">
        <v>745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746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27"/>
      <c r="B109" s="928"/>
      <c r="C109" s="928"/>
      <c r="D109" s="928"/>
      <c r="E109" s="928"/>
      <c r="F109" s="929"/>
      <c r="G109" s="296" t="s">
        <v>202</v>
      </c>
      <c r="H109" s="297"/>
      <c r="I109" s="297"/>
      <c r="J109" s="297"/>
      <c r="K109" s="297"/>
      <c r="L109" s="298" t="s">
        <v>203</v>
      </c>
      <c r="M109" s="297"/>
      <c r="N109" s="297"/>
      <c r="O109" s="297"/>
      <c r="P109" s="297"/>
      <c r="Q109" s="297"/>
      <c r="R109" s="297"/>
      <c r="S109" s="297"/>
      <c r="T109" s="297"/>
      <c r="U109" s="297"/>
      <c r="V109" s="297"/>
      <c r="W109" s="297"/>
      <c r="X109" s="299"/>
      <c r="Y109" s="300" t="s">
        <v>204</v>
      </c>
      <c r="Z109" s="301"/>
      <c r="AA109" s="301"/>
      <c r="AB109" s="302"/>
      <c r="AC109" s="296" t="s">
        <v>202</v>
      </c>
      <c r="AD109" s="297"/>
      <c r="AE109" s="297"/>
      <c r="AF109" s="297"/>
      <c r="AG109" s="297"/>
      <c r="AH109" s="298" t="s">
        <v>203</v>
      </c>
      <c r="AI109" s="297"/>
      <c r="AJ109" s="297"/>
      <c r="AK109" s="297"/>
      <c r="AL109" s="297"/>
      <c r="AM109" s="297"/>
      <c r="AN109" s="297"/>
      <c r="AO109" s="297"/>
      <c r="AP109" s="297"/>
      <c r="AQ109" s="297"/>
      <c r="AR109" s="297"/>
      <c r="AS109" s="297"/>
      <c r="AT109" s="299"/>
      <c r="AU109" s="300" t="s">
        <v>204</v>
      </c>
      <c r="AV109" s="301"/>
      <c r="AW109" s="301"/>
      <c r="AX109" s="303"/>
      <c r="AY109" s="31">
        <f>$AY$108</f>
        <v>0</v>
      </c>
    </row>
    <row r="110" spans="1:51" ht="24.75" customHeight="1" x14ac:dyDescent="0.2">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27"/>
      <c r="B121" s="928"/>
      <c r="C121" s="928"/>
      <c r="D121" s="928"/>
      <c r="E121" s="928"/>
      <c r="F121" s="929"/>
      <c r="G121" s="292" t="s">
        <v>747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27"/>
      <c r="B122" s="928"/>
      <c r="C122" s="928"/>
      <c r="D122" s="928"/>
      <c r="E122" s="928"/>
      <c r="F122" s="929"/>
      <c r="G122" s="296" t="s">
        <v>202</v>
      </c>
      <c r="H122" s="297"/>
      <c r="I122" s="297"/>
      <c r="J122" s="297"/>
      <c r="K122" s="297"/>
      <c r="L122" s="298" t="s">
        <v>203</v>
      </c>
      <c r="M122" s="297"/>
      <c r="N122" s="297"/>
      <c r="O122" s="297"/>
      <c r="P122" s="297"/>
      <c r="Q122" s="297"/>
      <c r="R122" s="297"/>
      <c r="S122" s="297"/>
      <c r="T122" s="297"/>
      <c r="U122" s="297"/>
      <c r="V122" s="297"/>
      <c r="W122" s="297"/>
      <c r="X122" s="299"/>
      <c r="Y122" s="300" t="s">
        <v>204</v>
      </c>
      <c r="Z122" s="301"/>
      <c r="AA122" s="301"/>
      <c r="AB122" s="302"/>
      <c r="AC122" s="296" t="s">
        <v>202</v>
      </c>
      <c r="AD122" s="297"/>
      <c r="AE122" s="297"/>
      <c r="AF122" s="297"/>
      <c r="AG122" s="297"/>
      <c r="AH122" s="298" t="s">
        <v>203</v>
      </c>
      <c r="AI122" s="297"/>
      <c r="AJ122" s="297"/>
      <c r="AK122" s="297"/>
      <c r="AL122" s="297"/>
      <c r="AM122" s="297"/>
      <c r="AN122" s="297"/>
      <c r="AO122" s="297"/>
      <c r="AP122" s="297"/>
      <c r="AQ122" s="297"/>
      <c r="AR122" s="297"/>
      <c r="AS122" s="297"/>
      <c r="AT122" s="299"/>
      <c r="AU122" s="300" t="s">
        <v>204</v>
      </c>
      <c r="AV122" s="301"/>
      <c r="AW122" s="301"/>
      <c r="AX122" s="303"/>
      <c r="AY122" s="31">
        <f>$AY$121</f>
        <v>0</v>
      </c>
    </row>
    <row r="123" spans="1:51" ht="24.75" customHeight="1" x14ac:dyDescent="0.2">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27"/>
      <c r="B134" s="928"/>
      <c r="C134" s="928"/>
      <c r="D134" s="928"/>
      <c r="E134" s="928"/>
      <c r="F134" s="929"/>
      <c r="G134" s="292" t="s">
        <v>749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750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27"/>
      <c r="B135" s="928"/>
      <c r="C135" s="928"/>
      <c r="D135" s="928"/>
      <c r="E135" s="928"/>
      <c r="F135" s="929"/>
      <c r="G135" s="296" t="s">
        <v>202</v>
      </c>
      <c r="H135" s="297"/>
      <c r="I135" s="297"/>
      <c r="J135" s="297"/>
      <c r="K135" s="297"/>
      <c r="L135" s="298" t="s">
        <v>203</v>
      </c>
      <c r="M135" s="297"/>
      <c r="N135" s="297"/>
      <c r="O135" s="297"/>
      <c r="P135" s="297"/>
      <c r="Q135" s="297"/>
      <c r="R135" s="297"/>
      <c r="S135" s="297"/>
      <c r="T135" s="297"/>
      <c r="U135" s="297"/>
      <c r="V135" s="297"/>
      <c r="W135" s="297"/>
      <c r="X135" s="299"/>
      <c r="Y135" s="300" t="s">
        <v>204</v>
      </c>
      <c r="Z135" s="301"/>
      <c r="AA135" s="301"/>
      <c r="AB135" s="302"/>
      <c r="AC135" s="296" t="s">
        <v>202</v>
      </c>
      <c r="AD135" s="297"/>
      <c r="AE135" s="297"/>
      <c r="AF135" s="297"/>
      <c r="AG135" s="297"/>
      <c r="AH135" s="298" t="s">
        <v>203</v>
      </c>
      <c r="AI135" s="297"/>
      <c r="AJ135" s="297"/>
      <c r="AK135" s="297"/>
      <c r="AL135" s="297"/>
      <c r="AM135" s="297"/>
      <c r="AN135" s="297"/>
      <c r="AO135" s="297"/>
      <c r="AP135" s="297"/>
      <c r="AQ135" s="297"/>
      <c r="AR135" s="297"/>
      <c r="AS135" s="297"/>
      <c r="AT135" s="299"/>
      <c r="AU135" s="300" t="s">
        <v>204</v>
      </c>
      <c r="AV135" s="301"/>
      <c r="AW135" s="301"/>
      <c r="AX135" s="303"/>
      <c r="AY135" s="31">
        <f>$AY$134</f>
        <v>0</v>
      </c>
    </row>
    <row r="136" spans="1:51" ht="24.75" customHeight="1" x14ac:dyDescent="0.2">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27"/>
      <c r="B147" s="928"/>
      <c r="C147" s="928"/>
      <c r="D147" s="928"/>
      <c r="E147" s="928"/>
      <c r="F147" s="929"/>
      <c r="G147" s="292" t="s">
        <v>751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752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27"/>
      <c r="B148" s="928"/>
      <c r="C148" s="928"/>
      <c r="D148" s="928"/>
      <c r="E148" s="928"/>
      <c r="F148" s="929"/>
      <c r="G148" s="296" t="s">
        <v>202</v>
      </c>
      <c r="H148" s="297"/>
      <c r="I148" s="297"/>
      <c r="J148" s="297"/>
      <c r="K148" s="297"/>
      <c r="L148" s="298" t="s">
        <v>203</v>
      </c>
      <c r="M148" s="297"/>
      <c r="N148" s="297"/>
      <c r="O148" s="297"/>
      <c r="P148" s="297"/>
      <c r="Q148" s="297"/>
      <c r="R148" s="297"/>
      <c r="S148" s="297"/>
      <c r="T148" s="297"/>
      <c r="U148" s="297"/>
      <c r="V148" s="297"/>
      <c r="W148" s="297"/>
      <c r="X148" s="299"/>
      <c r="Y148" s="300" t="s">
        <v>204</v>
      </c>
      <c r="Z148" s="301"/>
      <c r="AA148" s="301"/>
      <c r="AB148" s="302"/>
      <c r="AC148" s="296" t="s">
        <v>202</v>
      </c>
      <c r="AD148" s="297"/>
      <c r="AE148" s="297"/>
      <c r="AF148" s="297"/>
      <c r="AG148" s="297"/>
      <c r="AH148" s="298" t="s">
        <v>203</v>
      </c>
      <c r="AI148" s="297"/>
      <c r="AJ148" s="297"/>
      <c r="AK148" s="297"/>
      <c r="AL148" s="297"/>
      <c r="AM148" s="297"/>
      <c r="AN148" s="297"/>
      <c r="AO148" s="297"/>
      <c r="AP148" s="297"/>
      <c r="AQ148" s="297"/>
      <c r="AR148" s="297"/>
      <c r="AS148" s="297"/>
      <c r="AT148" s="299"/>
      <c r="AU148" s="300" t="s">
        <v>204</v>
      </c>
      <c r="AV148" s="301"/>
      <c r="AW148" s="301"/>
      <c r="AX148" s="303"/>
      <c r="AY148" s="31">
        <f>$AY$147</f>
        <v>0</v>
      </c>
    </row>
    <row r="149" spans="1:51" ht="24.75" customHeight="1" x14ac:dyDescent="0.2">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5"/>
    <row r="161" spans="1:51" ht="30" customHeight="1" x14ac:dyDescent="0.2">
      <c r="A161" s="924" t="s">
        <v>728</v>
      </c>
      <c r="B161" s="925"/>
      <c r="C161" s="925"/>
      <c r="D161" s="925"/>
      <c r="E161" s="925"/>
      <c r="F161" s="926"/>
      <c r="G161" s="292" t="s">
        <v>753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754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27"/>
      <c r="B162" s="928"/>
      <c r="C162" s="928"/>
      <c r="D162" s="928"/>
      <c r="E162" s="928"/>
      <c r="F162" s="929"/>
      <c r="G162" s="296" t="s">
        <v>202</v>
      </c>
      <c r="H162" s="297"/>
      <c r="I162" s="297"/>
      <c r="J162" s="297"/>
      <c r="K162" s="297"/>
      <c r="L162" s="298" t="s">
        <v>203</v>
      </c>
      <c r="M162" s="297"/>
      <c r="N162" s="297"/>
      <c r="O162" s="297"/>
      <c r="P162" s="297"/>
      <c r="Q162" s="297"/>
      <c r="R162" s="297"/>
      <c r="S162" s="297"/>
      <c r="T162" s="297"/>
      <c r="U162" s="297"/>
      <c r="V162" s="297"/>
      <c r="W162" s="297"/>
      <c r="X162" s="299"/>
      <c r="Y162" s="300" t="s">
        <v>204</v>
      </c>
      <c r="Z162" s="301"/>
      <c r="AA162" s="301"/>
      <c r="AB162" s="302"/>
      <c r="AC162" s="296" t="s">
        <v>202</v>
      </c>
      <c r="AD162" s="297"/>
      <c r="AE162" s="297"/>
      <c r="AF162" s="297"/>
      <c r="AG162" s="297"/>
      <c r="AH162" s="298" t="s">
        <v>203</v>
      </c>
      <c r="AI162" s="297"/>
      <c r="AJ162" s="297"/>
      <c r="AK162" s="297"/>
      <c r="AL162" s="297"/>
      <c r="AM162" s="297"/>
      <c r="AN162" s="297"/>
      <c r="AO162" s="297"/>
      <c r="AP162" s="297"/>
      <c r="AQ162" s="297"/>
      <c r="AR162" s="297"/>
      <c r="AS162" s="297"/>
      <c r="AT162" s="299"/>
      <c r="AU162" s="300" t="s">
        <v>204</v>
      </c>
      <c r="AV162" s="301"/>
      <c r="AW162" s="301"/>
      <c r="AX162" s="303"/>
      <c r="AY162" s="31">
        <f>$AY$161</f>
        <v>0</v>
      </c>
    </row>
    <row r="163" spans="1:51" ht="24.75" customHeight="1" x14ac:dyDescent="0.2">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27"/>
      <c r="B174" s="928"/>
      <c r="C174" s="928"/>
      <c r="D174" s="928"/>
      <c r="E174" s="928"/>
      <c r="F174" s="929"/>
      <c r="G174" s="292" t="s">
        <v>755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756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27"/>
      <c r="B175" s="928"/>
      <c r="C175" s="928"/>
      <c r="D175" s="928"/>
      <c r="E175" s="928"/>
      <c r="F175" s="929"/>
      <c r="G175" s="296" t="s">
        <v>202</v>
      </c>
      <c r="H175" s="297"/>
      <c r="I175" s="297"/>
      <c r="J175" s="297"/>
      <c r="K175" s="297"/>
      <c r="L175" s="298" t="s">
        <v>203</v>
      </c>
      <c r="M175" s="297"/>
      <c r="N175" s="297"/>
      <c r="O175" s="297"/>
      <c r="P175" s="297"/>
      <c r="Q175" s="297"/>
      <c r="R175" s="297"/>
      <c r="S175" s="297"/>
      <c r="T175" s="297"/>
      <c r="U175" s="297"/>
      <c r="V175" s="297"/>
      <c r="W175" s="297"/>
      <c r="X175" s="299"/>
      <c r="Y175" s="300" t="s">
        <v>204</v>
      </c>
      <c r="Z175" s="301"/>
      <c r="AA175" s="301"/>
      <c r="AB175" s="302"/>
      <c r="AC175" s="296" t="s">
        <v>202</v>
      </c>
      <c r="AD175" s="297"/>
      <c r="AE175" s="297"/>
      <c r="AF175" s="297"/>
      <c r="AG175" s="297"/>
      <c r="AH175" s="298" t="s">
        <v>203</v>
      </c>
      <c r="AI175" s="297"/>
      <c r="AJ175" s="297"/>
      <c r="AK175" s="297"/>
      <c r="AL175" s="297"/>
      <c r="AM175" s="297"/>
      <c r="AN175" s="297"/>
      <c r="AO175" s="297"/>
      <c r="AP175" s="297"/>
      <c r="AQ175" s="297"/>
      <c r="AR175" s="297"/>
      <c r="AS175" s="297"/>
      <c r="AT175" s="299"/>
      <c r="AU175" s="300" t="s">
        <v>204</v>
      </c>
      <c r="AV175" s="301"/>
      <c r="AW175" s="301"/>
      <c r="AX175" s="303"/>
      <c r="AY175" s="31">
        <f>$AY$174</f>
        <v>0</v>
      </c>
    </row>
    <row r="176" spans="1:51" ht="24.75" customHeight="1" x14ac:dyDescent="0.2">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27"/>
      <c r="B187" s="928"/>
      <c r="C187" s="928"/>
      <c r="D187" s="928"/>
      <c r="E187" s="928"/>
      <c r="F187" s="929"/>
      <c r="G187" s="292" t="s">
        <v>757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27"/>
      <c r="B188" s="928"/>
      <c r="C188" s="928"/>
      <c r="D188" s="928"/>
      <c r="E188" s="928"/>
      <c r="F188" s="929"/>
      <c r="G188" s="296" t="s">
        <v>202</v>
      </c>
      <c r="H188" s="297"/>
      <c r="I188" s="297"/>
      <c r="J188" s="297"/>
      <c r="K188" s="297"/>
      <c r="L188" s="298" t="s">
        <v>203</v>
      </c>
      <c r="M188" s="297"/>
      <c r="N188" s="297"/>
      <c r="O188" s="297"/>
      <c r="P188" s="297"/>
      <c r="Q188" s="297"/>
      <c r="R188" s="297"/>
      <c r="S188" s="297"/>
      <c r="T188" s="297"/>
      <c r="U188" s="297"/>
      <c r="V188" s="297"/>
      <c r="W188" s="297"/>
      <c r="X188" s="299"/>
      <c r="Y188" s="300" t="s">
        <v>204</v>
      </c>
      <c r="Z188" s="301"/>
      <c r="AA188" s="301"/>
      <c r="AB188" s="302"/>
      <c r="AC188" s="296" t="s">
        <v>202</v>
      </c>
      <c r="AD188" s="297"/>
      <c r="AE188" s="297"/>
      <c r="AF188" s="297"/>
      <c r="AG188" s="297"/>
      <c r="AH188" s="298" t="s">
        <v>203</v>
      </c>
      <c r="AI188" s="297"/>
      <c r="AJ188" s="297"/>
      <c r="AK188" s="297"/>
      <c r="AL188" s="297"/>
      <c r="AM188" s="297"/>
      <c r="AN188" s="297"/>
      <c r="AO188" s="297"/>
      <c r="AP188" s="297"/>
      <c r="AQ188" s="297"/>
      <c r="AR188" s="297"/>
      <c r="AS188" s="297"/>
      <c r="AT188" s="299"/>
      <c r="AU188" s="300" t="s">
        <v>204</v>
      </c>
      <c r="AV188" s="301"/>
      <c r="AW188" s="301"/>
      <c r="AX188" s="303"/>
      <c r="AY188" s="31">
        <f>$AY$187</f>
        <v>0</v>
      </c>
    </row>
    <row r="189" spans="1:51" ht="24.75" customHeight="1" x14ac:dyDescent="0.2">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27"/>
      <c r="B200" s="928"/>
      <c r="C200" s="928"/>
      <c r="D200" s="928"/>
      <c r="E200" s="928"/>
      <c r="F200" s="929"/>
      <c r="G200" s="292" t="s">
        <v>759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760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27"/>
      <c r="B201" s="928"/>
      <c r="C201" s="928"/>
      <c r="D201" s="928"/>
      <c r="E201" s="928"/>
      <c r="F201" s="929"/>
      <c r="G201" s="296" t="s">
        <v>202</v>
      </c>
      <c r="H201" s="297"/>
      <c r="I201" s="297"/>
      <c r="J201" s="297"/>
      <c r="K201" s="297"/>
      <c r="L201" s="298" t="s">
        <v>203</v>
      </c>
      <c r="M201" s="297"/>
      <c r="N201" s="297"/>
      <c r="O201" s="297"/>
      <c r="P201" s="297"/>
      <c r="Q201" s="297"/>
      <c r="R201" s="297"/>
      <c r="S201" s="297"/>
      <c r="T201" s="297"/>
      <c r="U201" s="297"/>
      <c r="V201" s="297"/>
      <c r="W201" s="297"/>
      <c r="X201" s="299"/>
      <c r="Y201" s="300" t="s">
        <v>204</v>
      </c>
      <c r="Z201" s="301"/>
      <c r="AA201" s="301"/>
      <c r="AB201" s="302"/>
      <c r="AC201" s="296" t="s">
        <v>202</v>
      </c>
      <c r="AD201" s="297"/>
      <c r="AE201" s="297"/>
      <c r="AF201" s="297"/>
      <c r="AG201" s="297"/>
      <c r="AH201" s="298" t="s">
        <v>203</v>
      </c>
      <c r="AI201" s="297"/>
      <c r="AJ201" s="297"/>
      <c r="AK201" s="297"/>
      <c r="AL201" s="297"/>
      <c r="AM201" s="297"/>
      <c r="AN201" s="297"/>
      <c r="AO201" s="297"/>
      <c r="AP201" s="297"/>
      <c r="AQ201" s="297"/>
      <c r="AR201" s="297"/>
      <c r="AS201" s="297"/>
      <c r="AT201" s="299"/>
      <c r="AU201" s="300" t="s">
        <v>204</v>
      </c>
      <c r="AV201" s="301"/>
      <c r="AW201" s="301"/>
      <c r="AX201" s="303"/>
      <c r="AY201" s="31">
        <f>$AY$200</f>
        <v>0</v>
      </c>
    </row>
    <row r="202" spans="1:51" ht="24.75" customHeight="1" x14ac:dyDescent="0.2">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5"/>
    <row r="214" spans="1:51" ht="30" customHeight="1" x14ac:dyDescent="0.2">
      <c r="A214" s="942" t="s">
        <v>728</v>
      </c>
      <c r="B214" s="943"/>
      <c r="C214" s="943"/>
      <c r="D214" s="943"/>
      <c r="E214" s="943"/>
      <c r="F214" s="944"/>
      <c r="G214" s="292" t="s">
        <v>761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762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27"/>
      <c r="B215" s="928"/>
      <c r="C215" s="928"/>
      <c r="D215" s="928"/>
      <c r="E215" s="928"/>
      <c r="F215" s="929"/>
      <c r="G215" s="296" t="s">
        <v>202</v>
      </c>
      <c r="H215" s="297"/>
      <c r="I215" s="297"/>
      <c r="J215" s="297"/>
      <c r="K215" s="297"/>
      <c r="L215" s="298" t="s">
        <v>203</v>
      </c>
      <c r="M215" s="297"/>
      <c r="N215" s="297"/>
      <c r="O215" s="297"/>
      <c r="P215" s="297"/>
      <c r="Q215" s="297"/>
      <c r="R215" s="297"/>
      <c r="S215" s="297"/>
      <c r="T215" s="297"/>
      <c r="U215" s="297"/>
      <c r="V215" s="297"/>
      <c r="W215" s="297"/>
      <c r="X215" s="299"/>
      <c r="Y215" s="300" t="s">
        <v>204</v>
      </c>
      <c r="Z215" s="301"/>
      <c r="AA215" s="301"/>
      <c r="AB215" s="302"/>
      <c r="AC215" s="296" t="s">
        <v>202</v>
      </c>
      <c r="AD215" s="297"/>
      <c r="AE215" s="297"/>
      <c r="AF215" s="297"/>
      <c r="AG215" s="297"/>
      <c r="AH215" s="298" t="s">
        <v>203</v>
      </c>
      <c r="AI215" s="297"/>
      <c r="AJ215" s="297"/>
      <c r="AK215" s="297"/>
      <c r="AL215" s="297"/>
      <c r="AM215" s="297"/>
      <c r="AN215" s="297"/>
      <c r="AO215" s="297"/>
      <c r="AP215" s="297"/>
      <c r="AQ215" s="297"/>
      <c r="AR215" s="297"/>
      <c r="AS215" s="297"/>
      <c r="AT215" s="299"/>
      <c r="AU215" s="300" t="s">
        <v>204</v>
      </c>
      <c r="AV215" s="301"/>
      <c r="AW215" s="301"/>
      <c r="AX215" s="303"/>
      <c r="AY215" s="31">
        <f>$AY$214</f>
        <v>0</v>
      </c>
    </row>
    <row r="216" spans="1:51" ht="24.75" customHeight="1" x14ac:dyDescent="0.2">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27"/>
      <c r="B227" s="928"/>
      <c r="C227" s="928"/>
      <c r="D227" s="928"/>
      <c r="E227" s="928"/>
      <c r="F227" s="929"/>
      <c r="G227" s="292" t="s">
        <v>763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764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27"/>
      <c r="B228" s="928"/>
      <c r="C228" s="928"/>
      <c r="D228" s="928"/>
      <c r="E228" s="928"/>
      <c r="F228" s="929"/>
      <c r="G228" s="296" t="s">
        <v>202</v>
      </c>
      <c r="H228" s="297"/>
      <c r="I228" s="297"/>
      <c r="J228" s="297"/>
      <c r="K228" s="297"/>
      <c r="L228" s="298" t="s">
        <v>203</v>
      </c>
      <c r="M228" s="297"/>
      <c r="N228" s="297"/>
      <c r="O228" s="297"/>
      <c r="P228" s="297"/>
      <c r="Q228" s="297"/>
      <c r="R228" s="297"/>
      <c r="S228" s="297"/>
      <c r="T228" s="297"/>
      <c r="U228" s="297"/>
      <c r="V228" s="297"/>
      <c r="W228" s="297"/>
      <c r="X228" s="299"/>
      <c r="Y228" s="300" t="s">
        <v>204</v>
      </c>
      <c r="Z228" s="301"/>
      <c r="AA228" s="301"/>
      <c r="AB228" s="302"/>
      <c r="AC228" s="296" t="s">
        <v>202</v>
      </c>
      <c r="AD228" s="297"/>
      <c r="AE228" s="297"/>
      <c r="AF228" s="297"/>
      <c r="AG228" s="297"/>
      <c r="AH228" s="298" t="s">
        <v>203</v>
      </c>
      <c r="AI228" s="297"/>
      <c r="AJ228" s="297"/>
      <c r="AK228" s="297"/>
      <c r="AL228" s="297"/>
      <c r="AM228" s="297"/>
      <c r="AN228" s="297"/>
      <c r="AO228" s="297"/>
      <c r="AP228" s="297"/>
      <c r="AQ228" s="297"/>
      <c r="AR228" s="297"/>
      <c r="AS228" s="297"/>
      <c r="AT228" s="299"/>
      <c r="AU228" s="300" t="s">
        <v>204</v>
      </c>
      <c r="AV228" s="301"/>
      <c r="AW228" s="301"/>
      <c r="AX228" s="303"/>
      <c r="AY228" s="31">
        <f>$AY$227</f>
        <v>0</v>
      </c>
    </row>
    <row r="229" spans="1:51" ht="24.75" customHeight="1" x14ac:dyDescent="0.2">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27"/>
      <c r="B240" s="928"/>
      <c r="C240" s="928"/>
      <c r="D240" s="928"/>
      <c r="E240" s="928"/>
      <c r="F240" s="929"/>
      <c r="G240" s="292" t="s">
        <v>765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766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27"/>
      <c r="B241" s="928"/>
      <c r="C241" s="928"/>
      <c r="D241" s="928"/>
      <c r="E241" s="928"/>
      <c r="F241" s="929"/>
      <c r="G241" s="296" t="s">
        <v>202</v>
      </c>
      <c r="H241" s="297"/>
      <c r="I241" s="297"/>
      <c r="J241" s="297"/>
      <c r="K241" s="297"/>
      <c r="L241" s="298" t="s">
        <v>203</v>
      </c>
      <c r="M241" s="297"/>
      <c r="N241" s="297"/>
      <c r="O241" s="297"/>
      <c r="P241" s="297"/>
      <c r="Q241" s="297"/>
      <c r="R241" s="297"/>
      <c r="S241" s="297"/>
      <c r="T241" s="297"/>
      <c r="U241" s="297"/>
      <c r="V241" s="297"/>
      <c r="W241" s="297"/>
      <c r="X241" s="299"/>
      <c r="Y241" s="300" t="s">
        <v>204</v>
      </c>
      <c r="Z241" s="301"/>
      <c r="AA241" s="301"/>
      <c r="AB241" s="302"/>
      <c r="AC241" s="296" t="s">
        <v>202</v>
      </c>
      <c r="AD241" s="297"/>
      <c r="AE241" s="297"/>
      <c r="AF241" s="297"/>
      <c r="AG241" s="297"/>
      <c r="AH241" s="298" t="s">
        <v>203</v>
      </c>
      <c r="AI241" s="297"/>
      <c r="AJ241" s="297"/>
      <c r="AK241" s="297"/>
      <c r="AL241" s="297"/>
      <c r="AM241" s="297"/>
      <c r="AN241" s="297"/>
      <c r="AO241" s="297"/>
      <c r="AP241" s="297"/>
      <c r="AQ241" s="297"/>
      <c r="AR241" s="297"/>
      <c r="AS241" s="297"/>
      <c r="AT241" s="299"/>
      <c r="AU241" s="300" t="s">
        <v>204</v>
      </c>
      <c r="AV241" s="301"/>
      <c r="AW241" s="301"/>
      <c r="AX241" s="303"/>
      <c r="AY241" s="31">
        <f>$AY$240</f>
        <v>0</v>
      </c>
    </row>
    <row r="242" spans="1:51" ht="24.75" customHeight="1" x14ac:dyDescent="0.2">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27"/>
      <c r="B253" s="928"/>
      <c r="C253" s="928"/>
      <c r="D253" s="928"/>
      <c r="E253" s="928"/>
      <c r="F253" s="929"/>
      <c r="G253" s="292" t="s">
        <v>767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27"/>
      <c r="B254" s="928"/>
      <c r="C254" s="928"/>
      <c r="D254" s="928"/>
      <c r="E254" s="928"/>
      <c r="F254" s="929"/>
      <c r="G254" s="296" t="s">
        <v>202</v>
      </c>
      <c r="H254" s="297"/>
      <c r="I254" s="297"/>
      <c r="J254" s="297"/>
      <c r="K254" s="297"/>
      <c r="L254" s="298" t="s">
        <v>203</v>
      </c>
      <c r="M254" s="297"/>
      <c r="N254" s="297"/>
      <c r="O254" s="297"/>
      <c r="P254" s="297"/>
      <c r="Q254" s="297"/>
      <c r="R254" s="297"/>
      <c r="S254" s="297"/>
      <c r="T254" s="297"/>
      <c r="U254" s="297"/>
      <c r="V254" s="297"/>
      <c r="W254" s="297"/>
      <c r="X254" s="299"/>
      <c r="Y254" s="300" t="s">
        <v>204</v>
      </c>
      <c r="Z254" s="301"/>
      <c r="AA254" s="301"/>
      <c r="AB254" s="302"/>
      <c r="AC254" s="296" t="s">
        <v>202</v>
      </c>
      <c r="AD254" s="297"/>
      <c r="AE254" s="297"/>
      <c r="AF254" s="297"/>
      <c r="AG254" s="297"/>
      <c r="AH254" s="298" t="s">
        <v>203</v>
      </c>
      <c r="AI254" s="297"/>
      <c r="AJ254" s="297"/>
      <c r="AK254" s="297"/>
      <c r="AL254" s="297"/>
      <c r="AM254" s="297"/>
      <c r="AN254" s="297"/>
      <c r="AO254" s="297"/>
      <c r="AP254" s="297"/>
      <c r="AQ254" s="297"/>
      <c r="AR254" s="297"/>
      <c r="AS254" s="297"/>
      <c r="AT254" s="299"/>
      <c r="AU254" s="300" t="s">
        <v>204</v>
      </c>
      <c r="AV254" s="301"/>
      <c r="AW254" s="301"/>
      <c r="AX254" s="303"/>
      <c r="AY254" s="31">
        <f>$AY$253</f>
        <v>0</v>
      </c>
    </row>
    <row r="255" spans="1:51" ht="24.75" customHeight="1" x14ac:dyDescent="0.2">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301</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2">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301</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2">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301</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2">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301</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2">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301</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2">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301</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2">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301</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2">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301</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2">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301</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2">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301</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2">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301</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2">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301</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2">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301</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2">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301</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2">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301</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2">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301</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2">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301</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2">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301</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2">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301</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2">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301</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2">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301</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2">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301</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2">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301</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2">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301</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2">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301</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2">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301</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2">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301</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2">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301</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2">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301</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2">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301</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2">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301</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2">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301</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2">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301</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2">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301</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2">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301</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2">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301</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2">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301</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2">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301</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2">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301</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2">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301</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2">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F67E7-2AA2-4864-9293-ED639DE46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CA7676-E92A-45E4-84D5-AE2152A1143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77D8AC7B-8026-4784-A116-4F41572DB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2022-09-21T10:19:36Z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