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56A7A109-CCF7-4A9B-8F9D-39E2FAA4ACC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41" i="11" l="1"/>
  <c r="AY326" i="11"/>
  <c r="AY332" i="11"/>
  <c r="AY324" i="11"/>
  <c r="AY330" i="11"/>
  <c r="AY338" i="11"/>
  <c r="AY398" i="11"/>
  <c r="AY69" i="11"/>
  <c r="AY327" i="11"/>
  <c r="AY333" i="11"/>
  <c r="AY322" i="11"/>
  <c r="AY328" i="11"/>
  <c r="AY336" i="11"/>
  <c r="AY323" i="11"/>
  <c r="AY329" i="11"/>
  <c r="AY337" i="11"/>
  <c r="AY397"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117" i="11" l="1"/>
  <c r="AY202" i="11"/>
  <c r="AY203" i="11"/>
  <c r="AY204" i="11"/>
  <c r="AY175" i="11"/>
  <c r="AY177" i="11"/>
  <c r="AY176" i="11"/>
  <c r="AY154" i="11"/>
  <c r="AY152" i="11"/>
  <c r="AY153" i="11"/>
  <c r="AY151" i="11"/>
  <c r="AY141" i="11"/>
  <c r="AY144" i="11"/>
  <c r="AY142" i="11"/>
  <c r="AY143" i="11"/>
  <c r="AY116" i="11"/>
  <c r="AY115" i="11"/>
  <c r="AY121" i="11"/>
  <c r="AY100" i="11"/>
  <c r="AY193" i="11"/>
  <c r="AY129" i="11"/>
  <c r="AY164" i="11"/>
  <c r="AY171" i="11"/>
  <c r="AY178" i="11"/>
  <c r="AY198" i="11"/>
  <c r="AY205" i="11"/>
  <c r="AY211" i="11"/>
  <c r="AY123" i="11"/>
  <c r="AY113" i="11"/>
  <c r="AY119" i="11"/>
  <c r="AY125" i="11"/>
  <c r="AY131" i="11"/>
  <c r="AY155" i="11"/>
  <c r="AY145" i="11"/>
  <c r="AY137" i="11"/>
  <c r="AY179" i="11"/>
  <c r="AY206" i="11"/>
  <c r="AY212" i="11"/>
  <c r="AY128" i="11"/>
  <c r="AY163" i="11"/>
  <c r="AY134" i="11"/>
  <c r="AY209" i="11"/>
  <c r="AY210"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81" i="11"/>
  <c r="AY78" i="11"/>
  <c r="AY85" i="11" s="1"/>
  <c r="AY44" i="11"/>
  <c r="AY52" i="11" s="1"/>
  <c r="AY92" i="11" l="1"/>
  <c r="AY80" i="11"/>
  <c r="AY82" i="11"/>
  <c r="AY86" i="11"/>
  <c r="AY87" i="11"/>
  <c r="AY49" i="11"/>
  <c r="AY94" i="11"/>
  <c r="AY55" i="11"/>
  <c r="AY84" i="11"/>
  <c r="AY90" i="11"/>
  <c r="AY96" i="11"/>
  <c r="AY63"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<sst xmlns="http://schemas.openxmlformats.org/spreadsheetml/2006/main" count="2101" uniqueCount="779">
  <si>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</si>
  <si>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</si>
  <si>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</si>
  <si>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</si>
  <si>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</si>
  <si>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</si>
  <si>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</si>
  <si>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</si>
  <si>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</si>
  <si>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</si>
  <si>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</si>
  <si>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</si>
  <si>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</si>
  <si>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</si>
  <si>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</si>
  <si>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</si>
  <si>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</si>
  <si>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</si>
  <si>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</si>
  <si>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</si>
  <si>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</si>
  <si>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</si>
  <si>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</si>
  <si>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</si>
  <si>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</si>
  <si>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</si>
  <si>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</si>
  <si>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</si>
  <si>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</si>
  <si>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</si>
  <si>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</si>
  <si>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</si>
  <si>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</si>
  <si>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</si>
  <si>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</si>
  <si>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</si>
  <si>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</si>
  <si>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</si>
  <si>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</si>
  <si>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</si>
  <si>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</si>
  <si>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</si>
  <si>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</si>
  <si>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</si>
  <si>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</si>
  <si>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</si>
  <si>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</si>
  <si>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</si>
  <si>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</si>
  <si>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</si>
  <si>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</si>
  <si>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</si>
  <si>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</si>
  <si>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</si>
  <si>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</si>
  <si>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</si>
  <si>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</si>
  <si>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</si>
  <si>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</si>
  <si>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</si>
  <si>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</si>
  <si>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</si>
  <si>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</si>
  <si>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</si>
  <si>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</si>
  <si>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</si>
  <si>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</si>
  <si>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</si>
  <si>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</si>
  <si>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</si>
  <si>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</si>
  <si>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</si>
  <si>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</si>
  <si>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</si>
  <si>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</si>
  <si>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</si>
  <si>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</si>
  <si>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</si>
  <si>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</si>
  <si>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</si>
  <si>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</si>
  <si>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</si>
  <si>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</si>
  <si>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</si>
  <si>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</si>
  <si>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</si>
  <si>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</si>
  <si>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</si>
  <si>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</si>
  <si>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</si>
  <si>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</si>
  <si>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</si>
  <si>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</si>
  <si>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</si>
  <si>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</si>
  <si>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</si>
  <si>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</si>
  <si>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</si>
  <si>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</si>
  <si>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</si>
  <si>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</si>
  <si>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</si>
  <si>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</si>
  <si>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</si>
  <si>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</si>
  <si>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</si>
  <si>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</si>
  <si>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</si>
  <si>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</si>
  <si>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</si>
  <si>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</si>
  <si>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</si>
  <si>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</si>
  <si>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</si>
  <si>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</si>
  <si>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</si>
  <si>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</si>
  <si>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</si>
  <si>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</si>
  <si>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</si>
  <si>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</si>
  <si>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</si>
  <si>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</si>
  <si>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</si>
  <si>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</si>
  <si>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</si>
  <si>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</si>
  <si>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</si>
  <si>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</si>
  <si>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</si>
  <si>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</si>
  <si>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</si>
  <si>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</si>
  <si>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</si>
  <si>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</si>
  <si>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</si>
  <si>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</si>
  <si>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</si>
  <si>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</si>
  <si>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</si>
  <si>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</si>
  <si>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</si>
  <si>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</si>
  <si>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</si>
  <si>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</si>
  <si>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</si>
  <si>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</si>
  <si>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</si>
  <si>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</si>
  <si>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</si>
  <si>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</si>
  <si>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</si>
  <si>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</si>
  <si>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</si>
  <si>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</si>
  <si>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</si>
  <si>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</si>
  <si>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</si>
  <si>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</si>
  <si>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</si>
  <si>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</si>
  <si>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</si>
  <si>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</si>
  <si>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</si>
  <si>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</si>
  <si>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</si>
  <si>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</si>
  <si>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</si>
  <si>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</si>
  <si>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</si>
  <si>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</si>
  <si>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</si>
  <si>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</si>
  <si>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</si>
  <si>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</si>
  <si>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</si>
  <si>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</si>
  <si>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</si>
  <si>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</si>
  <si>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</si>
  <si>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</si>
  <si>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</si>
  <si>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</si>
  <si>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</si>
  <si>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</si>
  <si>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</si>
  <si>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</si>
  <si>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</si>
  <si>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</si>
  <si>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</si>
  <si>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</si>
  <si>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</si>
  <si>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</si>
  <si>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</si>
  <si>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</si>
  <si>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</si>
  <si>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</si>
  <si>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</si>
  <si>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</si>
  <si>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</si>
  <si>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</si>
  <si>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</si>
  <si>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</si>
  <si>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</si>
  <si>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</si>
  <si>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</si>
  <si>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</si>
  <si>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</si>
  <si>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</si>
  <si>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</si>
  <si>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</si>
  <si>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</si>
  <si>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</si>
  <si>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</si>
  <si>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</si>
  <si>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</si>
  <si>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</si>
  <si>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</si>
  <si>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</si>
  <si>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</si>
  <si>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</si>
  <si>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</si>
  <si>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</si>
  <si>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</si>
  <si>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</si>
  <si>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</si>
  <si>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</si>
  <si>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</si>
  <si>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</si>
  <si>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</si>
  <si>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</si>
  <si>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</si>
  <si>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</si>
  <si>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</si>
  <si>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</si>
  <si>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</si>
  <si>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</si>
  <si>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</si>
  <si>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</si>
  <si>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</si>
  <si>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</si>
  <si>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</si>
  <si>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</si>
  <si>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</si>
  <si>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</si>
  <si>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</si>
  <si>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</si>
  <si>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</si>
  <si>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</si>
  <si>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</si>
  <si>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</si>
  <si>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</si>
  <si>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</si>
  <si>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</si>
  <si>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</si>
  <si>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</si>
  <si>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</si>
  <si>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</si>
  <si>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</si>
  <si>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</si>
  <si>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</si>
  <si>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</si>
  <si>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</si>
  <si>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</si>
  <si>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</si>
  <si>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</si>
  <si>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</si>
  <si>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</si>
  <si>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</si>
  <si>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</si>
  <si>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</si>
  <si>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</si>
  <si>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</si>
  <si>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</si>
  <si>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</si>
  <si>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</si>
  <si>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</si>
  <si>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</si>
  <si>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</si>
  <si>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</si>
  <si>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</si>
  <si>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</si>
  <si>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</si>
  <si>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</si>
  <si>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</si>
  <si>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</si>
  <si>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</si>
  <si>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</si>
  <si>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</si>
  <si>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</si>
  <si>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</si>
  <si>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</si>
  <si>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</si>
  <si>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</si>
  <si>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</si>
  <si>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</si>
  <si>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</si>
  <si>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</si>
  <si>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</si>
  <si>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</si>
  <si>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</si>
  <si>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</si>
  <si>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</si>
  <si>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</si>
  <si>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</si>
  <si>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</si>
  <si>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</si>
  <si>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</si>
  <si>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</si>
  <si>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</si>
  <si>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</si>
  <si>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</si>
  <si>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</si>
  <si>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</si>
  <si>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</si>
  <si>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</si>
  <si>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</si>
  <si>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</si>
  <si>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</si>
  <si>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</si>
  <si>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</si>
  <si>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</si>
  <si>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</si>
  <si>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</si>
  <si>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</si>
  <si>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</si>
  <si>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</si>
  <si>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</si>
  <si>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</si>
  <si>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</si>
  <si>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</si>
  <si>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</si>
  <si>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</si>
  <si>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</si>
  <si>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</si>
  <si>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</si>
  <si>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</si>
  <si>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</si>
  <si>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</si>
  <si>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</si>
  <si>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</si>
  <si>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</si>
  <si>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</si>
  <si>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</si>
  <si>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</si>
  <si>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</si>
  <si>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</si>
  <si>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</si>
  <si>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</si>
  <si>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</si>
  <si>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</si>
  <si>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</si>
  <si>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</si>
  <si>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</si>
  <si>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</si>
  <si>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</si>
  <si>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</si>
  <si>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</si>
  <si>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</si>
  <si>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</si>
  <si>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</si>
  <si>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</si>
  <si>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</si>
  <si>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</si>
  <si>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</si>
  <si>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</si>
  <si>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</si>
  <si>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</si>
  <si>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</si>
  <si>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</si>
  <si>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</si>
  <si>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</si>
  <si>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</si>
  <si>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</si>
  <si>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</si>
  <si>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</si>
  <si>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</si>
  <si>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</si>
  <si>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</si>
  <si>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</si>
  <si>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</si>
  <si>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</si>
  <si>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</si>
  <si>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</si>
  <si>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</si>
  <si>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</si>
  <si>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</si>
  <si>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</si>
  <si>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</si>
  <si>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</si>
  <si>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</si>
  <si>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</si>
  <si>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</si>
  <si>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</si>
  <si>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</si>
  <si>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</si>
  <si>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</si>
  <si>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</si>
  <si>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</si>
  <si>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</si>
  <si>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</si>
  <si>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</si>
  <si>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</si>
  <si>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</si>
  <si>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</si>
  <si>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</si>
  <si>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</si>
  <si>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</si>
  <si>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</si>
  <si>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</si>
  <si>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</si>
  <si>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</si>
  <si>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</si>
  <si>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</si>
  <si>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</si>
  <si>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</si>
  <si>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</si>
  <si>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</si>
  <si>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</si>
  <si>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</si>
  <si>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</si>
  <si>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</si>
  <si>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</si>
  <si>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</si>
  <si>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</si>
  <si>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</si>
  <si>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</si>
  <si>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</si>
  <si>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</si>
  <si>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</si>
  <si>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</si>
  <si>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</si>
  <si>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</si>
  <si>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</si>
  <si>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</si>
  <si>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</si>
  <si>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</si>
  <si>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</si>
  <si>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</si>
  <si>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</si>
  <si>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</si>
  <si>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</si>
  <si>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</si>
  <si>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</si>
  <si>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</si>
  <si>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</si>
  <si>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</si>
  <si>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</si>
  <si>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</si>
  <si>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</si>
  <si>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</si>
  <si>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</si>
  <si>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</si>
  <si>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</si>
  <si>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</si>
  <si>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</si>
  <si>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</si>
  <si>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</si>
  <si>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</si>
  <si>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</si>
  <si>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</si>
  <si>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</si>
  <si>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</si>
  <si>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</si>
  <si>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</si>
  <si>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</si>
  <si>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</si>
  <si>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</si>
  <si>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</si>
  <si>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</si>
  <si>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</si>
  <si>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</si>
  <si>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</si>
  <si>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</si>
  <si>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</si>
  <si>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</si>
  <si>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</si>
  <si>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</si>
  <si>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</si>
  <si>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</si>
  <si>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</si>
  <si>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</si>
  <si>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</si>
  <si>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</si>
  <si>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</si>
  <si>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</si>
  <si>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</si>
  <si>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</si>
  <si>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</si>
  <si>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</si>
  <si>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</si>
  <si>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</si>
  <si>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</si>
  <si>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</si>
  <si>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</si>
  <si>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</si>
  <si>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</si>
  <si>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</si>
  <si>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</si>
  <si>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</si>
  <si>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</si>
  <si>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</si>
  <si>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</si>
  <si>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</si>
  <si>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</si>
  <si>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</si>
  <si>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</si>
  <si>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</si>
  <si>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</si>
  <si>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</si>
  <si>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</si>
  <si>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</si>
  <si>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</si>
  <si>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</si>
  <si>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</si>
  <si>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</si>
  <si>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</si>
  <si>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</si>
  <si>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</si>
  <si>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</si>
  <si>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</si>
  <si>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</si>
  <si>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</si>
  <si>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</si>
  <si>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</si>
  <si>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</si>
  <si>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</si>
  <si>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</si>
  <si>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</si>
  <si>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</si>
  <si>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</si>
  <si>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</si>
  <si>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</si>
  <si>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</si>
  <si>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</si>
  <si>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</si>
  <si>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</si>
  <si>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</si>
  <si>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</si>
  <si>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</si>
  <si>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</si>
  <si>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</si>
  <si>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</si>
  <si>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</si>
  <si>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</si>
  <si>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</si>
  <si>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</si>
  <si>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</si>
  <si>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</si>
  <si>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</si>
  <si>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</si>
  <si>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</si>
  <si>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</si>
  <si>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</si>
  <si>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</si>
  <si>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</si>
  <si>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</si>
  <si>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</si>
  <si>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</si>
  <si>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</si>
  <si>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</si>
  <si>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</si>
  <si>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</si>
  <si>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</si>
  <si>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</si>
  <si>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</si>
  <si>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</si>
  <si>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</si>
  <si>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</si>
  <si>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</si>
  <si>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</si>
  <si>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</si>
  <si>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</si>
  <si>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</si>
  <si>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</si>
  <si>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</si>
  <si>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</si>
  <si>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</si>
  <si>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</si>
  <si>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</si>
  <si>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</si>
  <si>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</si>
  <si>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</si>
  <si>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</si>
  <si>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</si>
  <si>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</si>
  <si>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</si>
  <si>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</si>
  <si>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</si>
  <si>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</si>
  <si>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</si>
  <si>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</si>
  <si>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</si>
  <si>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</si>
  <si>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</si>
  <si>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</si>
  <si>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</si>
  <si>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</si>
  <si>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</si>
  <si>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</si>
  <si>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</si>
  <si>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</si>
  <si>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</si>
  <si>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</si>
  <si>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</si>
  <si>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</si>
  <si>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</si>
  <si>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</si>
  <si>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</si>
  <si>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</si>
  <si>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</si>
  <si>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</si>
  <si>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</si>
  <si>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</si>
  <si>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</si>
  <si>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</si>
  <si>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</si>
  <si>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</si>
  <si>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</si>
  <si>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</si>
  <si>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</si>
  <si>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</si>
  <si>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</si>
  <si>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</si>
  <si>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</si>
  <si>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</si>
  <si>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</si>
  <si>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</si>
  <si>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</si>
  <si>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</si>
  <si>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</si>
  <si>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</si>
  <si>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</si>
  <si>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</si>
  <si>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</si>
  <si>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</si>
  <si>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</si>
  <si>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</si>
  <si>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</si>
  <si>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</si>
  <si>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</si>
  <si>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</si>
  <si>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</si>
  <si>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</si>
  <si>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</si>
  <si>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</si>
  <si>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</si>
  <si>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</si>
  <si>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</si>
  <si>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</si>
  <si>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</si>
  <si>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</si>
  <si>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</si>
  <si>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</si>
  <si>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</si>
  <si>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</si>
  <si>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</si>
  <si>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</si>
  <si>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</si>
  <si>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</si>
  <si>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</si>
  <si>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</si>
  <si>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</si>
  <si>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</si>
  <si>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</si>
  <si>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</si>
  <si>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</si>
  <si>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</si>
  <si>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</si>
  <si>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</si>
  <si>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</si>
  <si>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</si>
  <si>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</si>
  <si>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</si>
  <si>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</si>
  <si>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</si>
  <si>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</si>
  <si>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</si>
  <si>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</si>
  <si>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</si>
  <si>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</si>
  <si>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</si>
  <si>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</si>
  <si>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</si>
  <si>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</si>
  <si>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</si>
  <si>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</si>
  <si>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</si>
  <si>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</si>
  <si>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</si>
  <si>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</si>
  <si>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</si>
  <si>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</si>
  <si>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特許出願技術動向調査分析費（事務費）</t>
  </si>
  <si>
    <t>特許庁</t>
  </si>
  <si>
    <t>平成11年度</t>
  </si>
  <si>
    <t>終了予定なし</t>
  </si>
  <si>
    <t>総務部　企画調査課</t>
  </si>
  <si>
    <t>課長　仁科　雅弘</t>
  </si>
  <si>
    <t>○</t>
  </si>
  <si>
    <t>-</t>
  </si>
  <si>
    <t>知的財産推進計画2021</t>
  </si>
  <si>
    <t>特許等の出願動向等の調査・分析を行い報告書を取り纏めることで、特許庁における審査・審判処理に役立つ資料を作成することを目的とする。
なお、報告書は以下の資料としても活用される。
・企業や大学、公的研究機関における研究開発戦略の策定、効果的な知的財産戦略の策定等に役立つ資料。
・行政機関の産業政策・科学技術政策策定の際の基礎資料。</t>
  </si>
  <si>
    <t>本調査事業は、新市場の創出が期待される技術分野、国の政策として推進すべき技術分野等、今後の進展が予想される技術分野を中心に、市場動向、政策動向、特許出願動向及び研究開発動向等を総合的に調査・分析し、目指すべき研究開発・技術開発の方向性をまとめるものである。また、意匠・商標出願動向についても調査・分析することにより、企業等のデザイン戦略・ブランド戦略等の策定に有効な情報をまとめる。これらの調査結果は、特許庁においては迅速的確な審査・審判処理を効率的に実施するために役立てられている。また、調査結果を一般に公開することで、産業界、研究機関、大学等においては、研究開発戦略策定等のための基礎資料として活用され、行政機関においては産業政策・科学技術政策策定のための基礎資料として活用されている。</t>
  </si>
  <si>
    <t>審査審判庁費</t>
  </si>
  <si>
    <t>世界で発行された特許文献数及び論文数の増加により、動向調査において調査すべき文献数が増加し、調査１分野あたりの単価が上昇したため。</t>
  </si>
  <si>
    <t>特許等の出願動向等の調査・分析を行う。</t>
  </si>
  <si>
    <t>必要な分野数の報告書を取りまとめる。</t>
  </si>
  <si>
    <t>本事業において、報告書をとりまとめた分野数</t>
  </si>
  <si>
    <t>分野</t>
  </si>
  <si>
    <t>各年度執行額／分野数</t>
    <phoneticPr fontId="5"/>
  </si>
  <si>
    <t>百万円</t>
  </si>
  <si>
    <t>百万円/分野数</t>
    <phoneticPr fontId="5"/>
  </si>
  <si>
    <t>832/23</t>
  </si>
  <si>
    <t>552/18</t>
  </si>
  <si>
    <t>281/11</t>
  </si>
  <si>
    <t>386/10</t>
  </si>
  <si>
    <t>令和5年度までに特許の権利化までの期間を14月以内とする。</t>
  </si>
  <si>
    <t>標準審査期間
（権利化までの期間）</t>
  </si>
  <si>
    <t>月</t>
  </si>
  <si>
    <t>☑</t>
  </si>
  <si>
    <t>有</t>
  </si>
  <si>
    <t>無</t>
  </si>
  <si>
    <t>‐</t>
  </si>
  <si>
    <t>特許等の迅速な審査・審判は、企業等のイノベーションを事業に繋げるために重要であり、出願人のニーズを適格に反映している。</t>
  </si>
  <si>
    <t>特許等の審査・審判にあたり必要な技術動向情報を整理する事業であり、審査・審判を行う特許庁が自らやるべきものである。　　　　　</t>
  </si>
  <si>
    <t>技術動向情報は特許等の迅速な審査・審判に必要であり、優先度が高い。</t>
  </si>
  <si>
    <t>平成19年度から一般競争入札（総合評価落札方式）を採用しており、競争を促している。様々な技術分野の調査を実施するなか、専門性の高い分野は応札者が限られるため、一者応札となる場合がある。
今後も、新規に参入が期待される事業者への声かけ等を行い、改善に努める。</t>
  </si>
  <si>
    <t>出願人が負担する各手数料の一部分を使用して、迅速的確な審査のための資料作成を行っている。また、出願人の研究開発戦略の検討に活用できるよう、調査結果を積極的に発信している。</t>
  </si>
  <si>
    <t>過去の実績を勘案しており、単位当たりコストは妥当である。</t>
  </si>
  <si>
    <t>特許文献等の解析者の人件費、データベース利用料等に限定されており、事業目的に即し真に必要なものに限定されている。</t>
  </si>
  <si>
    <t>テーマ毎に仕様書を見直し、調査項目の改善を行うことで単位コスト削減や一者応札の防止に努めている。</t>
  </si>
  <si>
    <t>調査結果が審査の基礎資料として利用されることで、迅速かつ的確な審査に貢献している。</t>
  </si>
  <si>
    <t>本調査は、特許文献等を1件1件読んで解析するという調査である。他の手法としては特許文献を読まずに機械的な解析を行うことが考えられる。特許文献を読み込まない調査と比較し、本調査では非常に精度が高くなっており、効果的に事業を実施できている。</t>
  </si>
  <si>
    <t>当初見込みに近い活動実績となっており、見込みに見合った結果となっている。</t>
  </si>
  <si>
    <t>調査結果は庁内外に広く展開しており、審査の基礎資料として利用されることで、効率的に審査が行える。</t>
  </si>
  <si>
    <t>令和3年度の仕様書を点検したところ、一部の調査項目において、特に新規参入しようとする者にとっては、調査の具体的範囲・作業量が仕様書の記載から明確に把握しづらいものになっていた。</t>
  </si>
  <si>
    <t>仕様書において、調査内容及びその範囲をさらに明確に示すことで、より適切に作業量・事業コストを見積もることができるようにする。</t>
  </si>
  <si>
    <t>外部有識者書面点検対象外</t>
  </si>
  <si>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</si>
  <si>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</si>
  <si>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引き続き事業の効果検証を実施し、効果的、効率的な予算執行に努める。</t>
  </si>
  <si>
    <t>0689</t>
  </si>
  <si>
    <t>0677</t>
  </si>
  <si>
    <t>0201</t>
  </si>
  <si>
    <t>0598</t>
  </si>
  <si>
    <t>0563</t>
  </si>
  <si>
    <t>0526</t>
  </si>
  <si>
    <t>0467</t>
  </si>
  <si>
    <t>0432</t>
  </si>
  <si>
    <t>人件費及び事業費</t>
  </si>
  <si>
    <t>調査報告書の作成</t>
  </si>
  <si>
    <t>　</t>
    <phoneticPr fontId="5"/>
  </si>
  <si>
    <t>株式会社三菱ケミカルリサーチ</t>
  </si>
  <si>
    <t>株式会社AIRI</t>
  </si>
  <si>
    <t>クラリベイト・アナリティクス・ジャパン株式会社</t>
  </si>
  <si>
    <t>エヌ・ティ・ティ・アドバンステクノロジ株式会社</t>
  </si>
  <si>
    <t>調査報告書の作成（ウイルス感染症対策）</t>
  </si>
  <si>
    <t>調査報告書の作成（手術支援ロボット）</t>
  </si>
  <si>
    <t>調査報告書の作成（GaNパワーデバイス）</t>
  </si>
  <si>
    <t>調査報告書の作成（教育分野における情報通信技術の活用）</t>
  </si>
  <si>
    <t>調査報告書の作成（大分野・一般及び電気電子）</t>
  </si>
  <si>
    <t>調査報告書の作成（大分野・機械）</t>
  </si>
  <si>
    <t>調査報告書の作成（機動的ミクロ調査）</t>
  </si>
  <si>
    <t>調査報告書の作成（商標マクロ）</t>
  </si>
  <si>
    <t>調査報告書の作成（大分野・化学）</t>
  </si>
  <si>
    <t>調査報告書の作成（特許マクロ調査）</t>
  </si>
  <si>
    <t>一般競争契約
（総合評価）</t>
  </si>
  <si>
    <t>2021</t>
  </si>
  <si>
    <t>20</t>
  </si>
  <si>
    <t>A.株式会社三菱ケミカルリサーチ</t>
    <phoneticPr fontId="5"/>
  </si>
  <si>
    <t>令和5年度までに一次審査通知までの期間を10月とする。</t>
  </si>
  <si>
    <t>一次審査通知までの期間</t>
  </si>
  <si>
    <t>特許出願技術動向調査１分野の結果に基づき、特許分類改正を行った分類数を、0.3以上とする。</t>
  </si>
  <si>
    <t>特許出願技術動向調査１分野の結果に基づき、特許分類改正を行った分類数</t>
  </si>
  <si>
    <t>分類数/分野数</t>
  </si>
  <si>
    <t>特許出願技術動向調査ホームページの閲覧数50,000件を確保する。</t>
  </si>
  <si>
    <t>特許出願技術動向調査ホームページの閲覧数</t>
  </si>
  <si>
    <t>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</si>
</sst>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22412</xdr:colOff>
      <xdr:row>270</xdr:row>
      <xdr:rowOff>11205</xdr:rowOff>
    </xdr:from>
    <xdr:to>
      <xdr:col>32</xdr:col>
      <xdr:colOff>157629</xdr:colOff>
      <xdr:row>282</xdr:row>
      <xdr:rowOff>217631</xdr:rowOff>
    </xdr:to>
    <xdr:grpSp>
      <xdr:nvGrpSpPr>
        <xdr:cNvPr id="3" name="グループ化 2">
          <a:extLst>
            <a:ext uri="{FF2B5EF4-FFF2-40B4-BE49-F238E27FC236}">
              <a16:creationId xmlns:a16="http://schemas.microsoft.com/office/drawing/2014/main" id="{007B5751-FAFC-40B9-A15F-D2E1D98282B4}"/>
            </a:ext>
          </a:extLst>
        </xdr:cNvPr>
        <xdr:cNvGrpSpPr/>
      </xdr:nvGrpSpPr>
      <xdr:grpSpPr>
        <a:xfrm>
          <a:off x="3653118" y="34245176"/>
          <a:ext cx="2959099" cy="4375014"/>
          <a:chOff x="2943685" y="45517591"/>
          <a:chExt cx="2876181" cy="4310060"/>
        </a:xfrm>
      </xdr:grpSpPr>
      <xdr:sp macro="" textlink="">
        <xdr:nvSpPr>
          <xdr:cNvPr id="4" name="Rectangle 2">
            <a:extLst>
              <a:ext uri="{FF2B5EF4-FFF2-40B4-BE49-F238E27FC236}">
                <a16:creationId xmlns:a16="http://schemas.microsoft.com/office/drawing/2014/main" id="{2072F48A-D81F-48F9-A6F4-44F046D575CD}"/>
              </a:ext>
            </a:extLst>
          </xdr:cNvPr>
          <xdr:cNvSpPr>
            <a:spLocks noChangeArrowheads="1"/>
          </xdr:cNvSpPr>
        </xdr:nvSpPr>
        <xdr:spPr bwMode="auto">
          <a:xfrm>
            <a:off x="3770961" y="45517591"/>
            <a:ext cx="1226309" cy="9095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特許庁</a:t>
            </a:r>
          </a:p>
          <a:p>
            <a:pPr algn="ctr" rtl="0">
              <a:lnSpc>
                <a:spcPts val="1500"/>
              </a:lnSpc>
              <a:defRPr sz="1000"/>
            </a:pPr>
            <a:r>
              <a:rPr lang="en-US" altLang="ja-JP" sz="1200" b="0" i="0" u="none" strike="noStrike" baseline="0">
                <a:solidFill>
                  <a:srgbClr val="000000"/>
                </a:solidFill>
                <a:latin typeface="ＭＳ Ｐゴシック"/>
                <a:ea typeface="ＭＳ Ｐゴシック"/>
              </a:rPr>
              <a:t>281</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 name="Rectangle 3">
            <a:extLst>
              <a:ext uri="{FF2B5EF4-FFF2-40B4-BE49-F238E27FC236}">
                <a16:creationId xmlns:a16="http://schemas.microsoft.com/office/drawing/2014/main" id="{2CA94BCE-1BDB-41E3-A1D9-7E901C9AB991}"/>
              </a:ext>
            </a:extLst>
          </xdr:cNvPr>
          <xdr:cNvSpPr>
            <a:spLocks noChangeArrowheads="1"/>
          </xdr:cNvSpPr>
        </xdr:nvSpPr>
        <xdr:spPr bwMode="auto">
          <a:xfrm>
            <a:off x="3757510" y="48422406"/>
            <a:ext cx="1244612" cy="8995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A.民間企業等</a:t>
            </a:r>
            <a:endParaRPr lang="en-US" altLang="ja-JP" sz="1200" b="0" i="0" u="none" strike="noStrike" baseline="0">
              <a:solidFill>
                <a:srgbClr val="000000"/>
              </a:solidFill>
              <a:latin typeface="ＭＳ Ｐゴシック"/>
              <a:ea typeface="ＭＳ Ｐゴシック"/>
            </a:endParaRPr>
          </a:p>
          <a:p>
            <a:pPr algn="ctr" rtl="0">
              <a:lnSpc>
                <a:spcPts val="1100"/>
              </a:lnSpc>
              <a:defRPr sz="1000"/>
            </a:pP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5</a:t>
            </a:r>
            <a:r>
              <a:rPr lang="ja-JP" altLang="en-US" sz="1200" b="0" i="0" u="none" strike="noStrike" baseline="0">
                <a:solidFill>
                  <a:srgbClr val="000000"/>
                </a:solidFill>
                <a:latin typeface="ＭＳ Ｐゴシック"/>
                <a:ea typeface="ＭＳ Ｐゴシック"/>
              </a:rPr>
              <a:t>者）</a:t>
            </a:r>
          </a:p>
          <a:p>
            <a:pPr algn="ctr" rtl="0">
              <a:lnSpc>
                <a:spcPts val="1300"/>
              </a:lnSpc>
              <a:defRPr sz="1000"/>
            </a:pPr>
            <a:r>
              <a:rPr lang="en-US" altLang="ja-JP" sz="1200" b="0" i="0" u="none" strike="noStrike" baseline="0">
                <a:solidFill>
                  <a:srgbClr val="000000"/>
                </a:solidFill>
                <a:latin typeface="ＭＳ Ｐゴシック"/>
                <a:ea typeface="ＭＳ Ｐゴシック"/>
              </a:rPr>
              <a:t>281</a:t>
            </a:r>
            <a:r>
              <a:rPr lang="ja-JP" altLang="en-US" sz="12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6" name="Line 5">
            <a:extLst>
              <a:ext uri="{FF2B5EF4-FFF2-40B4-BE49-F238E27FC236}">
                <a16:creationId xmlns:a16="http://schemas.microsoft.com/office/drawing/2014/main" id="{BE03BCD4-44CC-4498-BE68-4949AF68724F}"/>
              </a:ext>
            </a:extLst>
          </xdr:cNvPr>
          <xdr:cNvSpPr>
            <a:spLocks noChangeShapeType="1"/>
          </xdr:cNvSpPr>
        </xdr:nvSpPr>
        <xdr:spPr bwMode="auto">
          <a:xfrm>
            <a:off x="4389849" y="47327348"/>
            <a:ext cx="0" cy="73965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a:ln>
          <a:extLst>
            <a:ext uri="{909E8E84-426E-40DD-AFC4-6F175D3DCCD1}">
              <a14:hiddenFill xmlns:a14="http://schemas.microsoft.com/office/drawing/2010/main">
                <a:noFill/>
              </a14:hiddenFill>
            </a:ext>
          </a:extLst>
        </xdr:spPr>
      </xdr:sp>
      <xdr:sp macro="" textlink="">
        <xdr:nvSpPr>
          <xdr:cNvPr id="7" name="Text Box 9">
            <a:extLst>
              <a:ext uri="{FF2B5EF4-FFF2-40B4-BE49-F238E27FC236}">
                <a16:creationId xmlns:a16="http://schemas.microsoft.com/office/drawing/2014/main" id="{DF0DA7A9-1674-4539-A32C-704665D1212D}"/>
              </a:ext>
            </a:extLst>
          </xdr:cNvPr>
          <xdr:cNvSpPr txBox="1">
            <a:spLocks noChangeArrowheads="1"/>
          </xdr:cNvSpPr>
        </xdr:nvSpPr>
        <xdr:spPr bwMode="auto">
          <a:xfrm>
            <a:off x="3129396" y="48165909"/>
            <a:ext cx="2336698" cy="199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sp macro="" textlink="">
        <xdr:nvSpPr>
          <xdr:cNvPr id="8" name="大かっこ 7">
            <a:extLst>
              <a:ext uri="{FF2B5EF4-FFF2-40B4-BE49-F238E27FC236}">
                <a16:creationId xmlns:a16="http://schemas.microsoft.com/office/drawing/2014/main" id="{D3FE1A00-3AD7-4159-A49E-743EFA2FFA6A}"/>
              </a:ext>
            </a:extLst>
          </xdr:cNvPr>
          <xdr:cNvSpPr/>
        </xdr:nvSpPr>
        <xdr:spPr>
          <a:xfrm>
            <a:off x="2943685" y="49434744"/>
            <a:ext cx="2876181" cy="392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調達仕様書に基づく業務の実施（</a:t>
            </a:r>
            <a:r>
              <a:rPr lang="en-US" altLang="ja-JP" sz="1100" b="0" i="0" baseline="0">
                <a:solidFill>
                  <a:schemeClr val="tx1"/>
                </a:solidFill>
                <a:effectLst/>
                <a:latin typeface="+mn-lt"/>
                <a:ea typeface="+mn-ea"/>
                <a:cs typeface="+mn-cs"/>
              </a:rPr>
              <a:t>11</a:t>
            </a:r>
            <a:r>
              <a:rPr lang="ja-JP" altLang="ja-JP" sz="1100" b="0" i="0" baseline="0">
                <a:solidFill>
                  <a:schemeClr val="tx1"/>
                </a:solidFill>
                <a:effectLst/>
                <a:latin typeface="+mn-lt"/>
                <a:ea typeface="+mn-ea"/>
                <a:cs typeface="+mn-cs"/>
              </a:rPr>
              <a:t>分野）</a:t>
            </a:r>
            <a:endParaRPr lang="ja-JP" altLang="ja-JP">
              <a:effectLst/>
            </a:endParaRPr>
          </a:p>
        </xdr:txBody>
      </xdr:sp>
      <xdr:sp macro="" textlink="">
        <xdr:nvSpPr>
          <xdr:cNvPr id="9" name="大かっこ 8">
            <a:extLst>
              <a:ext uri="{FF2B5EF4-FFF2-40B4-BE49-F238E27FC236}">
                <a16:creationId xmlns:a16="http://schemas.microsoft.com/office/drawing/2014/main" id="{0E395D61-F129-44F2-BD45-0CD245ADF37F}"/>
              </a:ext>
            </a:extLst>
          </xdr:cNvPr>
          <xdr:cNvSpPr/>
        </xdr:nvSpPr>
        <xdr:spPr>
          <a:xfrm>
            <a:off x="3015334" y="46446959"/>
            <a:ext cx="2735384" cy="8237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050" b="0" i="0" baseline="0">
                <a:solidFill>
                  <a:schemeClr val="tx1"/>
                </a:solidFill>
                <a:effectLst/>
                <a:latin typeface="+mn-lt"/>
                <a:ea typeface="+mn-ea"/>
                <a:cs typeface="+mn-cs"/>
              </a:rPr>
              <a:t>調達仕様書作成、入札手続、</a:t>
            </a:r>
            <a:endParaRPr lang="ja-JP" altLang="ja-JP" sz="1050">
              <a:effectLst/>
            </a:endParaRPr>
          </a:p>
          <a:p>
            <a:pPr rtl="0"/>
            <a:r>
              <a:rPr lang="ja-JP" altLang="ja-JP" sz="1050" b="0" i="0" baseline="0">
                <a:solidFill>
                  <a:schemeClr val="tx1"/>
                </a:solidFill>
                <a:effectLst/>
                <a:latin typeface="+mn-lt"/>
                <a:ea typeface="+mn-ea"/>
                <a:cs typeface="+mn-cs"/>
              </a:rPr>
              <a:t>進捗管理、報告書の確認及び修正指示、</a:t>
            </a:r>
            <a:endParaRPr lang="ja-JP" altLang="ja-JP" sz="1050">
              <a:effectLst/>
            </a:endParaRPr>
          </a:p>
          <a:p>
            <a:pPr rtl="0"/>
            <a:r>
              <a:rPr lang="ja-JP" altLang="ja-JP" sz="1050" b="0" i="0" baseline="0">
                <a:solidFill>
                  <a:schemeClr val="tx1"/>
                </a:solidFill>
                <a:effectLst/>
                <a:latin typeface="+mn-lt"/>
                <a:ea typeface="+mn-ea"/>
                <a:cs typeface="+mn-cs"/>
              </a:rPr>
              <a:t>検収</a:t>
            </a:r>
            <a:endParaRPr lang="ja-JP" altLang="ja-JP" sz="1050">
              <a:effectLst/>
            </a:endParaRP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Z1" sqref="AZ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404</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700</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842</v>
      </c>
      <c r="Q13" s="232"/>
      <c r="R13" s="232"/>
      <c r="S13" s="232"/>
      <c r="T13" s="232"/>
      <c r="U13" s="232"/>
      <c r="V13" s="233"/>
      <c r="W13" s="231">
        <v>591</v>
      </c>
      <c r="X13" s="232"/>
      <c r="Y13" s="232"/>
      <c r="Z13" s="232"/>
      <c r="AA13" s="232"/>
      <c r="AB13" s="232"/>
      <c r="AC13" s="233"/>
      <c r="AD13" s="231">
        <v>299</v>
      </c>
      <c r="AE13" s="232"/>
      <c r="AF13" s="232"/>
      <c r="AG13" s="232"/>
      <c r="AH13" s="232"/>
      <c r="AI13" s="232"/>
      <c r="AJ13" s="233"/>
      <c r="AK13" s="231">
        <v>386</v>
      </c>
      <c r="AL13" s="232"/>
      <c r="AM13" s="232"/>
      <c r="AN13" s="232"/>
      <c r="AO13" s="232"/>
      <c r="AP13" s="232"/>
      <c r="AQ13" s="233"/>
      <c r="AR13" s="243">
        <v>395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t="s">
        <v>700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842</v>
      </c>
      <c r="Q18" s="276"/>
      <c r="R18" s="276"/>
      <c r="S18" s="276"/>
      <c r="T18" s="276"/>
      <c r="U18" s="276"/>
      <c r="V18" s="277"/>
      <c r="W18" s="275">
        <f>SUM(W13:AC17)</f>
        <v>591</v>
      </c>
      <c r="X18" s="276"/>
      <c r="Y18" s="276"/>
      <c r="Z18" s="276"/>
      <c r="AA18" s="276"/>
      <c r="AB18" s="276"/>
      <c r="AC18" s="277"/>
      <c r="AD18" s="275">
        <f>SUM(AD13:AJ17)</f>
        <v>299</v>
      </c>
      <c r="AE18" s="276"/>
      <c r="AF18" s="276"/>
      <c r="AG18" s="276"/>
      <c r="AH18" s="276"/>
      <c r="AI18" s="276"/>
      <c r="AJ18" s="277"/>
      <c r="AK18" s="275">
        <f>SUM(AK13:AQ17)</f>
        <v>386</v>
      </c>
      <c r="AL18" s="276"/>
      <c r="AM18" s="276"/>
      <c r="AN18" s="276"/>
      <c r="AO18" s="276"/>
      <c r="AP18" s="276"/>
      <c r="AQ18" s="277"/>
      <c r="AR18" s="275">
        <f>SUM(AR13:AX17)</f>
        <v>395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832</v>
      </c>
      <c r="Q19" s="232"/>
      <c r="R19" s="232"/>
      <c r="S19" s="232"/>
      <c r="T19" s="232"/>
      <c r="U19" s="232"/>
      <c r="V19" s="233"/>
      <c r="W19" s="231">
        <v>552</v>
      </c>
      <c r="X19" s="232"/>
      <c r="Y19" s="232"/>
      <c r="Z19" s="232"/>
      <c r="AA19" s="232"/>
      <c r="AB19" s="232"/>
      <c r="AC19" s="233"/>
      <c r="AD19" s="231">
        <v>281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0.98812351543942989</v>
      </c>
      <c r="Q20" s="307"/>
      <c r="R20" s="307"/>
      <c r="S20" s="307"/>
      <c r="T20" s="307"/>
      <c r="U20" s="307"/>
      <c r="V20" s="307"/>
      <c r="W20" s="307">
        <f>IF(W18=0, "-", SUM(W19)/W18)</f>
        <v>0.93401015228426398</v>
      </c>
      <c r="X20" s="307"/>
      <c r="Y20" s="307"/>
      <c r="Z20" s="307"/>
      <c r="AA20" s="307"/>
      <c r="AB20" s="307"/>
      <c r="AC20" s="307"/>
      <c r="AD20" s="307">
        <f>IF(AD18=0, "-", SUM(AD19)/AD18)</f>
        <v>0.93979933110367897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0.98812351543942989</v>
      </c>
      <c r="Q21" s="307"/>
      <c r="R21" s="307"/>
      <c r="S21" s="307"/>
      <c r="T21" s="307"/>
      <c r="U21" s="307"/>
      <c r="V21" s="307"/>
      <c r="W21" s="307">
        <f>IF(W19=0, "-", SUM(W19)/SUM(W13,W14))</f>
        <v>0.93401015228426398</v>
      </c>
      <c r="X21" s="307"/>
      <c r="Y21" s="307"/>
      <c r="Z21" s="307"/>
      <c r="AA21" s="307"/>
      <c r="AB21" s="307"/>
      <c r="AC21" s="307"/>
      <c r="AD21" s="307">
        <f>IF(AD19=0, "-", SUM(AD19)/SUM(AD13,AD14))</f>
        <v>0.93979933110367897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704</v>
      </c>
      <c r="H23" s="293"/>
      <c r="I23" s="293"/>
      <c r="J23" s="293"/>
      <c r="K23" s="293"/>
      <c r="L23" s="293"/>
      <c r="M23" s="293"/>
      <c r="N23" s="293"/>
      <c r="O23" s="294"/>
      <c r="P23" s="243">
        <v>386</v>
      </c>
      <c r="Q23" s="244"/>
      <c r="R23" s="244"/>
      <c r="S23" s="244"/>
      <c r="T23" s="244"/>
      <c r="U23" s="244"/>
      <c r="V23" s="295"/>
      <c r="W23" s="243">
        <v>395</v>
      </c>
      <c r="X23" s="244"/>
      <c r="Y23" s="244"/>
      <c r="Z23" s="244"/>
      <c r="AA23" s="244"/>
      <c r="AB23" s="244"/>
      <c r="AC23" s="295"/>
      <c r="AD23" s="296" t="s">
        <v>705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386</v>
      </c>
      <c r="Q29" s="346"/>
      <c r="R29" s="346"/>
      <c r="S29" s="346"/>
      <c r="T29" s="346"/>
      <c r="U29" s="346"/>
      <c r="V29" s="347"/>
      <c r="W29" s="348">
        <f>AR13</f>
        <v>395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t="s">
        <v>706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677</v>
      </c>
      <c r="AV31" s="426"/>
      <c r="AW31" s="426"/>
      <c r="AX31" s="428"/>
    </row>
    <row r="32" spans="1:50" ht="23.25" customHeight="1" x14ac:dyDescent="0.15">
      <c r="A32" s="362"/>
      <c r="B32" s="332"/>
      <c r="C32" s="332"/>
      <c r="D32" s="332"/>
      <c r="E32" s="332"/>
      <c r="F32" s="333"/>
      <c r="G32" s="371" t="s">
        <v>707</v>
      </c>
      <c r="H32" s="372"/>
      <c r="I32" s="372"/>
      <c r="J32" s="372"/>
      <c r="K32" s="372"/>
      <c r="L32" s="372"/>
      <c r="M32" s="372"/>
      <c r="N32" s="372"/>
      <c r="O32" s="372"/>
      <c r="P32" s="375" t="s">
        <v>708</v>
      </c>
      <c r="Q32" s="376"/>
      <c r="R32" s="376"/>
      <c r="S32" s="376"/>
      <c r="T32" s="376"/>
      <c r="U32" s="376"/>
      <c r="V32" s="376"/>
      <c r="W32" s="376"/>
      <c r="X32" s="377"/>
      <c r="Y32" s="381" t="s">
        <v>52</v>
      </c>
      <c r="Z32" s="382"/>
      <c r="AA32" s="383"/>
      <c r="AB32" s="384" t="s">
        <v>709</v>
      </c>
      <c r="AC32" s="384"/>
      <c r="AD32" s="384"/>
      <c r="AE32" s="385">
        <v>23</v>
      </c>
      <c r="AF32" s="385"/>
      <c r="AG32" s="385"/>
      <c r="AH32" s="385"/>
      <c r="AI32" s="385">
        <v>18</v>
      </c>
      <c r="AJ32" s="385"/>
      <c r="AK32" s="385"/>
      <c r="AL32" s="385"/>
      <c r="AM32" s="385">
        <v>11</v>
      </c>
      <c r="AN32" s="385"/>
      <c r="AO32" s="385"/>
      <c r="AP32" s="385"/>
      <c r="AQ32" s="385" t="s">
        <v>700</v>
      </c>
      <c r="AR32" s="385"/>
      <c r="AS32" s="385"/>
      <c r="AT32" s="385"/>
      <c r="AU32" s="419" t="s">
        <v>700</v>
      </c>
      <c r="AV32" s="420"/>
      <c r="AW32" s="420"/>
      <c r="AX32" s="421"/>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709</v>
      </c>
      <c r="AC33" s="384"/>
      <c r="AD33" s="384"/>
      <c r="AE33" s="385">
        <v>24</v>
      </c>
      <c r="AF33" s="385"/>
      <c r="AG33" s="385"/>
      <c r="AH33" s="385"/>
      <c r="AI33" s="385">
        <v>16</v>
      </c>
      <c r="AJ33" s="385"/>
      <c r="AK33" s="385"/>
      <c r="AL33" s="385"/>
      <c r="AM33" s="385">
        <v>8</v>
      </c>
      <c r="AN33" s="385"/>
      <c r="AO33" s="385"/>
      <c r="AP33" s="385"/>
      <c r="AQ33" s="385">
        <v>10</v>
      </c>
      <c r="AR33" s="385"/>
      <c r="AS33" s="385"/>
      <c r="AT33" s="385"/>
      <c r="AU33" s="419">
        <v>10</v>
      </c>
      <c r="AV33" s="420"/>
      <c r="AW33" s="420"/>
      <c r="AX33" s="421"/>
    </row>
    <row r="34" spans="1:51" ht="23.25"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2"/>
      <c r="B35" s="453"/>
      <c r="C35" s="453"/>
      <c r="D35" s="453"/>
      <c r="E35" s="453"/>
      <c r="F35" s="454"/>
      <c r="G35" s="408" t="s">
        <v>710</v>
      </c>
      <c r="H35" s="409"/>
      <c r="I35" s="409"/>
      <c r="J35" s="409"/>
      <c r="K35" s="409"/>
      <c r="L35" s="409"/>
      <c r="M35" s="409"/>
      <c r="N35" s="409"/>
      <c r="O35" s="409"/>
      <c r="P35" s="409"/>
      <c r="Q35" s="409"/>
      <c r="R35" s="409"/>
      <c r="S35" s="409"/>
      <c r="T35" s="409"/>
      <c r="U35" s="409"/>
      <c r="V35" s="409"/>
      <c r="W35" s="409"/>
      <c r="X35" s="409"/>
      <c r="Y35" s="433" t="s">
        <v>665</v>
      </c>
      <c r="Z35" s="434"/>
      <c r="AA35" s="435"/>
      <c r="AB35" s="436" t="s">
        <v>711</v>
      </c>
      <c r="AC35" s="437"/>
      <c r="AD35" s="438"/>
      <c r="AE35" s="412">
        <v>36</v>
      </c>
      <c r="AF35" s="412"/>
      <c r="AG35" s="412"/>
      <c r="AH35" s="412"/>
      <c r="AI35" s="412">
        <v>31</v>
      </c>
      <c r="AJ35" s="412"/>
      <c r="AK35" s="412"/>
      <c r="AL35" s="412"/>
      <c r="AM35" s="412">
        <v>26</v>
      </c>
      <c r="AN35" s="412"/>
      <c r="AO35" s="412"/>
      <c r="AP35" s="412"/>
      <c r="AQ35" s="403">
        <v>39</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712</v>
      </c>
      <c r="AC36" s="440"/>
      <c r="AD36" s="441"/>
      <c r="AE36" s="442" t="s">
        <v>713</v>
      </c>
      <c r="AF36" s="442"/>
      <c r="AG36" s="442"/>
      <c r="AH36" s="442"/>
      <c r="AI36" s="442" t="s">
        <v>714</v>
      </c>
      <c r="AJ36" s="442"/>
      <c r="AK36" s="442"/>
      <c r="AL36" s="442"/>
      <c r="AM36" s="442" t="s">
        <v>715</v>
      </c>
      <c r="AN36" s="442"/>
      <c r="AO36" s="442"/>
      <c r="AP36" s="442"/>
      <c r="AQ36" s="442" t="s">
        <v>716</v>
      </c>
      <c r="AR36" s="442"/>
      <c r="AS36" s="442"/>
      <c r="AT36" s="442"/>
      <c r="AU36" s="442"/>
      <c r="AV36" s="442"/>
      <c r="AW36" s="442"/>
      <c r="AX36" s="443"/>
    </row>
    <row r="37" spans="1:51" ht="18.75"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t="s">
        <v>700</v>
      </c>
      <c r="AR38" s="445"/>
      <c r="AS38" s="446" t="s">
        <v>224</v>
      </c>
      <c r="AT38" s="447"/>
      <c r="AU38" s="448">
        <v>5</v>
      </c>
      <c r="AV38" s="448"/>
      <c r="AW38" s="339" t="s">
        <v>170</v>
      </c>
      <c r="AX38" s="344"/>
    </row>
    <row r="39" spans="1:51" ht="23.25" customHeight="1" x14ac:dyDescent="0.15">
      <c r="A39" s="485"/>
      <c r="B39" s="483"/>
      <c r="C39" s="483"/>
      <c r="D39" s="483"/>
      <c r="E39" s="483"/>
      <c r="F39" s="484"/>
      <c r="G39" s="388" t="s">
        <v>717</v>
      </c>
      <c r="H39" s="389"/>
      <c r="I39" s="389"/>
      <c r="J39" s="389"/>
      <c r="K39" s="389"/>
      <c r="L39" s="389"/>
      <c r="M39" s="389"/>
      <c r="N39" s="389"/>
      <c r="O39" s="390"/>
      <c r="P39" s="154" t="s">
        <v>718</v>
      </c>
      <c r="Q39" s="154"/>
      <c r="R39" s="154"/>
      <c r="S39" s="154"/>
      <c r="T39" s="154"/>
      <c r="U39" s="154"/>
      <c r="V39" s="154"/>
      <c r="W39" s="154"/>
      <c r="X39" s="155"/>
      <c r="Y39" s="399" t="s">
        <v>12</v>
      </c>
      <c r="Z39" s="400"/>
      <c r="AA39" s="401"/>
      <c r="AB39" s="402" t="s">
        <v>719</v>
      </c>
      <c r="AC39" s="402"/>
      <c r="AD39" s="402"/>
      <c r="AE39" s="403">
        <v>14.3</v>
      </c>
      <c r="AF39" s="386"/>
      <c r="AG39" s="386"/>
      <c r="AH39" s="386"/>
      <c r="AI39" s="403">
        <v>15</v>
      </c>
      <c r="AJ39" s="386"/>
      <c r="AK39" s="386"/>
      <c r="AL39" s="386"/>
      <c r="AM39" s="403">
        <v>15.2</v>
      </c>
      <c r="AN39" s="386"/>
      <c r="AO39" s="386"/>
      <c r="AP39" s="386"/>
      <c r="AQ39" s="405" t="s">
        <v>700</v>
      </c>
      <c r="AR39" s="406"/>
      <c r="AS39" s="406"/>
      <c r="AT39" s="407"/>
      <c r="AU39" s="386" t="s">
        <v>700</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719</v>
      </c>
      <c r="AC40" s="460"/>
      <c r="AD40" s="460"/>
      <c r="AE40" s="403">
        <v>16</v>
      </c>
      <c r="AF40" s="386"/>
      <c r="AG40" s="386"/>
      <c r="AH40" s="386"/>
      <c r="AI40" s="403">
        <v>16</v>
      </c>
      <c r="AJ40" s="386"/>
      <c r="AK40" s="386"/>
      <c r="AL40" s="386"/>
      <c r="AM40" s="403">
        <v>16</v>
      </c>
      <c r="AN40" s="386"/>
      <c r="AO40" s="386"/>
      <c r="AP40" s="386"/>
      <c r="AQ40" s="405" t="s">
        <v>700</v>
      </c>
      <c r="AR40" s="406"/>
      <c r="AS40" s="406"/>
      <c r="AT40" s="407"/>
      <c r="AU40" s="386">
        <v>14</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110.3</v>
      </c>
      <c r="AF41" s="386"/>
      <c r="AG41" s="386"/>
      <c r="AH41" s="386"/>
      <c r="AI41" s="403">
        <v>106.7</v>
      </c>
      <c r="AJ41" s="386"/>
      <c r="AK41" s="386"/>
      <c r="AL41" s="386"/>
      <c r="AM41" s="403">
        <v>105.3</v>
      </c>
      <c r="AN41" s="386"/>
      <c r="AO41" s="386"/>
      <c r="AP41" s="386"/>
      <c r="AQ41" s="405" t="s">
        <v>700</v>
      </c>
      <c r="AR41" s="406"/>
      <c r="AS41" s="406"/>
      <c r="AT41" s="407"/>
      <c r="AU41" s="386" t="s">
        <v>700</v>
      </c>
      <c r="AV41" s="386"/>
      <c r="AW41" s="386"/>
      <c r="AX41" s="387"/>
    </row>
    <row r="42" spans="1:51" ht="23.25" customHeight="1" x14ac:dyDescent="0.15">
      <c r="A42" s="473" t="s">
        <v>343</v>
      </c>
      <c r="B42" s="468"/>
      <c r="C42" s="468"/>
      <c r="D42" s="468"/>
      <c r="E42" s="468"/>
      <c r="F42" s="469"/>
      <c r="G42" s="509" t="s">
        <v>700</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500</v>
      </c>
      <c r="AF49" s="429"/>
      <c r="AG49" s="429"/>
      <c r="AH49" s="429"/>
      <c r="AI49" s="429" t="s">
        <v>652</v>
      </c>
      <c r="AJ49" s="429"/>
      <c r="AK49" s="429"/>
      <c r="AL49" s="429"/>
      <c r="AM49" s="429" t="s">
        <v>468</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500</v>
      </c>
      <c r="AF54" s="429"/>
      <c r="AG54" s="429"/>
      <c r="AH54" s="429"/>
      <c r="AI54" s="429" t="s">
        <v>652</v>
      </c>
      <c r="AJ54" s="429"/>
      <c r="AK54" s="429"/>
      <c r="AL54" s="429"/>
      <c r="AM54" s="429" t="s">
        <v>468</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500</v>
      </c>
      <c r="AF59" s="429"/>
      <c r="AG59" s="429"/>
      <c r="AH59" s="429"/>
      <c r="AI59" s="429" t="s">
        <v>652</v>
      </c>
      <c r="AJ59" s="429"/>
      <c r="AK59" s="429"/>
      <c r="AL59" s="429"/>
      <c r="AM59" s="429" t="s">
        <v>468</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677</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c r="H69" s="409"/>
      <c r="I69" s="409"/>
      <c r="J69" s="409"/>
      <c r="K69" s="409"/>
      <c r="L69" s="409"/>
      <c r="M69" s="409"/>
      <c r="N69" s="409"/>
      <c r="O69" s="409"/>
      <c r="P69" s="409"/>
      <c r="Q69" s="409"/>
      <c r="R69" s="409"/>
      <c r="S69" s="409"/>
      <c r="T69" s="409"/>
      <c r="U69" s="409"/>
      <c r="V69" s="409"/>
      <c r="W69" s="409"/>
      <c r="X69" s="409"/>
      <c r="Y69" s="433" t="s">
        <v>665</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668</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500</v>
      </c>
      <c r="AF71" s="429"/>
      <c r="AG71" s="429"/>
      <c r="AH71" s="429"/>
      <c r="AI71" s="429" t="s">
        <v>652</v>
      </c>
      <c r="AJ71" s="429"/>
      <c r="AK71" s="429"/>
      <c r="AL71" s="429"/>
      <c r="AM71" s="429" t="s">
        <v>468</v>
      </c>
      <c r="AN71" s="429"/>
      <c r="AO71" s="429"/>
      <c r="AP71" s="429"/>
      <c r="AQ71" s="470" t="s">
        <v>223</v>
      </c>
      <c r="AR71" s="471"/>
      <c r="AS71" s="471"/>
      <c r="AT71" s="472"/>
      <c r="AU71" s="337" t="s">
        <v>129</v>
      </c>
      <c r="AV71" s="337"/>
      <c r="AW71" s="337"/>
      <c r="AX71" s="342"/>
      <c r="AY71">
        <f>COUNTA($G$73)</f>
        <v>0</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9" t="s">
        <v>170</v>
      </c>
      <c r="AX72" s="344"/>
      <c r="AY72">
        <f t="shared" ref="AY72:AY77" si="1">$AY$71</f>
        <v>0</v>
      </c>
    </row>
    <row r="73" spans="1:51" ht="23.25" hidden="1" customHeight="1" x14ac:dyDescent="0.15">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3" t="s">
        <v>343</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500</v>
      </c>
      <c r="AF83" s="429"/>
      <c r="AG83" s="429"/>
      <c r="AH83" s="429"/>
      <c r="AI83" s="429" t="s">
        <v>652</v>
      </c>
      <c r="AJ83" s="429"/>
      <c r="AK83" s="429"/>
      <c r="AL83" s="429"/>
      <c r="AM83" s="429" t="s">
        <v>468</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500</v>
      </c>
      <c r="AF88" s="429"/>
      <c r="AG88" s="429"/>
      <c r="AH88" s="429"/>
      <c r="AI88" s="429" t="s">
        <v>652</v>
      </c>
      <c r="AJ88" s="429"/>
      <c r="AK88" s="429"/>
      <c r="AL88" s="429"/>
      <c r="AM88" s="429" t="s">
        <v>468</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500</v>
      </c>
      <c r="AF93" s="429"/>
      <c r="AG93" s="429"/>
      <c r="AH93" s="429"/>
      <c r="AI93" s="429" t="s">
        <v>652</v>
      </c>
      <c r="AJ93" s="429"/>
      <c r="AK93" s="429"/>
      <c r="AL93" s="429"/>
      <c r="AM93" s="429" t="s">
        <v>468</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3" t="s">
        <v>665</v>
      </c>
      <c r="B102" s="355"/>
      <c r="C102" s="355"/>
      <c r="D102" s="355"/>
      <c r="E102" s="355"/>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500</v>
      </c>
      <c r="AF105" s="429"/>
      <c r="AG105" s="429"/>
      <c r="AH105" s="429"/>
      <c r="AI105" s="429" t="s">
        <v>652</v>
      </c>
      <c r="AJ105" s="429"/>
      <c r="AK105" s="429"/>
      <c r="AL105" s="429"/>
      <c r="AM105" s="429" t="s">
        <v>468</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500</v>
      </c>
      <c r="AF117" s="429"/>
      <c r="AG117" s="429"/>
      <c r="AH117" s="429"/>
      <c r="AI117" s="429" t="s">
        <v>652</v>
      </c>
      <c r="AJ117" s="429"/>
      <c r="AK117" s="429"/>
      <c r="AL117" s="429"/>
      <c r="AM117" s="429" t="s">
        <v>468</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500</v>
      </c>
      <c r="AF122" s="429"/>
      <c r="AG122" s="429"/>
      <c r="AH122" s="429"/>
      <c r="AI122" s="429" t="s">
        <v>652</v>
      </c>
      <c r="AJ122" s="429"/>
      <c r="AK122" s="429"/>
      <c r="AL122" s="429"/>
      <c r="AM122" s="429" t="s">
        <v>468</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500</v>
      </c>
      <c r="AF127" s="429"/>
      <c r="AG127" s="429"/>
      <c r="AH127" s="429"/>
      <c r="AI127" s="429" t="s">
        <v>652</v>
      </c>
      <c r="AJ127" s="429"/>
      <c r="AK127" s="429"/>
      <c r="AL127" s="429"/>
      <c r="AM127" s="429" t="s">
        <v>468</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665</v>
      </c>
      <c r="B136" s="355"/>
      <c r="C136" s="355"/>
      <c r="D136" s="355"/>
      <c r="E136" s="355"/>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500</v>
      </c>
      <c r="AF139" s="429"/>
      <c r="AG139" s="429"/>
      <c r="AH139" s="429"/>
      <c r="AI139" s="429" t="s">
        <v>652</v>
      </c>
      <c r="AJ139" s="429"/>
      <c r="AK139" s="429"/>
      <c r="AL139" s="429"/>
      <c r="AM139" s="429" t="s">
        <v>468</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500</v>
      </c>
      <c r="AF151" s="429"/>
      <c r="AG151" s="429"/>
      <c r="AH151" s="429"/>
      <c r="AI151" s="429" t="s">
        <v>652</v>
      </c>
      <c r="AJ151" s="429"/>
      <c r="AK151" s="429"/>
      <c r="AL151" s="429"/>
      <c r="AM151" s="429" t="s">
        <v>468</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500</v>
      </c>
      <c r="AF156" s="429"/>
      <c r="AG156" s="429"/>
      <c r="AH156" s="429"/>
      <c r="AI156" s="429" t="s">
        <v>652</v>
      </c>
      <c r="AJ156" s="429"/>
      <c r="AK156" s="429"/>
      <c r="AL156" s="429"/>
      <c r="AM156" s="429" t="s">
        <v>468</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500</v>
      </c>
      <c r="AF161" s="429"/>
      <c r="AG161" s="429"/>
      <c r="AH161" s="429"/>
      <c r="AI161" s="429" t="s">
        <v>652</v>
      </c>
      <c r="AJ161" s="429"/>
      <c r="AK161" s="429"/>
      <c r="AL161" s="429"/>
      <c r="AM161" s="429" t="s">
        <v>468</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665</v>
      </c>
      <c r="B170" s="355"/>
      <c r="C170" s="355"/>
      <c r="D170" s="355"/>
      <c r="E170" s="355"/>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500</v>
      </c>
      <c r="AF173" s="429"/>
      <c r="AG173" s="429"/>
      <c r="AH173" s="429"/>
      <c r="AI173" s="429" t="s">
        <v>652</v>
      </c>
      <c r="AJ173" s="429"/>
      <c r="AK173" s="429"/>
      <c r="AL173" s="429"/>
      <c r="AM173" s="429" t="s">
        <v>468</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500</v>
      </c>
      <c r="AF185" s="429"/>
      <c r="AG185" s="429"/>
      <c r="AH185" s="429"/>
      <c r="AI185" s="429" t="s">
        <v>652</v>
      </c>
      <c r="AJ185" s="429"/>
      <c r="AK185" s="429"/>
      <c r="AL185" s="429"/>
      <c r="AM185" s="429" t="s">
        <v>468</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500</v>
      </c>
      <c r="AF190" s="429"/>
      <c r="AG190" s="429"/>
      <c r="AH190" s="429"/>
      <c r="AI190" s="429" t="s">
        <v>652</v>
      </c>
      <c r="AJ190" s="429"/>
      <c r="AK190" s="429"/>
      <c r="AL190" s="429"/>
      <c r="AM190" s="429" t="s">
        <v>468</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500</v>
      </c>
      <c r="AF195" s="429"/>
      <c r="AG195" s="429"/>
      <c r="AH195" s="429"/>
      <c r="AI195" s="429" t="s">
        <v>652</v>
      </c>
      <c r="AJ195" s="429"/>
      <c r="AK195" s="429"/>
      <c r="AL195" s="429"/>
      <c r="AM195" s="429" t="s">
        <v>468</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500</v>
      </c>
      <c r="AF200" s="429"/>
      <c r="AG200" s="429"/>
      <c r="AH200" s="429"/>
      <c r="AI200" s="429" t="s">
        <v>652</v>
      </c>
      <c r="AJ200" s="429"/>
      <c r="AK200" s="429"/>
      <c r="AL200" s="429"/>
      <c r="AM200" s="429" t="s">
        <v>468</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500</v>
      </c>
      <c r="AF208" s="151"/>
      <c r="AG208" s="151"/>
      <c r="AH208" s="151"/>
      <c r="AI208" s="429" t="s">
        <v>652</v>
      </c>
      <c r="AJ208" s="429"/>
      <c r="AK208" s="429"/>
      <c r="AL208" s="429"/>
      <c r="AM208" s="429" t="s">
        <v>468</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t="s">
        <v>720</v>
      </c>
      <c r="AS214" s="673"/>
      <c r="AT214" s="674"/>
      <c r="AU214" s="674"/>
      <c r="AV214" s="674"/>
      <c r="AW214" s="674"/>
      <c r="AX214" s="675"/>
      <c r="AY214">
        <f>COUNTIF($AR$214,"☑")</f>
        <v>1</v>
      </c>
    </row>
    <row r="215" spans="1:51" ht="45" hidden="1" customHeight="1" x14ac:dyDescent="0.15">
      <c r="A215" s="663" t="s">
        <v>366</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670</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671</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683</v>
      </c>
      <c r="D218" s="651"/>
      <c r="E218" s="467" t="s">
        <v>362</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684</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671</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52.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699</v>
      </c>
      <c r="AE223" s="719"/>
      <c r="AF223" s="719"/>
      <c r="AG223" s="720" t="s">
        <v>724</v>
      </c>
      <c r="AH223" s="721"/>
      <c r="AI223" s="721"/>
      <c r="AJ223" s="721"/>
      <c r="AK223" s="721"/>
      <c r="AL223" s="721"/>
      <c r="AM223" s="721"/>
      <c r="AN223" s="721"/>
      <c r="AO223" s="721"/>
      <c r="AP223" s="721"/>
      <c r="AQ223" s="721"/>
      <c r="AR223" s="721"/>
      <c r="AS223" s="721"/>
      <c r="AT223" s="721"/>
      <c r="AU223" s="721"/>
      <c r="AV223" s="721"/>
      <c r="AW223" s="721"/>
      <c r="AX223" s="722"/>
    </row>
    <row r="224" spans="1:51" ht="38.2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699</v>
      </c>
      <c r="AE224" s="700"/>
      <c r="AF224" s="700"/>
      <c r="AG224" s="726" t="s">
        <v>725</v>
      </c>
      <c r="AH224" s="727"/>
      <c r="AI224" s="727"/>
      <c r="AJ224" s="727"/>
      <c r="AK224" s="727"/>
      <c r="AL224" s="727"/>
      <c r="AM224" s="727"/>
      <c r="AN224" s="727"/>
      <c r="AO224" s="727"/>
      <c r="AP224" s="727"/>
      <c r="AQ224" s="727"/>
      <c r="AR224" s="727"/>
      <c r="AS224" s="727"/>
      <c r="AT224" s="727"/>
      <c r="AU224" s="727"/>
      <c r="AV224" s="727"/>
      <c r="AW224" s="727"/>
      <c r="AX224" s="728"/>
    </row>
    <row r="225" spans="1:50" ht="33.7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699</v>
      </c>
      <c r="AE225" s="733"/>
      <c r="AF225" s="733"/>
      <c r="AG225" s="690" t="s">
        <v>726</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699</v>
      </c>
      <c r="AE226" s="687"/>
      <c r="AF226" s="687"/>
      <c r="AG226" s="688" t="s">
        <v>727</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721</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722</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47.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699</v>
      </c>
      <c r="AE229" s="752"/>
      <c r="AF229" s="752"/>
      <c r="AG229" s="753" t="s">
        <v>728</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699</v>
      </c>
      <c r="AE230" s="700"/>
      <c r="AF230" s="700"/>
      <c r="AG230" s="726" t="s">
        <v>729</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723</v>
      </c>
      <c r="AE231" s="700"/>
      <c r="AF231" s="700"/>
      <c r="AG231" s="726" t="s">
        <v>700</v>
      </c>
      <c r="AH231" s="727"/>
      <c r="AI231" s="727"/>
      <c r="AJ231" s="727"/>
      <c r="AK231" s="727"/>
      <c r="AL231" s="727"/>
      <c r="AM231" s="727"/>
      <c r="AN231" s="727"/>
      <c r="AO231" s="727"/>
      <c r="AP231" s="727"/>
      <c r="AQ231" s="727"/>
      <c r="AR231" s="727"/>
      <c r="AS231" s="727"/>
      <c r="AT231" s="727"/>
      <c r="AU231" s="727"/>
      <c r="AV231" s="727"/>
      <c r="AW231" s="727"/>
      <c r="AX231" s="728"/>
    </row>
    <row r="232" spans="1:50" ht="4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699</v>
      </c>
      <c r="AE232" s="700"/>
      <c r="AF232" s="700"/>
      <c r="AG232" s="726" t="s">
        <v>730</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723</v>
      </c>
      <c r="AE233" s="733"/>
      <c r="AF233" s="733"/>
      <c r="AG233" s="748" t="s">
        <v>700</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723</v>
      </c>
      <c r="AE234" s="700"/>
      <c r="AF234" s="701"/>
      <c r="AG234" s="726" t="s">
        <v>700</v>
      </c>
      <c r="AH234" s="727"/>
      <c r="AI234" s="727"/>
      <c r="AJ234" s="727"/>
      <c r="AK234" s="727"/>
      <c r="AL234" s="727"/>
      <c r="AM234" s="727"/>
      <c r="AN234" s="727"/>
      <c r="AO234" s="727"/>
      <c r="AP234" s="727"/>
      <c r="AQ234" s="727"/>
      <c r="AR234" s="727"/>
      <c r="AS234" s="727"/>
      <c r="AT234" s="727"/>
      <c r="AU234" s="727"/>
      <c r="AV234" s="727"/>
      <c r="AW234" s="727"/>
      <c r="AX234" s="728"/>
    </row>
    <row r="235" spans="1:50" ht="30"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699</v>
      </c>
      <c r="AE235" s="741"/>
      <c r="AF235" s="742"/>
      <c r="AG235" s="743" t="s">
        <v>731</v>
      </c>
      <c r="AH235" s="744"/>
      <c r="AI235" s="744"/>
      <c r="AJ235" s="744"/>
      <c r="AK235" s="744"/>
      <c r="AL235" s="744"/>
      <c r="AM235" s="744"/>
      <c r="AN235" s="744"/>
      <c r="AO235" s="744"/>
      <c r="AP235" s="744"/>
      <c r="AQ235" s="744"/>
      <c r="AR235" s="744"/>
      <c r="AS235" s="744"/>
      <c r="AT235" s="744"/>
      <c r="AU235" s="744"/>
      <c r="AV235" s="744"/>
      <c r="AW235" s="744"/>
      <c r="AX235" s="745"/>
    </row>
    <row r="236" spans="1:50" ht="35.2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699</v>
      </c>
      <c r="AE236" s="752"/>
      <c r="AF236" s="762"/>
      <c r="AG236" s="753" t="s">
        <v>732</v>
      </c>
      <c r="AH236" s="754"/>
      <c r="AI236" s="754"/>
      <c r="AJ236" s="754"/>
      <c r="AK236" s="754"/>
      <c r="AL236" s="754"/>
      <c r="AM236" s="754"/>
      <c r="AN236" s="754"/>
      <c r="AO236" s="754"/>
      <c r="AP236" s="754"/>
      <c r="AQ236" s="754"/>
      <c r="AR236" s="754"/>
      <c r="AS236" s="754"/>
      <c r="AT236" s="754"/>
      <c r="AU236" s="754"/>
      <c r="AV236" s="754"/>
      <c r="AW236" s="754"/>
      <c r="AX236" s="755"/>
    </row>
    <row r="237" spans="1:50" ht="70.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699</v>
      </c>
      <c r="AE237" s="767"/>
      <c r="AF237" s="767"/>
      <c r="AG237" s="726" t="s">
        <v>733</v>
      </c>
      <c r="AH237" s="727"/>
      <c r="AI237" s="727"/>
      <c r="AJ237" s="727"/>
      <c r="AK237" s="727"/>
      <c r="AL237" s="727"/>
      <c r="AM237" s="727"/>
      <c r="AN237" s="727"/>
      <c r="AO237" s="727"/>
      <c r="AP237" s="727"/>
      <c r="AQ237" s="727"/>
      <c r="AR237" s="727"/>
      <c r="AS237" s="727"/>
      <c r="AT237" s="727"/>
      <c r="AU237" s="727"/>
      <c r="AV237" s="727"/>
      <c r="AW237" s="727"/>
      <c r="AX237" s="728"/>
    </row>
    <row r="238" spans="1:50" ht="32.25"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699</v>
      </c>
      <c r="AE238" s="700"/>
      <c r="AF238" s="700"/>
      <c r="AG238" s="726" t="s">
        <v>734</v>
      </c>
      <c r="AH238" s="727"/>
      <c r="AI238" s="727"/>
      <c r="AJ238" s="727"/>
      <c r="AK238" s="727"/>
      <c r="AL238" s="727"/>
      <c r="AM238" s="727"/>
      <c r="AN238" s="727"/>
      <c r="AO238" s="727"/>
      <c r="AP238" s="727"/>
      <c r="AQ238" s="727"/>
      <c r="AR238" s="727"/>
      <c r="AS238" s="727"/>
      <c r="AT238" s="727"/>
      <c r="AU238" s="727"/>
      <c r="AV238" s="727"/>
      <c r="AW238" s="727"/>
      <c r="AX238" s="728"/>
    </row>
    <row r="239" spans="1:50" ht="32.25"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699</v>
      </c>
      <c r="AE239" s="700"/>
      <c r="AF239" s="700"/>
      <c r="AG239" s="756" t="s">
        <v>735</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723</v>
      </c>
      <c r="AE240" s="687"/>
      <c r="AF240" s="779"/>
      <c r="AG240" s="688" t="s">
        <v>700</v>
      </c>
      <c r="AH240" s="154"/>
      <c r="AI240" s="154"/>
      <c r="AJ240" s="154"/>
      <c r="AK240" s="154"/>
      <c r="AL240" s="154"/>
      <c r="AM240" s="154"/>
      <c r="AN240" s="154"/>
      <c r="AO240" s="154"/>
      <c r="AP240" s="154"/>
      <c r="AQ240" s="154"/>
      <c r="AR240" s="154"/>
      <c r="AS240" s="154"/>
      <c r="AT240" s="154"/>
      <c r="AU240" s="154"/>
      <c r="AV240" s="154"/>
      <c r="AW240" s="154"/>
      <c r="AX240" s="689"/>
    </row>
    <row r="241" spans="1:50" ht="19.7" hidden="1"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736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739</v>
      </c>
      <c r="B252" s="134"/>
      <c r="C252" s="134"/>
      <c r="D252" s="134"/>
      <c r="E252" s="135"/>
      <c r="F252" s="136" t="s">
        <v>740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739</v>
      </c>
      <c r="B254" s="134"/>
      <c r="C254" s="134"/>
      <c r="D254" s="134"/>
      <c r="E254" s="135"/>
      <c r="F254" s="787" t="s">
        <v>741</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t="s">
        <v>742</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359</v>
      </c>
      <c r="B259" s="151"/>
      <c r="C259" s="151"/>
      <c r="D259" s="151"/>
      <c r="E259" s="783" t="s">
        <v>743</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358</v>
      </c>
      <c r="B260" s="151"/>
      <c r="C260" s="151"/>
      <c r="D260" s="151"/>
      <c r="E260" s="783" t="s">
        <v>744</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357</v>
      </c>
      <c r="B261" s="151"/>
      <c r="C261" s="151"/>
      <c r="D261" s="151"/>
      <c r="E261" s="783" t="s">
        <v>745</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356</v>
      </c>
      <c r="B262" s="151"/>
      <c r="C262" s="151"/>
      <c r="D262" s="151"/>
      <c r="E262" s="783" t="s">
        <v>746</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355</v>
      </c>
      <c r="B263" s="151"/>
      <c r="C263" s="151"/>
      <c r="D263" s="151"/>
      <c r="E263" s="783" t="s">
        <v>747</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354</v>
      </c>
      <c r="B264" s="151"/>
      <c r="C264" s="151"/>
      <c r="D264" s="151"/>
      <c r="E264" s="783" t="s">
        <v>748</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353</v>
      </c>
      <c r="B265" s="151"/>
      <c r="C265" s="151"/>
      <c r="D265" s="151"/>
      <c r="E265" s="783" t="s">
        <v>749</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500</v>
      </c>
      <c r="B266" s="151"/>
      <c r="C266" s="151"/>
      <c r="D266" s="151"/>
      <c r="E266" s="802" t="s">
        <v>692</v>
      </c>
      <c r="F266" s="803"/>
      <c r="G266" s="803"/>
      <c r="H266" s="92" t="str">
        <f>IF(E266="","","-")</f>
        <v>-</v>
      </c>
      <c r="I266" s="803"/>
      <c r="J266" s="803"/>
      <c r="K266" s="92" t="str">
        <f>IF(I266="","","-")</f>
        <v/>
      </c>
      <c r="L266" s="121">
        <v>417</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680</v>
      </c>
      <c r="B267" s="151"/>
      <c r="C267" s="151"/>
      <c r="D267" s="151"/>
      <c r="E267" s="802" t="s">
        <v>692</v>
      </c>
      <c r="F267" s="803"/>
      <c r="G267" s="803"/>
      <c r="H267" s="92"/>
      <c r="I267" s="803"/>
      <c r="J267" s="803"/>
      <c r="K267" s="92"/>
      <c r="L267" s="121">
        <v>401</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468</v>
      </c>
      <c r="B268" s="151"/>
      <c r="C268" s="151"/>
      <c r="D268" s="151"/>
      <c r="E268" s="805" t="s">
        <v>768</v>
      </c>
      <c r="F268" s="152"/>
      <c r="G268" s="803" t="s">
        <v>691</v>
      </c>
      <c r="H268" s="803"/>
      <c r="I268" s="803"/>
      <c r="J268" s="152" t="s">
        <v>769</v>
      </c>
      <c r="K268" s="152"/>
      <c r="L268" s="121">
        <v>419</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349</v>
      </c>
      <c r="B308" s="810"/>
      <c r="C308" s="810"/>
      <c r="D308" s="810"/>
      <c r="E308" s="810"/>
      <c r="F308" s="811"/>
      <c r="G308" s="815" t="s">
        <v>770</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49.5" customHeight="1" x14ac:dyDescent="0.15">
      <c r="A310" s="812"/>
      <c r="B310" s="813"/>
      <c r="C310" s="813"/>
      <c r="D310" s="813"/>
      <c r="E310" s="813"/>
      <c r="F310" s="814"/>
      <c r="G310" s="836" t="s">
        <v>750</v>
      </c>
      <c r="H310" s="837"/>
      <c r="I310" s="837"/>
      <c r="J310" s="837"/>
      <c r="K310" s="838"/>
      <c r="L310" s="839" t="s">
        <v>751</v>
      </c>
      <c r="M310" s="840"/>
      <c r="N310" s="840"/>
      <c r="O310" s="840"/>
      <c r="P310" s="840"/>
      <c r="Q310" s="840"/>
      <c r="R310" s="840"/>
      <c r="S310" s="840"/>
      <c r="T310" s="840"/>
      <c r="U310" s="840"/>
      <c r="V310" s="840"/>
      <c r="W310" s="840"/>
      <c r="X310" s="841"/>
      <c r="Y310" s="842">
        <v>148</v>
      </c>
      <c r="Z310" s="843"/>
      <c r="AA310" s="843"/>
      <c r="AB310" s="844"/>
      <c r="AC310" s="836" t="s">
        <v>700</v>
      </c>
      <c r="AD310" s="837"/>
      <c r="AE310" s="837"/>
      <c r="AF310" s="837"/>
      <c r="AG310" s="838"/>
      <c r="AH310" s="839" t="s">
        <v>700</v>
      </c>
      <c r="AI310" s="840"/>
      <c r="AJ310" s="840"/>
      <c r="AK310" s="840"/>
      <c r="AL310" s="840"/>
      <c r="AM310" s="840"/>
      <c r="AN310" s="840"/>
      <c r="AO310" s="840"/>
      <c r="AP310" s="840"/>
      <c r="AQ310" s="840"/>
      <c r="AR310" s="840"/>
      <c r="AS310" s="840"/>
      <c r="AT310" s="841"/>
      <c r="AU310" s="842" t="s">
        <v>700</v>
      </c>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148</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752</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3" t="s">
        <v>753</v>
      </c>
      <c r="D366" s="873"/>
      <c r="E366" s="873"/>
      <c r="F366" s="873"/>
      <c r="G366" s="873"/>
      <c r="H366" s="873"/>
      <c r="I366" s="873"/>
      <c r="J366" s="874">
        <v>5010001022137</v>
      </c>
      <c r="K366" s="875"/>
      <c r="L366" s="875"/>
      <c r="M366" s="875"/>
      <c r="N366" s="875"/>
      <c r="O366" s="875"/>
      <c r="P366" s="877" t="s">
        <v>757</v>
      </c>
      <c r="Q366" s="877"/>
      <c r="R366" s="877"/>
      <c r="S366" s="877"/>
      <c r="T366" s="877"/>
      <c r="U366" s="877"/>
      <c r="V366" s="877"/>
      <c r="W366" s="877"/>
      <c r="X366" s="877"/>
      <c r="Y366" s="878">
        <v>45</v>
      </c>
      <c r="Z366" s="879"/>
      <c r="AA366" s="879"/>
      <c r="AB366" s="880"/>
      <c r="AC366" s="881" t="s">
        <v>767</v>
      </c>
      <c r="AD366" s="882"/>
      <c r="AE366" s="882"/>
      <c r="AF366" s="882"/>
      <c r="AG366" s="882"/>
      <c r="AH366" s="865">
        <v>1</v>
      </c>
      <c r="AI366" s="866"/>
      <c r="AJ366" s="866"/>
      <c r="AK366" s="866"/>
      <c r="AL366" s="867" t="s">
        <v>700</v>
      </c>
      <c r="AM366" s="868"/>
      <c r="AN366" s="868"/>
      <c r="AO366" s="869"/>
      <c r="AP366" s="870" t="s">
        <v>700</v>
      </c>
      <c r="AQ366" s="870"/>
      <c r="AR366" s="870"/>
      <c r="AS366" s="870"/>
      <c r="AT366" s="870"/>
      <c r="AU366" s="870"/>
      <c r="AV366" s="870"/>
      <c r="AW366" s="870"/>
      <c r="AX366" s="870"/>
    </row>
    <row r="367" spans="1:51" ht="30" customHeight="1" x14ac:dyDescent="0.15">
      <c r="A367" s="871">
        <v>2</v>
      </c>
      <c r="B367" s="871">
        <v>1</v>
      </c>
      <c r="C367" s="872" t="s">
        <v>753</v>
      </c>
      <c r="D367" s="873"/>
      <c r="E367" s="873"/>
      <c r="F367" s="873"/>
      <c r="G367" s="873"/>
      <c r="H367" s="873"/>
      <c r="I367" s="873"/>
      <c r="J367" s="874">
        <v>5010001022137</v>
      </c>
      <c r="K367" s="875"/>
      <c r="L367" s="875"/>
      <c r="M367" s="875"/>
      <c r="N367" s="875"/>
      <c r="O367" s="875"/>
      <c r="P367" s="877" t="s">
        <v>758</v>
      </c>
      <c r="Q367" s="877"/>
      <c r="R367" s="877"/>
      <c r="S367" s="877"/>
      <c r="T367" s="877"/>
      <c r="U367" s="877"/>
      <c r="V367" s="877"/>
      <c r="W367" s="877"/>
      <c r="X367" s="877"/>
      <c r="Y367" s="878">
        <v>36</v>
      </c>
      <c r="Z367" s="879"/>
      <c r="AA367" s="879"/>
      <c r="AB367" s="880"/>
      <c r="AC367" s="881" t="s">
        <v>767</v>
      </c>
      <c r="AD367" s="882"/>
      <c r="AE367" s="882"/>
      <c r="AF367" s="882"/>
      <c r="AG367" s="882"/>
      <c r="AH367" s="865">
        <v>1</v>
      </c>
      <c r="AI367" s="866"/>
      <c r="AJ367" s="866"/>
      <c r="AK367" s="866"/>
      <c r="AL367" s="867" t="s">
        <v>700</v>
      </c>
      <c r="AM367" s="868"/>
      <c r="AN367" s="868"/>
      <c r="AO367" s="869"/>
      <c r="AP367" s="870" t="s">
        <v>700</v>
      </c>
      <c r="AQ367" s="870"/>
      <c r="AR367" s="870"/>
      <c r="AS367" s="870"/>
      <c r="AT367" s="870"/>
      <c r="AU367" s="870"/>
      <c r="AV367" s="870"/>
      <c r="AW367" s="870"/>
      <c r="AX367" s="870"/>
      <c r="AY367">
        <f>COUNTA($C$367)</f>
        <v>1</v>
      </c>
    </row>
    <row r="368" spans="1:51" ht="30" customHeight="1" x14ac:dyDescent="0.15">
      <c r="A368" s="871">
        <v>3</v>
      </c>
      <c r="B368" s="871">
        <v>1</v>
      </c>
      <c r="C368" s="872" t="s">
        <v>753</v>
      </c>
      <c r="D368" s="873"/>
      <c r="E368" s="873"/>
      <c r="F368" s="873"/>
      <c r="G368" s="873"/>
      <c r="H368" s="873"/>
      <c r="I368" s="873"/>
      <c r="J368" s="874">
        <v>5010001022137</v>
      </c>
      <c r="K368" s="875"/>
      <c r="L368" s="875"/>
      <c r="M368" s="875"/>
      <c r="N368" s="875"/>
      <c r="O368" s="875"/>
      <c r="P368" s="876" t="s">
        <v>759</v>
      </c>
      <c r="Q368" s="877"/>
      <c r="R368" s="877"/>
      <c r="S368" s="877"/>
      <c r="T368" s="877"/>
      <c r="U368" s="877"/>
      <c r="V368" s="877"/>
      <c r="W368" s="877"/>
      <c r="X368" s="877"/>
      <c r="Y368" s="878">
        <v>34</v>
      </c>
      <c r="Z368" s="879"/>
      <c r="AA368" s="879"/>
      <c r="AB368" s="880"/>
      <c r="AC368" s="881" t="s">
        <v>767</v>
      </c>
      <c r="AD368" s="882"/>
      <c r="AE368" s="882"/>
      <c r="AF368" s="882"/>
      <c r="AG368" s="882"/>
      <c r="AH368" s="883">
        <v>3</v>
      </c>
      <c r="AI368" s="884"/>
      <c r="AJ368" s="884"/>
      <c r="AK368" s="884"/>
      <c r="AL368" s="867" t="s">
        <v>700</v>
      </c>
      <c r="AM368" s="868"/>
      <c r="AN368" s="868"/>
      <c r="AO368" s="869"/>
      <c r="AP368" s="870" t="s">
        <v>700</v>
      </c>
      <c r="AQ368" s="870"/>
      <c r="AR368" s="870"/>
      <c r="AS368" s="870"/>
      <c r="AT368" s="870"/>
      <c r="AU368" s="870"/>
      <c r="AV368" s="870"/>
      <c r="AW368" s="870"/>
      <c r="AX368" s="870"/>
      <c r="AY368">
        <f>COUNTA($C$368)</f>
        <v>1</v>
      </c>
    </row>
    <row r="369" spans="1:51" ht="30" customHeight="1" x14ac:dyDescent="0.15">
      <c r="A369" s="871">
        <v>4</v>
      </c>
      <c r="B369" s="871">
        <v>1</v>
      </c>
      <c r="C369" s="872" t="s">
        <v>753</v>
      </c>
      <c r="D369" s="873"/>
      <c r="E369" s="873"/>
      <c r="F369" s="873"/>
      <c r="G369" s="873"/>
      <c r="H369" s="873"/>
      <c r="I369" s="873"/>
      <c r="J369" s="874">
        <v>5010001022137</v>
      </c>
      <c r="K369" s="875"/>
      <c r="L369" s="875"/>
      <c r="M369" s="875"/>
      <c r="N369" s="875"/>
      <c r="O369" s="875"/>
      <c r="P369" s="876" t="s">
        <v>760</v>
      </c>
      <c r="Q369" s="877"/>
      <c r="R369" s="877"/>
      <c r="S369" s="877"/>
      <c r="T369" s="877"/>
      <c r="U369" s="877"/>
      <c r="V369" s="877"/>
      <c r="W369" s="877"/>
      <c r="X369" s="877"/>
      <c r="Y369" s="878">
        <v>33</v>
      </c>
      <c r="Z369" s="879"/>
      <c r="AA369" s="879"/>
      <c r="AB369" s="880"/>
      <c r="AC369" s="881" t="s">
        <v>767</v>
      </c>
      <c r="AD369" s="882"/>
      <c r="AE369" s="882"/>
      <c r="AF369" s="882"/>
      <c r="AG369" s="882"/>
      <c r="AH369" s="883">
        <v>2</v>
      </c>
      <c r="AI369" s="884"/>
      <c r="AJ369" s="884"/>
      <c r="AK369" s="884"/>
      <c r="AL369" s="867" t="s">
        <v>700</v>
      </c>
      <c r="AM369" s="868"/>
      <c r="AN369" s="868"/>
      <c r="AO369" s="869"/>
      <c r="AP369" s="870" t="s">
        <v>700</v>
      </c>
      <c r="AQ369" s="870"/>
      <c r="AR369" s="870"/>
      <c r="AS369" s="870"/>
      <c r="AT369" s="870"/>
      <c r="AU369" s="870"/>
      <c r="AV369" s="870"/>
      <c r="AW369" s="870"/>
      <c r="AX369" s="870"/>
      <c r="AY369">
        <f>COUNTA($C$369)</f>
        <v>1</v>
      </c>
    </row>
    <row r="370" spans="1:51" ht="30" customHeight="1" x14ac:dyDescent="0.15">
      <c r="A370" s="871">
        <v>5</v>
      </c>
      <c r="B370" s="871">
        <v>1</v>
      </c>
      <c r="C370" s="872" t="s">
        <v>754</v>
      </c>
      <c r="D370" s="873"/>
      <c r="E370" s="873"/>
      <c r="F370" s="873"/>
      <c r="G370" s="873"/>
      <c r="H370" s="873"/>
      <c r="I370" s="873"/>
      <c r="J370" s="874">
        <v>2010401062347</v>
      </c>
      <c r="K370" s="875"/>
      <c r="L370" s="875"/>
      <c r="M370" s="875"/>
      <c r="N370" s="875"/>
      <c r="O370" s="875"/>
      <c r="P370" s="877" t="s">
        <v>761</v>
      </c>
      <c r="Q370" s="877"/>
      <c r="R370" s="877"/>
      <c r="S370" s="877"/>
      <c r="T370" s="877"/>
      <c r="U370" s="877"/>
      <c r="V370" s="877"/>
      <c r="W370" s="877"/>
      <c r="X370" s="877"/>
      <c r="Y370" s="878">
        <v>30</v>
      </c>
      <c r="Z370" s="879"/>
      <c r="AA370" s="879"/>
      <c r="AB370" s="880"/>
      <c r="AC370" s="881" t="s">
        <v>767</v>
      </c>
      <c r="AD370" s="882"/>
      <c r="AE370" s="882"/>
      <c r="AF370" s="882"/>
      <c r="AG370" s="882"/>
      <c r="AH370" s="883">
        <v>2</v>
      </c>
      <c r="AI370" s="884"/>
      <c r="AJ370" s="884"/>
      <c r="AK370" s="884"/>
      <c r="AL370" s="867" t="s">
        <v>700</v>
      </c>
      <c r="AM370" s="868"/>
      <c r="AN370" s="868"/>
      <c r="AO370" s="869"/>
      <c r="AP370" s="870" t="s">
        <v>700</v>
      </c>
      <c r="AQ370" s="870"/>
      <c r="AR370" s="870"/>
      <c r="AS370" s="870"/>
      <c r="AT370" s="870"/>
      <c r="AU370" s="870"/>
      <c r="AV370" s="870"/>
      <c r="AW370" s="870"/>
      <c r="AX370" s="870"/>
      <c r="AY370">
        <f>COUNTA($C$370)</f>
        <v>1</v>
      </c>
    </row>
    <row r="371" spans="1:51" ht="30" customHeight="1" x14ac:dyDescent="0.15">
      <c r="A371" s="871">
        <v>6</v>
      </c>
      <c r="B371" s="871">
        <v>1</v>
      </c>
      <c r="C371" s="872" t="s">
        <v>754</v>
      </c>
      <c r="D371" s="873"/>
      <c r="E371" s="873"/>
      <c r="F371" s="873"/>
      <c r="G371" s="873"/>
      <c r="H371" s="873"/>
      <c r="I371" s="873"/>
      <c r="J371" s="874">
        <v>2010401062347</v>
      </c>
      <c r="K371" s="875"/>
      <c r="L371" s="875"/>
      <c r="M371" s="875"/>
      <c r="N371" s="875"/>
      <c r="O371" s="875"/>
      <c r="P371" s="877" t="s">
        <v>762</v>
      </c>
      <c r="Q371" s="877"/>
      <c r="R371" s="877"/>
      <c r="S371" s="877"/>
      <c r="T371" s="877"/>
      <c r="U371" s="877"/>
      <c r="V371" s="877"/>
      <c r="W371" s="877"/>
      <c r="X371" s="877"/>
      <c r="Y371" s="878">
        <v>22</v>
      </c>
      <c r="Z371" s="879"/>
      <c r="AA371" s="879"/>
      <c r="AB371" s="880"/>
      <c r="AC371" s="881" t="s">
        <v>767</v>
      </c>
      <c r="AD371" s="882"/>
      <c r="AE371" s="882"/>
      <c r="AF371" s="882"/>
      <c r="AG371" s="882"/>
      <c r="AH371" s="883">
        <v>2</v>
      </c>
      <c r="AI371" s="884"/>
      <c r="AJ371" s="884"/>
      <c r="AK371" s="884"/>
      <c r="AL371" s="867" t="s">
        <v>700</v>
      </c>
      <c r="AM371" s="868"/>
      <c r="AN371" s="868"/>
      <c r="AO371" s="869"/>
      <c r="AP371" s="870" t="s">
        <v>700</v>
      </c>
      <c r="AQ371" s="870"/>
      <c r="AR371" s="870"/>
      <c r="AS371" s="870"/>
      <c r="AT371" s="870"/>
      <c r="AU371" s="870"/>
      <c r="AV371" s="870"/>
      <c r="AW371" s="870"/>
      <c r="AX371" s="870"/>
      <c r="AY371">
        <f>COUNTA($C$371)</f>
        <v>1</v>
      </c>
    </row>
    <row r="372" spans="1:51" ht="30" customHeight="1" x14ac:dyDescent="0.15">
      <c r="A372" s="871">
        <v>7</v>
      </c>
      <c r="B372" s="871">
        <v>1</v>
      </c>
      <c r="C372" s="872" t="s">
        <v>754</v>
      </c>
      <c r="D372" s="873"/>
      <c r="E372" s="873"/>
      <c r="F372" s="873"/>
      <c r="G372" s="873"/>
      <c r="H372" s="873"/>
      <c r="I372" s="873"/>
      <c r="J372" s="874">
        <v>2010401062347</v>
      </c>
      <c r="K372" s="875"/>
      <c r="L372" s="875"/>
      <c r="M372" s="875"/>
      <c r="N372" s="875"/>
      <c r="O372" s="875"/>
      <c r="P372" s="877" t="s">
        <v>763</v>
      </c>
      <c r="Q372" s="877"/>
      <c r="R372" s="877"/>
      <c r="S372" s="877"/>
      <c r="T372" s="877"/>
      <c r="U372" s="877"/>
      <c r="V372" s="877"/>
      <c r="W372" s="877"/>
      <c r="X372" s="877"/>
      <c r="Y372" s="878">
        <v>21</v>
      </c>
      <c r="Z372" s="879"/>
      <c r="AA372" s="879"/>
      <c r="AB372" s="880"/>
      <c r="AC372" s="881" t="s">
        <v>767</v>
      </c>
      <c r="AD372" s="882"/>
      <c r="AE372" s="882"/>
      <c r="AF372" s="882"/>
      <c r="AG372" s="882"/>
      <c r="AH372" s="883">
        <v>3</v>
      </c>
      <c r="AI372" s="884"/>
      <c r="AJ372" s="884"/>
      <c r="AK372" s="884"/>
      <c r="AL372" s="867" t="s">
        <v>700</v>
      </c>
      <c r="AM372" s="868"/>
      <c r="AN372" s="868"/>
      <c r="AO372" s="869"/>
      <c r="AP372" s="870" t="s">
        <v>700</v>
      </c>
      <c r="AQ372" s="870"/>
      <c r="AR372" s="870"/>
      <c r="AS372" s="870"/>
      <c r="AT372" s="870"/>
      <c r="AU372" s="870"/>
      <c r="AV372" s="870"/>
      <c r="AW372" s="870"/>
      <c r="AX372" s="870"/>
      <c r="AY372">
        <f>COUNTA($C$372)</f>
        <v>1</v>
      </c>
    </row>
    <row r="373" spans="1:51" ht="30" customHeight="1" x14ac:dyDescent="0.15">
      <c r="A373" s="871">
        <v>8</v>
      </c>
      <c r="B373" s="871">
        <v>1</v>
      </c>
      <c r="C373" s="873" t="s">
        <v>755</v>
      </c>
      <c r="D373" s="873"/>
      <c r="E373" s="873"/>
      <c r="F373" s="873"/>
      <c r="G373" s="873"/>
      <c r="H373" s="873"/>
      <c r="I373" s="873"/>
      <c r="J373" s="874">
        <v>3010001024705</v>
      </c>
      <c r="K373" s="875"/>
      <c r="L373" s="875"/>
      <c r="M373" s="875"/>
      <c r="N373" s="875"/>
      <c r="O373" s="875"/>
      <c r="P373" s="877" t="s">
        <v>764</v>
      </c>
      <c r="Q373" s="877"/>
      <c r="R373" s="877"/>
      <c r="S373" s="877"/>
      <c r="T373" s="877"/>
      <c r="U373" s="877"/>
      <c r="V373" s="877"/>
      <c r="W373" s="877"/>
      <c r="X373" s="877"/>
      <c r="Y373" s="878">
        <v>18</v>
      </c>
      <c r="Z373" s="879"/>
      <c r="AA373" s="879"/>
      <c r="AB373" s="880"/>
      <c r="AC373" s="881" t="s">
        <v>767</v>
      </c>
      <c r="AD373" s="882"/>
      <c r="AE373" s="882"/>
      <c r="AF373" s="882"/>
      <c r="AG373" s="882"/>
      <c r="AH373" s="883">
        <v>2</v>
      </c>
      <c r="AI373" s="884"/>
      <c r="AJ373" s="884"/>
      <c r="AK373" s="884"/>
      <c r="AL373" s="867" t="s">
        <v>700</v>
      </c>
      <c r="AM373" s="868"/>
      <c r="AN373" s="868"/>
      <c r="AO373" s="869"/>
      <c r="AP373" s="870" t="s">
        <v>700</v>
      </c>
      <c r="AQ373" s="870"/>
      <c r="AR373" s="870"/>
      <c r="AS373" s="870"/>
      <c r="AT373" s="870"/>
      <c r="AU373" s="870"/>
      <c r="AV373" s="870"/>
      <c r="AW373" s="870"/>
      <c r="AX373" s="870"/>
      <c r="AY373">
        <f>COUNTA($C$373)</f>
        <v>1</v>
      </c>
    </row>
    <row r="374" spans="1:51" ht="30" customHeight="1" x14ac:dyDescent="0.15">
      <c r="A374" s="871">
        <v>9</v>
      </c>
      <c r="B374" s="871">
        <v>1</v>
      </c>
      <c r="C374" s="873" t="s">
        <v>753</v>
      </c>
      <c r="D374" s="873"/>
      <c r="E374" s="873"/>
      <c r="F374" s="873"/>
      <c r="G374" s="873"/>
      <c r="H374" s="873"/>
      <c r="I374" s="873"/>
      <c r="J374" s="874">
        <v>5010001022137</v>
      </c>
      <c r="K374" s="875"/>
      <c r="L374" s="875"/>
      <c r="M374" s="875"/>
      <c r="N374" s="875"/>
      <c r="O374" s="875"/>
      <c r="P374" s="877" t="s">
        <v>765</v>
      </c>
      <c r="Q374" s="877"/>
      <c r="R374" s="877"/>
      <c r="S374" s="877"/>
      <c r="T374" s="877"/>
      <c r="U374" s="877"/>
      <c r="V374" s="877"/>
      <c r="W374" s="877"/>
      <c r="X374" s="877"/>
      <c r="Y374" s="878">
        <v>16</v>
      </c>
      <c r="Z374" s="879"/>
      <c r="AA374" s="879"/>
      <c r="AB374" s="880"/>
      <c r="AC374" s="881" t="s">
        <v>767</v>
      </c>
      <c r="AD374" s="882"/>
      <c r="AE374" s="882"/>
      <c r="AF374" s="882"/>
      <c r="AG374" s="882"/>
      <c r="AH374" s="883">
        <v>2</v>
      </c>
      <c r="AI374" s="884"/>
      <c r="AJ374" s="884"/>
      <c r="AK374" s="884"/>
      <c r="AL374" s="867" t="s">
        <v>700</v>
      </c>
      <c r="AM374" s="868"/>
      <c r="AN374" s="868"/>
      <c r="AO374" s="869"/>
      <c r="AP374" s="870" t="s">
        <v>700</v>
      </c>
      <c r="AQ374" s="870"/>
      <c r="AR374" s="870"/>
      <c r="AS374" s="870"/>
      <c r="AT374" s="870"/>
      <c r="AU374" s="870"/>
      <c r="AV374" s="870"/>
      <c r="AW374" s="870"/>
      <c r="AX374" s="870"/>
      <c r="AY374">
        <f>COUNTA($C$374)</f>
        <v>1</v>
      </c>
    </row>
    <row r="375" spans="1:51" ht="30" customHeight="1" x14ac:dyDescent="0.15">
      <c r="A375" s="871">
        <v>10</v>
      </c>
      <c r="B375" s="871">
        <v>1</v>
      </c>
      <c r="C375" s="873" t="s">
        <v>756</v>
      </c>
      <c r="D375" s="873"/>
      <c r="E375" s="873"/>
      <c r="F375" s="873"/>
      <c r="G375" s="873"/>
      <c r="H375" s="873"/>
      <c r="I375" s="873"/>
      <c r="J375" s="874">
        <v>9011101028202</v>
      </c>
      <c r="K375" s="875"/>
      <c r="L375" s="875"/>
      <c r="M375" s="875"/>
      <c r="N375" s="875"/>
      <c r="O375" s="875"/>
      <c r="P375" s="877" t="s">
        <v>766</v>
      </c>
      <c r="Q375" s="877"/>
      <c r="R375" s="877"/>
      <c r="S375" s="877"/>
      <c r="T375" s="877"/>
      <c r="U375" s="877"/>
      <c r="V375" s="877"/>
      <c r="W375" s="877"/>
      <c r="X375" s="877"/>
      <c r="Y375" s="878">
        <v>15</v>
      </c>
      <c r="Z375" s="879"/>
      <c r="AA375" s="879"/>
      <c r="AB375" s="880"/>
      <c r="AC375" s="881" t="s">
        <v>767</v>
      </c>
      <c r="AD375" s="882"/>
      <c r="AE375" s="882"/>
      <c r="AF375" s="882"/>
      <c r="AG375" s="882"/>
      <c r="AH375" s="883">
        <v>4</v>
      </c>
      <c r="AI375" s="884"/>
      <c r="AJ375" s="884"/>
      <c r="AK375" s="884"/>
      <c r="AL375" s="867" t="s">
        <v>700</v>
      </c>
      <c r="AM375" s="868"/>
      <c r="AN375" s="868"/>
      <c r="AO375" s="869"/>
      <c r="AP375" s="870" t="s">
        <v>700</v>
      </c>
      <c r="AQ375" s="870"/>
      <c r="AR375" s="870"/>
      <c r="AS375" s="870"/>
      <c r="AT375" s="870"/>
      <c r="AU375" s="870"/>
      <c r="AV375" s="870"/>
      <c r="AW375" s="870"/>
      <c r="AX375" s="870"/>
      <c r="AY375">
        <f>COUNTA($C$375)</f>
        <v>1</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t="s">
        <v>699</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知的財産</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t="s">
        <v>699</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1</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t="s">
        <v>700</v>
      </c>
      <c r="AR3" s="448"/>
      <c r="AS3" s="446" t="s">
        <v>224</v>
      </c>
      <c r="AT3" s="447"/>
      <c r="AU3" s="448">
        <v>5</v>
      </c>
      <c r="AV3" s="448"/>
      <c r="AW3" s="339" t="s">
        <v>170</v>
      </c>
      <c r="AX3" s="344"/>
      <c r="AY3" s="34">
        <f t="shared" ref="AY3:AY8" si="0">$AY$2</f>
        <v>1</v>
      </c>
    </row>
    <row r="4" spans="1:51" ht="22.5" customHeight="1" x14ac:dyDescent="0.15">
      <c r="A4" s="485"/>
      <c r="B4" s="483"/>
      <c r="C4" s="483"/>
      <c r="D4" s="483"/>
      <c r="E4" s="483"/>
      <c r="F4" s="484"/>
      <c r="G4" s="388" t="s">
        <v>771</v>
      </c>
      <c r="H4" s="935"/>
      <c r="I4" s="935"/>
      <c r="J4" s="935"/>
      <c r="K4" s="935"/>
      <c r="L4" s="935"/>
      <c r="M4" s="935"/>
      <c r="N4" s="935"/>
      <c r="O4" s="936"/>
      <c r="P4" s="154" t="s">
        <v>772</v>
      </c>
      <c r="Q4" s="376"/>
      <c r="R4" s="376"/>
      <c r="S4" s="376"/>
      <c r="T4" s="376"/>
      <c r="U4" s="376"/>
      <c r="V4" s="376"/>
      <c r="W4" s="376"/>
      <c r="X4" s="377"/>
      <c r="Y4" s="949" t="s">
        <v>12</v>
      </c>
      <c r="Z4" s="950"/>
      <c r="AA4" s="951"/>
      <c r="AB4" s="402" t="s">
        <v>719</v>
      </c>
      <c r="AC4" s="384"/>
      <c r="AD4" s="384"/>
      <c r="AE4" s="403">
        <v>9.5</v>
      </c>
      <c r="AF4" s="386"/>
      <c r="AG4" s="386"/>
      <c r="AH4" s="386"/>
      <c r="AI4" s="403">
        <v>10.199999999999999</v>
      </c>
      <c r="AJ4" s="386"/>
      <c r="AK4" s="386"/>
      <c r="AL4" s="386"/>
      <c r="AM4" s="403">
        <v>10.1</v>
      </c>
      <c r="AN4" s="386"/>
      <c r="AO4" s="386"/>
      <c r="AP4" s="386"/>
      <c r="AQ4" s="405" t="s">
        <v>700</v>
      </c>
      <c r="AR4" s="406"/>
      <c r="AS4" s="406"/>
      <c r="AT4" s="407"/>
      <c r="AU4" s="386" t="s">
        <v>700</v>
      </c>
      <c r="AV4" s="386"/>
      <c r="AW4" s="386"/>
      <c r="AX4" s="387"/>
      <c r="AY4" s="34">
        <f t="shared" si="0"/>
        <v>1</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t="s">
        <v>719</v>
      </c>
      <c r="AC5" s="952"/>
      <c r="AD5" s="952"/>
      <c r="AE5" s="403">
        <v>11</v>
      </c>
      <c r="AF5" s="386"/>
      <c r="AG5" s="386"/>
      <c r="AH5" s="386"/>
      <c r="AI5" s="403">
        <v>11</v>
      </c>
      <c r="AJ5" s="386"/>
      <c r="AK5" s="386"/>
      <c r="AL5" s="386"/>
      <c r="AM5" s="403">
        <v>11</v>
      </c>
      <c r="AN5" s="386"/>
      <c r="AO5" s="386"/>
      <c r="AP5" s="386"/>
      <c r="AQ5" s="405" t="s">
        <v>700</v>
      </c>
      <c r="AR5" s="406"/>
      <c r="AS5" s="406"/>
      <c r="AT5" s="407"/>
      <c r="AU5" s="386">
        <v>10</v>
      </c>
      <c r="AV5" s="386"/>
      <c r="AW5" s="386"/>
      <c r="AX5" s="387"/>
      <c r="AY5" s="34">
        <f t="shared" si="0"/>
        <v>1</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v>115.8</v>
      </c>
      <c r="AF6" s="386"/>
      <c r="AG6" s="386"/>
      <c r="AH6" s="386"/>
      <c r="AI6" s="403">
        <v>107.8</v>
      </c>
      <c r="AJ6" s="386"/>
      <c r="AK6" s="386"/>
      <c r="AL6" s="386"/>
      <c r="AM6" s="403">
        <v>108.7</v>
      </c>
      <c r="AN6" s="386"/>
      <c r="AO6" s="386"/>
      <c r="AP6" s="386"/>
      <c r="AQ6" s="405" t="s">
        <v>700</v>
      </c>
      <c r="AR6" s="406"/>
      <c r="AS6" s="406"/>
      <c r="AT6" s="407"/>
      <c r="AU6" s="386" t="s">
        <v>700</v>
      </c>
      <c r="AV6" s="386"/>
      <c r="AW6" s="386"/>
      <c r="AX6" s="387"/>
      <c r="AY6" s="34">
        <f t="shared" si="0"/>
        <v>1</v>
      </c>
    </row>
    <row r="7" spans="1:51" customFormat="1" ht="23.25" customHeight="1" x14ac:dyDescent="0.15">
      <c r="A7" s="923" t="s">
        <v>343</v>
      </c>
      <c r="B7" s="924"/>
      <c r="C7" s="924"/>
      <c r="D7" s="924"/>
      <c r="E7" s="924"/>
      <c r="F7" s="925"/>
      <c r="G7" s="509" t="s">
        <v>700</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1</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1</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1</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t="s">
        <v>700</v>
      </c>
      <c r="AR10" s="448"/>
      <c r="AS10" s="446" t="s">
        <v>224</v>
      </c>
      <c r="AT10" s="447"/>
      <c r="AU10" s="448" t="s">
        <v>700</v>
      </c>
      <c r="AV10" s="448"/>
      <c r="AW10" s="339" t="s">
        <v>170</v>
      </c>
      <c r="AX10" s="344"/>
      <c r="AY10" s="34">
        <f t="shared" ref="AY10:AY15" si="1">$AY$9</f>
        <v>1</v>
      </c>
    </row>
    <row r="11" spans="1:51" ht="22.5" customHeight="1" x14ac:dyDescent="0.15">
      <c r="A11" s="485"/>
      <c r="B11" s="483"/>
      <c r="C11" s="483"/>
      <c r="D11" s="483"/>
      <c r="E11" s="483"/>
      <c r="F11" s="484"/>
      <c r="G11" s="388" t="s">
        <v>773</v>
      </c>
      <c r="H11" s="935"/>
      <c r="I11" s="935"/>
      <c r="J11" s="935"/>
      <c r="K11" s="935"/>
      <c r="L11" s="935"/>
      <c r="M11" s="935"/>
      <c r="N11" s="935"/>
      <c r="O11" s="936"/>
      <c r="P11" s="154" t="s">
        <v>774</v>
      </c>
      <c r="Q11" s="376"/>
      <c r="R11" s="376"/>
      <c r="S11" s="376"/>
      <c r="T11" s="376"/>
      <c r="U11" s="376"/>
      <c r="V11" s="376"/>
      <c r="W11" s="376"/>
      <c r="X11" s="377"/>
      <c r="Y11" s="949" t="s">
        <v>12</v>
      </c>
      <c r="Z11" s="950"/>
      <c r="AA11" s="951"/>
      <c r="AB11" s="402" t="s">
        <v>775</v>
      </c>
      <c r="AC11" s="384"/>
      <c r="AD11" s="384"/>
      <c r="AE11" s="403">
        <v>1.4</v>
      </c>
      <c r="AF11" s="386"/>
      <c r="AG11" s="386"/>
      <c r="AH11" s="386"/>
      <c r="AI11" s="403">
        <v>0.7</v>
      </c>
      <c r="AJ11" s="386"/>
      <c r="AK11" s="386"/>
      <c r="AL11" s="386"/>
      <c r="AM11" s="403">
        <v>0.7</v>
      </c>
      <c r="AN11" s="386"/>
      <c r="AO11" s="386"/>
      <c r="AP11" s="386"/>
      <c r="AQ11" s="405" t="s">
        <v>700</v>
      </c>
      <c r="AR11" s="406"/>
      <c r="AS11" s="406"/>
      <c r="AT11" s="407"/>
      <c r="AU11" s="386" t="s">
        <v>700</v>
      </c>
      <c r="AV11" s="386"/>
      <c r="AW11" s="386"/>
      <c r="AX11" s="387"/>
      <c r="AY11" s="34">
        <f t="shared" si="1"/>
        <v>1</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t="s">
        <v>775</v>
      </c>
      <c r="AC12" s="952"/>
      <c r="AD12" s="952"/>
      <c r="AE12" s="403">
        <v>0.3</v>
      </c>
      <c r="AF12" s="386"/>
      <c r="AG12" s="386"/>
      <c r="AH12" s="386"/>
      <c r="AI12" s="403">
        <v>0.3</v>
      </c>
      <c r="AJ12" s="386"/>
      <c r="AK12" s="386"/>
      <c r="AL12" s="386"/>
      <c r="AM12" s="403">
        <v>0.3</v>
      </c>
      <c r="AN12" s="386"/>
      <c r="AO12" s="386"/>
      <c r="AP12" s="386"/>
      <c r="AQ12" s="405" t="s">
        <v>700</v>
      </c>
      <c r="AR12" s="406"/>
      <c r="AS12" s="406"/>
      <c r="AT12" s="407"/>
      <c r="AU12" s="386" t="s">
        <v>700</v>
      </c>
      <c r="AV12" s="386"/>
      <c r="AW12" s="386"/>
      <c r="AX12" s="387"/>
      <c r="AY12" s="34">
        <f t="shared" si="1"/>
        <v>1</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v>467</v>
      </c>
      <c r="AF13" s="386"/>
      <c r="AG13" s="386"/>
      <c r="AH13" s="386"/>
      <c r="AI13" s="403">
        <v>233</v>
      </c>
      <c r="AJ13" s="386"/>
      <c r="AK13" s="386"/>
      <c r="AL13" s="386"/>
      <c r="AM13" s="403">
        <v>233</v>
      </c>
      <c r="AN13" s="386"/>
      <c r="AO13" s="386"/>
      <c r="AP13" s="386"/>
      <c r="AQ13" s="405" t="s">
        <v>700</v>
      </c>
      <c r="AR13" s="406"/>
      <c r="AS13" s="406"/>
      <c r="AT13" s="407"/>
      <c r="AU13" s="386" t="s">
        <v>700</v>
      </c>
      <c r="AV13" s="386"/>
      <c r="AW13" s="386"/>
      <c r="AX13" s="387"/>
      <c r="AY13" s="34">
        <f t="shared" si="1"/>
        <v>1</v>
      </c>
    </row>
    <row r="14" spans="1:51" customFormat="1" ht="23.25" customHeight="1" x14ac:dyDescent="0.15">
      <c r="A14" s="923" t="s">
        <v>343</v>
      </c>
      <c r="B14" s="924"/>
      <c r="C14" s="924"/>
      <c r="D14" s="924"/>
      <c r="E14" s="924"/>
      <c r="F14" s="925"/>
      <c r="G14" s="509" t="s">
        <v>700</v>
      </c>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1</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1</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1</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t="s">
        <v>700</v>
      </c>
      <c r="AR17" s="448"/>
      <c r="AS17" s="446" t="s">
        <v>224</v>
      </c>
      <c r="AT17" s="447"/>
      <c r="AU17" s="448" t="s">
        <v>700</v>
      </c>
      <c r="AV17" s="448"/>
      <c r="AW17" s="339" t="s">
        <v>170</v>
      </c>
      <c r="AX17" s="344"/>
      <c r="AY17" s="34">
        <f t="shared" ref="AY17:AY22" si="2">$AY$16</f>
        <v>1</v>
      </c>
    </row>
    <row r="18" spans="1:51" ht="22.5" customHeight="1" x14ac:dyDescent="0.15">
      <c r="A18" s="485"/>
      <c r="B18" s="483"/>
      <c r="C18" s="483"/>
      <c r="D18" s="483"/>
      <c r="E18" s="483"/>
      <c r="F18" s="484"/>
      <c r="G18" s="388" t="s">
        <v>776</v>
      </c>
      <c r="H18" s="935"/>
      <c r="I18" s="935"/>
      <c r="J18" s="935"/>
      <c r="K18" s="935"/>
      <c r="L18" s="935"/>
      <c r="M18" s="935"/>
      <c r="N18" s="935"/>
      <c r="O18" s="936"/>
      <c r="P18" s="154" t="s">
        <v>777</v>
      </c>
      <c r="Q18" s="376"/>
      <c r="R18" s="376"/>
      <c r="S18" s="376"/>
      <c r="T18" s="376"/>
      <c r="U18" s="376"/>
      <c r="V18" s="376"/>
      <c r="W18" s="376"/>
      <c r="X18" s="377"/>
      <c r="Y18" s="949" t="s">
        <v>12</v>
      </c>
      <c r="Z18" s="950"/>
      <c r="AA18" s="951"/>
      <c r="AB18" s="402" t="s">
        <v>778</v>
      </c>
      <c r="AC18" s="384"/>
      <c r="AD18" s="384"/>
      <c r="AE18" s="403">
        <v>54091</v>
      </c>
      <c r="AF18" s="386"/>
      <c r="AG18" s="386"/>
      <c r="AH18" s="386"/>
      <c r="AI18" s="403">
        <v>65163</v>
      </c>
      <c r="AJ18" s="386"/>
      <c r="AK18" s="386"/>
      <c r="AL18" s="386"/>
      <c r="AM18" s="403">
        <v>83430</v>
      </c>
      <c r="AN18" s="386"/>
      <c r="AO18" s="386"/>
      <c r="AP18" s="386"/>
      <c r="AQ18" s="405" t="s">
        <v>700</v>
      </c>
      <c r="AR18" s="406"/>
      <c r="AS18" s="406"/>
      <c r="AT18" s="407"/>
      <c r="AU18" s="386" t="s">
        <v>700</v>
      </c>
      <c r="AV18" s="386"/>
      <c r="AW18" s="386"/>
      <c r="AX18" s="387"/>
      <c r="AY18" s="34">
        <f t="shared" si="2"/>
        <v>1</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t="s">
        <v>778</v>
      </c>
      <c r="AC19" s="952"/>
      <c r="AD19" s="952"/>
      <c r="AE19" s="403">
        <v>50000</v>
      </c>
      <c r="AF19" s="386"/>
      <c r="AG19" s="386"/>
      <c r="AH19" s="386"/>
      <c r="AI19" s="403">
        <v>50000</v>
      </c>
      <c r="AJ19" s="386"/>
      <c r="AK19" s="386"/>
      <c r="AL19" s="386"/>
      <c r="AM19" s="403">
        <v>50000</v>
      </c>
      <c r="AN19" s="386"/>
      <c r="AO19" s="386"/>
      <c r="AP19" s="386"/>
      <c r="AQ19" s="405" t="s">
        <v>700</v>
      </c>
      <c r="AR19" s="406"/>
      <c r="AS19" s="406"/>
      <c r="AT19" s="407"/>
      <c r="AU19" s="386" t="s">
        <v>700</v>
      </c>
      <c r="AV19" s="386"/>
      <c r="AW19" s="386"/>
      <c r="AX19" s="387"/>
      <c r="AY19" s="34">
        <f t="shared" si="2"/>
        <v>1</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v>108.2</v>
      </c>
      <c r="AF20" s="386"/>
      <c r="AG20" s="386"/>
      <c r="AH20" s="386"/>
      <c r="AI20" s="403">
        <v>130.30000000000001</v>
      </c>
      <c r="AJ20" s="386"/>
      <c r="AK20" s="386"/>
      <c r="AL20" s="386"/>
      <c r="AM20" s="403">
        <v>166.9</v>
      </c>
      <c r="AN20" s="386"/>
      <c r="AO20" s="386"/>
      <c r="AP20" s="386"/>
      <c r="AQ20" s="405" t="s">
        <v>700</v>
      </c>
      <c r="AR20" s="406"/>
      <c r="AS20" s="406"/>
      <c r="AT20" s="407"/>
      <c r="AU20" s="386" t="s">
        <v>700</v>
      </c>
      <c r="AV20" s="386"/>
      <c r="AW20" s="386"/>
      <c r="AX20" s="387"/>
      <c r="AY20" s="34">
        <f t="shared" si="2"/>
        <v>1</v>
      </c>
    </row>
    <row r="21" spans="1:51" customFormat="1" ht="23.25" customHeight="1" x14ac:dyDescent="0.15">
      <c r="A21" s="923" t="s">
        <v>343</v>
      </c>
      <c r="B21" s="924"/>
      <c r="C21" s="924"/>
      <c r="D21" s="924"/>
      <c r="E21" s="924"/>
      <c r="F21" s="925"/>
      <c r="G21" s="509" t="s">
        <v>700</v>
      </c>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1</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1</v>
      </c>
    </row>
    <row r="23" spans="1:51" ht="18.75" hidden="1"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hidden="1"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hidden="1"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hidden="1"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hidden="1"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hidden="1" customHeight="1" x14ac:dyDescent="0.15">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hidden="1"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hidden="1"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hidden="1"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hidden="1"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hidden="1"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hidden="1"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hidden="1" customHeight="1" x14ac:dyDescent="0.15">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hidden="1"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hidden="1"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hidden="1"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hidden="1"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hidden="1"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hidden="1"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hidden="1" customHeight="1" x14ac:dyDescent="0.15">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hidden="1"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hidden="1"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hidden="1"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hidden="1"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hidden="1"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hidden="1"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hidden="1" customHeight="1" x14ac:dyDescent="0.15">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hidden="1"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hidden="1"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hidden="1"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hidden="1"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hidden="1"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hidden="1"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hidden="1" customHeight="1" x14ac:dyDescent="0.15">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hidden="1"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hidden="1"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hidden="1"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hidden="1"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hidden="1"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hidden="1"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hidden="1" customHeight="1" x14ac:dyDescent="0.15">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hidden="1"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hidden="1"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hidden="1"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hidden="1"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hidden="1"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hidden="1"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hidden="1" customHeight="1" x14ac:dyDescent="0.15">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hidden="1"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2022-09-07T13:14:32Z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