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16.xml" ContentType="application/vnd.openxmlformats-officedocument.drawingml.chartshapes+xml"/>
  <Override PartName="/xl/drawings/drawing13.xml" ContentType="application/vnd.openxmlformats-officedocument.drawingml.chartshapes+xml"/>
  <Override PartName="/xl/drawings/drawing15.xml" ContentType="application/vnd.openxmlformats-officedocument.drawingml.chartshapes+xml"/>
  <Override PartName="/xl/drawings/drawing18.xml" ContentType="application/vnd.openxmlformats-officedocument.drawingml.chartshapes+xml"/>
  <Override PartName="/xl/drawings/drawing17.xml" ContentType="application/vnd.openxmlformats-officedocument.drawingml.chartshapes+xml"/>
  <Override PartName="/xl/drawings/drawing5.xml" ContentType="application/vnd.openxmlformats-officedocument.drawingml.chartshapes+xml"/>
  <Override PartName="/xl/drawings/drawing9.xml" ContentType="application/vnd.openxmlformats-officedocument.drawingml.chartshapes+xml"/>
  <Override PartName="/xl/drawings/drawing12.xml" ContentType="application/vnd.openxmlformats-officedocument.drawingml.chartshapes+xml"/>
  <Override PartName="/xl/drawings/drawing10.xml" ContentType="application/vnd.openxmlformats-officedocument.drawingml.chartshapes+xml"/>
  <Override PartName="/xl/drawings/drawing14.xml" ContentType="application/vnd.openxmlformats-officedocument.drawingml.chartshapes+xml"/>
  <Override PartName="/xl/drawings/drawing2.xml" ContentType="application/vnd.openxmlformats-officedocument.drawingml.chartshapes+xml"/>
  <Override PartName="/xl/drawings/drawing20.xml" ContentType="application/vnd.openxmlformats-officedocument.drawingml.chartshap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90B735F-83B8-4416-91E4-2BDB204BE48F}" xr6:coauthVersionLast="47" xr6:coauthVersionMax="47" xr10:uidLastSave="{00000000-0000-0000-0000-000000000000}"/>
  <bookViews>
    <workbookView xWindow="-120" yWindow="-120" windowWidth="29040" windowHeight="15720" activeTab="3" xr2:uid="{AF24B2C9-4949-4544-8024-DC1E26EDF564}"/>
  </bookViews>
  <sheets>
    <sheet name="H22_特定事業所" sheetId="1" r:id="rId1"/>
    <sheet name="R2_特定事業所" sheetId="2" r:id="rId2"/>
    <sheet name="R3_部門別" sheetId="3" r:id="rId3"/>
    <sheet name="特定事業所とりまとめ" sheetId="4" r:id="rId4"/>
    <sheet name="業種別エネルギー源別消費量" sheetId="5" r:id="rId5"/>
  </sheets>
  <definedNames>
    <definedName name="Q_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" l="1"/>
  <c r="G22" i="5"/>
  <c r="F22" i="5"/>
  <c r="E22" i="5"/>
  <c r="D22" i="5"/>
  <c r="C22" i="5"/>
  <c r="H17" i="5"/>
  <c r="G17" i="5"/>
  <c r="G24" i="5" s="1"/>
  <c r="F17" i="5"/>
  <c r="C24" i="5" s="1"/>
  <c r="E17" i="5"/>
  <c r="F24" i="5" s="1"/>
  <c r="D17" i="5"/>
  <c r="C17" i="5"/>
  <c r="D24" i="5" s="1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F21" i="5" s="1"/>
  <c r="G14" i="5"/>
  <c r="G21" i="5" s="1"/>
  <c r="F14" i="5"/>
  <c r="C21" i="5" s="1"/>
  <c r="E14" i="5"/>
  <c r="D14" i="5"/>
  <c r="E21" i="5" s="1"/>
  <c r="C14" i="5"/>
  <c r="B14" i="5"/>
  <c r="H13" i="5"/>
  <c r="F20" i="5" s="1"/>
  <c r="G13" i="5"/>
  <c r="G20" i="5" s="1"/>
  <c r="F13" i="5"/>
  <c r="C20" i="5" s="1"/>
  <c r="E13" i="5"/>
  <c r="D13" i="5"/>
  <c r="E20" i="5" s="1"/>
  <c r="C13" i="5"/>
  <c r="D20" i="5" s="1"/>
  <c r="B13" i="5"/>
  <c r="H12" i="5"/>
  <c r="E23" i="5" s="1"/>
  <c r="G12" i="5"/>
  <c r="G23" i="5" s="1"/>
  <c r="F12" i="5"/>
  <c r="C23" i="5" s="1"/>
  <c r="E12" i="5"/>
  <c r="F23" i="5" s="1"/>
  <c r="D12" i="5"/>
  <c r="C12" i="5"/>
  <c r="D23" i="5" s="1"/>
  <c r="B12" i="5"/>
  <c r="E47" i="3"/>
  <c r="F47" i="3"/>
  <c r="G47" i="3"/>
  <c r="H47" i="3"/>
  <c r="E48" i="3"/>
  <c r="F48" i="3"/>
  <c r="G48" i="3"/>
  <c r="H48" i="3"/>
  <c r="E49" i="3"/>
  <c r="F49" i="3"/>
  <c r="G49" i="3"/>
  <c r="H49" i="3"/>
  <c r="E50" i="3"/>
  <c r="F50" i="3"/>
  <c r="G50" i="3"/>
  <c r="H50" i="3"/>
  <c r="E51" i="3"/>
  <c r="F51" i="3"/>
  <c r="G51" i="3"/>
  <c r="H51" i="3"/>
  <c r="E52" i="3"/>
  <c r="F52" i="3"/>
  <c r="G52" i="3"/>
  <c r="H52" i="3"/>
  <c r="E53" i="3"/>
  <c r="F53" i="3"/>
  <c r="G53" i="3"/>
  <c r="H53" i="3"/>
  <c r="E54" i="3"/>
  <c r="F54" i="3"/>
  <c r="G54" i="3"/>
  <c r="H54" i="3"/>
  <c r="E55" i="3"/>
  <c r="F55" i="3"/>
  <c r="G55" i="3"/>
  <c r="H55" i="3"/>
  <c r="F46" i="3"/>
  <c r="G46" i="3"/>
  <c r="H46" i="3"/>
  <c r="E46" i="3"/>
  <c r="E33" i="3"/>
  <c r="F33" i="3"/>
  <c r="G33" i="3"/>
  <c r="H33" i="3"/>
  <c r="E34" i="3"/>
  <c r="F34" i="3"/>
  <c r="G34" i="3" s="1"/>
  <c r="H34" i="3"/>
  <c r="E35" i="3"/>
  <c r="F35" i="3"/>
  <c r="H35" i="3"/>
  <c r="G35" i="3" s="1"/>
  <c r="E36" i="3"/>
  <c r="F36" i="3"/>
  <c r="H36" i="3"/>
  <c r="G36" i="3" s="1"/>
  <c r="E37" i="3"/>
  <c r="F37" i="3"/>
  <c r="G37" i="3"/>
  <c r="H37" i="3"/>
  <c r="E38" i="3"/>
  <c r="F38" i="3"/>
  <c r="G38" i="3" s="1"/>
  <c r="H38" i="3"/>
  <c r="E39" i="3"/>
  <c r="F39" i="3"/>
  <c r="H39" i="3"/>
  <c r="G39" i="3" s="1"/>
  <c r="E40" i="3"/>
  <c r="F40" i="3"/>
  <c r="H40" i="3"/>
  <c r="G40" i="3" s="1"/>
  <c r="E41" i="3"/>
  <c r="F41" i="3"/>
  <c r="G41" i="3"/>
  <c r="H41" i="3"/>
  <c r="G32" i="3"/>
  <c r="H32" i="3"/>
  <c r="F32" i="3"/>
  <c r="E32" i="3"/>
  <c r="I6" i="4"/>
  <c r="J6" i="4"/>
  <c r="L6" i="4"/>
  <c r="I7" i="4"/>
  <c r="J7" i="4"/>
  <c r="L7" i="4"/>
  <c r="I8" i="4"/>
  <c r="J8" i="4"/>
  <c r="L8" i="4"/>
  <c r="I9" i="4"/>
  <c r="J9" i="4"/>
  <c r="L9" i="4"/>
  <c r="I10" i="4"/>
  <c r="J10" i="4"/>
  <c r="L10" i="4"/>
  <c r="I11" i="4"/>
  <c r="J11" i="4"/>
  <c r="L11" i="4"/>
  <c r="I12" i="4"/>
  <c r="J12" i="4"/>
  <c r="L12" i="4"/>
  <c r="I13" i="4"/>
  <c r="J13" i="4"/>
  <c r="L13" i="4"/>
  <c r="I14" i="4"/>
  <c r="J14" i="4"/>
  <c r="L14" i="4"/>
  <c r="I15" i="4"/>
  <c r="J15" i="4"/>
  <c r="L15" i="4"/>
  <c r="I16" i="4"/>
  <c r="I42" i="4" s="1"/>
  <c r="J16" i="4"/>
  <c r="L16" i="4"/>
  <c r="I17" i="4"/>
  <c r="J17" i="4"/>
  <c r="L17" i="4"/>
  <c r="I18" i="4"/>
  <c r="J18" i="4"/>
  <c r="L18" i="4"/>
  <c r="I19" i="4"/>
  <c r="J19" i="4"/>
  <c r="L19" i="4"/>
  <c r="I20" i="4"/>
  <c r="J20" i="4"/>
  <c r="L20" i="4"/>
  <c r="I21" i="4"/>
  <c r="I47" i="4" s="1"/>
  <c r="J21" i="4"/>
  <c r="L21" i="4"/>
  <c r="I22" i="4"/>
  <c r="J22" i="4"/>
  <c r="L22" i="4"/>
  <c r="I23" i="4"/>
  <c r="J23" i="4"/>
  <c r="L23" i="4"/>
  <c r="I24" i="4"/>
  <c r="J24" i="4"/>
  <c r="L24" i="4"/>
  <c r="I25" i="4"/>
  <c r="J25" i="4"/>
  <c r="L25" i="4"/>
  <c r="I26" i="4"/>
  <c r="J26" i="4"/>
  <c r="L26" i="4"/>
  <c r="I27" i="4"/>
  <c r="I53" i="4" s="1"/>
  <c r="J27" i="4"/>
  <c r="L27" i="4"/>
  <c r="I28" i="4"/>
  <c r="J28" i="4"/>
  <c r="L28" i="4"/>
  <c r="I29" i="4"/>
  <c r="J29" i="4"/>
  <c r="L29" i="4"/>
  <c r="L5" i="4"/>
  <c r="J5" i="4"/>
  <c r="I5" i="4"/>
  <c r="E6" i="4"/>
  <c r="F6" i="4"/>
  <c r="H6" i="4"/>
  <c r="E7" i="4"/>
  <c r="F7" i="4"/>
  <c r="H7" i="4"/>
  <c r="E8" i="4"/>
  <c r="F8" i="4"/>
  <c r="H8" i="4"/>
  <c r="E9" i="4"/>
  <c r="F9" i="4"/>
  <c r="H9" i="4"/>
  <c r="E10" i="4"/>
  <c r="F10" i="4"/>
  <c r="H10" i="4"/>
  <c r="E11" i="4"/>
  <c r="F11" i="4"/>
  <c r="H11" i="4"/>
  <c r="E12" i="4"/>
  <c r="F12" i="4"/>
  <c r="H12" i="4"/>
  <c r="E13" i="4"/>
  <c r="F13" i="4"/>
  <c r="H13" i="4"/>
  <c r="E14" i="4"/>
  <c r="F14" i="4"/>
  <c r="H14" i="4"/>
  <c r="E15" i="4"/>
  <c r="F15" i="4"/>
  <c r="H15" i="4"/>
  <c r="E16" i="4"/>
  <c r="F16" i="4"/>
  <c r="H16" i="4"/>
  <c r="E17" i="4"/>
  <c r="F17" i="4"/>
  <c r="H17" i="4"/>
  <c r="E18" i="4"/>
  <c r="F18" i="4"/>
  <c r="H18" i="4"/>
  <c r="E19" i="4"/>
  <c r="F19" i="4"/>
  <c r="H19" i="4"/>
  <c r="E20" i="4"/>
  <c r="F20" i="4"/>
  <c r="H20" i="4"/>
  <c r="E21" i="4"/>
  <c r="F21" i="4"/>
  <c r="H21" i="4"/>
  <c r="E22" i="4"/>
  <c r="F22" i="4"/>
  <c r="H22" i="4"/>
  <c r="G22" i="4" s="1"/>
  <c r="E23" i="4"/>
  <c r="F23" i="4"/>
  <c r="H23" i="4"/>
  <c r="E24" i="4"/>
  <c r="F24" i="4"/>
  <c r="H24" i="4"/>
  <c r="E25" i="4"/>
  <c r="F25" i="4"/>
  <c r="H25" i="4"/>
  <c r="E26" i="4"/>
  <c r="F26" i="4"/>
  <c r="H26" i="4"/>
  <c r="E27" i="4"/>
  <c r="F27" i="4"/>
  <c r="H27" i="4"/>
  <c r="E28" i="4"/>
  <c r="F28" i="4"/>
  <c r="H28" i="4"/>
  <c r="E29" i="4"/>
  <c r="F29" i="4"/>
  <c r="H29" i="4"/>
  <c r="H5" i="4"/>
  <c r="F5" i="4"/>
  <c r="E5" i="4"/>
  <c r="D21" i="5" l="1"/>
  <c r="J41" i="4"/>
  <c r="J61" i="4" s="1"/>
  <c r="L51" i="4"/>
  <c r="L52" i="4"/>
  <c r="J47" i="4"/>
  <c r="L36" i="4"/>
  <c r="J52" i="4"/>
  <c r="J36" i="4"/>
  <c r="L43" i="4"/>
  <c r="L46" i="4"/>
  <c r="L41" i="4"/>
  <c r="L61" i="4" s="1"/>
  <c r="K25" i="4"/>
  <c r="I41" i="4"/>
  <c r="I61" i="4" s="1"/>
  <c r="K29" i="4"/>
  <c r="K13" i="4"/>
  <c r="F44" i="4"/>
  <c r="F62" i="4" s="1"/>
  <c r="L35" i="4"/>
  <c r="F54" i="4"/>
  <c r="F64" i="4" s="1"/>
  <c r="F38" i="4"/>
  <c r="F36" i="4"/>
  <c r="F48" i="4"/>
  <c r="H42" i="4"/>
  <c r="G26" i="4"/>
  <c r="G10" i="4"/>
  <c r="K5" i="4"/>
  <c r="J50" i="4"/>
  <c r="I45" i="4"/>
  <c r="I63" i="4" s="1"/>
  <c r="J34" i="4"/>
  <c r="H51" i="4"/>
  <c r="I50" i="4"/>
  <c r="G5" i="4"/>
  <c r="G19" i="4"/>
  <c r="K28" i="4"/>
  <c r="I44" i="4"/>
  <c r="I62" i="4" s="1"/>
  <c r="K12" i="4"/>
  <c r="I55" i="4"/>
  <c r="I54" i="4"/>
  <c r="I64" i="4" s="1"/>
  <c r="J43" i="4"/>
  <c r="H41" i="4"/>
  <c r="H61" i="4" s="1"/>
  <c r="H44" i="4"/>
  <c r="H62" i="4" s="1"/>
  <c r="K27" i="4"/>
  <c r="I43" i="4"/>
  <c r="L37" i="4"/>
  <c r="L58" i="4" s="1"/>
  <c r="K20" i="4"/>
  <c r="H48" i="4"/>
  <c r="J51" i="4"/>
  <c r="L40" i="4"/>
  <c r="L60" i="4" s="1"/>
  <c r="F46" i="4"/>
  <c r="E41" i="4"/>
  <c r="E61" i="4" s="1"/>
  <c r="G9" i="4"/>
  <c r="J55" i="4"/>
  <c r="K18" i="4"/>
  <c r="J39" i="4"/>
  <c r="J59" i="4" s="1"/>
  <c r="I34" i="4"/>
  <c r="E49" i="4"/>
  <c r="F51" i="4"/>
  <c r="G14" i="4"/>
  <c r="F35" i="4"/>
  <c r="K23" i="4"/>
  <c r="J44" i="4"/>
  <c r="J62" i="4" s="1"/>
  <c r="I39" i="4"/>
  <c r="I59" i="4" s="1"/>
  <c r="K7" i="4"/>
  <c r="J49" i="4"/>
  <c r="J33" i="4"/>
  <c r="G24" i="4"/>
  <c r="G8" i="4"/>
  <c r="F40" i="4"/>
  <c r="F60" i="4" s="1"/>
  <c r="J32" i="4"/>
  <c r="G23" i="4"/>
  <c r="H33" i="4"/>
  <c r="J53" i="4"/>
  <c r="I48" i="4"/>
  <c r="L42" i="4"/>
  <c r="J37" i="4"/>
  <c r="J58" i="4" s="1"/>
  <c r="I32" i="4"/>
  <c r="H34" i="4"/>
  <c r="J48" i="4"/>
  <c r="G28" i="4"/>
  <c r="G12" i="4"/>
  <c r="L47" i="4"/>
  <c r="I37" i="4"/>
  <c r="I58" i="4" s="1"/>
  <c r="H52" i="4"/>
  <c r="K16" i="4"/>
  <c r="F43" i="4"/>
  <c r="G6" i="4"/>
  <c r="H32" i="4"/>
  <c r="H53" i="4"/>
  <c r="E43" i="4"/>
  <c r="H37" i="4"/>
  <c r="H58" i="4" s="1"/>
  <c r="F34" i="4"/>
  <c r="E32" i="4"/>
  <c r="I52" i="4"/>
  <c r="I36" i="4"/>
  <c r="H54" i="4"/>
  <c r="H64" i="4" s="1"/>
  <c r="L33" i="4"/>
  <c r="E39" i="4"/>
  <c r="E59" i="4" s="1"/>
  <c r="F50" i="4"/>
  <c r="H40" i="4"/>
  <c r="H60" i="4" s="1"/>
  <c r="E46" i="4"/>
  <c r="I46" i="4"/>
  <c r="J35" i="4"/>
  <c r="E55" i="4"/>
  <c r="F42" i="4"/>
  <c r="I51" i="4"/>
  <c r="L45" i="4"/>
  <c r="L63" i="4" s="1"/>
  <c r="J40" i="4"/>
  <c r="J60" i="4" s="1"/>
  <c r="I35" i="4"/>
  <c r="L53" i="4"/>
  <c r="E52" i="4"/>
  <c r="G20" i="4"/>
  <c r="F41" i="4"/>
  <c r="F61" i="4" s="1"/>
  <c r="E36" i="4"/>
  <c r="K24" i="4"/>
  <c r="J45" i="4"/>
  <c r="J63" i="4" s="1"/>
  <c r="I40" i="4"/>
  <c r="I60" i="4" s="1"/>
  <c r="K8" i="4"/>
  <c r="H38" i="4"/>
  <c r="E35" i="4"/>
  <c r="F45" i="4"/>
  <c r="F63" i="4" s="1"/>
  <c r="H55" i="4"/>
  <c r="E45" i="4"/>
  <c r="E63" i="4" s="1"/>
  <c r="G13" i="4"/>
  <c r="J54" i="4"/>
  <c r="J64" i="4" s="1"/>
  <c r="I49" i="4"/>
  <c r="K17" i="4"/>
  <c r="J38" i="4"/>
  <c r="I33" i="4"/>
  <c r="H36" i="4"/>
  <c r="E51" i="4"/>
  <c r="F52" i="4"/>
  <c r="F55" i="4"/>
  <c r="G18" i="4"/>
  <c r="F39" i="4"/>
  <c r="F59" i="4" s="1"/>
  <c r="K22" i="4"/>
  <c r="I38" i="4"/>
  <c r="L30" i="4"/>
  <c r="H50" i="4"/>
  <c r="H46" i="4"/>
  <c r="E40" i="4"/>
  <c r="E60" i="4" s="1"/>
  <c r="E34" i="4"/>
  <c r="L55" i="4"/>
  <c r="L49" i="4"/>
  <c r="H49" i="4"/>
  <c r="H47" i="4"/>
  <c r="H45" i="4"/>
  <c r="H63" i="4" s="1"/>
  <c r="H43" i="4"/>
  <c r="H39" i="4"/>
  <c r="H59" i="4" s="1"/>
  <c r="H35" i="4"/>
  <c r="K6" i="4"/>
  <c r="E53" i="4"/>
  <c r="F32" i="4"/>
  <c r="E50" i="4"/>
  <c r="E44" i="4"/>
  <c r="E62" i="4" s="1"/>
  <c r="E38" i="4"/>
  <c r="F47" i="4"/>
  <c r="F37" i="4"/>
  <c r="F58" i="4" s="1"/>
  <c r="F33" i="4"/>
  <c r="E47" i="4"/>
  <c r="E37" i="4"/>
  <c r="E58" i="4" s="1"/>
  <c r="E33" i="4"/>
  <c r="G11" i="4"/>
  <c r="L54" i="4"/>
  <c r="L64" i="4" s="1"/>
  <c r="L48" i="4"/>
  <c r="L44" i="4"/>
  <c r="L62" i="4" s="1"/>
  <c r="L38" i="4"/>
  <c r="L34" i="4"/>
  <c r="L32" i="4"/>
  <c r="J46" i="4"/>
  <c r="J42" i="4"/>
  <c r="E54" i="4"/>
  <c r="E64" i="4" s="1"/>
  <c r="E48" i="4"/>
  <c r="E42" i="4"/>
  <c r="L39" i="4"/>
  <c r="L59" i="4" s="1"/>
  <c r="F53" i="4"/>
  <c r="F49" i="4"/>
  <c r="K10" i="4"/>
  <c r="L50" i="4"/>
  <c r="K14" i="4"/>
  <c r="K9" i="4"/>
  <c r="G25" i="4"/>
  <c r="G17" i="4"/>
  <c r="G27" i="4"/>
  <c r="K26" i="4"/>
  <c r="K21" i="4"/>
  <c r="G16" i="4"/>
  <c r="K11" i="4"/>
  <c r="K19" i="4"/>
  <c r="G29" i="4"/>
  <c r="G7" i="4"/>
  <c r="G21" i="4"/>
  <c r="G15" i="4"/>
  <c r="K15" i="4"/>
  <c r="G52" i="4" l="1"/>
  <c r="K55" i="4"/>
  <c r="K52" i="4"/>
  <c r="K37" i="4"/>
  <c r="K58" i="4" s="1"/>
  <c r="K51" i="4"/>
  <c r="K39" i="4"/>
  <c r="K59" i="4" s="1"/>
  <c r="K49" i="4"/>
  <c r="K46" i="4"/>
  <c r="K47" i="4"/>
  <c r="K48" i="4"/>
  <c r="G36" i="4"/>
  <c r="G54" i="4"/>
  <c r="G64" i="4" s="1"/>
  <c r="K33" i="4"/>
  <c r="K35" i="4"/>
  <c r="G34" i="4"/>
  <c r="G46" i="4"/>
  <c r="G50" i="4"/>
  <c r="G39" i="4"/>
  <c r="G59" i="4" s="1"/>
  <c r="K34" i="4"/>
  <c r="G35" i="4"/>
  <c r="K43" i="4"/>
  <c r="K54" i="4"/>
  <c r="K64" i="4" s="1"/>
  <c r="G42" i="4"/>
  <c r="K42" i="4"/>
  <c r="K38" i="4"/>
  <c r="K45" i="4"/>
  <c r="K63" i="4" s="1"/>
  <c r="G38" i="4"/>
  <c r="G45" i="4"/>
  <c r="G63" i="4" s="1"/>
  <c r="G53" i="4"/>
  <c r="G43" i="4"/>
  <c r="K53" i="4"/>
  <c r="G51" i="4"/>
  <c r="G44" i="4"/>
  <c r="G62" i="4" s="1"/>
  <c r="K40" i="4"/>
  <c r="K60" i="4" s="1"/>
  <c r="G48" i="4"/>
  <c r="G32" i="4"/>
  <c r="G49" i="4"/>
  <c r="K41" i="4"/>
  <c r="K61" i="4" s="1"/>
  <c r="K36" i="4"/>
  <c r="K50" i="4"/>
  <c r="K44" i="4"/>
  <c r="K62" i="4" s="1"/>
  <c r="G37" i="4"/>
  <c r="G58" i="4" s="1"/>
  <c r="G41" i="4"/>
  <c r="G61" i="4" s="1"/>
  <c r="G40" i="4"/>
  <c r="G60" i="4" s="1"/>
  <c r="G47" i="4"/>
  <c r="G33" i="4"/>
  <c r="J65" i="4"/>
  <c r="G55" i="4"/>
  <c r="H65" i="4"/>
  <c r="I65" i="4"/>
  <c r="E65" i="4"/>
  <c r="L65" i="4"/>
  <c r="F65" i="4"/>
  <c r="K30" i="4"/>
  <c r="K32" i="4"/>
  <c r="K65" i="4" l="1"/>
  <c r="G65" i="4"/>
</calcChain>
</file>

<file path=xl/sharedStrings.xml><?xml version="1.0" encoding="utf-8"?>
<sst xmlns="http://schemas.openxmlformats.org/spreadsheetml/2006/main" count="366" uniqueCount="107">
  <si>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</si>
  <si>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</si>
  <si>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</si>
  <si>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</si>
  <si>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</si>
  <si>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</si>
  <si>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</si>
  <si>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</si>
  <si>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  <phoneticPr fontId="4"/>
  </si>
  <si>
    <t>石油精製業</t>
    <phoneticPr fontId="4"/>
  </si>
  <si>
    <t>コークス製造業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</si>
  <si>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</si>
  <si>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</si>
  <si>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</si>
  <si>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</si>
  <si>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</si>
  <si>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</si>
  <si>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</si>
  <si>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</si>
  <si>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</si>
  <si>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</si>
  <si>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  <phoneticPr fontId="4"/>
  </si>
  <si>
    <t>電気機械器具製造業</t>
  </si>
  <si>
    <t>情報通信機械器具製造業</t>
  </si>
  <si>
    <t>輸送用機械器具製造業</t>
  </si>
  <si>
    <t>その他の製造業</t>
  </si>
  <si>
    <t>全国</t>
    <rPh sb="0" eb="2">
      <t>ゼンコク</t>
    </rPh>
    <phoneticPr fontId="3"/>
  </si>
  <si>
    <t>愛知県</t>
    <rPh sb="0" eb="3">
      <t>アイチケン</t>
    </rPh>
    <phoneticPr fontId="3"/>
  </si>
  <si>
    <t>岐阜県</t>
    <rPh sb="0" eb="3">
      <t>ギフケン</t>
    </rPh>
    <phoneticPr fontId="3"/>
  </si>
  <si>
    <t>三重県</t>
    <rPh sb="0" eb="3">
      <t>ミエケン</t>
    </rPh>
    <phoneticPr fontId="3"/>
  </si>
  <si>
    <t>合計</t>
    <rPh sb="0" eb="2">
      <t>ゴウケイ</t>
    </rPh>
    <phoneticPr fontId="3"/>
  </si>
  <si>
    <t>名古屋市</t>
    <rPh sb="0" eb="4">
      <t>ナゴヤシ</t>
    </rPh>
    <phoneticPr fontId="3"/>
  </si>
  <si>
    <t>東海市</t>
    <rPh sb="0" eb="3">
      <t>トウカイシ</t>
    </rPh>
    <phoneticPr fontId="3"/>
  </si>
  <si>
    <t>知多市</t>
    <rPh sb="0" eb="3">
      <t>チタシ</t>
    </rPh>
    <phoneticPr fontId="3"/>
  </si>
  <si>
    <t>弥富市</t>
    <rPh sb="0" eb="3">
      <t>ヤトミシ</t>
    </rPh>
    <phoneticPr fontId="3"/>
  </si>
  <si>
    <t>飛島村</t>
    <rPh sb="0" eb="3">
      <t>トビシマムラ</t>
    </rPh>
    <phoneticPr fontId="3"/>
  </si>
  <si>
    <t>川越町</t>
    <rPh sb="0" eb="3">
      <t>カワゴエチョウ</t>
    </rPh>
    <phoneticPr fontId="3"/>
  </si>
  <si>
    <t>四日市市</t>
    <rPh sb="0" eb="4">
      <t>ヨッカイチシ</t>
    </rPh>
    <phoneticPr fontId="3"/>
  </si>
  <si>
    <t>豊橋市</t>
    <rPh sb="0" eb="3">
      <t>トヨハシシ</t>
    </rPh>
    <phoneticPr fontId="3"/>
  </si>
  <si>
    <t>半田市</t>
    <rPh sb="0" eb="3">
      <t>ハンダシ</t>
    </rPh>
    <phoneticPr fontId="3"/>
  </si>
  <si>
    <t>豊川市</t>
    <rPh sb="0" eb="3">
      <t>トヨカワシ</t>
    </rPh>
    <phoneticPr fontId="3"/>
  </si>
  <si>
    <t>碧南市</t>
    <rPh sb="0" eb="3">
      <t>ヘキナンシ</t>
    </rPh>
    <phoneticPr fontId="3"/>
  </si>
  <si>
    <t>刈谷市</t>
    <rPh sb="0" eb="3">
      <t>カリヤシ</t>
    </rPh>
    <phoneticPr fontId="3"/>
  </si>
  <si>
    <t>蒲郡市</t>
    <rPh sb="0" eb="3">
      <t>ガマゴオリシ</t>
    </rPh>
    <phoneticPr fontId="3"/>
  </si>
  <si>
    <t>高浜市</t>
    <rPh sb="0" eb="3">
      <t>タカハマシ</t>
    </rPh>
    <phoneticPr fontId="3"/>
  </si>
  <si>
    <t>西尾市</t>
    <rPh sb="0" eb="3">
      <t>ニシオシ</t>
    </rPh>
    <phoneticPr fontId="3"/>
  </si>
  <si>
    <t>東浦町</t>
    <rPh sb="0" eb="3">
      <t>ヒガシウラチョウ</t>
    </rPh>
    <phoneticPr fontId="3"/>
  </si>
  <si>
    <t>美浜町</t>
    <rPh sb="0" eb="2">
      <t>ミハマ</t>
    </rPh>
    <rPh sb="2" eb="3">
      <t>チョウ</t>
    </rPh>
    <phoneticPr fontId="3"/>
  </si>
  <si>
    <t>武豊町</t>
    <rPh sb="0" eb="3">
      <t>タケトヨチョウ</t>
    </rPh>
    <phoneticPr fontId="3"/>
  </si>
  <si>
    <t>津市</t>
    <rPh sb="0" eb="2">
      <t>ツシ</t>
    </rPh>
    <phoneticPr fontId="3"/>
  </si>
  <si>
    <t>松阪市</t>
    <rPh sb="0" eb="3">
      <t>マツサカシ</t>
    </rPh>
    <phoneticPr fontId="3"/>
  </si>
  <si>
    <t>尾鷲市</t>
    <rPh sb="0" eb="3">
      <t>オワセシ</t>
    </rPh>
    <phoneticPr fontId="3"/>
  </si>
  <si>
    <t>田原市</t>
    <rPh sb="0" eb="2">
      <t>タハラ</t>
    </rPh>
    <rPh sb="2" eb="3">
      <t>シ</t>
    </rPh>
    <phoneticPr fontId="3"/>
  </si>
  <si>
    <t>合　　計　</t>
    <rPh sb="0" eb="1">
      <t>ゴウ</t>
    </rPh>
    <rPh sb="3" eb="4">
      <t>ケイ</t>
    </rPh>
    <phoneticPr fontId="4"/>
  </si>
  <si>
    <t>産業部門</t>
    <rPh sb="0" eb="2">
      <t>サンギョウ</t>
    </rPh>
    <rPh sb="2" eb="4">
      <t>ブモン</t>
    </rPh>
    <phoneticPr fontId="4"/>
  </si>
  <si>
    <t>製造業</t>
    <rPh sb="0" eb="3">
      <t>セイゾウギョウ</t>
    </rPh>
    <phoneticPr fontId="4"/>
  </si>
  <si>
    <t>建設業・鉱業</t>
    <rPh sb="0" eb="2">
      <t>ケンセツ</t>
    </rPh>
    <rPh sb="4" eb="6">
      <t>コウギョウ</t>
    </rPh>
    <phoneticPr fontId="4"/>
  </si>
  <si>
    <t>農林水産業</t>
    <rPh sb="0" eb="2">
      <t>ノウリン</t>
    </rPh>
    <rPh sb="2" eb="5">
      <t>スイサンギョウ</t>
    </rPh>
    <phoneticPr fontId="4"/>
  </si>
  <si>
    <t>業務その他部門</t>
    <rPh sb="0" eb="2">
      <t>ギョウム</t>
    </rPh>
    <rPh sb="4" eb="5">
      <t>タ</t>
    </rPh>
    <rPh sb="5" eb="7">
      <t>ブモン</t>
    </rPh>
    <phoneticPr fontId="4"/>
  </si>
  <si>
    <t>家庭部門</t>
    <rPh sb="0" eb="2">
      <t>カテイ</t>
    </rPh>
    <rPh sb="2" eb="4">
      <t>ブモン</t>
    </rPh>
    <phoneticPr fontId="4"/>
  </si>
  <si>
    <t>運輸部門</t>
    <rPh sb="0" eb="2">
      <t>ウンユ</t>
    </rPh>
    <rPh sb="2" eb="4">
      <t>ブモン</t>
    </rPh>
    <phoneticPr fontId="4"/>
  </si>
  <si>
    <t>自動車</t>
    <rPh sb="0" eb="3">
      <t>ジドウシャ</t>
    </rPh>
    <phoneticPr fontId="4"/>
  </si>
  <si>
    <t>旅客</t>
    <phoneticPr fontId="4"/>
  </si>
  <si>
    <t>貨物</t>
    <rPh sb="0" eb="2">
      <t>カモツ</t>
    </rPh>
    <phoneticPr fontId="4"/>
  </si>
  <si>
    <t>鉄道</t>
    <rPh sb="0" eb="2">
      <t>テツドウ</t>
    </rPh>
    <phoneticPr fontId="4"/>
  </si>
  <si>
    <t>船舶</t>
    <rPh sb="0" eb="2">
      <t>センパク</t>
    </rPh>
    <phoneticPr fontId="4"/>
  </si>
  <si>
    <t>廃棄物分野（一般廃棄物）</t>
    <rPh sb="0" eb="3">
      <t>ハイキブツ</t>
    </rPh>
    <rPh sb="3" eb="5">
      <t>ブンヤ</t>
    </rPh>
    <rPh sb="6" eb="8">
      <t>イッパン</t>
    </rPh>
    <rPh sb="8" eb="11">
      <t>ハイキブツ</t>
    </rPh>
    <phoneticPr fontId="4"/>
  </si>
  <si>
    <t>［千t-CO2］</t>
  </si>
  <si>
    <t>石油製品・石炭製品製造業</t>
  </si>
  <si>
    <t>電子部品・デバイス・電子回路製造業</t>
  </si>
  <si>
    <t>H22</t>
    <phoneticPr fontId="3"/>
  </si>
  <si>
    <t>東海三県</t>
    <rPh sb="0" eb="2">
      <t>トウカイ</t>
    </rPh>
    <rPh sb="2" eb="4">
      <t>サンケン</t>
    </rPh>
    <phoneticPr fontId="3"/>
  </si>
  <si>
    <t>内陸部</t>
    <rPh sb="0" eb="3">
      <t>ナイリクブ</t>
    </rPh>
    <phoneticPr fontId="3"/>
  </si>
  <si>
    <t>沿岸部</t>
    <rPh sb="0" eb="3">
      <t>エンガンブ</t>
    </rPh>
    <phoneticPr fontId="3"/>
  </si>
  <si>
    <t>R2</t>
    <phoneticPr fontId="3"/>
  </si>
  <si>
    <t>プラスチック製品製造業</t>
  </si>
  <si>
    <t>プラスチック製品製造業</t>
    <phoneticPr fontId="3"/>
  </si>
  <si>
    <t>業務その他</t>
    <rPh sb="0" eb="2">
      <t>ギョウム</t>
    </rPh>
    <rPh sb="4" eb="5">
      <t>タ</t>
    </rPh>
    <phoneticPr fontId="4"/>
  </si>
  <si>
    <t>家庭</t>
    <rPh sb="0" eb="2">
      <t>カテイ</t>
    </rPh>
    <phoneticPr fontId="4"/>
  </si>
  <si>
    <t>一般廃棄物</t>
    <rPh sb="0" eb="2">
      <t>イッパン</t>
    </rPh>
    <rPh sb="2" eb="5">
      <t>ハイキブツ</t>
    </rPh>
    <phoneticPr fontId="4"/>
  </si>
  <si>
    <t>その他</t>
    <rPh sb="2" eb="3">
      <t>タ</t>
    </rPh>
    <phoneticPr fontId="3"/>
  </si>
  <si>
    <t>R3</t>
    <phoneticPr fontId="3"/>
  </si>
  <si>
    <t>H22</t>
  </si>
  <si>
    <t>R3</t>
  </si>
  <si>
    <t>自治体排出量カルテ</t>
    <rPh sb="0" eb="3">
      <t>ジチタイ</t>
    </rPh>
    <rPh sb="3" eb="6">
      <t>ハイシュツリョウ</t>
    </rPh>
    <phoneticPr fontId="3"/>
  </si>
  <si>
    <t>https://www.env.go.jp/policy/local_keikaku/tools/karte.html</t>
  </si>
  <si>
    <t>排出量</t>
    <rPh sb="0" eb="3">
      <t>ハイシュツリョウ</t>
    </rPh>
    <phoneticPr fontId="3"/>
  </si>
  <si>
    <t>省エネ法定期報告の分析・集計データ</t>
  </si>
  <si>
    <t>原油・石油製品</t>
  </si>
  <si>
    <t>石油ガス</t>
  </si>
  <si>
    <t>天然ガス</t>
  </si>
  <si>
    <t>石炭・石炭製品</t>
  </si>
  <si>
    <t>熱供給</t>
    <rPh sb="0" eb="1">
      <t>ネツ</t>
    </rPh>
    <rPh sb="1" eb="3">
      <t>キョウキュウ</t>
    </rPh>
    <phoneticPr fontId="3"/>
  </si>
  <si>
    <t>電力</t>
    <rPh sb="0" eb="2">
      <t>デンリョク</t>
    </rPh>
    <phoneticPr fontId="3"/>
  </si>
  <si>
    <t>その他燃料</t>
  </si>
  <si>
    <t>https://www.enecho.meti.go.jp/category/saving_and_new/saving/enterprise/factory/analysis/</t>
    <phoneticPr fontId="3"/>
  </si>
  <si>
    <t>蓄電池製造業</t>
  </si>
  <si>
    <t>自動車製造業（二輪自動車を含む）</t>
  </si>
  <si>
    <t>自動車部分品・附属品製造業</t>
  </si>
  <si>
    <t>金属熱処理業</t>
  </si>
  <si>
    <t>石油・天然ガス</t>
    <rPh sb="0" eb="2">
      <t>セキユ</t>
    </rPh>
    <rPh sb="3" eb="5">
      <t>テンネン</t>
    </rPh>
    <phoneticPr fontId="3"/>
  </si>
  <si>
    <t>原油換算KL</t>
  </si>
  <si>
    <t>自動車製造業（二輪自動車を含む）
(1,810,329KL)</t>
    <phoneticPr fontId="3"/>
  </si>
  <si>
    <t>自動車部分品・附属品製造業
(4,107,437KL)</t>
    <phoneticPr fontId="3"/>
  </si>
  <si>
    <t>金属熱処理業
(251,574KL)</t>
    <phoneticPr fontId="3"/>
  </si>
  <si>
    <t>蓄電池製造業
(341,960KL)</t>
    <phoneticPr fontId="3"/>
  </si>
  <si>
    <t>窯業・土石製品製造業
(8,616,860KL)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</si>
</sst>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1"/>
      <name val="游ゴシック Light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B8D8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6" fillId="5" borderId="0" xfId="0" applyFont="1" applyFill="1">
      <alignment vertical="center"/>
    </xf>
    <xf numFmtId="0" fontId="6" fillId="5" borderId="19" xfId="0" applyFont="1" applyFill="1" applyBorder="1">
      <alignment vertical="center"/>
    </xf>
    <xf numFmtId="0" fontId="6" fillId="5" borderId="19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7" fillId="5" borderId="20" xfId="0" applyFont="1" applyFill="1" applyBorder="1" applyAlignment="1">
      <alignment horizontal="right" vertical="center"/>
    </xf>
    <xf numFmtId="0" fontId="7" fillId="5" borderId="0" xfId="0" applyFont="1" applyFill="1">
      <alignment vertical="center"/>
    </xf>
    <xf numFmtId="0" fontId="7" fillId="5" borderId="21" xfId="0" applyFont="1" applyFill="1" applyBorder="1">
      <alignment vertical="center"/>
    </xf>
    <xf numFmtId="0" fontId="7" fillId="5" borderId="22" xfId="0" applyFont="1" applyFill="1" applyBorder="1" applyAlignment="1">
      <alignment horizontal="left" vertical="center"/>
    </xf>
    <xf numFmtId="0" fontId="7" fillId="5" borderId="23" xfId="0" applyFont="1" applyFill="1" applyBorder="1">
      <alignment vertical="center"/>
    </xf>
    <xf numFmtId="0" fontId="7" fillId="5" borderId="19" xfId="0" applyFont="1" applyFill="1" applyBorder="1" applyAlignment="1">
      <alignment horizontal="left" vertical="center"/>
    </xf>
    <xf numFmtId="0" fontId="6" fillId="5" borderId="23" xfId="0" applyFont="1" applyFill="1" applyBorder="1">
      <alignment vertical="center"/>
    </xf>
    <xf numFmtId="0" fontId="6" fillId="5" borderId="21" xfId="0" applyFont="1" applyFill="1" applyBorder="1">
      <alignment vertical="center"/>
    </xf>
    <xf numFmtId="0" fontId="6" fillId="5" borderId="22" xfId="0" applyFont="1" applyFill="1" applyBorder="1">
      <alignment vertical="center"/>
    </xf>
    <xf numFmtId="0" fontId="6" fillId="5" borderId="22" xfId="0" applyFont="1" applyFill="1" applyBorder="1" applyAlignment="1">
      <alignment horizontal="left" vertical="center"/>
    </xf>
    <xf numFmtId="0" fontId="7" fillId="5" borderId="24" xfId="0" applyFont="1" applyFill="1" applyBorder="1">
      <alignment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5" xfId="0" applyFont="1" applyFill="1" applyBorder="1">
      <alignment vertical="center"/>
    </xf>
    <xf numFmtId="0" fontId="7" fillId="5" borderId="26" xfId="0" applyFont="1" applyFill="1" applyBorder="1">
      <alignment vertical="center"/>
    </xf>
    <xf numFmtId="0" fontId="7" fillId="5" borderId="27" xfId="0" applyFont="1" applyFill="1" applyBorder="1" applyAlignment="1">
      <alignment horizontal="left" vertical="center"/>
    </xf>
    <xf numFmtId="176" fontId="0" fillId="0" borderId="0" xfId="1" applyNumberFormat="1" applyFont="1">
      <alignment vertical="center"/>
    </xf>
    <xf numFmtId="0" fontId="2" fillId="6" borderId="5" xfId="0" applyFont="1" applyFill="1" applyBorder="1">
      <alignment vertical="center"/>
    </xf>
    <xf numFmtId="0" fontId="2" fillId="6" borderId="8" xfId="0" applyFont="1" applyFill="1" applyBorder="1">
      <alignment vertical="center"/>
    </xf>
    <xf numFmtId="0" fontId="2" fillId="6" borderId="9" xfId="0" applyFont="1" applyFill="1" applyBorder="1">
      <alignment vertical="center"/>
    </xf>
    <xf numFmtId="177" fontId="0" fillId="0" borderId="0" xfId="0" applyNumberFormat="1">
      <alignment vertical="center"/>
    </xf>
    <xf numFmtId="4" fontId="0" fillId="0" borderId="0" xfId="0" applyNumberFormat="1">
      <alignment vertical="center"/>
    </xf>
    <xf numFmtId="178" fontId="0" fillId="0" borderId="0" xfId="2" applyNumberFormat="1" applyFont="1">
      <alignment vertical="center"/>
    </xf>
    <xf numFmtId="10" fontId="0" fillId="0" borderId="0" xfId="2" applyNumberFormat="1" applyFont="1">
      <alignment vertical="center"/>
    </xf>
    <xf numFmtId="0" fontId="0" fillId="6" borderId="0" xfId="0" applyFill="1">
      <alignment vertical="center"/>
    </xf>
    <xf numFmtId="10" fontId="0" fillId="6" borderId="0" xfId="2" applyNumberFormat="1" applyFont="1" applyFill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38" fontId="0" fillId="0" borderId="0" xfId="1" applyFont="1">
      <alignment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3">
      <alignment vertical="center"/>
    </xf>
    <xf numFmtId="0" fontId="0" fillId="0" borderId="0" xfId="0" applyAlignment="1">
      <alignment vertical="center" wrapText="1"/>
    </xf>
    <xf numFmtId="0" fontId="6" fillId="5" borderId="26" xfId="0" applyFont="1" applyFill="1" applyBorder="1" applyAlignment="1">
      <alignment horizontal="center" vertical="center" shrinkToFit="1"/>
    </xf>
    <xf numFmtId="0" fontId="6" fillId="5" borderId="27" xfId="0" applyFont="1" applyFill="1" applyBorder="1" applyAlignment="1">
      <alignment horizontal="center" vertical="center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8B7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cap="none" spc="2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r>
              <a:rPr lang="ja-JP" b="1"/>
              <a:t>部門別排出</a:t>
            </a:r>
            <a:r>
              <a:rPr lang="ja-JP" altLang="en-US" b="1"/>
              <a:t>割合</a:t>
            </a:r>
            <a:r>
              <a:rPr lang="ja-JP" b="1"/>
              <a:t>（全国）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cap="none" spc="2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'R3_部門別'!$E$45</c:f>
              <c:strCache>
                <c:ptCount val="1"/>
                <c:pt idx="0">
                  <c:v>全国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61-4C60-B1F7-81FB7A157C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C3-4EEE-B399-302F655D26E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61-4C60-B1F7-81FB7A157CD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C3-4EEE-B399-302F655D26E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C3-4EEE-B399-302F655D26E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C3-4EEE-B399-302F655D26E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C3-4EEE-B399-302F655D26E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C3-4EEE-B399-302F655D26EF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1-4C60-B1F7-81FB7A157CDF}"/>
              </c:ext>
            </c:extLst>
          </c:dPt>
          <c:dLbls>
            <c:dLbl>
              <c:idx val="0"/>
              <c:layout>
                <c:manualLayout>
                  <c:x val="-0.16552090049230472"/>
                  <c:y val="8.27854966882602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61-4C60-B1F7-81FB7A157CDF}"/>
                </c:ext>
              </c:extLst>
            </c:dLbl>
            <c:dLbl>
              <c:idx val="1"/>
              <c:layout>
                <c:manualLayout>
                  <c:x val="2.8364971568024561E-2"/>
                  <c:y val="-2.954755309325946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219227728285906"/>
                      <c:h val="0.148661126500461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4C3-4EEE-B399-302F655D26EF}"/>
                </c:ext>
              </c:extLst>
            </c:dLbl>
            <c:dLbl>
              <c:idx val="2"/>
              <c:layout>
                <c:manualLayout>
                  <c:x val="-0.10930490185422054"/>
                  <c:y val="-1.2435564667991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437231519215966"/>
                      <c:h val="0.141845413367650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561-4C60-B1F7-81FB7A157CDF}"/>
                </c:ext>
              </c:extLst>
            </c:dLbl>
            <c:dLbl>
              <c:idx val="6"/>
              <c:layout>
                <c:manualLayout>
                  <c:x val="-0.11365171586984175"/>
                  <c:y val="5.14560749158432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C3-4EEE-B399-302F655D26EF}"/>
                </c:ext>
              </c:extLst>
            </c:dLbl>
            <c:dLbl>
              <c:idx val="7"/>
              <c:layout>
                <c:manualLayout>
                  <c:x val="-3.354362621965655E-2"/>
                  <c:y val="-7.005620142357551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C3-4EEE-B399-302F655D26EF}"/>
                </c:ext>
              </c:extLst>
            </c:dLbl>
            <c:dLbl>
              <c:idx val="8"/>
              <c:layout>
                <c:manualLayout>
                  <c:x val="0.14452958071956201"/>
                  <c:y val="2.04708414218305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07388392646648"/>
                      <c:h val="0.111283471837488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561-4C60-B1F7-81FB7A157C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'R3_部門別'!$D$47:$D$55</c:f>
              <c:strCache>
                <c:ptCount val="9"/>
                <c:pt idx="0">
                  <c:v>製造業</c:v>
                </c:pt>
                <c:pt idx="1">
                  <c:v>建設業・鉱業</c:v>
                </c:pt>
                <c:pt idx="2">
                  <c:v>農林水産業</c:v>
                </c:pt>
                <c:pt idx="3">
                  <c:v>業務その他</c:v>
                </c:pt>
                <c:pt idx="4">
                  <c:v>家庭部門</c:v>
                </c:pt>
                <c:pt idx="5">
                  <c:v>自動車</c:v>
                </c:pt>
                <c:pt idx="6">
                  <c:v>鉄道</c:v>
                </c:pt>
                <c:pt idx="7">
                  <c:v>船舶</c:v>
                </c:pt>
                <c:pt idx="8">
                  <c:v>一般廃棄物</c:v>
                </c:pt>
              </c:strCache>
            </c:strRef>
          </c:cat>
          <c:val>
            <c:numRef>
              <c:f>'R3_部門別'!$E$47:$E$55</c:f>
              <c:numCache>
                <c:formatCode>0.0%</c:formatCode>
                <c:ptCount val="9"/>
                <c:pt idx="0">
                  <c:v>0.41443507823975373</c:v>
                </c:pt>
                <c:pt idx="1">
                  <c:v>9.3221580633548132E-3</c:v>
                </c:pt>
                <c:pt idx="2">
                  <c:v>1.827860049987649E-2</c:v>
                </c:pt>
                <c:pt idx="3">
                  <c:v>0.19220740382343474</c:v>
                </c:pt>
                <c:pt idx="4">
                  <c:v>0.1618007278049024</c:v>
                </c:pt>
                <c:pt idx="5">
                  <c:v>0.16966380341838336</c:v>
                </c:pt>
                <c:pt idx="6">
                  <c:v>7.9514036801146167E-3</c:v>
                </c:pt>
                <c:pt idx="7">
                  <c:v>1.0687211604506537E-2</c:v>
                </c:pt>
                <c:pt idx="8">
                  <c:v>1.5653612865673284E-2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1-4C60-B1F7-81FB7A157CDF}"/>
            </c:ext>
          </c:extLst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37-4DCB-9A92-D7BC4C1598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'R3_部門別'!$D$47:$D$55</c:f>
              <c:strCache>
                <c:ptCount val="9"/>
                <c:pt idx="0">
                  <c:v>製造業</c:v>
                </c:pt>
                <c:pt idx="1">
                  <c:v>建設業・鉱業</c:v>
                </c:pt>
                <c:pt idx="2">
                  <c:v>農林水産業</c:v>
                </c:pt>
                <c:pt idx="3">
                  <c:v>業務その他</c:v>
                </c:pt>
                <c:pt idx="4">
                  <c:v>家庭部門</c:v>
                </c:pt>
                <c:pt idx="5">
                  <c:v>自動車</c:v>
                </c:pt>
                <c:pt idx="6">
                  <c:v>鉄道</c:v>
                </c:pt>
                <c:pt idx="7">
                  <c:v>船舶</c:v>
                </c:pt>
                <c:pt idx="8">
                  <c:v>一般廃棄物</c:v>
                </c:pt>
              </c:strCache>
            </c:strRef>
          </c:cat>
          <c:val>
            <c:numRef>
              <c:f>'R3_部門別'!$E$3</c:f>
              <c:numCache>
                <c:formatCode>General</c:formatCode>
                <c:ptCount val="1"/>
                <c:pt idx="0">
                  <c:v>945017.5151811752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EC5A-446D-8EAC-5E367632CA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en-US" altLang="ja-JP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2020</a:t>
            </a:r>
            <a:r>
              <a:rPr lang="ja-JP" altLang="en-US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年度</a:t>
            </a:r>
            <a:r>
              <a:rPr lang="en-US" sz="1200"/>
              <a:t>(</a:t>
            </a:r>
            <a:r>
              <a:rPr lang="ja-JP" sz="1200"/>
              <a:t>全国</a:t>
            </a:r>
            <a:r>
              <a:rPr lang="en-US" sz="1200"/>
              <a:t>)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54667158479431"/>
          <c:y val="0.15852931125991523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特定事業所とりまとめ!$I$70</c:f>
              <c:strCache>
                <c:ptCount val="1"/>
                <c:pt idx="0">
                  <c:v>全国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99-4DD8-82F7-9C801C9EF49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99-4DD8-82F7-9C801C9EF49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99-4DD8-82F7-9C801C9EF49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99-4DD8-82F7-9C801C9EF49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99-4DD8-82F7-9C801C9EF49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A99-4DD8-82F7-9C801C9EF49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A99-4DD8-82F7-9C801C9EF49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A99-4DD8-82F7-9C801C9EF495}"/>
              </c:ext>
            </c:extLst>
          </c:dPt>
          <c:dLbls>
            <c:dLbl>
              <c:idx val="0"/>
              <c:layout>
                <c:manualLayout>
                  <c:x val="-0.18742976400706385"/>
                  <c:y val="7.89699071549574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99-4DD8-82F7-9C801C9EF495}"/>
                </c:ext>
              </c:extLst>
            </c:dLbl>
            <c:dLbl>
              <c:idx val="1"/>
              <c:layout>
                <c:manualLayout>
                  <c:x val="-5.9830298094279706E-2"/>
                  <c:y val="-0.160812557710064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99-4DD8-82F7-9C801C9EF495}"/>
                </c:ext>
              </c:extLst>
            </c:dLbl>
            <c:dLbl>
              <c:idx val="2"/>
              <c:layout>
                <c:manualLayout>
                  <c:x val="0.14873966404191186"/>
                  <c:y val="-1.10804778211587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57617728531855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8A99-4DD8-82F7-9C801C9EF495}"/>
                </c:ext>
              </c:extLst>
            </c:dLbl>
            <c:dLbl>
              <c:idx val="3"/>
              <c:layout>
                <c:manualLayout>
                  <c:x val="1.4689783181581487E-2"/>
                  <c:y val="-9.512799819690128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03435325306529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8A99-4DD8-82F7-9C801C9EF495}"/>
                </c:ext>
              </c:extLst>
            </c:dLbl>
            <c:dLbl>
              <c:idx val="4"/>
              <c:layout>
                <c:manualLayout>
                  <c:x val="0"/>
                  <c:y val="5.14162322507470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273378201385492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8A99-4DD8-82F7-9C801C9EF495}"/>
                </c:ext>
              </c:extLst>
            </c:dLbl>
            <c:dLbl>
              <c:idx val="5"/>
              <c:layout>
                <c:manualLayout>
                  <c:x val="2.2612250674598797E-2"/>
                  <c:y val="7.53834856515511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80121033280208"/>
                      <c:h val="0.25824561403508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8A99-4DD8-82F7-9C801C9EF495}"/>
                </c:ext>
              </c:extLst>
            </c:dLbl>
            <c:dLbl>
              <c:idx val="6"/>
              <c:layout>
                <c:manualLayout>
                  <c:x val="2.1771200012529909E-2"/>
                  <c:y val="-2.43217658734486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215236364917829"/>
                      <c:h val="0.19915050784856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8A99-4DD8-82F7-9C801C9EF4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特定事業所とりまとめ!$I$71:$I$78</c:f>
              <c:numCache>
                <c:formatCode>0.0%</c:formatCode>
                <c:ptCount val="8"/>
                <c:pt idx="0">
                  <c:v>0.38036511765886516</c:v>
                </c:pt>
                <c:pt idx="1">
                  <c:v>0.17140891764541594</c:v>
                </c:pt>
                <c:pt idx="2">
                  <c:v>6.8269538024037291E-2</c:v>
                </c:pt>
                <c:pt idx="3">
                  <c:v>3.4318746789412345E-2</c:v>
                </c:pt>
                <c:pt idx="4">
                  <c:v>0.12127378497532981</c:v>
                </c:pt>
                <c:pt idx="5">
                  <c:v>1.4736275719670386E-2</c:v>
                </c:pt>
                <c:pt idx="6">
                  <c:v>5.7578795803144601E-2</c:v>
                </c:pt>
                <c:pt idx="7">
                  <c:v>0.15204882338412448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A99-4DD8-82F7-9C801C9EF495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特定事業所とりまとめ!$S$60</c:f>
              <c:numCache>
                <c:formatCode>#,##0_);[Red]\(#,##0\)</c:formatCode>
                <c:ptCount val="1"/>
                <c:pt idx="0">
                  <c:v>395933.68846999999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A99-4DD8-82F7-9C801C9EF4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en-US" altLang="ja-JP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2020</a:t>
            </a:r>
            <a:r>
              <a:rPr lang="ja-JP" altLang="en-US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年度</a:t>
            </a:r>
            <a:r>
              <a:rPr lang="en-US" sz="1200"/>
              <a:t>(</a:t>
            </a:r>
            <a:r>
              <a:rPr lang="ja-JP" sz="1200"/>
              <a:t>東海三県</a:t>
            </a:r>
            <a:r>
              <a:rPr lang="en-US" sz="1200"/>
              <a:t>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54667158479431"/>
          <c:y val="0.15852931125991523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特定事業所とりまとめ!$J$70</c:f>
              <c:strCache>
                <c:ptCount val="1"/>
                <c:pt idx="0">
                  <c:v>東海三県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8B-4933-828E-78C57A58B9A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8B-4933-828E-78C57A58B9A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F8B-4933-828E-78C57A58B9A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F8B-4933-828E-78C57A58B9A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F8B-4933-828E-78C57A58B9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F8B-4933-828E-78C57A58B9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F8B-4933-828E-78C57A58B9A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F8B-4933-828E-78C57A58B9A5}"/>
              </c:ext>
            </c:extLst>
          </c:dPt>
          <c:dLbls>
            <c:dLbl>
              <c:idx val="0"/>
              <c:layout>
                <c:manualLayout>
                  <c:x val="-0.18733628157990259"/>
                  <c:y val="6.78895747449851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8B-4933-828E-78C57A58B9A5}"/>
                </c:ext>
              </c:extLst>
            </c:dLbl>
            <c:dLbl>
              <c:idx val="1"/>
              <c:layout>
                <c:manualLayout>
                  <c:x val="-6.3381959019109688E-2"/>
                  <c:y val="-0.134958448753462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8B-4933-828E-78C57A58B9A5}"/>
                </c:ext>
              </c:extLst>
            </c:dLbl>
            <c:dLbl>
              <c:idx val="2"/>
              <c:layout>
                <c:manualLayout>
                  <c:x val="0.10490060516640104"/>
                  <c:y val="-1.454111864825761E-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57617728531855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5F8B-4933-828E-78C57A58B9A5}"/>
                </c:ext>
              </c:extLst>
            </c:dLbl>
            <c:dLbl>
              <c:idx val="3"/>
              <c:layout>
                <c:manualLayout>
                  <c:x val="6.4791564753593933E-2"/>
                  <c:y val="-7.59947942795240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03435325306529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5F8B-4933-828E-78C57A58B9A5}"/>
                </c:ext>
              </c:extLst>
            </c:dLbl>
            <c:dLbl>
              <c:idx val="4"/>
              <c:layout>
                <c:manualLayout>
                  <c:x val="0"/>
                  <c:y val="5.14162322507470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273378201385492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5F8B-4933-828E-78C57A58B9A5}"/>
                </c:ext>
              </c:extLst>
            </c:dLbl>
            <c:dLbl>
              <c:idx val="5"/>
              <c:layout>
                <c:manualLayout>
                  <c:x val="2.2612250674598797E-2"/>
                  <c:y val="7.53834856515511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80121033280208"/>
                      <c:h val="0.25824561403508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5F8B-4933-828E-78C57A58B9A5}"/>
                </c:ext>
              </c:extLst>
            </c:dLbl>
            <c:dLbl>
              <c:idx val="6"/>
              <c:layout>
                <c:manualLayout>
                  <c:x val="6.2079855138785734E-3"/>
                  <c:y val="-7.60299837866527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F8B-4933-828E-78C57A58B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特定事業所とりまとめ!$J$71:$J$78</c:f>
              <c:numCache>
                <c:formatCode>0.0%</c:formatCode>
                <c:ptCount val="8"/>
                <c:pt idx="0">
                  <c:v>0.35802275551410101</c:v>
                </c:pt>
                <c:pt idx="1">
                  <c:v>0.12420508717235448</c:v>
                </c:pt>
                <c:pt idx="2">
                  <c:v>8.3318191444968992E-2</c:v>
                </c:pt>
                <c:pt idx="3">
                  <c:v>0.10054504365791835</c:v>
                </c:pt>
                <c:pt idx="4">
                  <c:v>0.10563398386288651</c:v>
                </c:pt>
                <c:pt idx="5">
                  <c:v>2.1118135965173018E-2</c:v>
                </c:pt>
                <c:pt idx="6">
                  <c:v>3.4171221838447889E-2</c:v>
                </c:pt>
                <c:pt idx="7">
                  <c:v>0.17298558054414978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F8B-4933-828E-78C57A58B9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en-US" altLang="ja-JP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2020</a:t>
            </a:r>
            <a:r>
              <a:rPr lang="ja-JP" altLang="en-US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年度</a:t>
            </a:r>
            <a:r>
              <a:rPr lang="en-US" sz="1200"/>
              <a:t>(</a:t>
            </a:r>
            <a:r>
              <a:rPr lang="ja-JP" sz="1200"/>
              <a:t>内陸部</a:t>
            </a:r>
            <a:r>
              <a:rPr lang="en-US" sz="1200"/>
              <a:t>)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54667158479431"/>
          <c:y val="0.15852931125991523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特定事業所とりまとめ!$K$70</c:f>
              <c:strCache>
                <c:ptCount val="1"/>
                <c:pt idx="0">
                  <c:v>内陸部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2C14-4840-96F5-318F50CE925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2C14-4840-96F5-318F50CE925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2C14-4840-96F5-318F50CE925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2C14-4840-96F5-318F50CE925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2C14-4840-96F5-318F50CE925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2C14-4840-96F5-318F50CE925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2C14-4840-96F5-318F50CE925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C14-4840-96F5-318F50CE925D}"/>
              </c:ext>
            </c:extLst>
          </c:dPt>
          <c:dLbls>
            <c:dLbl>
              <c:idx val="0"/>
              <c:layout>
                <c:manualLayout>
                  <c:x val="-7.4607273042874553E-2"/>
                  <c:y val="7.71231850866287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161895819854507"/>
                      <c:h val="0.153130193905817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C14-4840-96F5-318F50CE925D}"/>
                </c:ext>
              </c:extLst>
            </c:dLbl>
            <c:dLbl>
              <c:idx val="1"/>
              <c:layout>
                <c:manualLayout>
                  <c:x val="-4.1462429581354245E-2"/>
                  <c:y val="5.24213143717146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14-4840-96F5-318F50CE925D}"/>
                </c:ext>
              </c:extLst>
            </c:dLbl>
            <c:dLbl>
              <c:idx val="2"/>
              <c:layout>
                <c:manualLayout>
                  <c:x val="3.6194345599722268E-2"/>
                  <c:y val="8.864295010215135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20683287165281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2C14-4840-96F5-318F50CE925D}"/>
                </c:ext>
              </c:extLst>
            </c:dLbl>
            <c:dLbl>
              <c:idx val="3"/>
              <c:layout>
                <c:manualLayout>
                  <c:x val="-8.4186067705749615E-2"/>
                  <c:y val="0.134531521509949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03435325306529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2C14-4840-96F5-318F50CE925D}"/>
                </c:ext>
              </c:extLst>
            </c:dLbl>
            <c:dLbl>
              <c:idx val="4"/>
              <c:layout>
                <c:manualLayout>
                  <c:x val="-4.9781239917302704E-2"/>
                  <c:y val="-0.140350877192982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273378201385492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2C14-4840-96F5-318F50CE925D}"/>
                </c:ext>
              </c:extLst>
            </c:dLbl>
            <c:dLbl>
              <c:idx val="5"/>
              <c:layout>
                <c:manualLayout>
                  <c:x val="0.15256386990894882"/>
                  <c:y val="-1.75438596491229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545801707405597"/>
                      <c:h val="0.22315789473684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2C14-4840-96F5-318F50CE925D}"/>
                </c:ext>
              </c:extLst>
            </c:dLbl>
            <c:dLbl>
              <c:idx val="6"/>
              <c:layout>
                <c:manualLayout>
                  <c:x val="3.4390237648135584E-2"/>
                  <c:y val="-6.49496513766804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14-4840-96F5-318F50CE9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特定事業所とりまとめ!$K$71:$K$78</c:f>
              <c:numCache>
                <c:formatCode>0.0%</c:formatCode>
                <c:ptCount val="8"/>
                <c:pt idx="0">
                  <c:v>2.727530240762327E-2</c:v>
                </c:pt>
                <c:pt idx="1">
                  <c:v>2.9920150900059391E-2</c:v>
                </c:pt>
                <c:pt idx="2">
                  <c:v>8.4410360977003255E-4</c:v>
                </c:pt>
                <c:pt idx="3">
                  <c:v>0.20996625577377967</c:v>
                </c:pt>
                <c:pt idx="4">
                  <c:v>0.27522750107486993</c:v>
                </c:pt>
                <c:pt idx="5">
                  <c:v>5.5677119627678198E-2</c:v>
                </c:pt>
                <c:pt idx="6">
                  <c:v>0.10904920897831454</c:v>
                </c:pt>
                <c:pt idx="7">
                  <c:v>0.29204035762790531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C14-4840-96F5-318F50CE92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altLang="ja-JP"/>
              <a:t>2020</a:t>
            </a:r>
            <a:r>
              <a:rPr lang="ja-JP" altLang="en-US"/>
              <a:t>年度</a:t>
            </a:r>
            <a:r>
              <a:rPr lang="en-US"/>
              <a:t>(</a:t>
            </a:r>
            <a:r>
              <a:rPr lang="ja-JP"/>
              <a:t>沿岸部</a:t>
            </a:r>
            <a:r>
              <a:rPr lang="en-US"/>
              <a:t>)</a:t>
            </a:r>
            <a:endParaRPr lang="ja-JP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180939428129589"/>
          <c:y val="0.19546375262648952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特定事業所とりまとめ!$L$70</c:f>
              <c:strCache>
                <c:ptCount val="1"/>
                <c:pt idx="0">
                  <c:v>沿岸部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9287-4AD1-8B1C-518ABCD2E77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9287-4AD1-8B1C-518ABCD2E77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9287-4AD1-8B1C-518ABCD2E77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9287-4AD1-8B1C-518ABCD2E77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9287-4AD1-8B1C-518ABCD2E77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9287-4AD1-8B1C-518ABCD2E77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9287-4AD1-8B1C-518ABCD2E77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9287-4AD1-8B1C-518ABCD2E77F}"/>
              </c:ext>
            </c:extLst>
          </c:dPt>
          <c:dLbls>
            <c:dLbl>
              <c:idx val="0"/>
              <c:layout>
                <c:manualLayout>
                  <c:x val="-0.21864989506241025"/>
                  <c:y val="-1.33661962614784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87-4AD1-8B1C-518ABCD2E77F}"/>
                </c:ext>
              </c:extLst>
            </c:dLbl>
            <c:dLbl>
              <c:idx val="1"/>
              <c:layout>
                <c:manualLayout>
                  <c:x val="0.13702516726894004"/>
                  <c:y val="-0.1497322253000924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87-4AD1-8B1C-518ABCD2E77F}"/>
                </c:ext>
              </c:extLst>
            </c:dLbl>
            <c:dLbl>
              <c:idx val="2"/>
              <c:layout>
                <c:manualLayout>
                  <c:x val="2.9747932808382383E-2"/>
                  <c:y val="9.233595800524933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57617728531855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9287-4AD1-8B1C-518ABCD2E77F}"/>
                </c:ext>
              </c:extLst>
            </c:dLbl>
            <c:dLbl>
              <c:idx val="3"/>
              <c:layout>
                <c:manualLayout>
                  <c:x val="5.2956991368291366E-3"/>
                  <c:y val="0.114217578758333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839058875510878"/>
                      <c:h val="0.141052631578947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9287-4AD1-8B1C-518ABCD2E77F}"/>
                </c:ext>
              </c:extLst>
            </c:dLbl>
            <c:dLbl>
              <c:idx val="4"/>
              <c:layout>
                <c:manualLayout>
                  <c:x val="0"/>
                  <c:y val="0.103124450163951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525922740685802"/>
                      <c:h val="0.115198522622345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9287-4AD1-8B1C-518ABCD2E77F}"/>
                </c:ext>
              </c:extLst>
            </c:dLbl>
            <c:dLbl>
              <c:idx val="5"/>
              <c:layout>
                <c:manualLayout>
                  <c:x val="6.9281971253371607E-4"/>
                  <c:y val="4.21424884216342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90983054335391"/>
                      <c:h val="9.57340720221606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9287-4AD1-8B1C-518ABCD2E77F}"/>
                </c:ext>
              </c:extLst>
            </c:dLbl>
            <c:dLbl>
              <c:idx val="6"/>
              <c:layout>
                <c:manualLayout>
                  <c:x val="1.0958212779926845E-3"/>
                  <c:y val="-2.61684879417773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55425095864038754"/>
                      <c:h val="9.2040627885503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9287-4AD1-8B1C-518ABCD2E77F}"/>
                </c:ext>
              </c:extLst>
            </c:dLbl>
            <c:dLbl>
              <c:idx val="7"/>
              <c:layout>
                <c:manualLayout>
                  <c:x val="0.15392577421622938"/>
                  <c:y val="0.189370442268123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87-4AD1-8B1C-518ABCD2E7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特定事業所とりまとめ!$L$71:$L$78</c:f>
              <c:numCache>
                <c:formatCode>0.0%</c:formatCode>
                <c:ptCount val="8"/>
                <c:pt idx="0">
                  <c:v>0.4942251580085365</c:v>
                </c:pt>
                <c:pt idx="1">
                  <c:v>0.16303179534110085</c:v>
                </c:pt>
                <c:pt idx="2">
                  <c:v>0.11728117075497109</c:v>
                </c:pt>
                <c:pt idx="3">
                  <c:v>5.5485189578752772E-2</c:v>
                </c:pt>
                <c:pt idx="4">
                  <c:v>3.579506515073775E-2</c:v>
                </c:pt>
                <c:pt idx="5">
                  <c:v>6.8866836640609098E-3</c:v>
                </c:pt>
                <c:pt idx="6">
                  <c:v>3.3363306046397994E-3</c:v>
                </c:pt>
                <c:pt idx="7">
                  <c:v>0.12395860689720023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287-4AD1-8B1C-518ABCD2E7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ja-JP" altLang="en-US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特定事業所排出割合</a:t>
            </a:r>
            <a:r>
              <a:rPr lang="en-US" sz="1200"/>
              <a:t>(</a:t>
            </a:r>
            <a:r>
              <a:rPr lang="ja-JP" sz="1200"/>
              <a:t>全国</a:t>
            </a:r>
            <a:r>
              <a:rPr lang="en-US" sz="1200"/>
              <a:t>)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54667158479431"/>
          <c:y val="0.15852931125991523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特定事業所とりまとめ!$I$70</c:f>
              <c:strCache>
                <c:ptCount val="1"/>
                <c:pt idx="0">
                  <c:v>全国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99-4DD8-82F7-9C801C9EF49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99-4DD8-82F7-9C801C9EF49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99-4DD8-82F7-9C801C9EF49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99-4DD8-82F7-9C801C9EF49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99-4DD8-82F7-9C801C9EF49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A99-4DD8-82F7-9C801C9EF49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A99-4DD8-82F7-9C801C9EF49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A99-4DD8-82F7-9C801C9EF495}"/>
              </c:ext>
            </c:extLst>
          </c:dPt>
          <c:dLbls>
            <c:dLbl>
              <c:idx val="0"/>
              <c:layout>
                <c:manualLayout>
                  <c:x val="-0.18742976400706385"/>
                  <c:y val="7.89699071549574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99-4DD8-82F7-9C801C9EF495}"/>
                </c:ext>
              </c:extLst>
            </c:dLbl>
            <c:dLbl>
              <c:idx val="1"/>
              <c:layout>
                <c:manualLayout>
                  <c:x val="-5.9830298094279706E-2"/>
                  <c:y val="-0.160812557710064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99-4DD8-82F7-9C801C9EF495}"/>
                </c:ext>
              </c:extLst>
            </c:dLbl>
            <c:dLbl>
              <c:idx val="2"/>
              <c:layout>
                <c:manualLayout>
                  <c:x val="0.14873966404191186"/>
                  <c:y val="-1.10804778211587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57617728531855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8A99-4DD8-82F7-9C801C9EF495}"/>
                </c:ext>
              </c:extLst>
            </c:dLbl>
            <c:dLbl>
              <c:idx val="3"/>
              <c:layout>
                <c:manualLayout>
                  <c:x val="1.4689783181581487E-2"/>
                  <c:y val="-9.512799819690128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03435325306529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8A99-4DD8-82F7-9C801C9EF495}"/>
                </c:ext>
              </c:extLst>
            </c:dLbl>
            <c:dLbl>
              <c:idx val="4"/>
              <c:layout>
                <c:manualLayout>
                  <c:x val="0"/>
                  <c:y val="5.14162322507470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273378201385492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8A99-4DD8-82F7-9C801C9EF495}"/>
                </c:ext>
              </c:extLst>
            </c:dLbl>
            <c:dLbl>
              <c:idx val="5"/>
              <c:layout>
                <c:manualLayout>
                  <c:x val="2.2612250674598797E-2"/>
                  <c:y val="7.53834856515511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80121033280208"/>
                      <c:h val="0.25824561403508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8A99-4DD8-82F7-9C801C9EF495}"/>
                </c:ext>
              </c:extLst>
            </c:dLbl>
            <c:dLbl>
              <c:idx val="6"/>
              <c:layout>
                <c:manualLayout>
                  <c:x val="2.1771200012529909E-2"/>
                  <c:y val="-2.43217658734486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215236364917829"/>
                      <c:h val="0.19915050784856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8A99-4DD8-82F7-9C801C9EF4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特定事業所とりまとめ!$I$71:$I$78</c:f>
              <c:numCache>
                <c:formatCode>0.0%</c:formatCode>
                <c:ptCount val="8"/>
                <c:pt idx="0">
                  <c:v>0.38036511765886516</c:v>
                </c:pt>
                <c:pt idx="1">
                  <c:v>0.17140891764541594</c:v>
                </c:pt>
                <c:pt idx="2">
                  <c:v>6.8269538024037291E-2</c:v>
                </c:pt>
                <c:pt idx="3">
                  <c:v>3.4318746789412345E-2</c:v>
                </c:pt>
                <c:pt idx="4">
                  <c:v>0.12127378497532981</c:v>
                </c:pt>
                <c:pt idx="5">
                  <c:v>1.4736275719670386E-2</c:v>
                </c:pt>
                <c:pt idx="6">
                  <c:v>5.7578795803144601E-2</c:v>
                </c:pt>
                <c:pt idx="7">
                  <c:v>0.15204882338412448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A99-4DD8-82F7-9C801C9EF495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特定事業所とりまとめ!$S$60</c:f>
              <c:numCache>
                <c:formatCode>#,##0_);[Red]\(#,##0\)</c:formatCode>
                <c:ptCount val="1"/>
                <c:pt idx="0">
                  <c:v>395933.68846999999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A99-4DD8-82F7-9C801C9EF4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ja-JP" altLang="en-US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特定事業所排出割合</a:t>
            </a:r>
            <a:r>
              <a:rPr lang="en-US" sz="1200"/>
              <a:t>(</a:t>
            </a:r>
            <a:r>
              <a:rPr lang="ja-JP" sz="1200"/>
              <a:t>東海三県</a:t>
            </a:r>
            <a:r>
              <a:rPr lang="en-US" sz="1200"/>
              <a:t>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54667158479431"/>
          <c:y val="0.15852931125991523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特定事業所とりまとめ!$J$70</c:f>
              <c:strCache>
                <c:ptCount val="1"/>
                <c:pt idx="0">
                  <c:v>東海三県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8B-4933-828E-78C57A58B9A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8B-4933-828E-78C57A58B9A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F8B-4933-828E-78C57A58B9A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F8B-4933-828E-78C57A58B9A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F8B-4933-828E-78C57A58B9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F8B-4933-828E-78C57A58B9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F8B-4933-828E-78C57A58B9A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F8B-4933-828E-78C57A58B9A5}"/>
              </c:ext>
            </c:extLst>
          </c:dPt>
          <c:dLbls>
            <c:dLbl>
              <c:idx val="0"/>
              <c:layout>
                <c:manualLayout>
                  <c:x val="-0.18733628157990259"/>
                  <c:y val="6.78895747449851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8B-4933-828E-78C57A58B9A5}"/>
                </c:ext>
              </c:extLst>
            </c:dLbl>
            <c:dLbl>
              <c:idx val="1"/>
              <c:layout>
                <c:manualLayout>
                  <c:x val="-6.3381959019109688E-2"/>
                  <c:y val="-0.134958448753462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8B-4933-828E-78C57A58B9A5}"/>
                </c:ext>
              </c:extLst>
            </c:dLbl>
            <c:dLbl>
              <c:idx val="2"/>
              <c:layout>
                <c:manualLayout>
                  <c:x val="0.10490060516640104"/>
                  <c:y val="-1.454111864825761E-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57617728531855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5F8B-4933-828E-78C57A58B9A5}"/>
                </c:ext>
              </c:extLst>
            </c:dLbl>
            <c:dLbl>
              <c:idx val="3"/>
              <c:layout>
                <c:manualLayout>
                  <c:x val="6.4791564753593933E-2"/>
                  <c:y val="-7.59947942795240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03435325306529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5F8B-4933-828E-78C57A58B9A5}"/>
                </c:ext>
              </c:extLst>
            </c:dLbl>
            <c:dLbl>
              <c:idx val="4"/>
              <c:layout>
                <c:manualLayout>
                  <c:x val="0"/>
                  <c:y val="5.14162322507470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273378201385492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5F8B-4933-828E-78C57A58B9A5}"/>
                </c:ext>
              </c:extLst>
            </c:dLbl>
            <c:dLbl>
              <c:idx val="5"/>
              <c:layout>
                <c:manualLayout>
                  <c:x val="2.2612250674598797E-2"/>
                  <c:y val="7.53834856515511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80121033280208"/>
                      <c:h val="0.25824561403508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5F8B-4933-828E-78C57A58B9A5}"/>
                </c:ext>
              </c:extLst>
            </c:dLbl>
            <c:dLbl>
              <c:idx val="6"/>
              <c:layout>
                <c:manualLayout>
                  <c:x val="6.2079855138785734E-3"/>
                  <c:y val="-7.60299837866527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F8B-4933-828E-78C57A58B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特定事業所とりまとめ!$J$71:$J$78</c:f>
              <c:numCache>
                <c:formatCode>0.0%</c:formatCode>
                <c:ptCount val="8"/>
                <c:pt idx="0">
                  <c:v>0.35802275551410101</c:v>
                </c:pt>
                <c:pt idx="1">
                  <c:v>0.12420508717235448</c:v>
                </c:pt>
                <c:pt idx="2">
                  <c:v>8.3318191444968992E-2</c:v>
                </c:pt>
                <c:pt idx="3">
                  <c:v>0.10054504365791835</c:v>
                </c:pt>
                <c:pt idx="4">
                  <c:v>0.10563398386288651</c:v>
                </c:pt>
                <c:pt idx="5">
                  <c:v>2.1118135965173018E-2</c:v>
                </c:pt>
                <c:pt idx="6">
                  <c:v>3.4171221838447889E-2</c:v>
                </c:pt>
                <c:pt idx="7">
                  <c:v>0.17298558054414978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F8B-4933-828E-78C57A58B9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ja-JP" altLang="en-US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特定事業所排出割合</a:t>
            </a:r>
            <a:r>
              <a:rPr lang="en-US" sz="1200"/>
              <a:t>(</a:t>
            </a:r>
            <a:r>
              <a:rPr lang="ja-JP" sz="1200"/>
              <a:t>内陸部</a:t>
            </a:r>
            <a:r>
              <a:rPr lang="en-US" sz="1200"/>
              <a:t>)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54667158479431"/>
          <c:y val="0.15852931125991523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特定事業所とりまとめ!$K$70</c:f>
              <c:strCache>
                <c:ptCount val="1"/>
                <c:pt idx="0">
                  <c:v>内陸部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2C14-4840-96F5-318F50CE925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2C14-4840-96F5-318F50CE925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2C14-4840-96F5-318F50CE925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2C14-4840-96F5-318F50CE925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2C14-4840-96F5-318F50CE925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2C14-4840-96F5-318F50CE925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2C14-4840-96F5-318F50CE925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C14-4840-96F5-318F50CE925D}"/>
              </c:ext>
            </c:extLst>
          </c:dPt>
          <c:dLbls>
            <c:dLbl>
              <c:idx val="0"/>
              <c:layout>
                <c:manualLayout>
                  <c:x val="-7.4607273042874553E-2"/>
                  <c:y val="7.71231850866287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161895819854507"/>
                      <c:h val="0.153130193905817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C14-4840-96F5-318F50CE925D}"/>
                </c:ext>
              </c:extLst>
            </c:dLbl>
            <c:dLbl>
              <c:idx val="1"/>
              <c:layout>
                <c:manualLayout>
                  <c:x val="-4.1462429581354245E-2"/>
                  <c:y val="5.24213143717146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14-4840-96F5-318F50CE925D}"/>
                </c:ext>
              </c:extLst>
            </c:dLbl>
            <c:dLbl>
              <c:idx val="2"/>
              <c:layout>
                <c:manualLayout>
                  <c:x val="3.6194345599722268E-2"/>
                  <c:y val="8.864295010215135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20683287165281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2C14-4840-96F5-318F50CE925D}"/>
                </c:ext>
              </c:extLst>
            </c:dLbl>
            <c:dLbl>
              <c:idx val="3"/>
              <c:layout>
                <c:manualLayout>
                  <c:x val="-8.4186067705749615E-2"/>
                  <c:y val="0.134531521509949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03435325306529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2C14-4840-96F5-318F50CE925D}"/>
                </c:ext>
              </c:extLst>
            </c:dLbl>
            <c:dLbl>
              <c:idx val="4"/>
              <c:layout>
                <c:manualLayout>
                  <c:x val="-4.9781239917302704E-2"/>
                  <c:y val="-0.140350877192982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273378201385492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2C14-4840-96F5-318F50CE925D}"/>
                </c:ext>
              </c:extLst>
            </c:dLbl>
            <c:dLbl>
              <c:idx val="5"/>
              <c:layout>
                <c:manualLayout>
                  <c:x val="0.15256386990894882"/>
                  <c:y val="-1.75438596491229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545801707405597"/>
                      <c:h val="0.22315789473684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2C14-4840-96F5-318F50CE925D}"/>
                </c:ext>
              </c:extLst>
            </c:dLbl>
            <c:dLbl>
              <c:idx val="6"/>
              <c:layout>
                <c:manualLayout>
                  <c:x val="3.4390237648135584E-2"/>
                  <c:y val="-6.49496513766804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14-4840-96F5-318F50CE9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特定事業所とりまとめ!$K$71:$K$78</c:f>
              <c:numCache>
                <c:formatCode>0.0%</c:formatCode>
                <c:ptCount val="8"/>
                <c:pt idx="0">
                  <c:v>2.727530240762327E-2</c:v>
                </c:pt>
                <c:pt idx="1">
                  <c:v>2.9920150900059391E-2</c:v>
                </c:pt>
                <c:pt idx="2">
                  <c:v>8.4410360977003255E-4</c:v>
                </c:pt>
                <c:pt idx="3">
                  <c:v>0.20996625577377967</c:v>
                </c:pt>
                <c:pt idx="4">
                  <c:v>0.27522750107486993</c:v>
                </c:pt>
                <c:pt idx="5">
                  <c:v>5.5677119627678198E-2</c:v>
                </c:pt>
                <c:pt idx="6">
                  <c:v>0.10904920897831454</c:v>
                </c:pt>
                <c:pt idx="7">
                  <c:v>0.29204035762790531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C14-4840-96F5-318F50CE92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ja-JP" altLang="en-US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特定事業所排出割合</a:t>
            </a:r>
            <a:r>
              <a:rPr lang="en-US"/>
              <a:t>(</a:t>
            </a:r>
            <a:r>
              <a:rPr lang="ja-JP"/>
              <a:t>沿岸部</a:t>
            </a:r>
            <a:r>
              <a:rPr lang="en-US"/>
              <a:t>)</a:t>
            </a:r>
            <a:endParaRPr lang="ja-JP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180939428129589"/>
          <c:y val="0.19546375262648952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特定事業所とりまとめ!$L$70</c:f>
              <c:strCache>
                <c:ptCount val="1"/>
                <c:pt idx="0">
                  <c:v>沿岸部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9287-4AD1-8B1C-518ABCD2E77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9287-4AD1-8B1C-518ABCD2E77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9287-4AD1-8B1C-518ABCD2E77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9287-4AD1-8B1C-518ABCD2E77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9287-4AD1-8B1C-518ABCD2E77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9287-4AD1-8B1C-518ABCD2E77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9287-4AD1-8B1C-518ABCD2E77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9287-4AD1-8B1C-518ABCD2E77F}"/>
              </c:ext>
            </c:extLst>
          </c:dPt>
          <c:dLbls>
            <c:dLbl>
              <c:idx val="0"/>
              <c:layout>
                <c:manualLayout>
                  <c:x val="-0.21864989506241025"/>
                  <c:y val="-1.33661962614784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87-4AD1-8B1C-518ABCD2E77F}"/>
                </c:ext>
              </c:extLst>
            </c:dLbl>
            <c:dLbl>
              <c:idx val="1"/>
              <c:layout>
                <c:manualLayout>
                  <c:x val="0.13702516726894004"/>
                  <c:y val="-0.1497322253000924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87-4AD1-8B1C-518ABCD2E77F}"/>
                </c:ext>
              </c:extLst>
            </c:dLbl>
            <c:dLbl>
              <c:idx val="2"/>
              <c:layout>
                <c:manualLayout>
                  <c:x val="2.9747932808382383E-2"/>
                  <c:y val="9.233595800524933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57617728531855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9287-4AD1-8B1C-518ABCD2E77F}"/>
                </c:ext>
              </c:extLst>
            </c:dLbl>
            <c:dLbl>
              <c:idx val="3"/>
              <c:layout>
                <c:manualLayout>
                  <c:x val="5.2956991368291366E-3"/>
                  <c:y val="0.114217578758333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839058875510878"/>
                      <c:h val="0.141052631578947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9287-4AD1-8B1C-518ABCD2E77F}"/>
                </c:ext>
              </c:extLst>
            </c:dLbl>
            <c:dLbl>
              <c:idx val="4"/>
              <c:layout>
                <c:manualLayout>
                  <c:x val="0"/>
                  <c:y val="0.103124450163951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525922740685802"/>
                      <c:h val="0.115198522622345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9287-4AD1-8B1C-518ABCD2E77F}"/>
                </c:ext>
              </c:extLst>
            </c:dLbl>
            <c:dLbl>
              <c:idx val="5"/>
              <c:layout>
                <c:manualLayout>
                  <c:x val="6.9281971253371607E-4"/>
                  <c:y val="4.21424884216342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90983054335391"/>
                      <c:h val="9.57340720221606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9287-4AD1-8B1C-518ABCD2E77F}"/>
                </c:ext>
              </c:extLst>
            </c:dLbl>
            <c:dLbl>
              <c:idx val="6"/>
              <c:layout>
                <c:manualLayout>
                  <c:x val="1.0958212779926845E-3"/>
                  <c:y val="-2.61684879417773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55425095864038754"/>
                      <c:h val="9.2040627885503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9287-4AD1-8B1C-518ABCD2E77F}"/>
                </c:ext>
              </c:extLst>
            </c:dLbl>
            <c:dLbl>
              <c:idx val="7"/>
              <c:layout>
                <c:manualLayout>
                  <c:x val="0.15392577421622938"/>
                  <c:y val="0.189370442268123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87-4AD1-8B1C-518ABCD2E7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特定事業所とりまとめ!$L$71:$L$78</c:f>
              <c:numCache>
                <c:formatCode>0.0%</c:formatCode>
                <c:ptCount val="8"/>
                <c:pt idx="0">
                  <c:v>0.4942251580085365</c:v>
                </c:pt>
                <c:pt idx="1">
                  <c:v>0.16303179534110085</c:v>
                </c:pt>
                <c:pt idx="2">
                  <c:v>0.11728117075497109</c:v>
                </c:pt>
                <c:pt idx="3">
                  <c:v>5.5485189578752772E-2</c:v>
                </c:pt>
                <c:pt idx="4">
                  <c:v>3.579506515073775E-2</c:v>
                </c:pt>
                <c:pt idx="5">
                  <c:v>6.8866836640609098E-3</c:v>
                </c:pt>
                <c:pt idx="6">
                  <c:v>3.3363306046397994E-3</c:v>
                </c:pt>
                <c:pt idx="7">
                  <c:v>0.12395860689720023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287-4AD1-8B1C-518ABCD2E7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r>
              <a:rPr lang="en-US"/>
              <a:t>【</a:t>
            </a:r>
            <a:r>
              <a:rPr lang="ja-JP"/>
              <a:t>参考</a:t>
            </a:r>
            <a:r>
              <a:rPr lang="en-US"/>
              <a:t>】</a:t>
            </a:r>
            <a:r>
              <a:rPr lang="ja-JP"/>
              <a:t>業種別エネルギー源別消費量の割合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6196248558102212"/>
          <c:y val="0.20106481481481481"/>
          <c:w val="0.59343330491331892"/>
          <c:h val="0.668401438533501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業種別エネルギー源別消費量!$C$19</c:f>
              <c:strCache>
                <c:ptCount val="1"/>
                <c:pt idx="0">
                  <c:v>電力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業種別エネルギー源別消費量!$B$20:$B$24</c:f>
              <c:strCache>
                <c:ptCount val="5"/>
                <c:pt idx="0">
                  <c:v>自動車製造業（二輪自動車を含む）
(1,810,329KL)</c:v>
                </c:pt>
                <c:pt idx="1">
                  <c:v>自動車部分品・附属品製造業
(4,107,437KL)</c:v>
                </c:pt>
                <c:pt idx="2">
                  <c:v>金属熱処理業
(251,574KL)</c:v>
                </c:pt>
                <c:pt idx="3">
                  <c:v>蓄電池製造業
(341,960KL)</c:v>
                </c:pt>
                <c:pt idx="4">
                  <c:v>窯業・土石製品製造業
(8,616,860KL)</c:v>
                </c:pt>
              </c:strCache>
            </c:strRef>
          </c:cat>
          <c:val>
            <c:numRef>
              <c:f>業種別エネルギー源別消費量!$C$20:$C$24</c:f>
              <c:numCache>
                <c:formatCode>0.0%</c:formatCode>
                <c:ptCount val="5"/>
                <c:pt idx="0">
                  <c:v>0.90233543184691845</c:v>
                </c:pt>
                <c:pt idx="1">
                  <c:v>0.89122389460873042</c:v>
                </c:pt>
                <c:pt idx="2">
                  <c:v>0.79023666992614494</c:v>
                </c:pt>
                <c:pt idx="3">
                  <c:v>0.92214586501345186</c:v>
                </c:pt>
                <c:pt idx="4">
                  <c:v>0.34324835264818043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1-4622-BB7B-D1EDC0B95E50}"/>
            </c:ext>
          </c:extLst>
        </c:ser>
        <c:ser>
          <c:idx val="1"/>
          <c:order val="1"/>
          <c:tx>
            <c:strRef>
              <c:f>業種別エネルギー源別消費量!$D$19</c:f>
              <c:strCache>
                <c:ptCount val="1"/>
                <c:pt idx="0">
                  <c:v>原油・石油製品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7693113338301656E-2"/>
                  <c:y val="3.448668462669072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1-4622-BB7B-D1EDC0B95E50}"/>
                </c:ext>
              </c:extLst>
            </c:dLbl>
            <c:dLbl>
              <c:idx val="1"/>
              <c:layout>
                <c:manualLayout>
                  <c:x val="-2.556287385073998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1-4622-BB7B-D1EDC0B95E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1-4622-BB7B-D1EDC0B95E5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1-4622-BB7B-D1EDC0B95E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業種別エネルギー源別消費量!$B$20:$B$24</c:f>
              <c:strCache>
                <c:ptCount val="5"/>
                <c:pt idx="0">
                  <c:v>自動車製造業（二輪自動車を含む）
(1,810,329KL)</c:v>
                </c:pt>
                <c:pt idx="1">
                  <c:v>自動車部分品・附属品製造業
(4,107,437KL)</c:v>
                </c:pt>
                <c:pt idx="2">
                  <c:v>金属熱処理業
(251,574KL)</c:v>
                </c:pt>
                <c:pt idx="3">
                  <c:v>蓄電池製造業
(341,960KL)</c:v>
                </c:pt>
                <c:pt idx="4">
                  <c:v>窯業・土石製品製造業
(8,616,860KL)</c:v>
                </c:pt>
              </c:strCache>
            </c:strRef>
          </c:cat>
          <c:val>
            <c:numRef>
              <c:f>業種別エネルギー源別消費量!$D$20:$D$24</c:f>
              <c:numCache>
                <c:formatCode>0.0%</c:formatCode>
                <c:ptCount val="5"/>
                <c:pt idx="0">
                  <c:v>3.4978724861613554E-2</c:v>
                </c:pt>
                <c:pt idx="1">
                  <c:v>1.9564511884174973E-2</c:v>
                </c:pt>
                <c:pt idx="2">
                  <c:v>1.004873317592438E-2</c:v>
                </c:pt>
                <c:pt idx="3">
                  <c:v>9.3081062112527774E-3</c:v>
                </c:pt>
                <c:pt idx="4">
                  <c:v>0.14437231195586328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D1-4622-BB7B-D1EDC0B95E50}"/>
            </c:ext>
          </c:extLst>
        </c:ser>
        <c:ser>
          <c:idx val="2"/>
          <c:order val="2"/>
          <c:tx>
            <c:strRef>
              <c:f>業種別エネルギー源別消費量!$E$19</c:f>
              <c:strCache>
                <c:ptCount val="1"/>
                <c:pt idx="0">
                  <c:v>石油・天然ガス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業種別エネルギー源別消費量!$B$20:$B$24</c:f>
              <c:strCache>
                <c:ptCount val="5"/>
                <c:pt idx="0">
                  <c:v>自動車製造業（二輪自動車を含む）
(1,810,329KL)</c:v>
                </c:pt>
                <c:pt idx="1">
                  <c:v>自動車部分品・附属品製造業
(4,107,437KL)</c:v>
                </c:pt>
                <c:pt idx="2">
                  <c:v>金属熱処理業
(251,574KL)</c:v>
                </c:pt>
                <c:pt idx="3">
                  <c:v>蓄電池製造業
(341,960KL)</c:v>
                </c:pt>
                <c:pt idx="4">
                  <c:v>窯業・土石製品製造業
(8,616,860KL)</c:v>
                </c:pt>
              </c:strCache>
            </c:strRef>
          </c:cat>
          <c:val>
            <c:numRef>
              <c:f>業種別エネルギー源別消費量!$E$20:$E$24</c:f>
              <c:numCache>
                <c:formatCode>0.0%</c:formatCode>
                <c:ptCount val="5"/>
                <c:pt idx="0">
                  <c:v>4.0023664206892781E-2</c:v>
                </c:pt>
                <c:pt idx="1">
                  <c:v>6.8636232278182233E-2</c:v>
                </c:pt>
                <c:pt idx="2">
                  <c:v>0.19948404843107792</c:v>
                </c:pt>
                <c:pt idx="3">
                  <c:v>4.3461223534916361E-2</c:v>
                </c:pt>
                <c:pt idx="4">
                  <c:v>4.8631520066474331E-2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D1-4622-BB7B-D1EDC0B95E50}"/>
            </c:ext>
          </c:extLst>
        </c:ser>
        <c:ser>
          <c:idx val="3"/>
          <c:order val="3"/>
          <c:tx>
            <c:strRef>
              <c:f>業種別エネルギー源別消費量!$F$19</c:f>
              <c:strCache>
                <c:ptCount val="1"/>
                <c:pt idx="0">
                  <c:v>石炭・石炭製品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D1-4622-BB7B-D1EDC0B95E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業種別エネルギー源別消費量!$B$20:$B$24</c:f>
              <c:strCache>
                <c:ptCount val="5"/>
                <c:pt idx="0">
                  <c:v>自動車製造業（二輪自動車を含む）
(1,810,329KL)</c:v>
                </c:pt>
                <c:pt idx="1">
                  <c:v>自動車部分品・附属品製造業
(4,107,437KL)</c:v>
                </c:pt>
                <c:pt idx="2">
                  <c:v>金属熱処理業
(251,574KL)</c:v>
                </c:pt>
                <c:pt idx="3">
                  <c:v>蓄電池製造業
(341,960KL)</c:v>
                </c:pt>
                <c:pt idx="4">
                  <c:v>窯業・土石製品製造業
(8,616,860KL)</c:v>
                </c:pt>
              </c:strCache>
            </c:strRef>
          </c:cat>
          <c:val>
            <c:numRef>
              <c:f>業種別エネルギー源別消費量!$F$20:$F$24</c:f>
              <c:numCache>
                <c:formatCode>0.0%</c:formatCode>
                <c:ptCount val="5"/>
                <c:pt idx="0">
                  <c:v>4.7494129520103808E-3</c:v>
                </c:pt>
                <c:pt idx="1">
                  <c:v>2.0390574462858468E-2</c:v>
                </c:pt>
                <c:pt idx="2">
                  <c:v>0</c:v>
                </c:pt>
                <c:pt idx="3">
                  <c:v>0</c:v>
                </c:pt>
                <c:pt idx="4">
                  <c:v>0.45007671007768491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D1-4622-BB7B-D1EDC0B95E50}"/>
            </c:ext>
          </c:extLst>
        </c:ser>
        <c:ser>
          <c:idx val="4"/>
          <c:order val="4"/>
          <c:tx>
            <c:strRef>
              <c:f>業種別エネルギー源別消費量!$G$19</c:f>
              <c:strCache>
                <c:ptCount val="1"/>
                <c:pt idx="0">
                  <c:v>その他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業種別エネルギー源別消費量!$B$20:$B$24</c:f>
              <c:strCache>
                <c:ptCount val="5"/>
                <c:pt idx="0">
                  <c:v>自動車製造業（二輪自動車を含む）
(1,810,329KL)</c:v>
                </c:pt>
                <c:pt idx="1">
                  <c:v>自動車部分品・附属品製造業
(4,107,437KL)</c:v>
                </c:pt>
                <c:pt idx="2">
                  <c:v>金属熱処理業
(251,574KL)</c:v>
                </c:pt>
                <c:pt idx="3">
                  <c:v>蓄電池製造業
(341,960KL)</c:v>
                </c:pt>
                <c:pt idx="4">
                  <c:v>窯業・土石製品製造業
(8,616,860KL)</c:v>
                </c:pt>
              </c:strCache>
            </c:strRef>
          </c:cat>
          <c:val>
            <c:numRef>
              <c:f>業種別エネルギー源別消費量!$G$20:$G$24</c:f>
              <c:numCache>
                <c:formatCode>0.0%</c:formatCode>
                <c:ptCount val="5"/>
                <c:pt idx="0">
                  <c:v>1.7913318518346665E-2</c:v>
                </c:pt>
                <c:pt idx="1">
                  <c:v>1.8478676605386765E-4</c:v>
                </c:pt>
                <c:pt idx="2">
                  <c:v>2.3452344041912122E-4</c:v>
                </c:pt>
                <c:pt idx="3">
                  <c:v>2.5087729559012749E-2</c:v>
                </c:pt>
                <c:pt idx="4">
                  <c:v>1.3671105251797058E-2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D1-4622-BB7B-D1EDC0B95E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81393472"/>
        <c:axId val="281386752"/>
      </c:barChart>
      <c:catAx>
        <c:axId val="281393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281386752"/>
        <c:crosses val="autoZero"/>
        <c:auto val="1"/>
        <c:lblAlgn val="ctr"/>
        <c:lblOffset val="100"/>
        <c:noMultiLvlLbl val="0"/>
      </c:catAx>
      <c:valAx>
        <c:axId val="2813867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28139347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1"/>
            </a:pPr>
            <a:r>
              <a:rPr lang="ja-JP" b="1"/>
              <a:t>部門別排出</a:t>
            </a:r>
            <a:r>
              <a:rPr lang="ja-JP" altLang="en-US" b="1"/>
              <a:t>割合</a:t>
            </a:r>
            <a:r>
              <a:rPr lang="ja-JP" b="1"/>
              <a:t>（東海三県）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'R3_部門別'!$F$45</c:f>
              <c:strCache>
                <c:ptCount val="1"/>
                <c:pt idx="0">
                  <c:v>東海三県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8F-4F78-91C4-77A6D762680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8F-4F78-91C4-77A6D762680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8F-4F78-91C4-77A6D762680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8F-4F78-91C4-77A6D762680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8F-4F78-91C4-77A6D762680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8F-4F78-91C4-77A6D762680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C8F-4F78-91C4-77A6D762680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C8F-4F78-91C4-77A6D762680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C8F-4F78-91C4-77A6D762680D}"/>
              </c:ext>
            </c:extLst>
          </c:dPt>
          <c:dLbls>
            <c:dLbl>
              <c:idx val="0"/>
              <c:layout>
                <c:manualLayout>
                  <c:x val="-0.1749758910149796"/>
                  <c:y val="1.63035022284263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8F-4F78-91C4-77A6D762680D}"/>
                </c:ext>
              </c:extLst>
            </c:dLbl>
            <c:dLbl>
              <c:idx val="1"/>
              <c:layout>
                <c:manualLayout>
                  <c:x val="0.1323698673174479"/>
                  <c:y val="-2.77008310249307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195549057007391"/>
                      <c:h val="8.58725761772853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7C8F-4F78-91C4-77A6D762680D}"/>
                </c:ext>
              </c:extLst>
            </c:dLbl>
            <c:dLbl>
              <c:idx val="2"/>
              <c:layout>
                <c:manualLayout>
                  <c:x val="-0.15027652745247816"/>
                  <c:y val="-2.34043666979300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674218250960762"/>
                      <c:h val="9.7524083727761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7C8F-4F78-91C4-77A6D762680D}"/>
                </c:ext>
              </c:extLst>
            </c:dLbl>
            <c:dLbl>
              <c:idx val="6"/>
              <c:layout>
                <c:manualLayout>
                  <c:x val="-0.11365171586984175"/>
                  <c:y val="5.14560749158432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C8F-4F78-91C4-77A6D762680D}"/>
                </c:ext>
              </c:extLst>
            </c:dLbl>
            <c:dLbl>
              <c:idx val="7"/>
              <c:layout>
                <c:manualLayout>
                  <c:x val="-3.354362621965655E-2"/>
                  <c:y val="-7.005620142357551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C8F-4F78-91C4-77A6D762680D}"/>
                </c:ext>
              </c:extLst>
            </c:dLbl>
            <c:dLbl>
              <c:idx val="8"/>
              <c:layout>
                <c:manualLayout>
                  <c:x val="0.14452958071956201"/>
                  <c:y val="2.04708414218305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07388392646648"/>
                      <c:h val="0.111283471837488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7C8F-4F78-91C4-77A6D7626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'R3_部門別'!$D$47:$D$55</c:f>
              <c:strCache>
                <c:ptCount val="9"/>
                <c:pt idx="0">
                  <c:v>製造業</c:v>
                </c:pt>
                <c:pt idx="1">
                  <c:v>建設業・鉱業</c:v>
                </c:pt>
                <c:pt idx="2">
                  <c:v>農林水産業</c:v>
                </c:pt>
                <c:pt idx="3">
                  <c:v>業務その他</c:v>
                </c:pt>
                <c:pt idx="4">
                  <c:v>家庭部門</c:v>
                </c:pt>
                <c:pt idx="5">
                  <c:v>自動車</c:v>
                </c:pt>
                <c:pt idx="6">
                  <c:v>鉄道</c:v>
                </c:pt>
                <c:pt idx="7">
                  <c:v>船舶</c:v>
                </c:pt>
                <c:pt idx="8">
                  <c:v>一般廃棄物</c:v>
                </c:pt>
              </c:strCache>
            </c:strRef>
          </c:cat>
          <c:val>
            <c:numRef>
              <c:f>'R3_部門別'!$F$47:$F$55</c:f>
              <c:numCache>
                <c:formatCode>0.0%</c:formatCode>
                <c:ptCount val="9"/>
                <c:pt idx="0">
                  <c:v>0.48775100235082097</c:v>
                </c:pt>
                <c:pt idx="1">
                  <c:v>7.4867544552538485E-3</c:v>
                </c:pt>
                <c:pt idx="2">
                  <c:v>1.1205993068169799E-2</c:v>
                </c:pt>
                <c:pt idx="3">
                  <c:v>0.1677824445998744</c:v>
                </c:pt>
                <c:pt idx="4">
                  <c:v>0.13461537419005243</c:v>
                </c:pt>
                <c:pt idx="5">
                  <c:v>0.16585323129003637</c:v>
                </c:pt>
                <c:pt idx="6">
                  <c:v>6.920201405810871E-3</c:v>
                </c:pt>
                <c:pt idx="7">
                  <c:v>5.3611416836489706E-3</c:v>
                </c:pt>
                <c:pt idx="8">
                  <c:v>1.302385695633237E-2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7C8F-4F78-91C4-77A6D76268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5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ja-JP"/>
              <a:t>部門別排出</a:t>
            </a:r>
            <a:r>
              <a:rPr lang="ja-JP" altLang="en-US"/>
              <a:t>割合</a:t>
            </a:r>
            <a:r>
              <a:rPr lang="ja-JP"/>
              <a:t>（内陸部）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'R3_部門別'!$G$45</c:f>
              <c:strCache>
                <c:ptCount val="1"/>
                <c:pt idx="0">
                  <c:v>内陸部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EF35-4593-B3D6-64F0B92BB6F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EF35-4593-B3D6-64F0B92BB6F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EF35-4593-B3D6-64F0B92BB6F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EF35-4593-B3D6-64F0B92BB6F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EF35-4593-B3D6-64F0B92BB6F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EF35-4593-B3D6-64F0B92BB6F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EF35-4593-B3D6-64F0B92BB6F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EF35-4593-B3D6-64F0B92BB6F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EF35-4593-B3D6-64F0B92BB6F5}"/>
              </c:ext>
            </c:extLst>
          </c:dPt>
          <c:dLbls>
            <c:dLbl>
              <c:idx val="0"/>
              <c:layout>
                <c:manualLayout>
                  <c:x val="-0.1749758910149796"/>
                  <c:y val="-2.06309391381478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35-4593-B3D6-64F0B92BB6F5}"/>
                </c:ext>
              </c:extLst>
            </c:dLbl>
            <c:dLbl>
              <c:idx val="1"/>
              <c:layout>
                <c:manualLayout>
                  <c:x val="0.20485812799128844"/>
                  <c:y val="-1.29270544783010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195549057007391"/>
                      <c:h val="8.58725761772853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EF35-4593-B3D6-64F0B92BB6F5}"/>
                </c:ext>
              </c:extLst>
            </c:dLbl>
            <c:dLbl>
              <c:idx val="2"/>
              <c:layout>
                <c:manualLayout>
                  <c:x val="-6.9243288073460071E-2"/>
                  <c:y val="-2.34043666979300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674218250960762"/>
                      <c:h val="9.7524083727761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EF35-4593-B3D6-64F0B92BB6F5}"/>
                </c:ext>
              </c:extLst>
            </c:dLbl>
            <c:dLbl>
              <c:idx val="6"/>
              <c:layout>
                <c:manualLayout>
                  <c:x val="-0.11365171586984175"/>
                  <c:y val="5.14560749158432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F35-4593-B3D6-64F0B92BB6F5}"/>
                </c:ext>
              </c:extLst>
            </c:dLbl>
            <c:dLbl>
              <c:idx val="7"/>
              <c:layout>
                <c:manualLayout>
                  <c:x val="-4.9301943757448036E-2"/>
                  <c:y val="-3.312176005700135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F35-4593-B3D6-64F0B92BB6F5}"/>
                </c:ext>
              </c:extLst>
            </c:dLbl>
            <c:dLbl>
              <c:idx val="8"/>
              <c:layout>
                <c:manualLayout>
                  <c:x val="0.14452958071956201"/>
                  <c:y val="2.04708414218305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07388392646648"/>
                      <c:h val="0.111283471837488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EF35-4593-B3D6-64F0B92BB6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'R3_部門別'!$D$47:$D$55</c:f>
              <c:strCache>
                <c:ptCount val="9"/>
                <c:pt idx="0">
                  <c:v>製造業</c:v>
                </c:pt>
                <c:pt idx="1">
                  <c:v>建設業・鉱業</c:v>
                </c:pt>
                <c:pt idx="2">
                  <c:v>農林水産業</c:v>
                </c:pt>
                <c:pt idx="3">
                  <c:v>業務その他</c:v>
                </c:pt>
                <c:pt idx="4">
                  <c:v>家庭部門</c:v>
                </c:pt>
                <c:pt idx="5">
                  <c:v>自動車</c:v>
                </c:pt>
                <c:pt idx="6">
                  <c:v>鉄道</c:v>
                </c:pt>
                <c:pt idx="7">
                  <c:v>船舶</c:v>
                </c:pt>
                <c:pt idx="8">
                  <c:v>一般廃棄物</c:v>
                </c:pt>
              </c:strCache>
            </c:strRef>
          </c:cat>
          <c:val>
            <c:numRef>
              <c:f>'R3_部門別'!$G$47:$G$55</c:f>
              <c:numCache>
                <c:formatCode>0.0%</c:formatCode>
                <c:ptCount val="9"/>
                <c:pt idx="0">
                  <c:v>0.53195986434623532</c:v>
                </c:pt>
                <c:pt idx="1">
                  <c:v>6.4709541020647344E-3</c:v>
                </c:pt>
                <c:pt idx="2">
                  <c:v>1.2057768331436135E-2</c:v>
                </c:pt>
                <c:pt idx="3">
                  <c:v>0.13712550942623525</c:v>
                </c:pt>
                <c:pt idx="4">
                  <c:v>0.12676294669688656</c:v>
                </c:pt>
                <c:pt idx="5">
                  <c:v>0.16568778770820669</c:v>
                </c:pt>
                <c:pt idx="6">
                  <c:v>6.607188118444623E-3</c:v>
                </c:pt>
                <c:pt idx="7">
                  <c:v>1.1407655550354713E-3</c:v>
                </c:pt>
                <c:pt idx="8">
                  <c:v>1.2187215715455328E-2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F35-4593-B3D6-64F0B92BB6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5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ja-JP"/>
              <a:t>部門別排出</a:t>
            </a:r>
            <a:r>
              <a:rPr lang="ja-JP" altLang="en-US"/>
              <a:t>割合</a:t>
            </a:r>
            <a:r>
              <a:rPr lang="ja-JP"/>
              <a:t>（沿岸部）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'R3_部門別'!$H$45</c:f>
              <c:strCache>
                <c:ptCount val="1"/>
                <c:pt idx="0">
                  <c:v>沿岸部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F43A-40AF-9F60-1BD0EB88C65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F43A-40AF-9F60-1BD0EB88C65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F43A-40AF-9F60-1BD0EB88C65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F43A-40AF-9F60-1BD0EB88C65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F43A-40AF-9F60-1BD0EB88C65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F43A-40AF-9F60-1BD0EB88C65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F43A-40AF-9F60-1BD0EB88C65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F43A-40AF-9F60-1BD0EB88C65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F43A-40AF-9F60-1BD0EB88C65D}"/>
              </c:ext>
            </c:extLst>
          </c:dPt>
          <c:dLbls>
            <c:dLbl>
              <c:idx val="0"/>
              <c:layout>
                <c:manualLayout>
                  <c:x val="-0.15921757347718815"/>
                  <c:y val="6.431827600497305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3A-40AF-9F60-1BD0EB88C65D}"/>
                </c:ext>
              </c:extLst>
            </c:dLbl>
            <c:dLbl>
              <c:idx val="1"/>
              <c:layout>
                <c:manualLayout>
                  <c:x val="0.20485812799128844"/>
                  <c:y val="-1.29270544783010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195549057007391"/>
                      <c:h val="8.58725761772853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43A-40AF-9F60-1BD0EB88C65D}"/>
                </c:ext>
              </c:extLst>
            </c:dLbl>
            <c:dLbl>
              <c:idx val="2"/>
              <c:layout>
                <c:manualLayout>
                  <c:x val="-0.14488321225485895"/>
                  <c:y val="1.72235188053016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674218250960762"/>
                      <c:h val="9.7524083727761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43A-40AF-9F60-1BD0EB88C65D}"/>
                </c:ext>
              </c:extLst>
            </c:dLbl>
            <c:dLbl>
              <c:idx val="6"/>
              <c:layout>
                <c:manualLayout>
                  <c:x val="-0.11365171586984175"/>
                  <c:y val="5.14560749158432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43A-40AF-9F60-1BD0EB88C65D}"/>
                </c:ext>
              </c:extLst>
            </c:dLbl>
            <c:dLbl>
              <c:idx val="7"/>
              <c:layout>
                <c:manualLayout>
                  <c:x val="-4.9301943757448036E-2"/>
                  <c:y val="-3.312176005700135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43A-40AF-9F60-1BD0EB88C65D}"/>
                </c:ext>
              </c:extLst>
            </c:dLbl>
            <c:dLbl>
              <c:idx val="8"/>
              <c:layout>
                <c:manualLayout>
                  <c:x val="0.14452958071956201"/>
                  <c:y val="2.04708414218305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07388392646648"/>
                      <c:h val="0.111283471837488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43A-40AF-9F60-1BD0EB88C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'R3_部門別'!$D$47:$D$55</c:f>
              <c:strCache>
                <c:ptCount val="9"/>
                <c:pt idx="0">
                  <c:v>製造業</c:v>
                </c:pt>
                <c:pt idx="1">
                  <c:v>建設業・鉱業</c:v>
                </c:pt>
                <c:pt idx="2">
                  <c:v>農林水産業</c:v>
                </c:pt>
                <c:pt idx="3">
                  <c:v>業務その他</c:v>
                </c:pt>
                <c:pt idx="4">
                  <c:v>家庭部門</c:v>
                </c:pt>
                <c:pt idx="5">
                  <c:v>自動車</c:v>
                </c:pt>
                <c:pt idx="6">
                  <c:v>鉄道</c:v>
                </c:pt>
                <c:pt idx="7">
                  <c:v>船舶</c:v>
                </c:pt>
                <c:pt idx="8">
                  <c:v>一般廃棄物</c:v>
                </c:pt>
              </c:strCache>
            </c:strRef>
          </c:cat>
          <c:val>
            <c:numRef>
              <c:f>'R3_部門別'!$H$47:$H$55</c:f>
              <c:numCache>
                <c:formatCode>0.0%</c:formatCode>
                <c:ptCount val="9"/>
                <c:pt idx="0">
                  <c:v>0.41786012822197005</c:v>
                </c:pt>
                <c:pt idx="1">
                  <c:v>9.0926581456077619E-3</c:v>
                </c:pt>
                <c:pt idx="2">
                  <c:v>9.8594006651083598E-3</c:v>
                </c:pt>
                <c:pt idx="3">
                  <c:v>0.21624874526193186</c:v>
                </c:pt>
                <c:pt idx="4">
                  <c:v>0.14702946939086783</c:v>
                </c:pt>
                <c:pt idx="5">
                  <c:v>0.16611478510597225</c:v>
                </c:pt>
                <c:pt idx="6">
                  <c:v>7.4150517883029947E-3</c:v>
                </c:pt>
                <c:pt idx="7">
                  <c:v>1.2033237807994566E-2</c:v>
                </c:pt>
                <c:pt idx="8">
                  <c:v>1.4346523612244217E-2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43A-40AF-9F60-1BD0EB88C6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5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ja-JP" altLang="en-US"/>
              <a:t>東海三県のエリア別割合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'R3_部門別'!$V$51</c:f>
              <c:strCache>
                <c:ptCount val="1"/>
                <c:pt idx="0">
                  <c:v>排出量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rgbClr val="A8B7DF"/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BA-4099-857B-60C36F5CC5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BA-4099-857B-60C36F5CC53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BA-4099-857B-60C36F5CC53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BA-4099-857B-60C36F5CC53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BA-4099-857B-60C36F5CC53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EBA-4099-857B-60C36F5CC53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EBA-4099-857B-60C36F5CC53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EBA-4099-857B-60C36F5CC534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EBA-4099-857B-60C36F5CC534}"/>
              </c:ext>
            </c:extLst>
          </c:dPt>
          <c:dLbls>
            <c:dLbl>
              <c:idx val="0"/>
              <c:layout>
                <c:manualLayout>
                  <c:x val="-0.20019685234832688"/>
                  <c:y val="7.91073298429319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BA-4099-857B-60C36F5CC534}"/>
                </c:ext>
              </c:extLst>
            </c:dLbl>
            <c:dLbl>
              <c:idx val="1"/>
              <c:layout>
                <c:manualLayout>
                  <c:x val="0.20012908350709957"/>
                  <c:y val="-6.8337260034904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83608876973488"/>
                      <c:h val="0.174528795811518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EBA-4099-857B-60C36F5CC534}"/>
                </c:ext>
              </c:extLst>
            </c:dLbl>
            <c:dLbl>
              <c:idx val="2"/>
              <c:layout>
                <c:manualLayout>
                  <c:x val="-6.9243288073460071E-2"/>
                  <c:y val="-2.34043666979300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674218250960762"/>
                      <c:h val="9.7524083727761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EBA-4099-857B-60C36F5CC534}"/>
                </c:ext>
              </c:extLst>
            </c:dLbl>
            <c:dLbl>
              <c:idx val="6"/>
              <c:layout>
                <c:manualLayout>
                  <c:x val="-0.11365171586984175"/>
                  <c:y val="5.1456074915843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BA-4099-857B-60C36F5CC534}"/>
                </c:ext>
              </c:extLst>
            </c:dLbl>
            <c:dLbl>
              <c:idx val="7"/>
              <c:layout>
                <c:manualLayout>
                  <c:x val="-4.9301943757448036E-2"/>
                  <c:y val="-3.312176005700135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BA-4099-857B-60C36F5CC534}"/>
                </c:ext>
              </c:extLst>
            </c:dLbl>
            <c:dLbl>
              <c:idx val="8"/>
              <c:layout>
                <c:manualLayout>
                  <c:x val="0.14452958071956201"/>
                  <c:y val="2.0470841421830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07388392646648"/>
                      <c:h val="0.111283471837488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5EBA-4099-857B-60C36F5CC53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'R3_部門別'!$W$50:$X$50</c:f>
              <c:strCache>
                <c:ptCount val="2"/>
                <c:pt idx="0">
                  <c:v>沿岸部</c:v>
                </c:pt>
                <c:pt idx="1">
                  <c:v>内陸部</c:v>
                </c:pt>
              </c:strCache>
            </c:strRef>
          </c:cat>
          <c:val>
            <c:numRef>
              <c:f>'R3_部門別'!$W$51:$X$51</c:f>
              <c:numCache>
                <c:formatCode>#,##0</c:formatCode>
                <c:ptCount val="2"/>
                <c:pt idx="0">
                  <c:v>37786</c:v>
                </c:pt>
                <c:pt idx="1">
                  <c:v>59737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EBA-4099-857B-60C36F5CC5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5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r>
              <a:rPr lang="en-US" altLang="ja-JP" b="1"/>
              <a:t>2010</a:t>
            </a:r>
            <a:r>
              <a:rPr lang="ja-JP" altLang="en-US" b="1"/>
              <a:t>年度</a:t>
            </a:r>
            <a:r>
              <a:rPr lang="en-US" b="1"/>
              <a:t>(</a:t>
            </a:r>
            <a:r>
              <a:rPr lang="ja-JP" b="1"/>
              <a:t>全国</a:t>
            </a:r>
            <a:r>
              <a:rPr lang="en-US" b="1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554667158479431"/>
          <c:y val="0.15852931125991523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特定事業所とりまとめ!$E$70</c:f>
              <c:strCache>
                <c:ptCount val="1"/>
                <c:pt idx="0">
                  <c:v>全国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C-4B49-8706-E997250E21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EC-4B49-8706-E997250E21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EC-4B49-8706-E997250E21A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EC-4B49-8706-E997250E21A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EC-4B49-8706-E997250E21A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4EC-4B49-8706-E997250E21A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4EC-4B49-8706-E997250E21A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4EC-4B49-8706-E997250E21AB}"/>
              </c:ext>
            </c:extLst>
          </c:dPt>
          <c:dLbls>
            <c:dLbl>
              <c:idx val="0"/>
              <c:layout>
                <c:manualLayout>
                  <c:x val="-0.19986172697290558"/>
                  <c:y val="1.24879126951236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EC-4B49-8706-E997250E21AB}"/>
                </c:ext>
              </c:extLst>
            </c:dLbl>
            <c:dLbl>
              <c:idx val="1"/>
              <c:layout>
                <c:manualLayout>
                  <c:x val="-3.8862166842877658E-3"/>
                  <c:y val="-0.1275715604801477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EC-4B49-8706-E997250E21AB}"/>
                </c:ext>
              </c:extLst>
            </c:dLbl>
            <c:dLbl>
              <c:idx val="2"/>
              <c:layout>
                <c:manualLayout>
                  <c:x val="0.14873966404191186"/>
                  <c:y val="-1.10804778211587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57617728531855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4EC-4B49-8706-E997250E21AB}"/>
                </c:ext>
              </c:extLst>
            </c:dLbl>
            <c:dLbl>
              <c:idx val="3"/>
              <c:layout>
                <c:manualLayout>
                  <c:x val="1.4689783181581487E-2"/>
                  <c:y val="-9.512799819690128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03435325306529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4EC-4B49-8706-E997250E21AB}"/>
                </c:ext>
              </c:extLst>
            </c:dLbl>
            <c:dLbl>
              <c:idx val="4"/>
              <c:layout>
                <c:manualLayout>
                  <c:x val="0"/>
                  <c:y val="5.14162322507470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273378201385492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4EC-4B49-8706-E997250E21AB}"/>
                </c:ext>
              </c:extLst>
            </c:dLbl>
            <c:dLbl>
              <c:idx val="5"/>
              <c:layout>
                <c:manualLayout>
                  <c:x val="2.2612250674598797E-2"/>
                  <c:y val="7.53834856515511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80121033280208"/>
                      <c:h val="0.25824561403508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4EC-4B49-8706-E997250E21AB}"/>
                </c:ext>
              </c:extLst>
            </c:dLbl>
            <c:dLbl>
              <c:idx val="6"/>
              <c:layout>
                <c:manualLayout>
                  <c:x val="9.339223580186521E-3"/>
                  <c:y val="-7.97234279233101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EC-4B49-8706-E997250E21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特定事業所とりまとめ!$E$71:$E$78</c:f>
              <c:numCache>
                <c:formatCode>0.0%</c:formatCode>
                <c:ptCount val="8"/>
                <c:pt idx="0">
                  <c:v>0.40861647445398691</c:v>
                </c:pt>
                <c:pt idx="1">
                  <c:v>0.16420282942036066</c:v>
                </c:pt>
                <c:pt idx="2">
                  <c:v>6.5990825256202576E-2</c:v>
                </c:pt>
                <c:pt idx="3">
                  <c:v>3.2602310263627692E-2</c:v>
                </c:pt>
                <c:pt idx="4">
                  <c:v>0.12194410990510873</c:v>
                </c:pt>
                <c:pt idx="5">
                  <c:v>1.2590360344310323E-2</c:v>
                </c:pt>
                <c:pt idx="6">
                  <c:v>5.370762200181016E-2</c:v>
                </c:pt>
                <c:pt idx="7">
                  <c:v>0.14034546835459288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4EC-4B49-8706-E997250E21AB}"/>
            </c:ext>
          </c:extLst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AB88-42EB-BDA4-22F2DD434C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特定事業所とりまとめ!$O$60</c:f>
              <c:numCache>
                <c:formatCode>#,##0_);[Red]\(#,##0\)</c:formatCode>
                <c:ptCount val="1"/>
                <c:pt idx="0">
                  <c:v>483387.83272000001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EB7-4F8A-BF52-78B95026F8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altLang="ja-JP"/>
              <a:t>2010</a:t>
            </a:r>
            <a:r>
              <a:rPr lang="ja-JP" altLang="en-US"/>
              <a:t>年度</a:t>
            </a:r>
            <a:r>
              <a:rPr lang="en-US"/>
              <a:t>(</a:t>
            </a:r>
            <a:r>
              <a:rPr lang="ja-JP"/>
              <a:t>東海三県</a:t>
            </a:r>
            <a:r>
              <a:rPr lang="en-US"/>
              <a:t>)</a:t>
            </a:r>
            <a:endParaRPr lang="ja-JP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54667158479431"/>
          <c:y val="0.15852931125991523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特定事業所とりまとめ!$F$70</c:f>
              <c:strCache>
                <c:ptCount val="1"/>
                <c:pt idx="0">
                  <c:v>東海三県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2E49-4743-A797-C75FC2328E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2E49-4743-A797-C75FC2328E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2E49-4743-A797-C75FC2328E1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2E49-4743-A797-C75FC2328E1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2E49-4743-A797-C75FC2328E1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2E49-4743-A797-C75FC2328E1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2E49-4743-A797-C75FC2328E1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E49-4743-A797-C75FC2328E11}"/>
              </c:ext>
            </c:extLst>
          </c:dPt>
          <c:dLbls>
            <c:dLbl>
              <c:idx val="0"/>
              <c:layout>
                <c:manualLayout>
                  <c:x val="-0.18733628157990259"/>
                  <c:y val="6.78895747449851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49-4743-A797-C75FC2328E11}"/>
                </c:ext>
              </c:extLst>
            </c:dLbl>
            <c:dLbl>
              <c:idx val="1"/>
              <c:layout>
                <c:manualLayout>
                  <c:x val="-6.3381959019109688E-2"/>
                  <c:y val="-0.134958448753462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49-4743-A797-C75FC2328E11}"/>
                </c:ext>
              </c:extLst>
            </c:dLbl>
            <c:dLbl>
              <c:idx val="2"/>
              <c:layout>
                <c:manualLayout>
                  <c:x val="0.10490060516640104"/>
                  <c:y val="-1.454111864825761E-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57617728531855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2E49-4743-A797-C75FC2328E11}"/>
                </c:ext>
              </c:extLst>
            </c:dLbl>
            <c:dLbl>
              <c:idx val="3"/>
              <c:layout>
                <c:manualLayout>
                  <c:x val="6.4791564753593933E-2"/>
                  <c:y val="-7.59947942795240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03435325306529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2E49-4743-A797-C75FC2328E11}"/>
                </c:ext>
              </c:extLst>
            </c:dLbl>
            <c:dLbl>
              <c:idx val="4"/>
              <c:layout>
                <c:manualLayout>
                  <c:x val="0"/>
                  <c:y val="5.14162322507470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273378201385492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2E49-4743-A797-C75FC2328E11}"/>
                </c:ext>
              </c:extLst>
            </c:dLbl>
            <c:dLbl>
              <c:idx val="5"/>
              <c:layout>
                <c:manualLayout>
                  <c:x val="2.2612250674598797E-2"/>
                  <c:y val="7.53834856515511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80121033280208"/>
                      <c:h val="0.25824561403508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2E49-4743-A797-C75FC2328E11}"/>
                </c:ext>
              </c:extLst>
            </c:dLbl>
            <c:dLbl>
              <c:idx val="6"/>
              <c:layout>
                <c:manualLayout>
                  <c:x val="6.2079855138785734E-3"/>
                  <c:y val="-7.60299837866527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E49-4743-A797-C75FC2328E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特定事業所とりまとめ!$F$71:$F$78</c:f>
              <c:numCache>
                <c:formatCode>0.0%</c:formatCode>
                <c:ptCount val="8"/>
                <c:pt idx="0">
                  <c:v>0.36701078567280127</c:v>
                </c:pt>
                <c:pt idx="1">
                  <c:v>0.12882038740050872</c:v>
                </c:pt>
                <c:pt idx="2">
                  <c:v>7.5098767459551935E-2</c:v>
                </c:pt>
                <c:pt idx="3">
                  <c:v>0.11073430442953051</c:v>
                </c:pt>
                <c:pt idx="4">
                  <c:v>0.10678997873159642</c:v>
                </c:pt>
                <c:pt idx="5">
                  <c:v>2.358983530321038E-2</c:v>
                </c:pt>
                <c:pt idx="6">
                  <c:v>2.9739052171214097E-2</c:v>
                </c:pt>
                <c:pt idx="7">
                  <c:v>0.15821688883158666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E49-4743-A797-C75FC2328E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altLang="ja-JP"/>
              <a:t>2010</a:t>
            </a:r>
            <a:r>
              <a:rPr lang="ja-JP" altLang="en-US"/>
              <a:t>年度</a:t>
            </a:r>
            <a:r>
              <a:rPr lang="en-US"/>
              <a:t>(</a:t>
            </a:r>
            <a:r>
              <a:rPr lang="ja-JP"/>
              <a:t>内陸部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54667158479431"/>
          <c:y val="0.15852931125991523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特定事業所とりまとめ!$G$70</c:f>
              <c:strCache>
                <c:ptCount val="1"/>
                <c:pt idx="0">
                  <c:v>内陸部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30-470B-AB93-889CE0AA342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30-470B-AB93-889CE0AA342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30-470B-AB93-889CE0AA342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30-470B-AB93-889CE0AA342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E30-470B-AB93-889CE0AA342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E30-470B-AB93-889CE0AA342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E30-470B-AB93-889CE0AA342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E30-470B-AB93-889CE0AA342E}"/>
              </c:ext>
            </c:extLst>
          </c:dPt>
          <c:dLbls>
            <c:dLbl>
              <c:idx val="0"/>
              <c:layout>
                <c:manualLayout>
                  <c:x val="-7.4607273042874553E-2"/>
                  <c:y val="7.71231850866287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161895819854507"/>
                      <c:h val="0.153130193905817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E30-470B-AB93-889CE0AA342E}"/>
                </c:ext>
              </c:extLst>
            </c:dLbl>
            <c:dLbl>
              <c:idx val="1"/>
              <c:layout>
                <c:manualLayout>
                  <c:x val="-4.1462429581354245E-2"/>
                  <c:y val="5.24213143717146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30-470B-AB93-889CE0AA342E}"/>
                </c:ext>
              </c:extLst>
            </c:dLbl>
            <c:dLbl>
              <c:idx val="2"/>
              <c:layout>
                <c:manualLayout>
                  <c:x val="3.6194345599722268E-2"/>
                  <c:y val="8.864295010215135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20683287165281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1E30-470B-AB93-889CE0AA342E}"/>
                </c:ext>
              </c:extLst>
            </c:dLbl>
            <c:dLbl>
              <c:idx val="3"/>
              <c:layout>
                <c:manualLayout>
                  <c:x val="-8.4186067705749615E-2"/>
                  <c:y val="0.134531521509949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03435325306529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1E30-470B-AB93-889CE0AA342E}"/>
                </c:ext>
              </c:extLst>
            </c:dLbl>
            <c:dLbl>
              <c:idx val="4"/>
              <c:layout>
                <c:manualLayout>
                  <c:x val="-4.9781239917302704E-2"/>
                  <c:y val="-0.140350877192982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273378201385492"/>
                      <c:h val="0.196454293628808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1E30-470B-AB93-889CE0AA342E}"/>
                </c:ext>
              </c:extLst>
            </c:dLbl>
            <c:dLbl>
              <c:idx val="5"/>
              <c:layout>
                <c:manualLayout>
                  <c:x val="0.15256386990894882"/>
                  <c:y val="-1.75438596491229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545801707405597"/>
                      <c:h val="0.22315789473684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1E30-470B-AB93-889CE0AA342E}"/>
                </c:ext>
              </c:extLst>
            </c:dLbl>
            <c:dLbl>
              <c:idx val="6"/>
              <c:layout>
                <c:manualLayout>
                  <c:x val="3.4390237648135584E-2"/>
                  <c:y val="-6.49496513766804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E30-470B-AB93-889CE0AA3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特定事業所とりまとめ!$G$71:$G$78</c:f>
              <c:numCache>
                <c:formatCode>0.0%</c:formatCode>
                <c:ptCount val="8"/>
                <c:pt idx="0">
                  <c:v>2.5498722365124751E-2</c:v>
                </c:pt>
                <c:pt idx="1">
                  <c:v>2.9909533057649422E-2</c:v>
                </c:pt>
                <c:pt idx="2">
                  <c:v>1.1721018955761337E-3</c:v>
                </c:pt>
                <c:pt idx="3">
                  <c:v>0.21884482466968769</c:v>
                </c:pt>
                <c:pt idx="4">
                  <c:v>0.2574767174269984</c:v>
                </c:pt>
                <c:pt idx="5">
                  <c:v>6.1256862044172196E-2</c:v>
                </c:pt>
                <c:pt idx="6">
                  <c:v>8.9587808916993528E-2</c:v>
                </c:pt>
                <c:pt idx="7">
                  <c:v>0.31625342962379738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E30-470B-AB93-889CE0AA34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en-US" altLang="ja-JP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2010</a:t>
            </a:r>
            <a:r>
              <a:rPr lang="ja-JP" altLang="en-US" sz="1200" b="1" i="0" u="none" strike="noStrike" kern="1200" baseline="0">
                <a:solidFill>
                  <a:sysClr val="windowText" lastClr="000000"/>
                </a:solidFill>
                <a:latin typeface="+mn-ea"/>
              </a:rPr>
              <a:t>年度</a:t>
            </a:r>
            <a:r>
              <a:rPr lang="en-US" sz="1200"/>
              <a:t>(</a:t>
            </a:r>
            <a:r>
              <a:rPr lang="ja-JP" sz="1200"/>
              <a:t>沿岸部</a:t>
            </a:r>
            <a:r>
              <a:rPr lang="en-US" sz="1200"/>
              <a:t>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180939428129589"/>
          <c:y val="0.19546375262648952"/>
          <c:w val="0.62284774384182051"/>
          <c:h val="0.73464959539337371"/>
        </c:manualLayout>
      </c:layout>
      <c:pieChart>
        <c:varyColors val="1"/>
        <c:ser>
          <c:idx val="0"/>
          <c:order val="0"/>
          <c:tx>
            <c:strRef>
              <c:f>特定事業所とりまとめ!$H$70</c:f>
              <c:strCache>
                <c:ptCount val="1"/>
                <c:pt idx="0">
                  <c:v>沿岸部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18C-430A-8E46-7E5814E554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18C-430A-8E46-7E5814E5546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18C-430A-8E46-7E5814E5546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18C-430A-8E46-7E5814E5546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18C-430A-8E46-7E5814E5546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18C-430A-8E46-7E5814E5546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18C-430A-8E46-7E5814E5546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18C-430A-8E46-7E5814E55462}"/>
              </c:ext>
            </c:extLst>
          </c:dPt>
          <c:dLbls>
            <c:dLbl>
              <c:idx val="0"/>
              <c:layout>
                <c:manualLayout>
                  <c:x val="-0.21864989506241025"/>
                  <c:y val="-1.33661962614784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8C-430A-8E46-7E5814E55462}"/>
                </c:ext>
              </c:extLst>
            </c:dLbl>
            <c:dLbl>
              <c:idx val="1"/>
              <c:layout>
                <c:manualLayout>
                  <c:x val="0.13702516726894004"/>
                  <c:y val="-0.1497322253000924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8C-430A-8E46-7E5814E55462}"/>
                </c:ext>
              </c:extLst>
            </c:dLbl>
            <c:dLbl>
              <c:idx val="2"/>
              <c:layout>
                <c:manualLayout>
                  <c:x val="2.9747932808382383E-2"/>
                  <c:y val="9.233595800524933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94855493837877"/>
                      <c:h val="0.257617728531855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718C-430A-8E46-7E5814E55462}"/>
                </c:ext>
              </c:extLst>
            </c:dLbl>
            <c:dLbl>
              <c:idx val="3"/>
              <c:layout>
                <c:manualLayout>
                  <c:x val="5.2956991368291366E-3"/>
                  <c:y val="0.114217578758333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839058875510878"/>
                      <c:h val="0.141052631578947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718C-430A-8E46-7E5814E55462}"/>
                </c:ext>
              </c:extLst>
            </c:dLbl>
            <c:dLbl>
              <c:idx val="4"/>
              <c:layout>
                <c:manualLayout>
                  <c:x val="0"/>
                  <c:y val="0.103124450163951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525922740685802"/>
                      <c:h val="0.115198522622345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718C-430A-8E46-7E5814E55462}"/>
                </c:ext>
              </c:extLst>
            </c:dLbl>
            <c:dLbl>
              <c:idx val="5"/>
              <c:layout>
                <c:manualLayout>
                  <c:x val="6.928445187861955E-4"/>
                  <c:y val="3.47556001483193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909828628236889"/>
                      <c:h val="0.125281625115420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718C-430A-8E46-7E5814E55462}"/>
                </c:ext>
              </c:extLst>
            </c:dLbl>
            <c:dLbl>
              <c:idx val="6"/>
              <c:layout>
                <c:manualLayout>
                  <c:x val="1.095729908002083E-3"/>
                  <c:y val="-5.57160410350368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55425095864038754"/>
                      <c:h val="9.2040627885503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718C-430A-8E46-7E5814E55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特定事業所とりまとめ!$D$71:$D$78</c:f>
              <c:strCache>
                <c:ptCount val="8"/>
                <c:pt idx="0">
                  <c:v>鉄鋼業</c:v>
                </c:pt>
                <c:pt idx="1">
                  <c:v>化学工業</c:v>
                </c:pt>
                <c:pt idx="2">
                  <c:v>石油製品・石炭製品製造業</c:v>
                </c:pt>
                <c:pt idx="3">
                  <c:v>輸送用機械器具製造業</c:v>
                </c:pt>
                <c:pt idx="4">
                  <c:v>窯業・土石製品製造業</c:v>
                </c:pt>
                <c:pt idx="5">
                  <c:v>プラスチック製品製造業</c:v>
                </c:pt>
                <c:pt idx="6">
                  <c:v>パルプ・紙・紙加工品製造業</c:v>
                </c:pt>
                <c:pt idx="7">
                  <c:v>その他</c:v>
                </c:pt>
              </c:strCache>
            </c:strRef>
          </c:cat>
          <c:val>
            <c:numRef>
              <c:f>特定事業所とりまとめ!$H$71:$H$78</c:f>
              <c:numCache>
                <c:formatCode>0.0%</c:formatCode>
                <c:ptCount val="8"/>
                <c:pt idx="0">
                  <c:v>0.5171449678047938</c:v>
                </c:pt>
                <c:pt idx="1">
                  <c:v>0.17230318586131504</c:v>
                </c:pt>
                <c:pt idx="2">
                  <c:v>0.10759811569544005</c:v>
                </c:pt>
                <c:pt idx="3">
                  <c:v>6.3207185244000444E-2</c:v>
                </c:pt>
                <c:pt idx="4">
                  <c:v>4.0545670834953709E-2</c:v>
                </c:pt>
                <c:pt idx="5">
                  <c:v>7.0308060310778414E-3</c:v>
                </c:pt>
                <c:pt idx="6">
                  <c:v>3.4285785129262087E-3</c:v>
                </c:pt>
                <c:pt idx="7">
                  <c:v>8.8741490015492988E-2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18C-430A-8E46-7E5814E554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393247</xdr:colOff>
      <xdr:row>31</xdr:row>
      <xdr:rowOff>44631</xdr:rowOff>
    </xdr:from>
    <xdr:to>
      <xdr:col>15</xdr:col>
      <xdr:colOff>399505</xdr:colOff>
      <xdr:row>46</xdr:row>
      <xdr:rowOff>54156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0973AE0-8AAD-34CF-0AD4-702EB5EC2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548640</xdr:colOff>
      <xdr:row>31</xdr:row>
      <xdr:rowOff>22860</xdr:rowOff>
    </xdr:from>
    <xdr:to>
      <xdr:col>21</xdr:col>
      <xdr:colOff>554898</xdr:colOff>
      <xdr:row>46</xdr:row>
      <xdr:rowOff>32385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11FE344-DF3D-423A-A881-2A45FB228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31</xdr:row>
      <xdr:rowOff>0</xdr:rowOff>
    </xdr:from>
    <xdr:to>
      <xdr:col>28</xdr:col>
      <xdr:colOff>6258</xdr:colOff>
      <xdr:row>46</xdr:row>
      <xdr:rowOff>9525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82D42F-23D6-4EE8-A69D-96116AB7C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243647</xdr:colOff>
      <xdr:row>30</xdr:row>
      <xdr:rowOff>142795</xdr:rowOff>
    </xdr:from>
    <xdr:to>
      <xdr:col>34</xdr:col>
      <xdr:colOff>249906</xdr:colOff>
      <xdr:row>45</xdr:row>
      <xdr:rowOff>152320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2B32AC-BAF3-49A2-B1BD-3C7B4F562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209550</xdr:colOff>
      <xdr:row>53</xdr:row>
      <xdr:rowOff>144780</xdr:rowOff>
    </xdr:from>
    <xdr:to>
      <xdr:col>29</xdr:col>
      <xdr:colOff>214590</xdr:colOff>
      <xdr:row>68</xdr:row>
      <xdr:rowOff>153780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583EC9-8874-C682-FC69-751E36C08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0.43902</cdr:x>
      <cdr:y>0.45355</cdr:y>
    </cdr:from>
    <cdr:to>
      <cdr:x>0.66447</cdr:x>
      <cdr:y>0.68389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988C18-9BAD-BCAB-46AA-31957EE3942C}"/>
            </a:ext>
          </a:extLst>
        </cdr:cNvPr>
        <cdr:cNvGrpSpPr/>
      </cdr:nvGrpSpPr>
      <cdr:grpSpPr>
        <a:xfrm xmlns:a="http://schemas.openxmlformats.org/drawingml/2006/main">
          <a:off x="1806360" y="1670630"/>
          <a:ext cx="927620" cy="848447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B8D081AD-228C-28AF-11F2-5F067A1EAC02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2DAF730-0911-8450-5336-BD4B5EACE212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37,904 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0.44042</cdr:x>
      <cdr:y>0.42253</cdr:y>
    </cdr:from>
    <cdr:to>
      <cdr:x>0.66564</cdr:x>
      <cdr:y>0.65286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881E6715-36DF-FDB2-8A52-D5C921B542DA}"/>
            </a:ext>
          </a:extLst>
        </cdr:cNvPr>
        <cdr:cNvGrpSpPr/>
      </cdr:nvGrpSpPr>
      <cdr:grpSpPr>
        <a:xfrm xmlns:a="http://schemas.openxmlformats.org/drawingml/2006/main">
          <a:off x="1814038" y="1556370"/>
          <a:ext cx="927654" cy="848410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9F3F6BC6-46A3-04CE-7692-E14739AEB3E3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0D749C4B-17C6-E3C4-A7D2-0252CC75D124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395,934 </a:t>
            </a:r>
          </a:p>
          <a:p xmlns:a="http://schemas.openxmlformats.org/drawingml/2006/main">
            <a:pPr algn="ctr"/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0.43855</cdr:x>
      <cdr:y>0.43139</cdr:y>
    </cdr:from>
    <cdr:to>
      <cdr:x>0.66376</cdr:x>
      <cdr:y>0.66173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988C18-9BAD-BCAB-46AA-31957EE3942C}"/>
            </a:ext>
          </a:extLst>
        </cdr:cNvPr>
        <cdr:cNvGrpSpPr/>
      </cdr:nvGrpSpPr>
      <cdr:grpSpPr>
        <a:xfrm xmlns:a="http://schemas.openxmlformats.org/drawingml/2006/main">
          <a:off x="1806335" y="1589005"/>
          <a:ext cx="927613" cy="848447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B8D081AD-228C-28AF-11F2-5F067A1EAC02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2DAF730-0911-8450-5336-BD4B5EACE212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48,194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0.43761</cdr:x>
      <cdr:y>0.40702</cdr:y>
    </cdr:from>
    <cdr:to>
      <cdr:x>0.66331</cdr:x>
      <cdr:y>0.63735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988C18-9BAD-BCAB-46AA-31957EE3942C}"/>
            </a:ext>
          </a:extLst>
        </cdr:cNvPr>
        <cdr:cNvGrpSpPr/>
      </cdr:nvGrpSpPr>
      <cdr:grpSpPr>
        <a:xfrm xmlns:a="http://schemas.openxmlformats.org/drawingml/2006/main">
          <a:off x="1802940" y="1499239"/>
          <a:ext cx="929877" cy="848410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B8D081AD-228C-28AF-11F2-5F067A1EAC02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2DAF730-0911-8450-5336-BD4B5EACE212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14,058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0.44653</cdr:x>
      <cdr:y>0.45799</cdr:y>
    </cdr:from>
    <cdr:to>
      <cdr:x>0.67199</cdr:x>
      <cdr:y>0.68832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988C18-9BAD-BCAB-46AA-31957EE3942C}"/>
            </a:ext>
          </a:extLst>
        </cdr:cNvPr>
        <cdr:cNvGrpSpPr/>
      </cdr:nvGrpSpPr>
      <cdr:grpSpPr>
        <a:xfrm xmlns:a="http://schemas.openxmlformats.org/drawingml/2006/main">
          <a:off x="1837260" y="1686985"/>
          <a:ext cx="927661" cy="848410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B8D081AD-228C-28AF-11F2-5F067A1EAC02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2DAF730-0911-8450-5336-BD4B5EACE212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34,137 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0.44042</cdr:x>
      <cdr:y>0.42253</cdr:y>
    </cdr:from>
    <cdr:to>
      <cdr:x>0.66564</cdr:x>
      <cdr:y>0.65286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881E6715-36DF-FDB2-8A52-D5C921B542DA}"/>
            </a:ext>
          </a:extLst>
        </cdr:cNvPr>
        <cdr:cNvGrpSpPr/>
      </cdr:nvGrpSpPr>
      <cdr:grpSpPr>
        <a:xfrm xmlns:a="http://schemas.openxmlformats.org/drawingml/2006/main">
          <a:off x="1814038" y="1556370"/>
          <a:ext cx="927655" cy="848410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9F3F6BC6-46A3-04CE-7692-E14739AEB3E3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0D749C4B-17C6-E3C4-A7D2-0252CC75D124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395,934 </a:t>
            </a:r>
          </a:p>
          <a:p xmlns:a="http://schemas.openxmlformats.org/drawingml/2006/main">
            <a:pPr algn="ctr"/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0.43855</cdr:x>
      <cdr:y>0.43139</cdr:y>
    </cdr:from>
    <cdr:to>
      <cdr:x>0.66376</cdr:x>
      <cdr:y>0.66173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988C18-9BAD-BCAB-46AA-31957EE3942C}"/>
            </a:ext>
          </a:extLst>
        </cdr:cNvPr>
        <cdr:cNvGrpSpPr/>
      </cdr:nvGrpSpPr>
      <cdr:grpSpPr>
        <a:xfrm xmlns:a="http://schemas.openxmlformats.org/drawingml/2006/main">
          <a:off x="1806336" y="1589005"/>
          <a:ext cx="927613" cy="848446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B8D081AD-228C-28AF-11F2-5F067A1EAC02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2DAF730-0911-8450-5336-BD4B5EACE212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48,194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0.43761</cdr:x>
      <cdr:y>0.40702</cdr:y>
    </cdr:from>
    <cdr:to>
      <cdr:x>0.66331</cdr:x>
      <cdr:y>0.63735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988C18-9BAD-BCAB-46AA-31957EE3942C}"/>
            </a:ext>
          </a:extLst>
        </cdr:cNvPr>
        <cdr:cNvGrpSpPr/>
      </cdr:nvGrpSpPr>
      <cdr:grpSpPr>
        <a:xfrm xmlns:a="http://schemas.openxmlformats.org/drawingml/2006/main">
          <a:off x="1802940" y="1499239"/>
          <a:ext cx="929877" cy="848410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B8D081AD-228C-28AF-11F2-5F067A1EAC02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2DAF730-0911-8450-5336-BD4B5EACE212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14,058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0.44653</cdr:x>
      <cdr:y>0.45799</cdr:y>
    </cdr:from>
    <cdr:to>
      <cdr:x>0.67199</cdr:x>
      <cdr:y>0.68832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988C18-9BAD-BCAB-46AA-31957EE3942C}"/>
            </a:ext>
          </a:extLst>
        </cdr:cNvPr>
        <cdr:cNvGrpSpPr/>
      </cdr:nvGrpSpPr>
      <cdr:grpSpPr>
        <a:xfrm xmlns:a="http://schemas.openxmlformats.org/drawingml/2006/main">
          <a:off x="1837260" y="1686985"/>
          <a:ext cx="927662" cy="848410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B8D081AD-228C-28AF-11F2-5F067A1EAC02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2DAF730-0911-8450-5336-BD4B5EACE212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34,137 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627771</xdr:colOff>
      <xdr:row>24</xdr:row>
      <xdr:rowOff>33998</xdr:rowOff>
    </xdr:from>
    <xdr:to>
      <xdr:col>13</xdr:col>
      <xdr:colOff>528712</xdr:colOff>
      <xdr:row>38</xdr:row>
      <xdr:rowOff>209258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9A531F-817D-4404-80CC-C1187ECE0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0.38292</cdr:x>
      <cdr:y>0.43266</cdr:y>
    </cdr:from>
    <cdr:to>
      <cdr:x>0.60838</cdr:x>
      <cdr:y>0.66299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BFEF8E9-E3E8-A265-3B91-167AA59939B7}"/>
            </a:ext>
          </a:extLst>
        </cdr:cNvPr>
        <cdr:cNvGrpSpPr/>
      </cdr:nvGrpSpPr>
      <cdr:grpSpPr>
        <a:xfrm xmlns:a="http://schemas.openxmlformats.org/drawingml/2006/main">
          <a:off x="1578036" y="1549529"/>
          <a:ext cx="929133" cy="824903"/>
          <a:chOff x="0" y="0"/>
          <a:chExt cx="911579" cy="776811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0F2528E8-B501-480C-642A-FDCF659A22DF}"/>
              </a:ext>
            </a:extLst>
          </cdr:cNvPr>
          <cdr:cNvSpPr/>
        </cdr:nvSpPr>
        <cdr:spPr>
          <a:xfrm xmlns:a="http://schemas.openxmlformats.org/drawingml/2006/main">
            <a:off x="53654" y="0"/>
            <a:ext cx="789556" cy="776811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DB5D85A3-D35E-B730-6A5D-63208313E6E8}"/>
              </a:ext>
            </a:extLst>
          </cdr:cNvPr>
          <cdr:cNvSpPr txBox="1"/>
        </cdr:nvSpPr>
        <cdr:spPr>
          <a:xfrm xmlns:a="http://schemas.openxmlformats.org/drawingml/2006/main">
            <a:off x="0" y="119346"/>
            <a:ext cx="911579" cy="52317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945,017</a:t>
            </a:r>
          </a:p>
          <a:p xmlns:a="http://schemas.openxmlformats.org/drawingml/2006/main">
            <a:pPr algn="ctr"/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0.12486</cdr:x>
      <cdr:y>0.84598</cdr:y>
    </cdr:from>
    <cdr:to>
      <cdr:x>0.29102</cdr:x>
      <cdr:y>0.92238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98BA57F-64B2-1716-C687-4026A6B164B8}"/>
            </a:ext>
          </a:extLst>
        </cdr:cNvPr>
        <cdr:cNvSpPr txBox="1"/>
      </cdr:nvSpPr>
      <cdr:spPr>
        <a:xfrm xmlns:a="http://schemas.openxmlformats.org/drawingml/2006/main">
          <a:off x="744415" y="2855742"/>
          <a:ext cx="990600" cy="257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800"/>
            <a:t>※</a:t>
          </a:r>
          <a:r>
            <a:rPr lang="ja-JP" altLang="en-US" sz="800"/>
            <a:t>各業種の消費量は石油換算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0.3927</cdr:x>
      <cdr:y>0.45355</cdr:y>
    </cdr:from>
    <cdr:to>
      <cdr:x>0.61892</cdr:x>
      <cdr:y>0.67947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5160569-694D-FF47-5400-85A0C129E535}"/>
            </a:ext>
          </a:extLst>
        </cdr:cNvPr>
        <cdr:cNvGrpSpPr/>
      </cdr:nvGrpSpPr>
      <cdr:grpSpPr>
        <a:xfrm xmlns:a="http://schemas.openxmlformats.org/drawingml/2006/main">
          <a:off x="1618339" y="1624344"/>
          <a:ext cx="932266" cy="809110"/>
          <a:chOff x="0" y="0"/>
          <a:chExt cx="914659" cy="761913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5793805C-C337-D66A-794B-5C481F848A55}"/>
              </a:ext>
            </a:extLst>
          </cdr:cNvPr>
          <cdr:cNvSpPr/>
        </cdr:nvSpPr>
        <cdr:spPr>
          <a:xfrm xmlns:a="http://schemas.openxmlformats.org/drawingml/2006/main">
            <a:off x="53835" y="0"/>
            <a:ext cx="792224" cy="761913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9E33B871-0DB7-F6FF-3F3E-7B769478CA3F}"/>
              </a:ext>
            </a:extLst>
          </cdr:cNvPr>
          <cdr:cNvSpPr txBox="1"/>
        </cdr:nvSpPr>
        <cdr:spPr>
          <a:xfrm xmlns:a="http://schemas.openxmlformats.org/drawingml/2006/main">
            <a:off x="0" y="117057"/>
            <a:ext cx="914659" cy="51313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97,524</a:t>
            </a:r>
          </a:p>
          <a:p xmlns:a="http://schemas.openxmlformats.org/drawingml/2006/main">
            <a:pPr algn="ctr"/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0.38892</cdr:x>
      <cdr:y>0.45799</cdr:y>
    </cdr:from>
    <cdr:to>
      <cdr:x>0.6159</cdr:x>
      <cdr:y>0.67957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72E1F57D-A4BB-0411-CDD3-C3D2FA8AD81E}"/>
            </a:ext>
          </a:extLst>
        </cdr:cNvPr>
        <cdr:cNvGrpSpPr/>
      </cdr:nvGrpSpPr>
      <cdr:grpSpPr>
        <a:xfrm xmlns:a="http://schemas.openxmlformats.org/drawingml/2006/main">
          <a:off x="1602762" y="1640245"/>
          <a:ext cx="935398" cy="793567"/>
          <a:chOff x="0" y="0"/>
          <a:chExt cx="917749" cy="747301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D093A3C8-EFC9-3FD6-BB8B-0C3ED44F35F7}"/>
              </a:ext>
            </a:extLst>
          </cdr:cNvPr>
          <cdr:cNvSpPr/>
        </cdr:nvSpPr>
        <cdr:spPr>
          <a:xfrm xmlns:a="http://schemas.openxmlformats.org/drawingml/2006/main">
            <a:off x="54017" y="0"/>
            <a:ext cx="794901" cy="747301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6DBB09C6-046E-A46B-0078-61D99041D9DC}"/>
              </a:ext>
            </a:extLst>
          </cdr:cNvPr>
          <cdr:cNvSpPr txBox="1"/>
        </cdr:nvSpPr>
        <cdr:spPr>
          <a:xfrm xmlns:a="http://schemas.openxmlformats.org/drawingml/2006/main">
            <a:off x="0" y="114812"/>
            <a:ext cx="917749" cy="50329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59,737</a:t>
            </a:r>
          </a:p>
          <a:p xmlns:a="http://schemas.openxmlformats.org/drawingml/2006/main">
            <a:pPr algn="ctr"/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0.38892</cdr:x>
      <cdr:y>0.44691</cdr:y>
    </cdr:from>
    <cdr:to>
      <cdr:x>0.61667</cdr:x>
      <cdr:y>0.66424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0084679-8863-B567-C679-576413C51EE5}"/>
            </a:ext>
          </a:extLst>
        </cdr:cNvPr>
        <cdr:cNvGrpSpPr/>
      </cdr:nvGrpSpPr>
      <cdr:grpSpPr>
        <a:xfrm xmlns:a="http://schemas.openxmlformats.org/drawingml/2006/main">
          <a:off x="1602762" y="1600563"/>
          <a:ext cx="938571" cy="778346"/>
          <a:chOff x="0" y="0"/>
          <a:chExt cx="920849" cy="732969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7AE5190C-30BA-4A54-712C-CF5EF0973639}"/>
              </a:ext>
            </a:extLst>
          </cdr:cNvPr>
          <cdr:cNvSpPr/>
        </cdr:nvSpPr>
        <cdr:spPr>
          <a:xfrm xmlns:a="http://schemas.openxmlformats.org/drawingml/2006/main">
            <a:off x="54199" y="0"/>
            <a:ext cx="797586" cy="732969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CD5BFCA4-D366-8230-FE2D-FCD5D5989234}"/>
              </a:ext>
            </a:extLst>
          </cdr:cNvPr>
          <cdr:cNvSpPr txBox="1"/>
        </cdr:nvSpPr>
        <cdr:spPr>
          <a:xfrm xmlns:a="http://schemas.openxmlformats.org/drawingml/2006/main">
            <a:off x="0" y="112610"/>
            <a:ext cx="920849" cy="49364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37,786</a:t>
            </a:r>
          </a:p>
          <a:p xmlns:a="http://schemas.openxmlformats.org/drawingml/2006/main">
            <a:pPr algn="ctr"/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647700</xdr:colOff>
      <xdr:row>63</xdr:row>
      <xdr:rowOff>190500</xdr:rowOff>
    </xdr:from>
    <xdr:to>
      <xdr:col>20</xdr:col>
      <xdr:colOff>9524</xdr:colOff>
      <xdr:row>78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78025C-4C87-42D9-BF3B-6A3800126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640080</xdr:colOff>
      <xdr:row>79</xdr:row>
      <xdr:rowOff>220980</xdr:rowOff>
    </xdr:from>
    <xdr:to>
      <xdr:col>20</xdr:col>
      <xdr:colOff>1904</xdr:colOff>
      <xdr:row>95</xdr:row>
      <xdr:rowOff>1905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B279795-6441-434E-A5B0-89D3A42EC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510540</xdr:colOff>
      <xdr:row>96</xdr:row>
      <xdr:rowOff>68580</xdr:rowOff>
    </xdr:from>
    <xdr:to>
      <xdr:col>19</xdr:col>
      <xdr:colOff>510540</xdr:colOff>
      <xdr:row>111</xdr:row>
      <xdr:rowOff>99060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A2D52D-1D8C-4D1B-BC71-6B6CD6A75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113</xdr:row>
      <xdr:rowOff>0</xdr:rowOff>
    </xdr:from>
    <xdr:to>
      <xdr:col>20</xdr:col>
      <xdr:colOff>32384</xdr:colOff>
      <xdr:row>128</xdr:row>
      <xdr:rowOff>9525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6E7D00-88FC-40DD-A92A-7AC8121CB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348343</xdr:colOff>
      <xdr:row>63</xdr:row>
      <xdr:rowOff>185057</xdr:rowOff>
    </xdr:from>
    <xdr:to>
      <xdr:col>27</xdr:col>
      <xdr:colOff>385081</xdr:colOff>
      <xdr:row>78</xdr:row>
      <xdr:rowOff>194582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331920-DDDC-4151-B784-226563B17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435428</xdr:colOff>
      <xdr:row>79</xdr:row>
      <xdr:rowOff>174172</xdr:rowOff>
    </xdr:from>
    <xdr:to>
      <xdr:col>27</xdr:col>
      <xdr:colOff>472166</xdr:colOff>
      <xdr:row>94</xdr:row>
      <xdr:rowOff>183697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693AD9-5A90-4C8D-80CF-C38015FA1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664028</xdr:colOff>
      <xdr:row>96</xdr:row>
      <xdr:rowOff>0</xdr:rowOff>
    </xdr:from>
    <xdr:to>
      <xdr:col>27</xdr:col>
      <xdr:colOff>21497</xdr:colOff>
      <xdr:row>111</xdr:row>
      <xdr:rowOff>9525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80E3C0-99D3-4128-97F2-ED9FBD73B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176092</xdr:colOff>
      <xdr:row>112</xdr:row>
      <xdr:rowOff>169048</xdr:rowOff>
    </xdr:from>
    <xdr:to>
      <xdr:col>27</xdr:col>
      <xdr:colOff>208476</xdr:colOff>
      <xdr:row>127</xdr:row>
      <xdr:rowOff>178573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A9F6B1-2956-477C-B987-467C6ADCB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348342</xdr:colOff>
      <xdr:row>62</xdr:row>
      <xdr:rowOff>195943</xdr:rowOff>
    </xdr:from>
    <xdr:to>
      <xdr:col>33</xdr:col>
      <xdr:colOff>385081</xdr:colOff>
      <xdr:row>77</xdr:row>
      <xdr:rowOff>205468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80BDD1-005F-1AFB-D4EB-453A771C7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435427</xdr:colOff>
      <xdr:row>78</xdr:row>
      <xdr:rowOff>185058</xdr:rowOff>
    </xdr:from>
    <xdr:to>
      <xdr:col>33</xdr:col>
      <xdr:colOff>472166</xdr:colOff>
      <xdr:row>93</xdr:row>
      <xdr:rowOff>194583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17AF31-6F31-3D41-166B-D10D37E7D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664028</xdr:colOff>
      <xdr:row>95</xdr:row>
      <xdr:rowOff>10886</xdr:rowOff>
    </xdr:from>
    <xdr:to>
      <xdr:col>33</xdr:col>
      <xdr:colOff>21497</xdr:colOff>
      <xdr:row>110</xdr:row>
      <xdr:rowOff>20411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DC5781-B507-5A36-9ECB-6AE5ECC57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176091</xdr:colOff>
      <xdr:row>111</xdr:row>
      <xdr:rowOff>179934</xdr:rowOff>
    </xdr:from>
    <xdr:to>
      <xdr:col>33</xdr:col>
      <xdr:colOff>208476</xdr:colOff>
      <xdr:row>126</xdr:row>
      <xdr:rowOff>189459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FB2DE2-9AA7-0D3C-B9CC-387D95BCD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0.43589</cdr:x>
      <cdr:y>0.40997</cdr:y>
    </cdr:from>
    <cdr:to>
      <cdr:x>0.66134</cdr:x>
      <cdr:y>0.6403</cdr:y>
    </cdr:to>
    <cdr:grpSp>
      <cdr:nvGrpSpPr>
        <cdr:cNvPr id="4" name="グループ化 3">
          <a:extLst xmlns:a="http://schemas.openxmlformats.org/drawingml/2006/main">
            <a:ext uri="{FF2B5EF4-FFF2-40B4-BE49-F238E27FC236}">
              <a16:creationId xmlns:a16="http://schemas.microsoft.com/office/drawing/2014/main" id="{18501FCA-AEFF-D21A-923B-0B7ACFB4A067}"/>
            </a:ext>
          </a:extLst>
        </cdr:cNvPr>
        <cdr:cNvGrpSpPr/>
      </cdr:nvGrpSpPr>
      <cdr:grpSpPr>
        <a:xfrm xmlns:a="http://schemas.openxmlformats.org/drawingml/2006/main">
          <a:off x="1797752" y="1510106"/>
          <a:ext cx="929828" cy="848410"/>
          <a:chOff x="1767840" y="140970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E55C1958-A6BD-EF00-BF55-DDD707CAA319}"/>
              </a:ext>
            </a:extLst>
          </cdr:cNvPr>
          <cdr:cNvSpPr/>
        </cdr:nvSpPr>
        <cdr:spPr>
          <a:xfrm xmlns:a="http://schemas.openxmlformats.org/drawingml/2006/main">
            <a:off x="1821660" y="140970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ja-JP"/>
          </a:p>
        </cdr:txBody>
      </cdr:sp>
      <cdr:sp macro="" textlink="">
        <cdr:nvSpPr>
          <cdr:cNvPr id="2" name="テキスト ボックス 1">
            <a:extLst xmlns:a="http://schemas.openxmlformats.org/drawingml/2006/main">
              <a:ext uri="{FF2B5EF4-FFF2-40B4-BE49-F238E27FC236}">
                <a16:creationId xmlns:a16="http://schemas.microsoft.com/office/drawing/2014/main" id="{DBE74485-9C6E-7D09-2BD5-2F112503E83C}"/>
              </a:ext>
            </a:extLst>
          </cdr:cNvPr>
          <cdr:cNvSpPr txBox="1"/>
        </cdr:nvSpPr>
        <cdr:spPr>
          <a:xfrm xmlns:a="http://schemas.openxmlformats.org/drawingml/2006/main">
            <a:off x="1767840" y="15313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483,388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0.4315</cdr:x>
      <cdr:y>0.4181</cdr:y>
    </cdr:from>
    <cdr:to>
      <cdr:x>0.65696</cdr:x>
      <cdr:y>0.64843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988C18-9BAD-BCAB-46AA-31957EE3942C}"/>
            </a:ext>
          </a:extLst>
        </cdr:cNvPr>
        <cdr:cNvGrpSpPr/>
      </cdr:nvGrpSpPr>
      <cdr:grpSpPr>
        <a:xfrm xmlns:a="http://schemas.openxmlformats.org/drawingml/2006/main">
          <a:off x="1779646" y="1546879"/>
          <a:ext cx="929870" cy="852171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B8D081AD-228C-28AF-11F2-5F067A1EAC02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2DAF730-0911-8450-5336-BD4B5EACE212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54,567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0.43338</cdr:x>
      <cdr:y>0.40259</cdr:y>
    </cdr:from>
    <cdr:to>
      <cdr:x>0.65884</cdr:x>
      <cdr:y>0.63292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A8988C18-9BAD-BCAB-46AA-31957EE3942C}"/>
            </a:ext>
          </a:extLst>
        </cdr:cNvPr>
        <cdr:cNvGrpSpPr/>
      </cdr:nvGrpSpPr>
      <cdr:grpSpPr>
        <a:xfrm xmlns:a="http://schemas.openxmlformats.org/drawingml/2006/main">
          <a:off x="1769119" y="1491358"/>
          <a:ext cx="920360" cy="853236"/>
          <a:chOff x="0" y="0"/>
          <a:chExt cx="914400" cy="792000"/>
        </a:xfrm>
      </cdr:grpSpPr>
      <cdr:sp macro="" textlink="">
        <cdr:nvSpPr>
          <cdr:cNvPr id="3" name="楕円 2">
            <a:extLst xmlns:a="http://schemas.openxmlformats.org/drawingml/2006/main">
              <a:ext uri="{FF2B5EF4-FFF2-40B4-BE49-F238E27FC236}">
                <a16:creationId xmlns:a16="http://schemas.microsoft.com/office/drawing/2014/main" id="{B8D081AD-228C-28AF-11F2-5F067A1EAC02}"/>
              </a:ext>
            </a:extLst>
          </cdr:cNvPr>
          <cdr:cNvSpPr/>
        </cdr:nvSpPr>
        <cdr:spPr>
          <a:xfrm xmlns:a="http://schemas.openxmlformats.org/drawingml/2006/main">
            <a:off x="53820" y="0"/>
            <a:ext cx="792000" cy="79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solidFill>
              <a:schemeClr val="bg1">
                <a:lumMod val="95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4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2DAF730-0911-8450-5336-BD4B5EACE212}"/>
              </a:ext>
            </a:extLst>
          </cdr:cNvPr>
          <cdr:cNvSpPr txBox="1"/>
        </cdr:nvSpPr>
        <cdr:spPr>
          <a:xfrm xmlns:a="http://schemas.openxmlformats.org/drawingml/2006/main">
            <a:off x="0" y="121680"/>
            <a:ext cx="914400" cy="5334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16,663</a:t>
            </a:r>
          </a:p>
          <a:p xmlns:a="http://schemas.openxmlformats.org/drawingml/2006/main">
            <a:pPr algn="ctr"/>
            <a:r>
              <a:rPr lang="en-US" altLang="ja-JP" sz="1000">
                <a:latin typeface="+mj-ea"/>
                <a:ea typeface="+mj-ea"/>
              </a:rPr>
              <a:t> </a:t>
            </a:r>
            <a:r>
              <a:rPr lang="ja-JP" altLang="en-US" sz="1000">
                <a:latin typeface="+mj-ea"/>
                <a:ea typeface="+mj-ea"/>
              </a:rPr>
              <a:t>千</a:t>
            </a:r>
            <a:r>
              <a:rPr lang="en-US" altLang="ja-JP" sz="1000">
                <a:latin typeface="+mj-ea"/>
                <a:ea typeface="+mj-ea"/>
              </a:rPr>
              <a:t>t</a:t>
            </a:r>
            <a:r>
              <a:rPr lang="ja-JP" altLang="en-US" sz="1000">
                <a:latin typeface="+mj-ea"/>
                <a:ea typeface="+mj-ea"/>
              </a:rPr>
              <a:t>ー</a:t>
            </a:r>
            <a:r>
              <a:rPr lang="en-US" altLang="ja-JP" sz="1000">
                <a:latin typeface="+mj-ea"/>
                <a:ea typeface="+mj-ea"/>
              </a:rPr>
              <a:t>CO2</a:t>
            </a:r>
            <a:endParaRPr lang="ja-JP" altLang="en-US" sz="1000">
              <a:latin typeface="+mj-ea"/>
              <a:ea typeface="+mj-ea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necho.meti.go.jp/category/saving_and_new/saving/enterprise/factory/analys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BAC7-3E10-40C4-9C93-EE3D0C79CB84}">
  <dimension ref="A2:AD29"/>
  <sheetViews>
    <sheetView workbookViewId="0">
      <selection sqref="A1:D1048576"/>
    </sheetView>
  </sheetViews>
  <sheetFormatPr defaultRowHeight="18.75" x14ac:dyDescent="0.4"/>
  <sheetData>
    <row r="2" spans="1:30" x14ac:dyDescent="0.4">
      <c r="A2" t="s">
        <v>67</v>
      </c>
      <c r="E2" t="s">
        <v>26</v>
      </c>
      <c r="F2" t="s">
        <v>27</v>
      </c>
      <c r="G2" t="s">
        <v>28</v>
      </c>
      <c r="H2" t="s">
        <v>29</v>
      </c>
      <c r="I2" s="21" t="s">
        <v>31</v>
      </c>
      <c r="J2" s="22" t="s">
        <v>38</v>
      </c>
      <c r="K2" s="22" t="s">
        <v>39</v>
      </c>
      <c r="L2" s="22" t="s">
        <v>40</v>
      </c>
      <c r="M2" s="22" t="s">
        <v>41</v>
      </c>
      <c r="N2" s="22" t="s">
        <v>42</v>
      </c>
      <c r="O2" s="22" t="s">
        <v>45</v>
      </c>
      <c r="P2" s="22" t="s">
        <v>43</v>
      </c>
      <c r="Q2" s="21" t="s">
        <v>32</v>
      </c>
      <c r="R2" s="21" t="s">
        <v>33</v>
      </c>
      <c r="S2" s="22" t="s">
        <v>44</v>
      </c>
      <c r="T2" s="22" t="s">
        <v>52</v>
      </c>
      <c r="U2" s="21" t="s">
        <v>34</v>
      </c>
      <c r="V2" s="21" t="s">
        <v>35</v>
      </c>
      <c r="W2" s="22" t="s">
        <v>46</v>
      </c>
      <c r="X2" s="22" t="s">
        <v>47</v>
      </c>
      <c r="Y2" s="22" t="s">
        <v>48</v>
      </c>
      <c r="Z2" s="22" t="s">
        <v>49</v>
      </c>
      <c r="AA2" s="21" t="s">
        <v>37</v>
      </c>
      <c r="AB2" s="22" t="s">
        <v>50</v>
      </c>
      <c r="AC2" s="22" t="s">
        <v>51</v>
      </c>
      <c r="AD2" s="21" t="s">
        <v>36</v>
      </c>
    </row>
    <row r="3" spans="1:30" x14ac:dyDescent="0.4">
      <c r="B3" t="s">
        <v>30</v>
      </c>
      <c r="E3">
        <v>483387.83272000001</v>
      </c>
      <c r="F3">
        <v>36257.06738</v>
      </c>
      <c r="G3">
        <v>5007.652</v>
      </c>
      <c r="H3">
        <v>13302.554340000001</v>
      </c>
      <c r="I3">
        <v>1752.3019999999999</v>
      </c>
      <c r="J3">
        <v>929.16368</v>
      </c>
      <c r="K3">
        <v>628.09299999999996</v>
      </c>
      <c r="L3">
        <v>323.61900000000003</v>
      </c>
      <c r="M3">
        <v>824.56</v>
      </c>
      <c r="N3">
        <v>510.78199999999998</v>
      </c>
      <c r="O3">
        <v>764.57500000000005</v>
      </c>
      <c r="P3">
        <v>84.936999999999998</v>
      </c>
      <c r="Q3">
        <v>19828.462</v>
      </c>
      <c r="R3">
        <v>1881.348</v>
      </c>
      <c r="S3">
        <v>185.636</v>
      </c>
      <c r="T3">
        <v>487.71499999999997</v>
      </c>
      <c r="U3">
        <v>20.776</v>
      </c>
      <c r="V3">
        <v>167.96700000000001</v>
      </c>
      <c r="W3">
        <v>173.56700000000001</v>
      </c>
      <c r="X3">
        <v>228.82</v>
      </c>
      <c r="Y3">
        <v>723.58199999999999</v>
      </c>
      <c r="Z3">
        <v>293.21600000000001</v>
      </c>
      <c r="AA3">
        <v>7564.3829999999998</v>
      </c>
      <c r="AB3">
        <v>501.04399999999998</v>
      </c>
      <c r="AC3">
        <v>0</v>
      </c>
      <c r="AD3">
        <v>29.498999999999999</v>
      </c>
    </row>
    <row r="4" spans="1:30" x14ac:dyDescent="0.4">
      <c r="A4" s="1">
        <v>9</v>
      </c>
      <c r="B4" s="2" t="s">
        <v>0</v>
      </c>
      <c r="C4" s="1"/>
      <c r="D4" s="3"/>
      <c r="E4">
        <v>11410.100780000001</v>
      </c>
      <c r="F4">
        <v>1127.00828</v>
      </c>
      <c r="G4">
        <v>76.69</v>
      </c>
      <c r="H4">
        <v>312.50400000000002</v>
      </c>
      <c r="I4">
        <v>124.776</v>
      </c>
      <c r="J4">
        <v>41.355580000000003</v>
      </c>
      <c r="K4">
        <v>0</v>
      </c>
      <c r="L4">
        <v>15.849</v>
      </c>
      <c r="M4">
        <v>211.97300000000001</v>
      </c>
      <c r="N4">
        <v>23.4</v>
      </c>
      <c r="O4">
        <v>0</v>
      </c>
      <c r="P4">
        <v>10</v>
      </c>
      <c r="Q4">
        <v>5.29</v>
      </c>
      <c r="R4">
        <v>134.18799999999999</v>
      </c>
      <c r="S4">
        <v>3.74</v>
      </c>
      <c r="T4">
        <v>0</v>
      </c>
      <c r="U4">
        <v>0</v>
      </c>
      <c r="V4">
        <v>0</v>
      </c>
      <c r="W4">
        <v>0</v>
      </c>
      <c r="X4">
        <v>224.22399999999999</v>
      </c>
      <c r="Y4">
        <v>17.408999999999999</v>
      </c>
      <c r="Z4">
        <v>30.690999999999999</v>
      </c>
      <c r="AA4">
        <v>125.21</v>
      </c>
      <c r="AB4">
        <v>27.042000000000002</v>
      </c>
      <c r="AC4">
        <v>0</v>
      </c>
      <c r="AD4">
        <v>4.056</v>
      </c>
    </row>
    <row r="5" spans="1:30" x14ac:dyDescent="0.4">
      <c r="A5" s="4">
        <v>10</v>
      </c>
      <c r="B5" s="5" t="s">
        <v>1</v>
      </c>
      <c r="C5" s="4"/>
      <c r="D5" s="6"/>
      <c r="E5">
        <v>3373.81</v>
      </c>
      <c r="F5">
        <v>176.917</v>
      </c>
      <c r="G5">
        <v>49.529000000000003</v>
      </c>
      <c r="H5">
        <v>93.852999999999994</v>
      </c>
      <c r="I5">
        <v>17.701000000000001</v>
      </c>
      <c r="J5">
        <v>5.4969999999999999</v>
      </c>
      <c r="K5">
        <v>0</v>
      </c>
      <c r="L5">
        <v>8.4499999999999993</v>
      </c>
      <c r="M5">
        <v>3.403</v>
      </c>
      <c r="N5">
        <v>0</v>
      </c>
      <c r="O5">
        <v>0</v>
      </c>
      <c r="P5">
        <v>0</v>
      </c>
      <c r="Q5">
        <v>24.582000000000001</v>
      </c>
      <c r="R5">
        <v>42.581000000000003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13.1</v>
      </c>
      <c r="AB5">
        <v>0</v>
      </c>
      <c r="AC5">
        <v>0</v>
      </c>
      <c r="AD5">
        <v>0</v>
      </c>
    </row>
    <row r="6" spans="1:30" x14ac:dyDescent="0.4">
      <c r="A6" s="4">
        <v>11</v>
      </c>
      <c r="B6" s="5" t="s">
        <v>2</v>
      </c>
      <c r="C6" s="4"/>
      <c r="D6" s="6"/>
      <c r="E6">
        <v>5986.1880000000001</v>
      </c>
      <c r="F6">
        <v>727.63</v>
      </c>
      <c r="G6">
        <v>136.755</v>
      </c>
      <c r="H6">
        <v>46.692999999999998</v>
      </c>
      <c r="I6">
        <v>172.4</v>
      </c>
      <c r="J6">
        <v>70.319000000000003</v>
      </c>
      <c r="K6">
        <v>0</v>
      </c>
      <c r="L6">
        <v>3.8839999999999999</v>
      </c>
      <c r="M6">
        <v>0</v>
      </c>
      <c r="N6">
        <v>0</v>
      </c>
      <c r="O6">
        <v>16.2</v>
      </c>
      <c r="P6">
        <v>21.81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46.692999999999998</v>
      </c>
      <c r="AB6">
        <v>0</v>
      </c>
      <c r="AC6">
        <v>0</v>
      </c>
      <c r="AD6">
        <v>0</v>
      </c>
    </row>
    <row r="7" spans="1:30" x14ac:dyDescent="0.4">
      <c r="A7" s="4">
        <v>12</v>
      </c>
      <c r="B7" s="5" t="s">
        <v>3</v>
      </c>
      <c r="C7" s="4"/>
      <c r="D7" s="6"/>
      <c r="E7">
        <v>463.34199999999998</v>
      </c>
      <c r="F7">
        <v>14.161</v>
      </c>
      <c r="G7">
        <v>0</v>
      </c>
      <c r="H7">
        <v>4.8460000000000001</v>
      </c>
      <c r="I7">
        <v>8.952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5.2089999999999996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4.8460000000000001</v>
      </c>
      <c r="AA7">
        <v>0</v>
      </c>
      <c r="AB7">
        <v>0</v>
      </c>
      <c r="AC7">
        <v>0</v>
      </c>
      <c r="AD7">
        <v>0</v>
      </c>
    </row>
    <row r="8" spans="1:30" x14ac:dyDescent="0.4">
      <c r="A8" s="4">
        <v>13</v>
      </c>
      <c r="B8" s="5" t="s">
        <v>4</v>
      </c>
      <c r="C8" s="4"/>
      <c r="D8" s="6"/>
      <c r="E8">
        <v>107.80200000000001</v>
      </c>
      <c r="F8">
        <v>9.66</v>
      </c>
      <c r="G8">
        <v>0</v>
      </c>
      <c r="H8">
        <v>8.6270000000000007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</row>
    <row r="9" spans="1:30" x14ac:dyDescent="0.4">
      <c r="A9" s="4">
        <v>14</v>
      </c>
      <c r="B9" s="5" t="s">
        <v>5</v>
      </c>
      <c r="C9" s="4"/>
      <c r="D9" s="6"/>
      <c r="E9">
        <v>25961.611000000001</v>
      </c>
      <c r="F9">
        <v>920.17100000000005</v>
      </c>
      <c r="G9">
        <v>686.70799999999997</v>
      </c>
      <c r="H9">
        <v>15.9</v>
      </c>
      <c r="I9">
        <v>4.907</v>
      </c>
      <c r="J9">
        <v>125.05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</row>
    <row r="10" spans="1:30" x14ac:dyDescent="0.4">
      <c r="A10" s="4">
        <v>15</v>
      </c>
      <c r="B10" s="5" t="s">
        <v>6</v>
      </c>
      <c r="C10" s="4"/>
      <c r="D10" s="6"/>
      <c r="E10">
        <v>1797.19</v>
      </c>
      <c r="F10">
        <v>76.444000000000003</v>
      </c>
      <c r="G10">
        <v>10.526999999999999</v>
      </c>
      <c r="H10">
        <v>17.148</v>
      </c>
      <c r="I10">
        <v>35.414000000000001</v>
      </c>
      <c r="J10">
        <v>0</v>
      </c>
      <c r="K10">
        <v>0</v>
      </c>
      <c r="L10">
        <v>0</v>
      </c>
      <c r="M10">
        <v>0</v>
      </c>
      <c r="N10">
        <v>6.53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11.087999999999999</v>
      </c>
      <c r="AC10">
        <v>0</v>
      </c>
      <c r="AD10">
        <v>0</v>
      </c>
    </row>
    <row r="11" spans="1:30" x14ac:dyDescent="0.4">
      <c r="A11" s="7">
        <v>16</v>
      </c>
      <c r="B11" s="8" t="s">
        <v>7</v>
      </c>
      <c r="C11" s="4"/>
      <c r="D11" s="6"/>
      <c r="E11">
        <v>79373.649839999998</v>
      </c>
      <c r="F11">
        <v>2401.8919999999998</v>
      </c>
      <c r="G11">
        <v>220.54599999999999</v>
      </c>
      <c r="H11">
        <v>4406.9393399999999</v>
      </c>
      <c r="I11">
        <v>194.21600000000001</v>
      </c>
      <c r="J11">
        <v>14.185</v>
      </c>
      <c r="K11">
        <v>30.135999999999999</v>
      </c>
      <c r="L11">
        <v>4.2560000000000002</v>
      </c>
      <c r="M11">
        <v>0</v>
      </c>
      <c r="N11">
        <v>21.266999999999999</v>
      </c>
      <c r="O11">
        <v>0</v>
      </c>
      <c r="P11">
        <v>22.690999999999999</v>
      </c>
      <c r="Q11">
        <v>1635.828</v>
      </c>
      <c r="R11">
        <v>32.4</v>
      </c>
      <c r="S11">
        <v>8.98</v>
      </c>
      <c r="T11">
        <v>7.391</v>
      </c>
      <c r="U11">
        <v>0</v>
      </c>
      <c r="V11">
        <v>9.1709999999999994</v>
      </c>
      <c r="W11">
        <v>0</v>
      </c>
      <c r="X11">
        <v>0</v>
      </c>
      <c r="Y11">
        <v>321.005</v>
      </c>
      <c r="Z11">
        <v>13.259</v>
      </c>
      <c r="AA11">
        <v>4187.6840000000002</v>
      </c>
      <c r="AB11">
        <v>28.518999999999998</v>
      </c>
      <c r="AC11">
        <v>0</v>
      </c>
      <c r="AD11">
        <v>0</v>
      </c>
    </row>
    <row r="12" spans="1:30" x14ac:dyDescent="0.4">
      <c r="A12" s="7">
        <v>17</v>
      </c>
      <c r="B12" s="9" t="s">
        <v>8</v>
      </c>
      <c r="C12" s="10"/>
      <c r="D12" s="6"/>
      <c r="E12">
        <v>31899.162</v>
      </c>
      <c r="F12">
        <v>1699.6669999999999</v>
      </c>
      <c r="G12">
        <v>0</v>
      </c>
      <c r="H12">
        <v>2398.268</v>
      </c>
      <c r="I12">
        <v>9.4789999999999992</v>
      </c>
      <c r="J12">
        <v>0</v>
      </c>
      <c r="K12">
        <v>4.226</v>
      </c>
      <c r="L12">
        <v>0</v>
      </c>
      <c r="M12">
        <v>0</v>
      </c>
      <c r="N12">
        <v>0</v>
      </c>
      <c r="O12">
        <v>0</v>
      </c>
      <c r="P12">
        <v>0</v>
      </c>
      <c r="Q12">
        <v>4.59</v>
      </c>
      <c r="R12">
        <v>1660.5119999999999</v>
      </c>
      <c r="S12">
        <v>0</v>
      </c>
      <c r="T12">
        <v>0</v>
      </c>
      <c r="U12">
        <v>4.077</v>
      </c>
      <c r="V12">
        <v>3.56</v>
      </c>
      <c r="W12">
        <v>0</v>
      </c>
      <c r="X12">
        <v>0</v>
      </c>
      <c r="Y12">
        <v>0</v>
      </c>
      <c r="Z12">
        <v>0</v>
      </c>
      <c r="AA12">
        <v>2381.6770000000001</v>
      </c>
      <c r="AB12">
        <v>0</v>
      </c>
      <c r="AC12">
        <v>0</v>
      </c>
      <c r="AD12">
        <v>10.282999999999999</v>
      </c>
    </row>
    <row r="13" spans="1:30" x14ac:dyDescent="0.4">
      <c r="A13" s="11"/>
      <c r="B13" s="12"/>
      <c r="C13" s="13">
        <v>1711</v>
      </c>
      <c r="D13" s="14" t="s">
        <v>9</v>
      </c>
      <c r="E13">
        <v>29658.312000000002</v>
      </c>
      <c r="F13">
        <v>1660.5119999999999</v>
      </c>
      <c r="G13">
        <v>0</v>
      </c>
      <c r="H13">
        <v>2391.96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1660.5119999999999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2381.6770000000001</v>
      </c>
      <c r="AB13">
        <v>0</v>
      </c>
      <c r="AC13">
        <v>0</v>
      </c>
      <c r="AD13">
        <v>10.282999999999999</v>
      </c>
    </row>
    <row r="14" spans="1:30" x14ac:dyDescent="0.4">
      <c r="A14" s="15"/>
      <c r="B14" s="16"/>
      <c r="C14" s="13">
        <v>1731</v>
      </c>
      <c r="D14" s="14" t="s">
        <v>10</v>
      </c>
      <c r="E14">
        <v>1503.4839999999999</v>
      </c>
      <c r="F14">
        <v>4.59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4.59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</row>
    <row r="15" spans="1:30" x14ac:dyDescent="0.4">
      <c r="A15" s="15">
        <v>18</v>
      </c>
      <c r="B15" s="16" t="s">
        <v>11</v>
      </c>
      <c r="C15" s="4"/>
      <c r="D15" s="6"/>
      <c r="E15">
        <v>6086.027</v>
      </c>
      <c r="F15">
        <v>690.06100000000004</v>
      </c>
      <c r="G15">
        <v>347.56900000000002</v>
      </c>
      <c r="H15">
        <v>249.60300000000001</v>
      </c>
      <c r="I15">
        <v>0</v>
      </c>
      <c r="J15">
        <v>64.323999999999998</v>
      </c>
      <c r="K15">
        <v>0</v>
      </c>
      <c r="L15">
        <v>0</v>
      </c>
      <c r="M15">
        <v>0</v>
      </c>
      <c r="N15">
        <v>0</v>
      </c>
      <c r="O15">
        <v>3.14</v>
      </c>
      <c r="P15">
        <v>8.6059999999999999</v>
      </c>
      <c r="Q15">
        <v>127.348</v>
      </c>
      <c r="R15">
        <v>0</v>
      </c>
      <c r="S15">
        <v>3.38</v>
      </c>
      <c r="T15">
        <v>3.4279999999999999</v>
      </c>
      <c r="U15">
        <v>0</v>
      </c>
      <c r="V15">
        <v>0</v>
      </c>
      <c r="W15">
        <v>6.7679999999999998</v>
      </c>
      <c r="X15">
        <v>0</v>
      </c>
      <c r="Y15">
        <v>0</v>
      </c>
      <c r="Z15">
        <v>6.9480000000000004</v>
      </c>
      <c r="AA15">
        <v>35.084000000000003</v>
      </c>
      <c r="AB15">
        <v>0</v>
      </c>
      <c r="AC15">
        <v>0</v>
      </c>
      <c r="AD15">
        <v>7.47</v>
      </c>
    </row>
    <row r="16" spans="1:30" x14ac:dyDescent="0.4">
      <c r="A16" s="4">
        <v>19</v>
      </c>
      <c r="B16" s="5" t="s">
        <v>12</v>
      </c>
      <c r="C16" s="17"/>
      <c r="D16" s="6"/>
      <c r="E16">
        <v>2664.5070000000001</v>
      </c>
      <c r="F16">
        <v>265.36599999999999</v>
      </c>
      <c r="G16">
        <v>31.242000000000001</v>
      </c>
      <c r="H16">
        <v>310.85399999999998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21.608000000000001</v>
      </c>
      <c r="AA16">
        <v>10.773999999999999</v>
      </c>
      <c r="AB16">
        <v>19.16</v>
      </c>
      <c r="AC16">
        <v>0</v>
      </c>
      <c r="AD16">
        <v>0</v>
      </c>
    </row>
    <row r="17" spans="1:30" x14ac:dyDescent="0.4">
      <c r="A17" s="4">
        <v>20</v>
      </c>
      <c r="B17" s="5" t="s">
        <v>13</v>
      </c>
      <c r="C17" s="4"/>
      <c r="D17" s="6"/>
      <c r="E17">
        <v>12.824999999999999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</row>
    <row r="18" spans="1:30" x14ac:dyDescent="0.4">
      <c r="A18" s="4">
        <v>21</v>
      </c>
      <c r="B18" s="5" t="s">
        <v>14</v>
      </c>
      <c r="C18" s="4"/>
      <c r="D18" s="6"/>
      <c r="E18">
        <v>58946.298999999999</v>
      </c>
      <c r="F18">
        <v>1536.47</v>
      </c>
      <c r="G18">
        <v>2175.3530000000001</v>
      </c>
      <c r="H18">
        <v>2115.415</v>
      </c>
      <c r="I18">
        <v>139.11199999999999</v>
      </c>
      <c r="J18">
        <v>31.6</v>
      </c>
      <c r="K18">
        <v>140.578</v>
      </c>
      <c r="L18">
        <v>4.6980000000000004</v>
      </c>
      <c r="M18">
        <v>82.754000000000005</v>
      </c>
      <c r="N18">
        <v>15.268000000000001</v>
      </c>
      <c r="O18">
        <v>0</v>
      </c>
      <c r="P18">
        <v>0</v>
      </c>
      <c r="Q18">
        <v>304.46600000000001</v>
      </c>
      <c r="R18">
        <v>0</v>
      </c>
      <c r="S18">
        <v>66.007999999999996</v>
      </c>
      <c r="T18">
        <v>0</v>
      </c>
      <c r="U18">
        <v>0</v>
      </c>
      <c r="V18">
        <v>4.3929999999999998</v>
      </c>
      <c r="W18">
        <v>0</v>
      </c>
      <c r="X18">
        <v>4.5960000000000001</v>
      </c>
      <c r="Y18">
        <v>385.16800000000001</v>
      </c>
      <c r="Z18">
        <v>33.546999999999997</v>
      </c>
      <c r="AA18">
        <v>42.127000000000002</v>
      </c>
      <c r="AB18">
        <v>274.83999999999997</v>
      </c>
      <c r="AC18">
        <v>0</v>
      </c>
      <c r="AD18">
        <v>7.69</v>
      </c>
    </row>
    <row r="19" spans="1:30" x14ac:dyDescent="0.4">
      <c r="A19" s="4">
        <v>22</v>
      </c>
      <c r="B19" s="5" t="s">
        <v>15</v>
      </c>
      <c r="C19" s="4"/>
      <c r="D19" s="6"/>
      <c r="E19">
        <v>197520.23199999999</v>
      </c>
      <c r="F19">
        <v>19757.079000000002</v>
      </c>
      <c r="G19">
        <v>213.23599999999999</v>
      </c>
      <c r="H19">
        <v>56.463000000000001</v>
      </c>
      <c r="I19">
        <v>359.26600000000002</v>
      </c>
      <c r="J19">
        <v>405.51100000000002</v>
      </c>
      <c r="K19">
        <v>358.92</v>
      </c>
      <c r="L19">
        <v>93.548000000000002</v>
      </c>
      <c r="M19">
        <v>314.30200000000002</v>
      </c>
      <c r="N19">
        <v>22.207000000000001</v>
      </c>
      <c r="O19">
        <v>33.530999999999999</v>
      </c>
      <c r="P19">
        <v>4.2649999999999997</v>
      </c>
      <c r="Q19">
        <v>17726.358</v>
      </c>
      <c r="R19">
        <v>0</v>
      </c>
      <c r="S19">
        <v>10.506</v>
      </c>
      <c r="T19">
        <v>125.348</v>
      </c>
      <c r="U19">
        <v>4.3520000000000003</v>
      </c>
      <c r="V19">
        <v>140.16499999999999</v>
      </c>
      <c r="W19">
        <v>3.6080000000000001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30" x14ac:dyDescent="0.4">
      <c r="A20" s="4">
        <v>23</v>
      </c>
      <c r="B20" s="5" t="s">
        <v>16</v>
      </c>
      <c r="C20" s="4"/>
      <c r="D20" s="6"/>
      <c r="E20">
        <v>10067.433000000001</v>
      </c>
      <c r="F20">
        <v>672.33799999999997</v>
      </c>
      <c r="G20">
        <v>79.397000000000006</v>
      </c>
      <c r="H20">
        <v>316.87299999999999</v>
      </c>
      <c r="I20">
        <v>366.80599999999998</v>
      </c>
      <c r="J20">
        <v>26.11</v>
      </c>
      <c r="K20">
        <v>0</v>
      </c>
      <c r="L20">
        <v>44.298000000000002</v>
      </c>
      <c r="M20">
        <v>25.390999999999998</v>
      </c>
      <c r="N20">
        <v>3.3239999999999998</v>
      </c>
      <c r="O20">
        <v>44.905000000000001</v>
      </c>
      <c r="P20">
        <v>0</v>
      </c>
      <c r="Q20">
        <v>0</v>
      </c>
      <c r="R20">
        <v>0</v>
      </c>
      <c r="S20">
        <v>0</v>
      </c>
      <c r="T20">
        <v>7.9240000000000004</v>
      </c>
      <c r="U20">
        <v>0</v>
      </c>
      <c r="V20">
        <v>0</v>
      </c>
      <c r="W20">
        <v>13.603999999999999</v>
      </c>
      <c r="X20">
        <v>0</v>
      </c>
      <c r="Y20">
        <v>0</v>
      </c>
      <c r="Z20">
        <v>0</v>
      </c>
      <c r="AA20">
        <v>7.2960000000000003</v>
      </c>
      <c r="AB20">
        <v>20.943999999999999</v>
      </c>
      <c r="AC20">
        <v>0</v>
      </c>
      <c r="AD20">
        <v>0</v>
      </c>
    </row>
    <row r="21" spans="1:30" x14ac:dyDescent="0.4">
      <c r="A21" s="4">
        <v>24</v>
      </c>
      <c r="B21" s="5" t="s">
        <v>17</v>
      </c>
      <c r="C21" s="4"/>
      <c r="D21" s="6"/>
      <c r="E21">
        <v>4376.7309999999998</v>
      </c>
      <c r="F21">
        <v>329.91300000000001</v>
      </c>
      <c r="G21">
        <v>115.45699999999999</v>
      </c>
      <c r="H21">
        <v>135.292</v>
      </c>
      <c r="I21">
        <v>45.613</v>
      </c>
      <c r="J21">
        <v>3.7730000000000001</v>
      </c>
      <c r="K21">
        <v>35.116999999999997</v>
      </c>
      <c r="L21">
        <v>0</v>
      </c>
      <c r="M21">
        <v>9.8179999999999996</v>
      </c>
      <c r="N21">
        <v>32.823999999999998</v>
      </c>
      <c r="O21">
        <v>0</v>
      </c>
      <c r="P21">
        <v>0</v>
      </c>
      <c r="Q21">
        <v>0</v>
      </c>
      <c r="R21">
        <v>11.667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48.985999999999997</v>
      </c>
      <c r="AA21">
        <v>0</v>
      </c>
      <c r="AB21">
        <v>0</v>
      </c>
      <c r="AC21">
        <v>0</v>
      </c>
      <c r="AD21">
        <v>0</v>
      </c>
    </row>
    <row r="22" spans="1:30" x14ac:dyDescent="0.4">
      <c r="A22" s="4">
        <v>25</v>
      </c>
      <c r="B22" s="5" t="s">
        <v>18</v>
      </c>
      <c r="C22" s="4"/>
      <c r="D22" s="6"/>
      <c r="E22">
        <v>1913.2919999999999</v>
      </c>
      <c r="F22">
        <v>146.55600000000001</v>
      </c>
      <c r="G22">
        <v>67.236000000000004</v>
      </c>
      <c r="H22">
        <v>185.08600000000001</v>
      </c>
      <c r="I22">
        <v>7.8440000000000003</v>
      </c>
      <c r="J22">
        <v>4.234</v>
      </c>
      <c r="K22">
        <v>0</v>
      </c>
      <c r="L22">
        <v>6.923</v>
      </c>
      <c r="M22">
        <v>0</v>
      </c>
      <c r="N22">
        <v>11.6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11.595000000000001</v>
      </c>
      <c r="AA22">
        <v>7.16</v>
      </c>
      <c r="AB22">
        <v>11.116</v>
      </c>
      <c r="AC22">
        <v>0</v>
      </c>
      <c r="AD22">
        <v>0</v>
      </c>
    </row>
    <row r="23" spans="1:30" x14ac:dyDescent="0.4">
      <c r="A23" s="4">
        <v>26</v>
      </c>
      <c r="B23" s="5" t="s">
        <v>19</v>
      </c>
      <c r="C23" s="4"/>
      <c r="D23" s="6"/>
      <c r="E23">
        <v>1698.798</v>
      </c>
      <c r="F23">
        <v>129.14599999999999</v>
      </c>
      <c r="G23">
        <v>55.469000000000001</v>
      </c>
      <c r="H23">
        <v>52.728000000000002</v>
      </c>
      <c r="I23">
        <v>2.9660000000000002</v>
      </c>
      <c r="J23">
        <v>5.38</v>
      </c>
      <c r="K23">
        <v>0</v>
      </c>
      <c r="L23">
        <v>6.31</v>
      </c>
      <c r="M23">
        <v>0</v>
      </c>
      <c r="N23">
        <v>4.843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7.8689999999999998</v>
      </c>
      <c r="AB23">
        <v>5.548</v>
      </c>
      <c r="AC23">
        <v>0</v>
      </c>
      <c r="AD23">
        <v>0</v>
      </c>
    </row>
    <row r="24" spans="1:30" x14ac:dyDescent="0.4">
      <c r="A24" s="4">
        <v>27</v>
      </c>
      <c r="B24" s="5" t="s">
        <v>20</v>
      </c>
      <c r="C24" s="4"/>
      <c r="D24" s="6"/>
      <c r="E24">
        <v>1212.848</v>
      </c>
      <c r="F24">
        <v>40.113</v>
      </c>
      <c r="G24">
        <v>3.01</v>
      </c>
      <c r="H24">
        <v>44.692999999999998</v>
      </c>
      <c r="I24">
        <v>9.9329999999999998</v>
      </c>
      <c r="J24">
        <v>0</v>
      </c>
      <c r="K24">
        <v>0</v>
      </c>
      <c r="L24">
        <v>6.1769999999999996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16.885000000000002</v>
      </c>
      <c r="AB24">
        <v>0</v>
      </c>
      <c r="AC24">
        <v>0</v>
      </c>
      <c r="AD24">
        <v>0</v>
      </c>
    </row>
    <row r="25" spans="1:30" x14ac:dyDescent="0.4">
      <c r="A25" s="4">
        <v>28</v>
      </c>
      <c r="B25" s="5" t="s">
        <v>21</v>
      </c>
      <c r="C25" s="4"/>
      <c r="D25" s="6"/>
      <c r="E25">
        <v>16782.536</v>
      </c>
      <c r="F25">
        <v>223.04</v>
      </c>
      <c r="G25">
        <v>280.29599999999999</v>
      </c>
      <c r="H25">
        <v>1352.7919999999999</v>
      </c>
      <c r="I25">
        <v>4.7809999999999997</v>
      </c>
      <c r="J25">
        <v>1.6439999999999999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107.13800000000001</v>
      </c>
      <c r="X25">
        <v>0</v>
      </c>
      <c r="Y25">
        <v>0</v>
      </c>
      <c r="Z25">
        <v>35.418999999999997</v>
      </c>
      <c r="AA25">
        <v>647.99400000000003</v>
      </c>
      <c r="AB25">
        <v>33.046999999999997</v>
      </c>
      <c r="AC25">
        <v>0</v>
      </c>
      <c r="AD25">
        <v>0</v>
      </c>
    </row>
    <row r="26" spans="1:30" x14ac:dyDescent="0.4">
      <c r="A26" s="4">
        <v>29</v>
      </c>
      <c r="B26" s="5" t="s">
        <v>22</v>
      </c>
      <c r="C26" s="4"/>
      <c r="D26" s="6"/>
      <c r="E26">
        <v>4218.0910000000003</v>
      </c>
      <c r="F26">
        <v>351.91300000000001</v>
      </c>
      <c r="G26">
        <v>26.094000000000001</v>
      </c>
      <c r="H26">
        <v>92.444000000000003</v>
      </c>
      <c r="I26">
        <v>44.125999999999998</v>
      </c>
      <c r="J26">
        <v>5.6769999999999996</v>
      </c>
      <c r="K26">
        <v>0</v>
      </c>
      <c r="L26">
        <v>0</v>
      </c>
      <c r="M26">
        <v>0</v>
      </c>
      <c r="N26">
        <v>3.77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12.285</v>
      </c>
      <c r="AA26">
        <v>3.91</v>
      </c>
      <c r="AB26">
        <v>0</v>
      </c>
      <c r="AC26">
        <v>0</v>
      </c>
      <c r="AD26">
        <v>0</v>
      </c>
    </row>
    <row r="27" spans="1:30" x14ac:dyDescent="0.4">
      <c r="A27" s="4">
        <v>30</v>
      </c>
      <c r="B27" s="5" t="s">
        <v>23</v>
      </c>
      <c r="C27" s="4"/>
      <c r="D27" s="6"/>
      <c r="E27">
        <v>1201.0219999999999</v>
      </c>
      <c r="F27">
        <v>31.105</v>
      </c>
      <c r="G27">
        <v>15.064</v>
      </c>
      <c r="H27">
        <v>324.73500000000001</v>
      </c>
      <c r="I27">
        <v>0</v>
      </c>
      <c r="J27">
        <v>4.0830000000000002</v>
      </c>
      <c r="K27">
        <v>0</v>
      </c>
      <c r="L27">
        <v>0</v>
      </c>
      <c r="M27">
        <v>0</v>
      </c>
      <c r="N27">
        <v>0</v>
      </c>
      <c r="O27">
        <v>6.694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</row>
    <row r="28" spans="1:30" x14ac:dyDescent="0.4">
      <c r="A28" s="4">
        <v>31</v>
      </c>
      <c r="B28" s="5" t="s">
        <v>24</v>
      </c>
      <c r="C28" s="4"/>
      <c r="D28" s="6"/>
      <c r="E28">
        <v>15759.560100000001</v>
      </c>
      <c r="F28">
        <v>4907.4521000000004</v>
      </c>
      <c r="G28">
        <v>406.61900000000003</v>
      </c>
      <c r="H28">
        <v>728.39800000000002</v>
      </c>
      <c r="I28">
        <v>204.01</v>
      </c>
      <c r="J28">
        <v>117.4101</v>
      </c>
      <c r="K28">
        <v>59.116</v>
      </c>
      <c r="L28">
        <v>123.331</v>
      </c>
      <c r="M28">
        <v>176.91900000000001</v>
      </c>
      <c r="N28">
        <v>365.74900000000002</v>
      </c>
      <c r="O28">
        <v>660.10500000000002</v>
      </c>
      <c r="P28">
        <v>12.356</v>
      </c>
      <c r="Q28">
        <v>0</v>
      </c>
      <c r="R28">
        <v>0</v>
      </c>
      <c r="S28">
        <v>93.022000000000006</v>
      </c>
      <c r="T28">
        <v>343.62400000000002</v>
      </c>
      <c r="U28">
        <v>12.347</v>
      </c>
      <c r="V28">
        <v>10.678000000000001</v>
      </c>
      <c r="W28">
        <v>42.448999999999998</v>
      </c>
      <c r="X28">
        <v>0</v>
      </c>
      <c r="Y28">
        <v>0</v>
      </c>
      <c r="Z28">
        <v>74.031999999999996</v>
      </c>
      <c r="AA28">
        <v>30.92</v>
      </c>
      <c r="AB28">
        <v>69.739999999999995</v>
      </c>
      <c r="AC28">
        <v>0</v>
      </c>
      <c r="AD28">
        <v>0</v>
      </c>
    </row>
    <row r="29" spans="1:30" x14ac:dyDescent="0.4">
      <c r="A29" s="18">
        <v>32</v>
      </c>
      <c r="B29" s="19" t="s">
        <v>25</v>
      </c>
      <c r="C29" s="18"/>
      <c r="D29" s="20"/>
      <c r="E29">
        <v>554.77599999999995</v>
      </c>
      <c r="F29">
        <v>22.965</v>
      </c>
      <c r="G29">
        <v>10.855</v>
      </c>
      <c r="H29">
        <v>32.4</v>
      </c>
      <c r="I29">
        <v>0</v>
      </c>
      <c r="J29">
        <v>3.0110000000000001</v>
      </c>
      <c r="K29">
        <v>0</v>
      </c>
      <c r="L29">
        <v>5.8949999999999996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FC36-971B-47CD-A737-6857B024825E}">
  <dimension ref="A2:AD29"/>
  <sheetViews>
    <sheetView topLeftCell="B16" workbookViewId="0">
      <selection activeCell="F26" sqref="F26"/>
    </sheetView>
  </sheetViews>
  <sheetFormatPr defaultRowHeight="18.75" x14ac:dyDescent="0.4"/>
  <cols>
    <col min="5" max="5" width="9.375" bestFit="1" customWidth="1"/>
    <col min="6" max="7" width="8.875" bestFit="1" customWidth="1"/>
  </cols>
  <sheetData>
    <row r="2" spans="1:30" x14ac:dyDescent="0.4">
      <c r="A2" t="s">
        <v>67</v>
      </c>
      <c r="E2" t="s">
        <v>26</v>
      </c>
      <c r="F2" t="s">
        <v>27</v>
      </c>
      <c r="G2" t="s">
        <v>28</v>
      </c>
      <c r="H2" t="s">
        <v>29</v>
      </c>
      <c r="I2" s="21" t="s">
        <v>31</v>
      </c>
      <c r="J2" s="22" t="s">
        <v>38</v>
      </c>
      <c r="K2" s="22" t="s">
        <v>39</v>
      </c>
      <c r="L2" s="22" t="s">
        <v>40</v>
      </c>
      <c r="M2" s="22" t="s">
        <v>41</v>
      </c>
      <c r="N2" s="22" t="s">
        <v>42</v>
      </c>
      <c r="O2" s="22" t="s">
        <v>45</v>
      </c>
      <c r="P2" s="22" t="s">
        <v>43</v>
      </c>
      <c r="Q2" s="21" t="s">
        <v>32</v>
      </c>
      <c r="R2" s="21" t="s">
        <v>33</v>
      </c>
      <c r="S2" s="22" t="s">
        <v>44</v>
      </c>
      <c r="T2" s="22" t="s">
        <v>52</v>
      </c>
      <c r="U2" s="21" t="s">
        <v>34</v>
      </c>
      <c r="V2" s="21" t="s">
        <v>35</v>
      </c>
      <c r="W2" s="22" t="s">
        <v>46</v>
      </c>
      <c r="X2" s="22" t="s">
        <v>47</v>
      </c>
      <c r="Y2" s="22" t="s">
        <v>48</v>
      </c>
      <c r="Z2" s="22" t="s">
        <v>49</v>
      </c>
      <c r="AA2" s="21" t="s">
        <v>37</v>
      </c>
      <c r="AB2" s="22" t="s">
        <v>50</v>
      </c>
      <c r="AC2" s="22" t="s">
        <v>51</v>
      </c>
      <c r="AD2" s="21" t="s">
        <v>36</v>
      </c>
    </row>
    <row r="3" spans="1:30" x14ac:dyDescent="0.4">
      <c r="B3" t="s">
        <v>30</v>
      </c>
      <c r="E3" s="43">
        <v>395933.68846999999</v>
      </c>
      <c r="F3" s="43">
        <v>30486.932000000001</v>
      </c>
      <c r="G3" s="43">
        <v>4404.53</v>
      </c>
      <c r="H3" s="43">
        <v>13302.659</v>
      </c>
      <c r="I3" s="43">
        <v>1353.0619999999999</v>
      </c>
      <c r="J3" s="47">
        <v>905.22400000000005</v>
      </c>
      <c r="K3">
        <v>449.97800000000001</v>
      </c>
      <c r="L3">
        <v>253.084</v>
      </c>
      <c r="M3">
        <v>474.34</v>
      </c>
      <c r="N3">
        <v>393.92099999999999</v>
      </c>
      <c r="O3">
        <v>707.82500000000005</v>
      </c>
      <c r="P3">
        <v>58.298999999999999</v>
      </c>
      <c r="Q3">
        <v>16932.635999999999</v>
      </c>
      <c r="R3">
        <v>1968.115</v>
      </c>
      <c r="S3">
        <v>144.595</v>
      </c>
      <c r="T3">
        <v>705.89700000000005</v>
      </c>
      <c r="U3">
        <v>7.2889999999999997</v>
      </c>
      <c r="V3">
        <v>141.82499999999999</v>
      </c>
      <c r="W3">
        <v>138.91900000000001</v>
      </c>
      <c r="X3">
        <v>170.202</v>
      </c>
      <c r="Y3">
        <v>347.04399999999998</v>
      </c>
      <c r="Z3">
        <v>186.67</v>
      </c>
      <c r="AA3">
        <v>8364.0110000000004</v>
      </c>
      <c r="AB3">
        <v>409.108</v>
      </c>
      <c r="AC3">
        <v>2.863</v>
      </c>
      <c r="AD3">
        <v>21.698</v>
      </c>
    </row>
    <row r="4" spans="1:30" x14ac:dyDescent="0.4">
      <c r="A4" s="1">
        <v>9</v>
      </c>
      <c r="B4" s="2" t="s">
        <v>0</v>
      </c>
      <c r="C4" s="1"/>
      <c r="D4" s="3"/>
      <c r="E4" s="43">
        <v>11997.49747</v>
      </c>
      <c r="F4" s="43">
        <v>956.35299999999995</v>
      </c>
      <c r="G4" s="43">
        <v>95.763999999999996</v>
      </c>
      <c r="H4" s="43">
        <v>297.65300000000002</v>
      </c>
      <c r="I4" s="43">
        <v>80.102999999999994</v>
      </c>
      <c r="J4" s="47">
        <v>36.991999999999997</v>
      </c>
      <c r="K4">
        <v>0</v>
      </c>
      <c r="L4">
        <v>29.786999999999999</v>
      </c>
      <c r="M4">
        <v>151.083</v>
      </c>
      <c r="N4">
        <v>21.102</v>
      </c>
      <c r="O4">
        <v>0</v>
      </c>
      <c r="P4">
        <v>9.15</v>
      </c>
      <c r="Q4">
        <v>6.69</v>
      </c>
      <c r="R4">
        <v>150.816</v>
      </c>
      <c r="S4">
        <v>0</v>
      </c>
      <c r="T4">
        <v>5.4039999999999999</v>
      </c>
      <c r="U4">
        <v>0</v>
      </c>
      <c r="V4">
        <v>0</v>
      </c>
      <c r="W4">
        <v>0</v>
      </c>
      <c r="X4">
        <v>159.63800000000001</v>
      </c>
      <c r="Y4">
        <v>14.772</v>
      </c>
      <c r="Z4">
        <v>35.295000000000002</v>
      </c>
      <c r="AA4">
        <v>109.794</v>
      </c>
      <c r="AB4">
        <v>27.01</v>
      </c>
      <c r="AC4">
        <v>0</v>
      </c>
      <c r="AD4">
        <v>3.5259999999999998</v>
      </c>
    </row>
    <row r="5" spans="1:30" x14ac:dyDescent="0.4">
      <c r="A5" s="4">
        <v>10</v>
      </c>
      <c r="B5" s="5" t="s">
        <v>1</v>
      </c>
      <c r="C5" s="4"/>
      <c r="D5" s="6"/>
      <c r="E5" s="43">
        <v>3436.4639999999999</v>
      </c>
      <c r="F5" s="43">
        <v>164.47900000000001</v>
      </c>
      <c r="G5" s="43">
        <v>35.110999999999997</v>
      </c>
      <c r="H5" s="43">
        <v>112.425</v>
      </c>
      <c r="I5" s="43">
        <v>32.158999999999999</v>
      </c>
      <c r="J5" s="47">
        <v>8.8420000000000005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23.995999999999999</v>
      </c>
      <c r="R5">
        <v>34.531999999999996</v>
      </c>
      <c r="S5">
        <v>0</v>
      </c>
      <c r="T5">
        <v>0</v>
      </c>
      <c r="U5">
        <v>0</v>
      </c>
      <c r="V5">
        <v>3.3260000000000001</v>
      </c>
      <c r="W5">
        <v>0</v>
      </c>
      <c r="X5">
        <v>0</v>
      </c>
      <c r="Y5">
        <v>0</v>
      </c>
      <c r="Z5">
        <v>0</v>
      </c>
      <c r="AA5">
        <v>11.429</v>
      </c>
      <c r="AB5">
        <v>0</v>
      </c>
      <c r="AC5">
        <v>2.863</v>
      </c>
      <c r="AD5">
        <v>0</v>
      </c>
    </row>
    <row r="6" spans="1:30" x14ac:dyDescent="0.4">
      <c r="A6" s="4">
        <v>11</v>
      </c>
      <c r="B6" s="5" t="s">
        <v>2</v>
      </c>
      <c r="C6" s="4"/>
      <c r="D6" s="6"/>
      <c r="E6" s="43">
        <v>4113.1689999999999</v>
      </c>
      <c r="F6" s="43">
        <v>464.67</v>
      </c>
      <c r="G6" s="43">
        <v>76.734999999999999</v>
      </c>
      <c r="H6" s="43">
        <v>41.503</v>
      </c>
      <c r="I6" s="43">
        <v>97.024000000000001</v>
      </c>
      <c r="J6" s="47">
        <v>64.981999999999999</v>
      </c>
      <c r="K6">
        <v>0</v>
      </c>
      <c r="L6">
        <v>0</v>
      </c>
      <c r="M6">
        <v>0</v>
      </c>
      <c r="N6">
        <v>0</v>
      </c>
      <c r="O6">
        <v>10.461</v>
      </c>
      <c r="P6">
        <v>12.698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41.503</v>
      </c>
      <c r="AB6">
        <v>0</v>
      </c>
      <c r="AC6">
        <v>0</v>
      </c>
      <c r="AD6">
        <v>0</v>
      </c>
    </row>
    <row r="7" spans="1:30" x14ac:dyDescent="0.4">
      <c r="A7" s="4">
        <v>12</v>
      </c>
      <c r="B7" s="5" t="s">
        <v>3</v>
      </c>
      <c r="C7" s="4"/>
      <c r="D7" s="6"/>
      <c r="E7" s="43">
        <v>517.78499999999997</v>
      </c>
      <c r="F7" s="43">
        <v>7.6449999999999996</v>
      </c>
      <c r="G7" s="43">
        <v>3.1669999999999998</v>
      </c>
      <c r="H7" s="43">
        <v>8.8829999999999991</v>
      </c>
      <c r="I7" s="43">
        <v>7.6449999999999996</v>
      </c>
      <c r="J7" s="4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3.8980000000000001</v>
      </c>
      <c r="AA7">
        <v>0</v>
      </c>
      <c r="AB7">
        <v>0</v>
      </c>
      <c r="AC7">
        <v>0</v>
      </c>
      <c r="AD7">
        <v>0</v>
      </c>
    </row>
    <row r="8" spans="1:30" x14ac:dyDescent="0.4">
      <c r="A8" s="4">
        <v>13</v>
      </c>
      <c r="B8" s="5" t="s">
        <v>4</v>
      </c>
      <c r="C8" s="4"/>
      <c r="D8" s="6"/>
      <c r="E8" s="43">
        <v>102.95099999999999</v>
      </c>
      <c r="F8" s="43">
        <v>11.875</v>
      </c>
      <c r="G8" s="43">
        <v>0</v>
      </c>
      <c r="H8" s="43">
        <v>8.343</v>
      </c>
      <c r="I8" s="43">
        <v>0</v>
      </c>
      <c r="J8" s="47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</row>
    <row r="9" spans="1:30" x14ac:dyDescent="0.4">
      <c r="A9" s="4">
        <v>14</v>
      </c>
      <c r="B9" s="44" t="s">
        <v>5</v>
      </c>
      <c r="C9" s="4"/>
      <c r="D9" s="6"/>
      <c r="E9" s="43">
        <v>22797.384999999998</v>
      </c>
      <c r="F9" s="43">
        <v>866.524</v>
      </c>
      <c r="G9" s="43">
        <v>663.51800000000003</v>
      </c>
      <c r="H9" s="43">
        <v>116.81</v>
      </c>
      <c r="I9" s="43">
        <v>0</v>
      </c>
      <c r="J9" s="47">
        <v>113.89100000000001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</row>
    <row r="10" spans="1:30" x14ac:dyDescent="0.4">
      <c r="A10" s="4">
        <v>15</v>
      </c>
      <c r="B10" s="5" t="s">
        <v>6</v>
      </c>
      <c r="C10" s="4"/>
      <c r="D10" s="6"/>
      <c r="E10" s="43">
        <v>1482.432</v>
      </c>
      <c r="F10" s="43">
        <v>35.956000000000003</v>
      </c>
      <c r="G10" s="43">
        <v>10.727</v>
      </c>
      <c r="H10" s="43">
        <v>21.49</v>
      </c>
      <c r="I10" s="43">
        <v>13.641</v>
      </c>
      <c r="J10" s="47">
        <v>0</v>
      </c>
      <c r="K10">
        <v>0</v>
      </c>
      <c r="L10">
        <v>0</v>
      </c>
      <c r="M10">
        <v>0</v>
      </c>
      <c r="N10">
        <v>4.7530000000000001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9.5350000000000001</v>
      </c>
      <c r="AC10">
        <v>0</v>
      </c>
      <c r="AD10">
        <v>0</v>
      </c>
    </row>
    <row r="11" spans="1:30" x14ac:dyDescent="0.4">
      <c r="A11" s="7">
        <v>16</v>
      </c>
      <c r="B11" s="45" t="s">
        <v>7</v>
      </c>
      <c r="C11" s="4"/>
      <c r="D11" s="6"/>
      <c r="E11" s="43">
        <v>67866.565000000002</v>
      </c>
      <c r="F11" s="43">
        <v>1866.857</v>
      </c>
      <c r="G11" s="43">
        <v>177.60300000000001</v>
      </c>
      <c r="H11" s="43">
        <v>3941.4949999999999</v>
      </c>
      <c r="I11" s="43">
        <v>135.66800000000001</v>
      </c>
      <c r="J11" s="47">
        <v>18.257000000000001</v>
      </c>
      <c r="K11">
        <v>12.721</v>
      </c>
      <c r="L11">
        <v>4.5540000000000003</v>
      </c>
      <c r="M11">
        <v>0</v>
      </c>
      <c r="N11">
        <v>19.466999999999999</v>
      </c>
      <c r="O11">
        <v>0</v>
      </c>
      <c r="P11">
        <v>21.236000000000001</v>
      </c>
      <c r="Q11">
        <v>1318.403</v>
      </c>
      <c r="R11">
        <v>33.326999999999998</v>
      </c>
      <c r="S11">
        <v>8.2260000000000009</v>
      </c>
      <c r="T11">
        <v>138.77199999999999</v>
      </c>
      <c r="U11">
        <v>0</v>
      </c>
      <c r="V11">
        <v>8.0150000000000006</v>
      </c>
      <c r="W11">
        <v>0</v>
      </c>
      <c r="X11">
        <v>0</v>
      </c>
      <c r="Y11">
        <v>63.783999999999999</v>
      </c>
      <c r="Z11">
        <v>13.661</v>
      </c>
      <c r="AA11">
        <v>3731.76</v>
      </c>
      <c r="AB11">
        <v>37.500999999999998</v>
      </c>
      <c r="AC11">
        <v>0</v>
      </c>
      <c r="AD11">
        <v>0</v>
      </c>
    </row>
    <row r="12" spans="1:30" x14ac:dyDescent="0.4">
      <c r="A12" s="7">
        <v>17</v>
      </c>
      <c r="B12" s="46" t="s">
        <v>8</v>
      </c>
      <c r="C12" s="10"/>
      <c r="D12" s="6"/>
      <c r="E12" s="43">
        <v>27030.21</v>
      </c>
      <c r="F12" s="43">
        <v>1752.8109999999999</v>
      </c>
      <c r="G12" s="43">
        <v>0</v>
      </c>
      <c r="H12" s="43">
        <v>2262.636</v>
      </c>
      <c r="I12" s="43">
        <v>7.3319999999999999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1740.93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2247.433</v>
      </c>
      <c r="AB12">
        <v>0</v>
      </c>
      <c r="AC12">
        <v>0</v>
      </c>
      <c r="AD12">
        <v>7.8860000000000001</v>
      </c>
    </row>
    <row r="13" spans="1:30" x14ac:dyDescent="0.4">
      <c r="A13" s="11"/>
      <c r="B13" s="12"/>
      <c r="C13" s="13">
        <v>1711</v>
      </c>
      <c r="D13" s="14" t="s">
        <v>9</v>
      </c>
      <c r="E13" s="43">
        <v>24946.238000000001</v>
      </c>
      <c r="F13" s="43">
        <v>1740.93</v>
      </c>
      <c r="G13" s="43">
        <v>0</v>
      </c>
      <c r="H13" s="43">
        <v>2255.319</v>
      </c>
      <c r="I13" s="4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1740.93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2247.433</v>
      </c>
      <c r="AB13">
        <v>0</v>
      </c>
      <c r="AC13">
        <v>0</v>
      </c>
      <c r="AD13">
        <v>7.8860000000000001</v>
      </c>
    </row>
    <row r="14" spans="1:30" x14ac:dyDescent="0.4">
      <c r="A14" s="15"/>
      <c r="B14" s="16"/>
      <c r="C14" s="13">
        <v>1731</v>
      </c>
      <c r="D14" s="14" t="s">
        <v>10</v>
      </c>
      <c r="E14" s="43">
        <v>1497.441</v>
      </c>
      <c r="F14" s="43">
        <v>0</v>
      </c>
      <c r="G14" s="43">
        <v>0</v>
      </c>
      <c r="H14" s="43">
        <v>0</v>
      </c>
      <c r="I14" s="43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</row>
    <row r="15" spans="1:30" x14ac:dyDescent="0.4">
      <c r="A15" s="15">
        <v>18</v>
      </c>
      <c r="B15" s="16" t="s">
        <v>11</v>
      </c>
      <c r="C15" s="4"/>
      <c r="D15" s="6"/>
      <c r="E15" s="43">
        <v>5834.5879999999997</v>
      </c>
      <c r="F15" s="43">
        <v>584.05600000000004</v>
      </c>
      <c r="G15" s="43">
        <v>243.40799999999999</v>
      </c>
      <c r="H15" s="43">
        <v>190.30600000000001</v>
      </c>
      <c r="I15" s="43">
        <v>7.2329999999999997</v>
      </c>
      <c r="J15">
        <v>50.213999999999999</v>
      </c>
      <c r="K15">
        <v>2.3839999999999999</v>
      </c>
      <c r="L15">
        <v>2.843</v>
      </c>
      <c r="M15">
        <v>0</v>
      </c>
      <c r="N15">
        <v>0</v>
      </c>
      <c r="O15">
        <v>6.1050000000000004</v>
      </c>
      <c r="P15">
        <v>6.2329999999999997</v>
      </c>
      <c r="Q15">
        <v>116.22</v>
      </c>
      <c r="R15">
        <v>0</v>
      </c>
      <c r="S15">
        <v>0</v>
      </c>
      <c r="T15">
        <v>2.7629999999999999</v>
      </c>
      <c r="U15">
        <v>0</v>
      </c>
      <c r="V15">
        <v>0</v>
      </c>
      <c r="W15">
        <v>0</v>
      </c>
      <c r="X15">
        <v>0</v>
      </c>
      <c r="Y15">
        <v>0</v>
      </c>
      <c r="Z15">
        <v>11.726000000000001</v>
      </c>
      <c r="AA15">
        <v>25.291</v>
      </c>
      <c r="AB15">
        <v>0</v>
      </c>
      <c r="AC15">
        <v>0</v>
      </c>
      <c r="AD15">
        <v>4.0759999999999996</v>
      </c>
    </row>
    <row r="16" spans="1:30" x14ac:dyDescent="0.4">
      <c r="A16" s="4">
        <v>19</v>
      </c>
      <c r="B16" s="5" t="s">
        <v>12</v>
      </c>
      <c r="C16" s="17"/>
      <c r="D16" s="6"/>
      <c r="E16" s="43">
        <v>1966.431</v>
      </c>
      <c r="F16" s="43">
        <v>183.58600000000001</v>
      </c>
      <c r="G16" s="43">
        <v>15.561999999999999</v>
      </c>
      <c r="H16" s="43">
        <v>239.017</v>
      </c>
      <c r="I16" s="43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3.5640000000000001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9.4779999999999998</v>
      </c>
      <c r="AA16">
        <v>9.2850000000000001</v>
      </c>
      <c r="AB16">
        <v>12.446999999999999</v>
      </c>
      <c r="AC16">
        <v>0</v>
      </c>
      <c r="AD16">
        <v>0</v>
      </c>
    </row>
    <row r="17" spans="1:30" x14ac:dyDescent="0.4">
      <c r="A17" s="4">
        <v>20</v>
      </c>
      <c r="B17" s="5" t="s">
        <v>13</v>
      </c>
      <c r="C17" s="4"/>
      <c r="D17" s="6"/>
      <c r="E17" s="43">
        <v>5.9130000000000003</v>
      </c>
      <c r="F17" s="43">
        <v>0</v>
      </c>
      <c r="G17" s="43">
        <v>0</v>
      </c>
      <c r="H17" s="43">
        <v>0</v>
      </c>
      <c r="I17" s="43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</row>
    <row r="18" spans="1:30" x14ac:dyDescent="0.4">
      <c r="A18" s="4">
        <v>21</v>
      </c>
      <c r="B18" s="44" t="s">
        <v>14</v>
      </c>
      <c r="C18" s="4"/>
      <c r="D18" s="6"/>
      <c r="E18" s="43">
        <v>48016.377</v>
      </c>
      <c r="F18" s="43">
        <v>1213.9449999999999</v>
      </c>
      <c r="G18" s="43">
        <v>1927.3969999999999</v>
      </c>
      <c r="H18" s="43">
        <v>1949.595</v>
      </c>
      <c r="I18" s="43">
        <v>141.78299999999999</v>
      </c>
      <c r="J18">
        <v>45.073</v>
      </c>
      <c r="K18">
        <v>81.896000000000001</v>
      </c>
      <c r="L18">
        <v>4.2130000000000001</v>
      </c>
      <c r="M18">
        <v>52.832999999999998</v>
      </c>
      <c r="N18">
        <v>12.571999999999999</v>
      </c>
      <c r="O18">
        <v>2.762</v>
      </c>
      <c r="P18">
        <v>0</v>
      </c>
      <c r="Q18">
        <v>275.57600000000002</v>
      </c>
      <c r="R18">
        <v>4.415</v>
      </c>
      <c r="S18">
        <v>26.312000000000001</v>
      </c>
      <c r="T18">
        <v>0</v>
      </c>
      <c r="U18">
        <v>0</v>
      </c>
      <c r="V18">
        <v>3.4180000000000001</v>
      </c>
      <c r="W18">
        <v>3.3359999999999999</v>
      </c>
      <c r="X18">
        <v>3.8889999999999998</v>
      </c>
      <c r="Y18">
        <v>268.488</v>
      </c>
      <c r="Z18">
        <v>21.609000000000002</v>
      </c>
      <c r="AA18">
        <v>9.7200000000000006</v>
      </c>
      <c r="AB18">
        <v>257.81700000000001</v>
      </c>
      <c r="AC18">
        <v>0</v>
      </c>
      <c r="AD18">
        <v>6.21</v>
      </c>
    </row>
    <row r="19" spans="1:30" x14ac:dyDescent="0.4">
      <c r="A19" s="4">
        <v>22</v>
      </c>
      <c r="B19" s="44" t="s">
        <v>15</v>
      </c>
      <c r="C19" s="4"/>
      <c r="D19" s="6"/>
      <c r="E19" s="43">
        <v>150599.364</v>
      </c>
      <c r="F19" s="43">
        <v>16981.971000000001</v>
      </c>
      <c r="G19" s="43">
        <v>228.37899999999999</v>
      </c>
      <c r="H19" s="43">
        <v>44.241999999999997</v>
      </c>
      <c r="I19" s="43">
        <v>304.589</v>
      </c>
      <c r="J19">
        <v>439.36099999999999</v>
      </c>
      <c r="K19">
        <v>234.68</v>
      </c>
      <c r="L19">
        <v>76.298000000000002</v>
      </c>
      <c r="M19">
        <v>83.350999999999999</v>
      </c>
      <c r="N19">
        <v>13.852</v>
      </c>
      <c r="O19">
        <v>42.639000000000003</v>
      </c>
      <c r="P19">
        <v>3.3340000000000001</v>
      </c>
      <c r="Q19">
        <v>15185.886</v>
      </c>
      <c r="R19">
        <v>0</v>
      </c>
      <c r="S19">
        <v>9.282</v>
      </c>
      <c r="T19">
        <v>350.637</v>
      </c>
      <c r="U19">
        <v>4.0229999999999997</v>
      </c>
      <c r="V19">
        <v>115.624</v>
      </c>
      <c r="W19">
        <v>2.798</v>
      </c>
      <c r="X19">
        <v>2.5510000000000002</v>
      </c>
      <c r="Y19">
        <v>0</v>
      </c>
      <c r="Z19">
        <v>2.2639999999999998</v>
      </c>
      <c r="AA19">
        <v>0</v>
      </c>
      <c r="AB19">
        <v>0</v>
      </c>
      <c r="AC19">
        <v>0</v>
      </c>
      <c r="AD19">
        <v>0</v>
      </c>
    </row>
    <row r="20" spans="1:30" x14ac:dyDescent="0.4">
      <c r="A20" s="4">
        <v>23</v>
      </c>
      <c r="B20" s="5" t="s">
        <v>16</v>
      </c>
      <c r="C20" s="4"/>
      <c r="D20" s="6"/>
      <c r="E20" s="43">
        <v>8444.7469999999994</v>
      </c>
      <c r="F20" s="43">
        <v>573.54300000000001</v>
      </c>
      <c r="G20" s="43">
        <v>77.134</v>
      </c>
      <c r="H20" s="43">
        <v>218.392</v>
      </c>
      <c r="I20" s="43">
        <v>289.83100000000002</v>
      </c>
      <c r="J20">
        <v>24.622</v>
      </c>
      <c r="K20">
        <v>0</v>
      </c>
      <c r="L20">
        <v>32.563000000000002</v>
      </c>
      <c r="M20">
        <v>23.161000000000001</v>
      </c>
      <c r="N20">
        <v>13.191000000000001</v>
      </c>
      <c r="O20">
        <v>35.192</v>
      </c>
      <c r="P20">
        <v>0</v>
      </c>
      <c r="Q20">
        <v>5.8650000000000002</v>
      </c>
      <c r="R20">
        <v>0</v>
      </c>
      <c r="S20">
        <v>0</v>
      </c>
      <c r="T20">
        <v>8.9019999999999992</v>
      </c>
      <c r="U20">
        <v>0</v>
      </c>
      <c r="V20">
        <v>0</v>
      </c>
      <c r="W20">
        <v>0</v>
      </c>
      <c r="X20">
        <v>4.1239999999999997</v>
      </c>
      <c r="Y20">
        <v>0</v>
      </c>
      <c r="Z20">
        <v>0</v>
      </c>
      <c r="AA20">
        <v>5.0510000000000002</v>
      </c>
      <c r="AB20">
        <v>12.484999999999999</v>
      </c>
      <c r="AC20">
        <v>0</v>
      </c>
      <c r="AD20">
        <v>0</v>
      </c>
    </row>
    <row r="21" spans="1:30" x14ac:dyDescent="0.4">
      <c r="A21" s="4">
        <v>24</v>
      </c>
      <c r="B21" s="5" t="s">
        <v>17</v>
      </c>
      <c r="C21" s="4"/>
      <c r="D21" s="6"/>
      <c r="E21" s="43">
        <v>3511.5970000000002</v>
      </c>
      <c r="F21" s="43">
        <v>313.8</v>
      </c>
      <c r="G21" s="43">
        <v>89.418999999999997</v>
      </c>
      <c r="H21" s="43">
        <v>104.36</v>
      </c>
      <c r="I21" s="43">
        <v>53.231000000000002</v>
      </c>
      <c r="J21">
        <v>4.0449999999999999</v>
      </c>
      <c r="K21">
        <v>24.289000000000001</v>
      </c>
      <c r="L21">
        <v>0</v>
      </c>
      <c r="M21">
        <v>7.7270000000000003</v>
      </c>
      <c r="N21">
        <v>40.667999999999999</v>
      </c>
      <c r="O21">
        <v>0</v>
      </c>
      <c r="P21">
        <v>0</v>
      </c>
      <c r="Q21">
        <v>0</v>
      </c>
      <c r="R21">
        <v>4.0949999999999998</v>
      </c>
      <c r="S21">
        <v>3.3460000000000001</v>
      </c>
      <c r="T21">
        <v>0</v>
      </c>
      <c r="U21">
        <v>0</v>
      </c>
      <c r="V21">
        <v>2.573</v>
      </c>
      <c r="W21">
        <v>0</v>
      </c>
      <c r="X21">
        <v>0</v>
      </c>
      <c r="Y21">
        <v>0</v>
      </c>
      <c r="Z21">
        <v>13.015000000000001</v>
      </c>
      <c r="AA21">
        <v>0</v>
      </c>
      <c r="AB21">
        <v>0</v>
      </c>
      <c r="AC21">
        <v>0</v>
      </c>
      <c r="AD21">
        <v>0</v>
      </c>
    </row>
    <row r="22" spans="1:30" x14ac:dyDescent="0.4">
      <c r="A22" s="4">
        <v>25</v>
      </c>
      <c r="B22" s="5" t="s">
        <v>18</v>
      </c>
      <c r="C22" s="4"/>
      <c r="D22" s="6"/>
      <c r="E22" s="43">
        <v>1691.404</v>
      </c>
      <c r="F22" s="43">
        <v>117.874</v>
      </c>
      <c r="G22" s="43">
        <v>57.634</v>
      </c>
      <c r="H22" s="43">
        <v>129.601</v>
      </c>
      <c r="I22" s="43">
        <v>0</v>
      </c>
      <c r="J22">
        <v>3.6949999999999998</v>
      </c>
      <c r="K22">
        <v>0</v>
      </c>
      <c r="L22">
        <v>5.1029999999999998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14.839</v>
      </c>
      <c r="AA22">
        <v>7.1150000000000002</v>
      </c>
      <c r="AB22">
        <v>7.2080000000000002</v>
      </c>
      <c r="AC22">
        <v>0</v>
      </c>
      <c r="AD22">
        <v>0</v>
      </c>
    </row>
    <row r="23" spans="1:30" x14ac:dyDescent="0.4">
      <c r="A23" s="4">
        <v>26</v>
      </c>
      <c r="B23" s="5" t="s">
        <v>19</v>
      </c>
      <c r="C23" s="4"/>
      <c r="D23" s="6"/>
      <c r="E23" s="43">
        <v>1554.9570000000001</v>
      </c>
      <c r="F23" s="43">
        <v>124.798</v>
      </c>
      <c r="G23" s="43">
        <v>49.384</v>
      </c>
      <c r="H23" s="43">
        <v>39.686</v>
      </c>
      <c r="I23" s="43">
        <v>0</v>
      </c>
      <c r="J23">
        <v>4.1660000000000004</v>
      </c>
      <c r="K23">
        <v>0</v>
      </c>
      <c r="L23">
        <v>5.1609999999999996</v>
      </c>
      <c r="M23">
        <v>0</v>
      </c>
      <c r="N23">
        <v>13.151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5.7759999999999998</v>
      </c>
      <c r="AB23">
        <v>6.19</v>
      </c>
      <c r="AC23">
        <v>0</v>
      </c>
      <c r="AD23">
        <v>0</v>
      </c>
    </row>
    <row r="24" spans="1:30" x14ac:dyDescent="0.4">
      <c r="A24" s="4">
        <v>27</v>
      </c>
      <c r="B24" s="5" t="s">
        <v>20</v>
      </c>
      <c r="C24" s="4"/>
      <c r="D24" s="6"/>
      <c r="E24" s="43">
        <v>1091.9639999999999</v>
      </c>
      <c r="F24" s="43">
        <v>10.797000000000001</v>
      </c>
      <c r="G24" s="43">
        <v>2.9820000000000002</v>
      </c>
      <c r="H24" s="43">
        <v>42.945</v>
      </c>
      <c r="I24" s="43">
        <v>8.532</v>
      </c>
      <c r="J24">
        <v>0</v>
      </c>
      <c r="K24">
        <v>0</v>
      </c>
      <c r="L24">
        <v>2.2650000000000001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12.98</v>
      </c>
      <c r="AB24">
        <v>0</v>
      </c>
      <c r="AC24">
        <v>0</v>
      </c>
      <c r="AD24">
        <v>0</v>
      </c>
    </row>
    <row r="25" spans="1:30" x14ac:dyDescent="0.4">
      <c r="A25" s="4">
        <v>28</v>
      </c>
      <c r="B25" s="44" t="s">
        <v>21</v>
      </c>
      <c r="C25" s="4"/>
      <c r="D25" s="6"/>
      <c r="E25" s="43">
        <v>15534.642</v>
      </c>
      <c r="F25" s="43">
        <v>111.822</v>
      </c>
      <c r="G25" s="43">
        <v>217.60300000000001</v>
      </c>
      <c r="H25" s="43">
        <v>2679.4360000000001</v>
      </c>
      <c r="I25" s="43">
        <v>6.4180000000000001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80.275999999999996</v>
      </c>
      <c r="X25">
        <v>0</v>
      </c>
      <c r="Y25">
        <v>0</v>
      </c>
      <c r="Z25">
        <v>4.3810000000000002</v>
      </c>
      <c r="AA25">
        <v>2000.6990000000001</v>
      </c>
      <c r="AB25">
        <v>0</v>
      </c>
      <c r="AC25">
        <v>0</v>
      </c>
      <c r="AD25">
        <v>0</v>
      </c>
    </row>
    <row r="26" spans="1:30" x14ac:dyDescent="0.4">
      <c r="A26" s="4">
        <v>29</v>
      </c>
      <c r="B26" s="5" t="s">
        <v>22</v>
      </c>
      <c r="C26" s="4"/>
      <c r="D26" s="6"/>
      <c r="E26" s="43">
        <v>3673.0079999999998</v>
      </c>
      <c r="F26" s="43">
        <v>258.10500000000002</v>
      </c>
      <c r="G26" s="43">
        <v>77.7</v>
      </c>
      <c r="H26" s="43">
        <v>68.661000000000001</v>
      </c>
      <c r="I26" s="43">
        <v>34.491999999999997</v>
      </c>
      <c r="J26">
        <v>4.5789999999999997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6.7039999999999997</v>
      </c>
      <c r="AA26">
        <v>0</v>
      </c>
      <c r="AB26">
        <v>0</v>
      </c>
      <c r="AC26">
        <v>0</v>
      </c>
      <c r="AD26">
        <v>0</v>
      </c>
    </row>
    <row r="27" spans="1:30" x14ac:dyDescent="0.4">
      <c r="A27" s="4">
        <v>30</v>
      </c>
      <c r="B27" s="5" t="s">
        <v>23</v>
      </c>
      <c r="C27" s="4"/>
      <c r="D27" s="6"/>
      <c r="E27" s="43">
        <v>456.03300000000002</v>
      </c>
      <c r="F27" s="43">
        <v>0</v>
      </c>
      <c r="G27" s="43">
        <v>0</v>
      </c>
      <c r="H27" s="43">
        <v>0</v>
      </c>
      <c r="I27" s="43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</row>
    <row r="28" spans="1:30" x14ac:dyDescent="0.4">
      <c r="A28" s="4">
        <v>31</v>
      </c>
      <c r="B28" s="44" t="s">
        <v>24</v>
      </c>
      <c r="C28" s="4"/>
      <c r="D28" s="6"/>
      <c r="E28" s="43">
        <v>13587.948</v>
      </c>
      <c r="F28" s="43">
        <v>3871.89</v>
      </c>
      <c r="G28" s="43">
        <v>344.12200000000001</v>
      </c>
      <c r="H28" s="43">
        <v>629.66800000000001</v>
      </c>
      <c r="I28" s="43">
        <v>133.381</v>
      </c>
      <c r="J28">
        <v>86.504999999999995</v>
      </c>
      <c r="K28">
        <v>94.007999999999996</v>
      </c>
      <c r="L28">
        <v>87.424999999999997</v>
      </c>
      <c r="M28">
        <v>156.185</v>
      </c>
      <c r="N28">
        <v>255.16499999999999</v>
      </c>
      <c r="O28">
        <v>610.66600000000005</v>
      </c>
      <c r="P28">
        <v>5.6479999999999997</v>
      </c>
      <c r="Q28">
        <v>0</v>
      </c>
      <c r="R28">
        <v>0</v>
      </c>
      <c r="S28">
        <v>93.864999999999995</v>
      </c>
      <c r="T28">
        <v>199.41900000000001</v>
      </c>
      <c r="U28">
        <v>3.266</v>
      </c>
      <c r="V28">
        <v>8.8689999999999998</v>
      </c>
      <c r="W28">
        <v>52.509</v>
      </c>
      <c r="X28">
        <v>0</v>
      </c>
      <c r="Y28">
        <v>0</v>
      </c>
      <c r="Z28">
        <v>49.8</v>
      </c>
      <c r="AA28">
        <v>18.45</v>
      </c>
      <c r="AB28">
        <v>38.914999999999999</v>
      </c>
      <c r="AC28">
        <v>0</v>
      </c>
      <c r="AD28">
        <v>0</v>
      </c>
    </row>
    <row r="29" spans="1:30" x14ac:dyDescent="0.4">
      <c r="A29" s="18">
        <v>32</v>
      </c>
      <c r="B29" s="19" t="s">
        <v>25</v>
      </c>
      <c r="C29" s="18"/>
      <c r="D29" s="20"/>
      <c r="E29" s="43">
        <v>620.25699999999995</v>
      </c>
      <c r="F29" s="43">
        <v>13.574999999999999</v>
      </c>
      <c r="G29" s="43">
        <v>11.180999999999999</v>
      </c>
      <c r="H29" s="43">
        <v>155.512</v>
      </c>
      <c r="I29" s="43">
        <v>0</v>
      </c>
      <c r="J29">
        <v>0</v>
      </c>
      <c r="K29">
        <v>0</v>
      </c>
      <c r="L29">
        <v>2.8719999999999999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127.72499999999999</v>
      </c>
      <c r="AB29">
        <v>0</v>
      </c>
      <c r="AC29">
        <v>0</v>
      </c>
      <c r="AD29">
        <v>0</v>
      </c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1112-59DF-444C-905D-DFC0CD4F6601}">
  <dimension ref="A2:AD55"/>
  <sheetViews>
    <sheetView topLeftCell="H1" zoomScaleNormal="100" workbookViewId="0">
      <selection activeCell="J2" sqref="J2:AC2"/>
    </sheetView>
  </sheetViews>
  <sheetFormatPr defaultRowHeight="18.75" x14ac:dyDescent="0.4"/>
  <cols>
    <col min="5" max="5" width="9.5" bestFit="1" customWidth="1"/>
    <col min="6" max="8" width="9.125" bestFit="1" customWidth="1"/>
  </cols>
  <sheetData>
    <row r="2" spans="1:30" x14ac:dyDescent="0.4">
      <c r="A2" t="s">
        <v>67</v>
      </c>
      <c r="E2" t="s">
        <v>26</v>
      </c>
      <c r="F2" t="s">
        <v>27</v>
      </c>
      <c r="G2" t="s">
        <v>28</v>
      </c>
      <c r="H2" t="s">
        <v>29</v>
      </c>
      <c r="I2" s="21" t="s">
        <v>31</v>
      </c>
      <c r="J2" s="22" t="s">
        <v>38</v>
      </c>
      <c r="K2" s="22" t="s">
        <v>39</v>
      </c>
      <c r="L2" s="22" t="s">
        <v>40</v>
      </c>
      <c r="M2" s="22" t="s">
        <v>41</v>
      </c>
      <c r="N2" s="22" t="s">
        <v>42</v>
      </c>
      <c r="O2" s="22" t="s">
        <v>45</v>
      </c>
      <c r="P2" s="22" t="s">
        <v>43</v>
      </c>
      <c r="Q2" s="21" t="s">
        <v>32</v>
      </c>
      <c r="R2" s="21" t="s">
        <v>33</v>
      </c>
      <c r="S2" s="22" t="s">
        <v>44</v>
      </c>
      <c r="T2" s="22" t="s">
        <v>52</v>
      </c>
      <c r="U2" s="21" t="s">
        <v>34</v>
      </c>
      <c r="V2" s="21" t="s">
        <v>35</v>
      </c>
      <c r="W2" s="22" t="s">
        <v>46</v>
      </c>
      <c r="X2" s="22" t="s">
        <v>47</v>
      </c>
      <c r="Y2" s="22" t="s">
        <v>48</v>
      </c>
      <c r="Z2" s="22" t="s">
        <v>49</v>
      </c>
      <c r="AA2" s="21" t="s">
        <v>37</v>
      </c>
      <c r="AB2" s="22" t="s">
        <v>50</v>
      </c>
      <c r="AC2" s="22" t="s">
        <v>51</v>
      </c>
      <c r="AD2" s="21" t="s">
        <v>36</v>
      </c>
    </row>
    <row r="3" spans="1:30" ht="19.5" thickBot="1" x14ac:dyDescent="0.45">
      <c r="A3" s="23" t="s">
        <v>53</v>
      </c>
      <c r="B3" s="24"/>
      <c r="C3" s="24"/>
      <c r="D3" s="25"/>
      <c r="E3">
        <v>945017.5151811752</v>
      </c>
      <c r="F3">
        <v>62621.197107681801</v>
      </c>
      <c r="G3">
        <v>13748.026194305559</v>
      </c>
      <c r="H3">
        <v>21154.899440500307</v>
      </c>
      <c r="I3">
        <v>13075.809251521199</v>
      </c>
      <c r="J3" s="48">
        <v>2582.4119181096262</v>
      </c>
      <c r="K3">
        <v>1073.2271001626295</v>
      </c>
      <c r="L3">
        <v>1293.7344621340042</v>
      </c>
      <c r="M3">
        <v>844.69943676213393</v>
      </c>
      <c r="N3">
        <v>1609.7935463292552</v>
      </c>
      <c r="O3">
        <v>1811.2757061778425</v>
      </c>
      <c r="P3">
        <v>535.55389859783941</v>
      </c>
      <c r="Q3">
        <v>1554.625124365391</v>
      </c>
      <c r="R3">
        <v>888.87088215604967</v>
      </c>
      <c r="S3">
        <v>518.5181499146629</v>
      </c>
      <c r="T3">
        <v>1523.1761374546491</v>
      </c>
      <c r="U3">
        <v>369.32439166507856</v>
      </c>
      <c r="V3">
        <v>298.34736956479202</v>
      </c>
      <c r="W3">
        <v>288.14517627618193</v>
      </c>
      <c r="X3">
        <v>142.6799787465707</v>
      </c>
      <c r="Y3">
        <v>309.42985830874738</v>
      </c>
      <c r="Z3">
        <v>2347.3532516311502</v>
      </c>
      <c r="AA3">
        <v>5148.8536026018292</v>
      </c>
      <c r="AB3">
        <v>1259.053597143331</v>
      </c>
      <c r="AC3">
        <v>115.94424763154284</v>
      </c>
      <c r="AD3">
        <v>195.67996347989907</v>
      </c>
    </row>
    <row r="4" spans="1:30" ht="19.5" thickBot="1" x14ac:dyDescent="0.45">
      <c r="A4" s="26"/>
      <c r="B4" s="23" t="s">
        <v>54</v>
      </c>
      <c r="C4" s="23"/>
      <c r="D4" s="27"/>
      <c r="E4">
        <v>417731.60811658838</v>
      </c>
      <c r="F4">
        <v>31486.347057144339</v>
      </c>
      <c r="G4">
        <v>4868.945489327647</v>
      </c>
      <c r="H4">
        <v>13035.189878429566</v>
      </c>
      <c r="I4">
        <v>2358.0816112360189</v>
      </c>
      <c r="J4" s="48">
        <v>1018.7826123594972</v>
      </c>
      <c r="K4">
        <v>588.06091740504462</v>
      </c>
      <c r="L4">
        <v>559.12257180735094</v>
      </c>
      <c r="M4">
        <v>564.19444567851986</v>
      </c>
      <c r="N4">
        <v>932.82684781441844</v>
      </c>
      <c r="O4">
        <v>1161.9106355901004</v>
      </c>
      <c r="P4">
        <v>217.53754560148639</v>
      </c>
      <c r="Q4">
        <v>1033.1711789897968</v>
      </c>
      <c r="R4">
        <v>571.7884292818801</v>
      </c>
      <c r="S4">
        <v>348.52421004338959</v>
      </c>
      <c r="T4">
        <v>1195.6221616834412</v>
      </c>
      <c r="U4">
        <v>115.97537211773677</v>
      </c>
      <c r="V4">
        <v>179.53180722735814</v>
      </c>
      <c r="W4">
        <v>120.01930629978652</v>
      </c>
      <c r="X4">
        <v>47.145209749822286</v>
      </c>
      <c r="Y4">
        <v>157.019396781615</v>
      </c>
      <c r="Z4">
        <v>1045.8599552478133</v>
      </c>
      <c r="AA4">
        <v>3666.2943831826992</v>
      </c>
      <c r="AB4">
        <v>514.66052105991832</v>
      </c>
      <c r="AC4">
        <v>31.717541784315479</v>
      </c>
      <c r="AD4">
        <v>77.760124215304643</v>
      </c>
    </row>
    <row r="5" spans="1:30" ht="19.5" thickBot="1" x14ac:dyDescent="0.45">
      <c r="A5" s="28"/>
      <c r="B5" s="29"/>
      <c r="C5" s="30" t="s">
        <v>55</v>
      </c>
      <c r="D5" s="31"/>
      <c r="E5">
        <v>391648.40784204798</v>
      </c>
      <c r="F5">
        <v>30519.46912478095</v>
      </c>
      <c r="G5">
        <v>4498.9477848489341</v>
      </c>
      <c r="H5">
        <v>12549.07171140297</v>
      </c>
      <c r="I5">
        <v>2138.0925600615951</v>
      </c>
      <c r="J5">
        <v>932.36481047312611</v>
      </c>
      <c r="K5">
        <v>570.75338337413564</v>
      </c>
      <c r="L5">
        <v>522.22630644541812</v>
      </c>
      <c r="M5">
        <v>553.88528162622413</v>
      </c>
      <c r="N5">
        <v>919.7245414436444</v>
      </c>
      <c r="O5">
        <v>1125.692719041688</v>
      </c>
      <c r="P5">
        <v>207.11912121158684</v>
      </c>
      <c r="Q5">
        <v>1019.5364637366773</v>
      </c>
      <c r="R5">
        <v>565.7035409269206</v>
      </c>
      <c r="S5">
        <v>345.51688073542988</v>
      </c>
      <c r="T5">
        <v>1141.3168491678507</v>
      </c>
      <c r="U5">
        <v>106.47235554304446</v>
      </c>
      <c r="V5">
        <v>176.02234769390645</v>
      </c>
      <c r="W5">
        <v>116.37833775965845</v>
      </c>
      <c r="X5">
        <v>42.264168116263946</v>
      </c>
      <c r="Y5">
        <v>150.75534422562933</v>
      </c>
      <c r="Z5">
        <v>979.1374630561894</v>
      </c>
      <c r="AA5">
        <v>3617.6267430329076</v>
      </c>
      <c r="AB5">
        <v>464.82374060122316</v>
      </c>
      <c r="AC5">
        <v>18.128367280518198</v>
      </c>
      <c r="AD5">
        <v>75.933355726618672</v>
      </c>
    </row>
    <row r="6" spans="1:30" ht="19.5" thickBot="1" x14ac:dyDescent="0.45">
      <c r="A6" s="28"/>
      <c r="B6" s="29"/>
      <c r="C6" s="30" t="s">
        <v>56</v>
      </c>
      <c r="D6" s="31"/>
      <c r="E6">
        <v>8809.6026491577213</v>
      </c>
      <c r="F6">
        <v>456.46595299640131</v>
      </c>
      <c r="G6">
        <v>151.43658121100927</v>
      </c>
      <c r="H6">
        <v>122.23662622963222</v>
      </c>
      <c r="I6">
        <v>195.46328151965687</v>
      </c>
      <c r="J6">
        <v>21.831791416195699</v>
      </c>
      <c r="K6">
        <v>6.4912690107486632</v>
      </c>
      <c r="L6">
        <v>8.2309374895737815</v>
      </c>
      <c r="M6">
        <v>3.8105027644627287</v>
      </c>
      <c r="N6">
        <v>7.8054523074033026</v>
      </c>
      <c r="O6">
        <v>9.5556007168237524</v>
      </c>
      <c r="P6">
        <v>3.5191606939124984</v>
      </c>
      <c r="Q6">
        <v>10.02929357973276</v>
      </c>
      <c r="R6">
        <v>3.992853556821506</v>
      </c>
      <c r="S6">
        <v>1.5384538113947432</v>
      </c>
      <c r="T6">
        <v>3.0727156505513533</v>
      </c>
      <c r="U6">
        <v>1.8025480623971106</v>
      </c>
      <c r="V6">
        <v>0.61621991900552375</v>
      </c>
      <c r="W6">
        <v>1.5489337419900753</v>
      </c>
      <c r="X6">
        <v>0.78599479464990274</v>
      </c>
      <c r="Y6">
        <v>1.6348691728717979</v>
      </c>
      <c r="Z6">
        <v>18.398571797569844</v>
      </c>
      <c r="AA6">
        <v>29.628499560481657</v>
      </c>
      <c r="AB6">
        <v>10.992093197030625</v>
      </c>
      <c r="AC6">
        <v>1.4476886618855009</v>
      </c>
      <c r="AD6">
        <v>1.3830597037656125</v>
      </c>
    </row>
    <row r="7" spans="1:30" ht="19.5" thickBot="1" x14ac:dyDescent="0.45">
      <c r="A7" s="28"/>
      <c r="B7" s="32"/>
      <c r="C7" s="32" t="s">
        <v>57</v>
      </c>
      <c r="D7" s="33"/>
      <c r="E7">
        <v>17273.597625382667</v>
      </c>
      <c r="F7">
        <v>510.41197936698933</v>
      </c>
      <c r="G7">
        <v>218.56112326770426</v>
      </c>
      <c r="H7">
        <v>363.88154079696398</v>
      </c>
      <c r="I7">
        <v>24.525769654766819</v>
      </c>
      <c r="J7">
        <v>64.58601047017541</v>
      </c>
      <c r="K7">
        <v>10.816265020160321</v>
      </c>
      <c r="L7">
        <v>28.66532787235904</v>
      </c>
      <c r="M7">
        <v>6.4986612878329506</v>
      </c>
      <c r="N7">
        <v>5.2968540633706924</v>
      </c>
      <c r="O7">
        <v>26.662315831588611</v>
      </c>
      <c r="P7">
        <v>6.8992636959870364</v>
      </c>
      <c r="Q7">
        <v>3.6054216733867737</v>
      </c>
      <c r="R7">
        <v>2.0920347981380045</v>
      </c>
      <c r="S7">
        <v>1.468875496564982</v>
      </c>
      <c r="T7">
        <v>51.232596865039213</v>
      </c>
      <c r="U7">
        <v>7.700468512295207</v>
      </c>
      <c r="V7">
        <v>2.8932396144461765</v>
      </c>
      <c r="W7">
        <v>2.0920347981380045</v>
      </c>
      <c r="X7">
        <v>4.0950468389084342</v>
      </c>
      <c r="Y7">
        <v>4.6291833831138822</v>
      </c>
      <c r="Z7">
        <v>48.323920394054191</v>
      </c>
      <c r="AA7">
        <v>19.039140589310161</v>
      </c>
      <c r="AB7">
        <v>38.844687261664596</v>
      </c>
      <c r="AC7">
        <v>12.141485841911781</v>
      </c>
      <c r="AD7">
        <v>0.44370878492036397</v>
      </c>
    </row>
    <row r="8" spans="1:30" ht="19.5" thickBot="1" x14ac:dyDescent="0.45">
      <c r="A8" s="28"/>
      <c r="B8" s="34" t="s">
        <v>58</v>
      </c>
      <c r="C8" s="24"/>
      <c r="D8" s="25"/>
      <c r="E8">
        <v>181639.36316064702</v>
      </c>
      <c r="F8">
        <v>11200.21854860135</v>
      </c>
      <c r="G8">
        <v>2730.4550008564643</v>
      </c>
      <c r="H8">
        <v>2432.1621717349758</v>
      </c>
      <c r="I8">
        <v>5005.8157380585571</v>
      </c>
      <c r="J8">
        <v>483.59951101266387</v>
      </c>
      <c r="K8">
        <v>154.54494454178777</v>
      </c>
      <c r="L8">
        <v>207.09467677686035</v>
      </c>
      <c r="M8">
        <v>76.040747988494587</v>
      </c>
      <c r="N8">
        <v>272.89024148184683</v>
      </c>
      <c r="O8">
        <v>166.77393297794521</v>
      </c>
      <c r="P8">
        <v>91.953397829958334</v>
      </c>
      <c r="Q8">
        <v>151.60952685943431</v>
      </c>
      <c r="R8">
        <v>62.211669129407213</v>
      </c>
      <c r="S8">
        <v>37.772877993578277</v>
      </c>
      <c r="T8">
        <v>62.806426960472294</v>
      </c>
      <c r="U8">
        <v>64.065011273951953</v>
      </c>
      <c r="V8">
        <v>30.681829788363661</v>
      </c>
      <c r="W8">
        <v>44.837066167712528</v>
      </c>
      <c r="X8">
        <v>28.222218370862272</v>
      </c>
      <c r="Y8">
        <v>31.549025077529517</v>
      </c>
      <c r="Z8">
        <v>446.40505343067792</v>
      </c>
      <c r="AA8">
        <v>481.80409829856671</v>
      </c>
      <c r="AB8">
        <v>221.34510764729635</v>
      </c>
      <c r="AC8">
        <v>25.375386793797006</v>
      </c>
      <c r="AD8">
        <v>23.886249092693916</v>
      </c>
    </row>
    <row r="9" spans="1:30" ht="19.5" thickBot="1" x14ac:dyDescent="0.45">
      <c r="A9" s="28"/>
      <c r="B9" s="35" t="s">
        <v>59</v>
      </c>
      <c r="C9" s="36"/>
      <c r="D9" s="37"/>
      <c r="E9">
        <v>152904.52174469456</v>
      </c>
      <c r="F9">
        <v>8419.6447536011947</v>
      </c>
      <c r="G9">
        <v>2472.4919440606632</v>
      </c>
      <c r="H9">
        <v>2236.1095778747226</v>
      </c>
      <c r="I9">
        <v>2840.6498773554258</v>
      </c>
      <c r="J9">
        <v>403.51822852711717</v>
      </c>
      <c r="K9">
        <v>130.40851044123687</v>
      </c>
      <c r="L9">
        <v>197.83186603686346</v>
      </c>
      <c r="M9">
        <v>73.649268580523497</v>
      </c>
      <c r="N9">
        <v>168.0623547875941</v>
      </c>
      <c r="O9">
        <v>165.3198699543907</v>
      </c>
      <c r="P9">
        <v>82.441132923413051</v>
      </c>
      <c r="Q9">
        <v>127.64613451223507</v>
      </c>
      <c r="R9">
        <v>90.705883227645174</v>
      </c>
      <c r="S9">
        <v>52.11715737876348</v>
      </c>
      <c r="T9">
        <v>55.737336814070943</v>
      </c>
      <c r="U9">
        <v>45.826598332521812</v>
      </c>
      <c r="V9">
        <v>4.2840447575788119</v>
      </c>
      <c r="W9">
        <v>52.465251555235348</v>
      </c>
      <c r="X9">
        <v>22.146248784535391</v>
      </c>
      <c r="Y9">
        <v>46.077723416976518</v>
      </c>
      <c r="Z9">
        <v>351.59736156943273</v>
      </c>
      <c r="AA9">
        <v>394.74575588882169</v>
      </c>
      <c r="AB9">
        <v>205.64187878181301</v>
      </c>
      <c r="AC9">
        <v>25.333337573883664</v>
      </c>
      <c r="AD9">
        <v>19.524260603688578</v>
      </c>
    </row>
    <row r="10" spans="1:30" ht="19.5" thickBot="1" x14ac:dyDescent="0.45">
      <c r="A10" s="28"/>
      <c r="B10" s="23" t="s">
        <v>60</v>
      </c>
      <c r="C10" s="36"/>
      <c r="D10" s="37"/>
      <c r="E10">
        <v>177949.08382531858</v>
      </c>
      <c r="F10">
        <v>10687.323999474131</v>
      </c>
      <c r="G10">
        <v>3420.1513779550728</v>
      </c>
      <c r="H10">
        <v>3264.942719037585</v>
      </c>
      <c r="I10">
        <v>2635.2055804915785</v>
      </c>
      <c r="J10">
        <v>613.68792748597991</v>
      </c>
      <c r="K10">
        <v>185.5419670030148</v>
      </c>
      <c r="L10">
        <v>303.05993542320948</v>
      </c>
      <c r="M10">
        <v>122.37829827886128</v>
      </c>
      <c r="N10">
        <v>219.41928731019902</v>
      </c>
      <c r="O10">
        <v>298.83903837700632</v>
      </c>
      <c r="P10">
        <v>132.74307923466151</v>
      </c>
      <c r="Q10">
        <v>229.25624809736502</v>
      </c>
      <c r="R10">
        <v>155.48777778211718</v>
      </c>
      <c r="S10">
        <v>74.375166817584272</v>
      </c>
      <c r="T10">
        <v>202.92618974866465</v>
      </c>
      <c r="U10">
        <v>138.37081461337229</v>
      </c>
      <c r="V10">
        <v>82.89171141895963</v>
      </c>
      <c r="W10">
        <v>66.670738036743202</v>
      </c>
      <c r="X10">
        <v>43.050961568428399</v>
      </c>
      <c r="Y10">
        <v>69.469442036194053</v>
      </c>
      <c r="Z10">
        <v>472.87732404718645</v>
      </c>
      <c r="AA10">
        <v>561.42032472518179</v>
      </c>
      <c r="AB10">
        <v>297.85377522072827</v>
      </c>
      <c r="AC10">
        <v>31.745513308026691</v>
      </c>
      <c r="AD10">
        <v>74.509329568211939</v>
      </c>
    </row>
    <row r="11" spans="1:30" ht="19.5" thickBot="1" x14ac:dyDescent="0.45">
      <c r="A11" s="28"/>
      <c r="B11" s="38"/>
      <c r="C11" s="29" t="s">
        <v>61</v>
      </c>
      <c r="D11" s="31"/>
      <c r="E11">
        <v>160335.26592262802</v>
      </c>
      <c r="F11">
        <v>9867.7944937514567</v>
      </c>
      <c r="G11">
        <v>3301.0078117570356</v>
      </c>
      <c r="H11">
        <v>3005.8885800592116</v>
      </c>
      <c r="I11">
        <v>2452.2702320039239</v>
      </c>
      <c r="J11">
        <v>574.97015792178945</v>
      </c>
      <c r="K11">
        <v>172.14770966450237</v>
      </c>
      <c r="L11">
        <v>275.4307266629001</v>
      </c>
      <c r="M11">
        <v>111.7174398894052</v>
      </c>
      <c r="N11">
        <v>210.32289506449973</v>
      </c>
      <c r="O11">
        <v>288.16016024592938</v>
      </c>
      <c r="P11">
        <v>111.23619942615434</v>
      </c>
      <c r="Q11">
        <v>176.36321387025231</v>
      </c>
      <c r="R11">
        <v>104.34834834706845</v>
      </c>
      <c r="S11">
        <v>65.113409134522783</v>
      </c>
      <c r="T11">
        <v>147.62711600753588</v>
      </c>
      <c r="U11">
        <v>89.657539297029487</v>
      </c>
      <c r="V11">
        <v>36.526719857444867</v>
      </c>
      <c r="W11">
        <v>63.66243581842599</v>
      </c>
      <c r="X11">
        <v>40.71746788805828</v>
      </c>
      <c r="Y11">
        <v>60.558488850633047</v>
      </c>
      <c r="Z11">
        <v>453.41011226940191</v>
      </c>
      <c r="AA11">
        <v>498.9128294779552</v>
      </c>
      <c r="AB11">
        <v>285.15567604729006</v>
      </c>
      <c r="AC11">
        <v>29.022812728106835</v>
      </c>
      <c r="AD11">
        <v>29.565808165222869</v>
      </c>
    </row>
    <row r="12" spans="1:30" ht="19.5" thickBot="1" x14ac:dyDescent="0.45">
      <c r="A12" s="28"/>
      <c r="B12" s="38"/>
      <c r="C12" s="38"/>
      <c r="D12" s="39" t="s">
        <v>62</v>
      </c>
      <c r="E12">
        <v>86784.779427854402</v>
      </c>
      <c r="F12">
        <v>5893.4594254691629</v>
      </c>
      <c r="G12">
        <v>1808.7475694922532</v>
      </c>
      <c r="H12">
        <v>1623.4425903830488</v>
      </c>
      <c r="I12">
        <v>1479.8004821865495</v>
      </c>
      <c r="J12">
        <v>330.02892208784391</v>
      </c>
      <c r="K12">
        <v>103.6047076348507</v>
      </c>
      <c r="L12">
        <v>161.58480014853103</v>
      </c>
      <c r="M12">
        <v>64.791846192182135</v>
      </c>
      <c r="N12">
        <v>132.38477465319752</v>
      </c>
      <c r="O12">
        <v>159.14659462194837</v>
      </c>
      <c r="P12">
        <v>66.81960686423416</v>
      </c>
      <c r="Q12">
        <v>98.188738279537489</v>
      </c>
      <c r="R12">
        <v>69.54050288665249</v>
      </c>
      <c r="S12">
        <v>41.796061627088235</v>
      </c>
      <c r="T12">
        <v>55.575864210154855</v>
      </c>
      <c r="U12">
        <v>37.536676944641172</v>
      </c>
      <c r="V12">
        <v>5.8141824095432471</v>
      </c>
      <c r="W12">
        <v>42.51773784482257</v>
      </c>
      <c r="X12">
        <v>19.000063133570496</v>
      </c>
      <c r="Y12">
        <v>36.191178911577168</v>
      </c>
      <c r="Z12">
        <v>253.08546184149483</v>
      </c>
      <c r="AA12">
        <v>273.74361346025529</v>
      </c>
      <c r="AB12">
        <v>150.64685250196626</v>
      </c>
      <c r="AC12">
        <v>13.941534164818753</v>
      </c>
      <c r="AD12">
        <v>13.580016511490445</v>
      </c>
    </row>
    <row r="13" spans="1:30" ht="19.5" thickBot="1" x14ac:dyDescent="0.45">
      <c r="A13" s="28"/>
      <c r="B13" s="38"/>
      <c r="C13" s="40"/>
      <c r="D13" s="33" t="s">
        <v>63</v>
      </c>
      <c r="E13">
        <v>73550.486494773621</v>
      </c>
      <c r="F13">
        <v>3974.3350682822934</v>
      </c>
      <c r="G13">
        <v>1492.2602422647822</v>
      </c>
      <c r="H13">
        <v>1382.4459896761625</v>
      </c>
      <c r="I13">
        <v>972.46974981737446</v>
      </c>
      <c r="J13">
        <v>244.9412358339456</v>
      </c>
      <c r="K13">
        <v>68.543002029651689</v>
      </c>
      <c r="L13">
        <v>113.84592651436908</v>
      </c>
      <c r="M13">
        <v>46.925593697223071</v>
      </c>
      <c r="N13">
        <v>77.938120411302222</v>
      </c>
      <c r="O13">
        <v>129.01356562398101</v>
      </c>
      <c r="P13">
        <v>44.416592561920176</v>
      </c>
      <c r="Q13">
        <v>78.174475590714806</v>
      </c>
      <c r="R13">
        <v>34.807845460415955</v>
      </c>
      <c r="S13">
        <v>23.317347507434555</v>
      </c>
      <c r="T13">
        <v>92.051251797381028</v>
      </c>
      <c r="U13">
        <v>52.120862352388315</v>
      </c>
      <c r="V13">
        <v>30.712537447901621</v>
      </c>
      <c r="W13">
        <v>21.144697973603421</v>
      </c>
      <c r="X13">
        <v>21.717404754487781</v>
      </c>
      <c r="Y13">
        <v>24.367309939055879</v>
      </c>
      <c r="Z13">
        <v>200.32465042790707</v>
      </c>
      <c r="AA13">
        <v>225.16921601769991</v>
      </c>
      <c r="AB13">
        <v>134.50882354532376</v>
      </c>
      <c r="AC13">
        <v>15.08127856328808</v>
      </c>
      <c r="AD13">
        <v>15.985791653732424</v>
      </c>
    </row>
    <row r="14" spans="1:30" ht="19.5" thickBot="1" x14ac:dyDescent="0.45">
      <c r="A14" s="28"/>
      <c r="B14" s="38"/>
      <c r="C14" s="30" t="s">
        <v>64</v>
      </c>
      <c r="D14" s="31"/>
      <c r="E14">
        <v>7514.2157479843672</v>
      </c>
      <c r="F14">
        <v>449.23257777136257</v>
      </c>
      <c r="G14">
        <v>119.14356619803706</v>
      </c>
      <c r="H14">
        <v>106.51042733363541</v>
      </c>
      <c r="I14">
        <v>136.851167602316</v>
      </c>
      <c r="J14">
        <v>22.233570162726664</v>
      </c>
      <c r="K14">
        <v>7.0730755419662836</v>
      </c>
      <c r="L14">
        <v>11.14500935884551</v>
      </c>
      <c r="M14">
        <v>4.3396765929099583</v>
      </c>
      <c r="N14">
        <v>9.0963922456992972</v>
      </c>
      <c r="O14">
        <v>10.195826310412071</v>
      </c>
      <c r="P14">
        <v>4.7295654492916821</v>
      </c>
      <c r="Q14">
        <v>6.8088533417737098</v>
      </c>
      <c r="R14">
        <v>5.0552485497097193</v>
      </c>
      <c r="S14">
        <v>2.9405758865153619</v>
      </c>
      <c r="T14">
        <v>3.585139618782792</v>
      </c>
      <c r="U14">
        <v>2.6290944310037916</v>
      </c>
      <c r="V14">
        <v>0.28081067617575678</v>
      </c>
      <c r="W14">
        <v>3.008302218317207</v>
      </c>
      <c r="X14">
        <v>1.2749854904053113</v>
      </c>
      <c r="Y14">
        <v>2.5897713890148788</v>
      </c>
      <c r="Z14">
        <v>16.353671476011215</v>
      </c>
      <c r="AA14">
        <v>18.487498458596228</v>
      </c>
      <c r="AB14">
        <v>9.5845588716648447</v>
      </c>
      <c r="AC14">
        <v>1.002588393774982</v>
      </c>
      <c r="AD14">
        <v>0.92352461435873079</v>
      </c>
    </row>
    <row r="15" spans="1:30" ht="19.5" thickBot="1" x14ac:dyDescent="0.45">
      <c r="A15" s="28"/>
      <c r="B15" s="38"/>
      <c r="C15" s="41" t="s">
        <v>65</v>
      </c>
      <c r="D15" s="42"/>
      <c r="E15">
        <v>10099.602154706188</v>
      </c>
      <c r="F15">
        <v>370.29692795131149</v>
      </c>
      <c r="G15">
        <v>0</v>
      </c>
      <c r="H15">
        <v>152.54371164473773</v>
      </c>
      <c r="I15">
        <v>46.084180885339002</v>
      </c>
      <c r="J15">
        <v>16.484199401463851</v>
      </c>
      <c r="K15">
        <v>6.3211817965461341</v>
      </c>
      <c r="L15">
        <v>16.484199401463851</v>
      </c>
      <c r="M15">
        <v>6.3211817965461341</v>
      </c>
      <c r="N15">
        <v>0</v>
      </c>
      <c r="O15">
        <v>0.48305182066484015</v>
      </c>
      <c r="P15">
        <v>16.777314359215485</v>
      </c>
      <c r="Q15">
        <v>46.084180885339002</v>
      </c>
      <c r="R15">
        <v>46.084180885339002</v>
      </c>
      <c r="S15">
        <v>6.3211817965461341</v>
      </c>
      <c r="T15">
        <v>51.713934122345989</v>
      </c>
      <c r="U15">
        <v>46.084180885339002</v>
      </c>
      <c r="V15">
        <v>46.084180885339002</v>
      </c>
      <c r="W15">
        <v>0</v>
      </c>
      <c r="X15">
        <v>1.0585081899648061</v>
      </c>
      <c r="Y15">
        <v>6.3211817965461341</v>
      </c>
      <c r="Z15">
        <v>3.1135403017733698</v>
      </c>
      <c r="AA15">
        <v>44.019996788630344</v>
      </c>
      <c r="AB15">
        <v>3.1135403017733698</v>
      </c>
      <c r="AC15">
        <v>1.7201121861448743</v>
      </c>
      <c r="AD15">
        <v>44.019996788630344</v>
      </c>
    </row>
    <row r="16" spans="1:30" x14ac:dyDescent="0.4">
      <c r="A16" s="28"/>
      <c r="B16" s="59" t="s">
        <v>66</v>
      </c>
      <c r="C16" s="60"/>
      <c r="D16" s="60"/>
      <c r="E16">
        <v>14792.938333926642</v>
      </c>
      <c r="F16">
        <v>827.66274886079225</v>
      </c>
      <c r="G16">
        <v>255.98238210571296</v>
      </c>
      <c r="H16">
        <v>186.49509342345476</v>
      </c>
      <c r="I16">
        <v>236.05644437961999</v>
      </c>
      <c r="J16">
        <v>62.823638724368188</v>
      </c>
      <c r="K16">
        <v>14.67076077154554</v>
      </c>
      <c r="L16">
        <v>26.625412089720001</v>
      </c>
      <c r="M16">
        <v>8.4366762357346605</v>
      </c>
      <c r="N16">
        <v>16.59481493519668</v>
      </c>
      <c r="O16">
        <v>18.432229278400001</v>
      </c>
      <c r="P16">
        <v>10.878743008320001</v>
      </c>
      <c r="Q16">
        <v>12.942035906559999</v>
      </c>
      <c r="R16">
        <v>8.6771227350000011</v>
      </c>
      <c r="S16">
        <v>5.7287376813473436</v>
      </c>
      <c r="T16">
        <v>6.0840222480000001</v>
      </c>
      <c r="U16">
        <v>5.0865953274957141</v>
      </c>
      <c r="V16">
        <v>0.95797637253172008</v>
      </c>
      <c r="W16">
        <v>4.1528142167043374</v>
      </c>
      <c r="X16">
        <v>2.115340272922333</v>
      </c>
      <c r="Y16">
        <v>5.3142709964322803</v>
      </c>
      <c r="Z16">
        <v>30.61355733604</v>
      </c>
      <c r="AA16">
        <v>44.589040506560004</v>
      </c>
      <c r="AB16">
        <v>19.552314433574999</v>
      </c>
      <c r="AC16">
        <v>1.7724681715199999</v>
      </c>
      <c r="AD16">
        <v>0</v>
      </c>
    </row>
    <row r="18" spans="1:30" x14ac:dyDescent="0.4">
      <c r="A18" t="s">
        <v>67</v>
      </c>
      <c r="E18" t="s">
        <v>26</v>
      </c>
      <c r="F18" t="s">
        <v>27</v>
      </c>
      <c r="G18" t="s">
        <v>28</v>
      </c>
      <c r="H18" t="s">
        <v>29</v>
      </c>
      <c r="I18" t="s">
        <v>31</v>
      </c>
      <c r="J18" t="s">
        <v>38</v>
      </c>
      <c r="K18" t="s">
        <v>39</v>
      </c>
      <c r="L18" t="s">
        <v>40</v>
      </c>
      <c r="M18" t="s">
        <v>41</v>
      </c>
      <c r="N18" t="s">
        <v>42</v>
      </c>
      <c r="O18" t="s">
        <v>45</v>
      </c>
      <c r="P18" t="s">
        <v>43</v>
      </c>
      <c r="Q18" t="s">
        <v>32</v>
      </c>
      <c r="R18" t="s">
        <v>33</v>
      </c>
      <c r="S18" t="s">
        <v>44</v>
      </c>
      <c r="T18" t="s">
        <v>52</v>
      </c>
      <c r="U18" t="s">
        <v>34</v>
      </c>
      <c r="V18" t="s">
        <v>35</v>
      </c>
      <c r="W18" t="s">
        <v>46</v>
      </c>
      <c r="X18" t="s">
        <v>47</v>
      </c>
      <c r="Y18" t="s">
        <v>48</v>
      </c>
      <c r="Z18" t="s">
        <v>49</v>
      </c>
      <c r="AA18" t="s">
        <v>37</v>
      </c>
      <c r="AB18" t="s">
        <v>50</v>
      </c>
      <c r="AC18" t="s">
        <v>51</v>
      </c>
      <c r="AD18" t="s">
        <v>36</v>
      </c>
    </row>
    <row r="19" spans="1:30" x14ac:dyDescent="0.4">
      <c r="A19" t="s">
        <v>53</v>
      </c>
      <c r="E19">
        <v>945017.5151811752</v>
      </c>
      <c r="F19">
        <v>62621.197107681801</v>
      </c>
      <c r="G19">
        <v>13748.026194305559</v>
      </c>
      <c r="H19">
        <v>21154.899440500307</v>
      </c>
      <c r="I19">
        <v>13075.809251521199</v>
      </c>
      <c r="J19">
        <v>2582.4119181096262</v>
      </c>
      <c r="K19">
        <v>1073.2271001626295</v>
      </c>
      <c r="L19">
        <v>1293.7344621340042</v>
      </c>
      <c r="M19">
        <v>844.69943676213393</v>
      </c>
      <c r="N19">
        <v>1609.7935463292552</v>
      </c>
      <c r="O19">
        <v>1811.2757061778425</v>
      </c>
      <c r="P19">
        <v>535.55389859783941</v>
      </c>
      <c r="Q19">
        <v>1554.625124365391</v>
      </c>
      <c r="R19">
        <v>888.87088215604967</v>
      </c>
      <c r="S19">
        <v>518.5181499146629</v>
      </c>
      <c r="T19">
        <v>1523.1761374546491</v>
      </c>
      <c r="U19">
        <v>369.32439166507856</v>
      </c>
      <c r="V19">
        <v>298.34736956479202</v>
      </c>
      <c r="W19">
        <v>288.14517627618193</v>
      </c>
      <c r="X19">
        <v>142.6799787465707</v>
      </c>
      <c r="Y19">
        <v>309.42985830874738</v>
      </c>
      <c r="Z19">
        <v>2347.3532516311502</v>
      </c>
      <c r="AA19">
        <v>5148.8536026018292</v>
      </c>
      <c r="AB19">
        <v>1259.053597143331</v>
      </c>
      <c r="AC19">
        <v>115.94424763154284</v>
      </c>
      <c r="AD19">
        <v>195.67996347989907</v>
      </c>
    </row>
    <row r="20" spans="1:30" x14ac:dyDescent="0.4">
      <c r="B20" t="s">
        <v>55</v>
      </c>
      <c r="E20">
        <v>391648.40784204798</v>
      </c>
      <c r="F20">
        <v>30519.46912478095</v>
      </c>
      <c r="G20">
        <v>4498.9477848489341</v>
      </c>
      <c r="H20">
        <v>12549.07171140297</v>
      </c>
      <c r="I20">
        <v>2138.0925600615951</v>
      </c>
      <c r="J20">
        <v>932.36481047312611</v>
      </c>
      <c r="K20">
        <v>570.75338337413564</v>
      </c>
      <c r="L20">
        <v>522.22630644541812</v>
      </c>
      <c r="M20">
        <v>553.88528162622413</v>
      </c>
      <c r="N20">
        <v>919.7245414436444</v>
      </c>
      <c r="O20">
        <v>1125.692719041688</v>
      </c>
      <c r="P20">
        <v>207.11912121158684</v>
      </c>
      <c r="Q20">
        <v>1019.5364637366773</v>
      </c>
      <c r="R20">
        <v>565.7035409269206</v>
      </c>
      <c r="S20">
        <v>345.51688073542988</v>
      </c>
      <c r="T20">
        <v>1141.3168491678507</v>
      </c>
      <c r="U20">
        <v>106.47235554304446</v>
      </c>
      <c r="V20">
        <v>176.02234769390645</v>
      </c>
      <c r="W20">
        <v>116.37833775965845</v>
      </c>
      <c r="X20">
        <v>42.264168116263946</v>
      </c>
      <c r="Y20">
        <v>150.75534422562933</v>
      </c>
      <c r="Z20">
        <v>979.1374630561894</v>
      </c>
      <c r="AA20">
        <v>3617.6267430329076</v>
      </c>
      <c r="AB20">
        <v>464.82374060122316</v>
      </c>
      <c r="AC20">
        <v>18.128367280518198</v>
      </c>
      <c r="AD20">
        <v>75.933355726618672</v>
      </c>
    </row>
    <row r="21" spans="1:30" x14ac:dyDescent="0.4">
      <c r="B21" t="s">
        <v>56</v>
      </c>
      <c r="E21">
        <v>8809.6026491577213</v>
      </c>
      <c r="F21">
        <v>456.46595299640131</v>
      </c>
      <c r="G21">
        <v>151.43658121100927</v>
      </c>
      <c r="H21">
        <v>122.23662622963222</v>
      </c>
      <c r="I21">
        <v>195.46328151965687</v>
      </c>
      <c r="J21">
        <v>21.831791416195699</v>
      </c>
      <c r="K21">
        <v>6.4912690107486632</v>
      </c>
      <c r="L21">
        <v>8.2309374895737815</v>
      </c>
      <c r="M21">
        <v>3.8105027644627287</v>
      </c>
      <c r="N21">
        <v>7.8054523074033026</v>
      </c>
      <c r="O21">
        <v>9.5556007168237524</v>
      </c>
      <c r="P21">
        <v>3.5191606939124984</v>
      </c>
      <c r="Q21">
        <v>10.02929357973276</v>
      </c>
      <c r="R21">
        <v>3.992853556821506</v>
      </c>
      <c r="S21">
        <v>1.5384538113947432</v>
      </c>
      <c r="T21">
        <v>3.0727156505513533</v>
      </c>
      <c r="U21">
        <v>1.8025480623971106</v>
      </c>
      <c r="V21">
        <v>0.61621991900552375</v>
      </c>
      <c r="W21">
        <v>1.5489337419900753</v>
      </c>
      <c r="X21">
        <v>0.78599479464990274</v>
      </c>
      <c r="Y21">
        <v>1.6348691728717979</v>
      </c>
      <c r="Z21">
        <v>18.398571797569844</v>
      </c>
      <c r="AA21">
        <v>29.628499560481657</v>
      </c>
      <c r="AB21">
        <v>10.992093197030625</v>
      </c>
      <c r="AC21">
        <v>1.4476886618855009</v>
      </c>
      <c r="AD21">
        <v>1.3830597037656125</v>
      </c>
    </row>
    <row r="22" spans="1:30" x14ac:dyDescent="0.4">
      <c r="B22" t="s">
        <v>57</v>
      </c>
      <c r="E22">
        <v>17273.597625382667</v>
      </c>
      <c r="F22">
        <v>510.41197936698933</v>
      </c>
      <c r="G22">
        <v>218.56112326770426</v>
      </c>
      <c r="H22">
        <v>363.88154079696398</v>
      </c>
      <c r="I22">
        <v>24.525769654766819</v>
      </c>
      <c r="J22">
        <v>64.58601047017541</v>
      </c>
      <c r="K22">
        <v>10.816265020160321</v>
      </c>
      <c r="L22">
        <v>28.66532787235904</v>
      </c>
      <c r="M22">
        <v>6.4986612878329506</v>
      </c>
      <c r="N22">
        <v>5.2968540633706924</v>
      </c>
      <c r="O22">
        <v>26.662315831588611</v>
      </c>
      <c r="P22">
        <v>6.8992636959870364</v>
      </c>
      <c r="Q22">
        <v>3.6054216733867737</v>
      </c>
      <c r="R22">
        <v>2.0920347981380045</v>
      </c>
      <c r="S22">
        <v>1.468875496564982</v>
      </c>
      <c r="T22">
        <v>51.232596865039213</v>
      </c>
      <c r="U22">
        <v>7.700468512295207</v>
      </c>
      <c r="V22">
        <v>2.8932396144461765</v>
      </c>
      <c r="W22">
        <v>2.0920347981380045</v>
      </c>
      <c r="X22">
        <v>4.0950468389084342</v>
      </c>
      <c r="Y22">
        <v>4.6291833831138822</v>
      </c>
      <c r="Z22">
        <v>48.323920394054191</v>
      </c>
      <c r="AA22">
        <v>19.039140589310161</v>
      </c>
      <c r="AB22">
        <v>38.844687261664596</v>
      </c>
      <c r="AC22">
        <v>12.141485841911781</v>
      </c>
      <c r="AD22">
        <v>0.44370878492036397</v>
      </c>
    </row>
    <row r="23" spans="1:30" x14ac:dyDescent="0.4">
      <c r="B23" t="s">
        <v>77</v>
      </c>
      <c r="E23">
        <v>181639.36316064702</v>
      </c>
      <c r="F23">
        <v>11200.21854860135</v>
      </c>
      <c r="G23">
        <v>2730.4550008564643</v>
      </c>
      <c r="H23">
        <v>2432.1621717349758</v>
      </c>
      <c r="I23">
        <v>5005.8157380585571</v>
      </c>
      <c r="J23">
        <v>483.59951101266387</v>
      </c>
      <c r="K23">
        <v>154.54494454178777</v>
      </c>
      <c r="L23">
        <v>207.09467677686035</v>
      </c>
      <c r="M23">
        <v>76.040747988494587</v>
      </c>
      <c r="N23">
        <v>272.89024148184683</v>
      </c>
      <c r="O23">
        <v>166.77393297794521</v>
      </c>
      <c r="P23">
        <v>91.953397829958334</v>
      </c>
      <c r="Q23">
        <v>151.60952685943431</v>
      </c>
      <c r="R23">
        <v>62.211669129407213</v>
      </c>
      <c r="S23">
        <v>37.772877993578277</v>
      </c>
      <c r="T23">
        <v>62.806426960472294</v>
      </c>
      <c r="U23">
        <v>64.065011273951953</v>
      </c>
      <c r="V23">
        <v>30.681829788363661</v>
      </c>
      <c r="W23">
        <v>44.837066167712528</v>
      </c>
      <c r="X23">
        <v>28.222218370862272</v>
      </c>
      <c r="Y23">
        <v>31.549025077529517</v>
      </c>
      <c r="Z23">
        <v>446.40505343067792</v>
      </c>
      <c r="AA23">
        <v>481.80409829856671</v>
      </c>
      <c r="AB23">
        <v>221.34510764729635</v>
      </c>
      <c r="AC23">
        <v>25.375386793797006</v>
      </c>
      <c r="AD23">
        <v>23.886249092693916</v>
      </c>
    </row>
    <row r="24" spans="1:30" x14ac:dyDescent="0.4">
      <c r="B24" t="s">
        <v>78</v>
      </c>
      <c r="E24">
        <v>152904.52174469456</v>
      </c>
      <c r="F24">
        <v>8419.6447536011947</v>
      </c>
      <c r="G24">
        <v>2472.4919440606632</v>
      </c>
      <c r="H24">
        <v>2236.1095778747226</v>
      </c>
      <c r="I24">
        <v>2840.6498773554258</v>
      </c>
      <c r="J24">
        <v>403.51822852711717</v>
      </c>
      <c r="K24">
        <v>130.40851044123687</v>
      </c>
      <c r="L24">
        <v>197.83186603686346</v>
      </c>
      <c r="M24">
        <v>73.649268580523497</v>
      </c>
      <c r="N24">
        <v>168.0623547875941</v>
      </c>
      <c r="O24">
        <v>165.3198699543907</v>
      </c>
      <c r="P24">
        <v>82.441132923413051</v>
      </c>
      <c r="Q24">
        <v>127.64613451223507</v>
      </c>
      <c r="R24">
        <v>90.705883227645174</v>
      </c>
      <c r="S24">
        <v>52.11715737876348</v>
      </c>
      <c r="T24">
        <v>55.737336814070943</v>
      </c>
      <c r="U24">
        <v>45.826598332521812</v>
      </c>
      <c r="V24">
        <v>4.2840447575788119</v>
      </c>
      <c r="W24">
        <v>52.465251555235348</v>
      </c>
      <c r="X24">
        <v>22.146248784535391</v>
      </c>
      <c r="Y24">
        <v>46.077723416976518</v>
      </c>
      <c r="Z24">
        <v>351.59736156943273</v>
      </c>
      <c r="AA24">
        <v>394.74575588882169</v>
      </c>
      <c r="AB24">
        <v>205.64187878181301</v>
      </c>
      <c r="AC24">
        <v>25.333337573883664</v>
      </c>
      <c r="AD24">
        <v>19.524260603688578</v>
      </c>
    </row>
    <row r="25" spans="1:30" x14ac:dyDescent="0.4">
      <c r="B25" t="s">
        <v>61</v>
      </c>
      <c r="E25">
        <v>160335.26592262802</v>
      </c>
      <c r="F25">
        <v>9867.7944937514567</v>
      </c>
      <c r="G25">
        <v>3301.0078117570356</v>
      </c>
      <c r="H25">
        <v>3005.8885800592116</v>
      </c>
      <c r="I25">
        <v>2452.2702320039239</v>
      </c>
      <c r="J25">
        <v>574.97015792178945</v>
      </c>
      <c r="K25">
        <v>172.14770966450237</v>
      </c>
      <c r="L25">
        <v>275.4307266629001</v>
      </c>
      <c r="M25">
        <v>111.7174398894052</v>
      </c>
      <c r="N25">
        <v>210.32289506449973</v>
      </c>
      <c r="O25">
        <v>288.16016024592938</v>
      </c>
      <c r="P25">
        <v>111.23619942615434</v>
      </c>
      <c r="Q25">
        <v>176.36321387025231</v>
      </c>
      <c r="R25">
        <v>104.34834834706845</v>
      </c>
      <c r="S25">
        <v>65.113409134522783</v>
      </c>
      <c r="T25">
        <v>147.62711600753588</v>
      </c>
      <c r="U25">
        <v>89.657539297029487</v>
      </c>
      <c r="V25">
        <v>36.526719857444867</v>
      </c>
      <c r="W25">
        <v>63.66243581842599</v>
      </c>
      <c r="X25">
        <v>40.71746788805828</v>
      </c>
      <c r="Y25">
        <v>60.558488850633047</v>
      </c>
      <c r="Z25">
        <v>453.41011226940191</v>
      </c>
      <c r="AA25">
        <v>498.9128294779552</v>
      </c>
      <c r="AB25">
        <v>285.15567604729006</v>
      </c>
      <c r="AC25">
        <v>29.022812728106835</v>
      </c>
      <c r="AD25">
        <v>29.565808165222869</v>
      </c>
    </row>
    <row r="26" spans="1:30" x14ac:dyDescent="0.4">
      <c r="B26" t="s">
        <v>64</v>
      </c>
      <c r="E26">
        <v>7514.2157479843672</v>
      </c>
      <c r="F26">
        <v>449.23257777136257</v>
      </c>
      <c r="G26">
        <v>119.14356619803706</v>
      </c>
      <c r="H26">
        <v>106.51042733363541</v>
      </c>
      <c r="I26">
        <v>136.851167602316</v>
      </c>
      <c r="J26">
        <v>22.233570162726664</v>
      </c>
      <c r="K26">
        <v>7.0730755419662836</v>
      </c>
      <c r="L26">
        <v>11.14500935884551</v>
      </c>
      <c r="M26">
        <v>4.3396765929099583</v>
      </c>
      <c r="N26">
        <v>9.0963922456992972</v>
      </c>
      <c r="O26">
        <v>10.195826310412071</v>
      </c>
      <c r="P26">
        <v>4.7295654492916821</v>
      </c>
      <c r="Q26">
        <v>6.8088533417737098</v>
      </c>
      <c r="R26">
        <v>5.0552485497097193</v>
      </c>
      <c r="S26">
        <v>2.9405758865153619</v>
      </c>
      <c r="T26">
        <v>3.585139618782792</v>
      </c>
      <c r="U26">
        <v>2.6290944310037916</v>
      </c>
      <c r="V26">
        <v>0.28081067617575678</v>
      </c>
      <c r="W26">
        <v>3.008302218317207</v>
      </c>
      <c r="X26">
        <v>1.2749854904053113</v>
      </c>
      <c r="Y26">
        <v>2.5897713890148788</v>
      </c>
      <c r="Z26">
        <v>16.353671476011215</v>
      </c>
      <c r="AA26">
        <v>18.487498458596228</v>
      </c>
      <c r="AB26">
        <v>9.5845588716648447</v>
      </c>
      <c r="AC26">
        <v>1.002588393774982</v>
      </c>
      <c r="AD26">
        <v>0.92352461435873079</v>
      </c>
    </row>
    <row r="27" spans="1:30" x14ac:dyDescent="0.4">
      <c r="B27" t="s">
        <v>65</v>
      </c>
      <c r="E27">
        <v>10099.602154706188</v>
      </c>
      <c r="F27">
        <v>370.29692795131149</v>
      </c>
      <c r="G27">
        <v>0</v>
      </c>
      <c r="H27">
        <v>152.54371164473773</v>
      </c>
      <c r="I27">
        <v>46.084180885339002</v>
      </c>
      <c r="J27">
        <v>16.484199401463851</v>
      </c>
      <c r="K27">
        <v>6.3211817965461341</v>
      </c>
      <c r="L27">
        <v>16.484199401463851</v>
      </c>
      <c r="M27">
        <v>6.3211817965461341</v>
      </c>
      <c r="N27">
        <v>0</v>
      </c>
      <c r="O27">
        <v>0.48305182066484015</v>
      </c>
      <c r="P27">
        <v>16.777314359215485</v>
      </c>
      <c r="Q27">
        <v>46.084180885339002</v>
      </c>
      <c r="R27">
        <v>46.084180885339002</v>
      </c>
      <c r="S27">
        <v>6.3211817965461341</v>
      </c>
      <c r="T27">
        <v>51.713934122345989</v>
      </c>
      <c r="U27">
        <v>46.084180885339002</v>
      </c>
      <c r="V27">
        <v>46.084180885339002</v>
      </c>
      <c r="W27">
        <v>0</v>
      </c>
      <c r="X27">
        <v>1.0585081899648061</v>
      </c>
      <c r="Y27">
        <v>6.3211817965461341</v>
      </c>
      <c r="Z27">
        <v>3.1135403017733698</v>
      </c>
      <c r="AA27">
        <v>44.019996788630344</v>
      </c>
      <c r="AB27">
        <v>3.1135403017733698</v>
      </c>
      <c r="AC27">
        <v>1.7201121861448743</v>
      </c>
      <c r="AD27">
        <v>44.019996788630344</v>
      </c>
    </row>
    <row r="28" spans="1:30" x14ac:dyDescent="0.4">
      <c r="B28" t="s">
        <v>79</v>
      </c>
      <c r="E28">
        <v>14792.938333926642</v>
      </c>
      <c r="F28">
        <v>827.66274886079225</v>
      </c>
      <c r="G28">
        <v>255.98238210571296</v>
      </c>
      <c r="H28">
        <v>186.49509342345476</v>
      </c>
      <c r="I28">
        <v>236.05644437961999</v>
      </c>
      <c r="J28">
        <v>62.823638724368188</v>
      </c>
      <c r="K28">
        <v>14.67076077154554</v>
      </c>
      <c r="L28">
        <v>26.625412089720001</v>
      </c>
      <c r="M28">
        <v>8.4366762357346605</v>
      </c>
      <c r="N28">
        <v>16.59481493519668</v>
      </c>
      <c r="O28">
        <v>18.432229278400001</v>
      </c>
      <c r="P28">
        <v>10.878743008320001</v>
      </c>
      <c r="Q28">
        <v>12.942035906559999</v>
      </c>
      <c r="R28">
        <v>8.6771227350000011</v>
      </c>
      <c r="S28">
        <v>5.7287376813473436</v>
      </c>
      <c r="T28">
        <v>6.0840222480000001</v>
      </c>
      <c r="U28">
        <v>5.0865953274957141</v>
      </c>
      <c r="V28">
        <v>0.95797637253172008</v>
      </c>
      <c r="W28">
        <v>4.1528142167043374</v>
      </c>
      <c r="X28">
        <v>2.115340272922333</v>
      </c>
      <c r="Y28">
        <v>5.3142709964322803</v>
      </c>
      <c r="Z28">
        <v>30.61355733604</v>
      </c>
      <c r="AA28">
        <v>44.589040506560004</v>
      </c>
      <c r="AB28">
        <v>19.552314433574999</v>
      </c>
      <c r="AC28">
        <v>1.7724681715199999</v>
      </c>
      <c r="AD28">
        <v>0</v>
      </c>
    </row>
    <row r="30" spans="1:30" x14ac:dyDescent="0.4">
      <c r="E30" t="s">
        <v>26</v>
      </c>
      <c r="F30" t="s">
        <v>71</v>
      </c>
    </row>
    <row r="31" spans="1:30" x14ac:dyDescent="0.4">
      <c r="G31" t="s">
        <v>72</v>
      </c>
      <c r="H31" t="s">
        <v>73</v>
      </c>
    </row>
    <row r="32" spans="1:30" x14ac:dyDescent="0.4">
      <c r="E32" s="43">
        <f>E19</f>
        <v>945017.5151811752</v>
      </c>
      <c r="F32" s="43">
        <f>SUM(F19:H19)</f>
        <v>97524.122742487671</v>
      </c>
      <c r="G32" s="43">
        <f>F32-H32</f>
        <v>59737.615691753257</v>
      </c>
      <c r="H32" s="43">
        <f>SUM(I19:AD19)</f>
        <v>37786.507050734413</v>
      </c>
    </row>
    <row r="33" spans="4:8" x14ac:dyDescent="0.4">
      <c r="D33" t="s">
        <v>55</v>
      </c>
      <c r="E33" s="43">
        <f t="shared" ref="E33:E41" si="0">E20</f>
        <v>391648.40784204798</v>
      </c>
      <c r="F33" s="43">
        <f t="shared" ref="F33:F41" si="1">SUM(F20:H20)</f>
        <v>47567.488621032855</v>
      </c>
      <c r="G33" s="43">
        <f t="shared" ref="G33:G41" si="2">F33-H33</f>
        <v>31778.0139397526</v>
      </c>
      <c r="H33" s="43">
        <f t="shared" ref="H33:H41" si="3">SUM(I20:AD20)</f>
        <v>15789.474681280257</v>
      </c>
    </row>
    <row r="34" spans="4:8" x14ac:dyDescent="0.4">
      <c r="D34" t="s">
        <v>56</v>
      </c>
      <c r="E34" s="43">
        <f t="shared" si="0"/>
        <v>8809.6026491577213</v>
      </c>
      <c r="F34" s="43">
        <f t="shared" si="1"/>
        <v>730.13916043704273</v>
      </c>
      <c r="G34" s="43">
        <f t="shared" si="2"/>
        <v>386.55936930811737</v>
      </c>
      <c r="H34" s="43">
        <f t="shared" si="3"/>
        <v>343.57979112892536</v>
      </c>
    </row>
    <row r="35" spans="4:8" x14ac:dyDescent="0.4">
      <c r="D35" t="s">
        <v>57</v>
      </c>
      <c r="E35" s="43">
        <f t="shared" si="0"/>
        <v>17273.597625382667</v>
      </c>
      <c r="F35" s="43">
        <f t="shared" si="1"/>
        <v>1092.8546434316575</v>
      </c>
      <c r="G35" s="43">
        <f t="shared" si="2"/>
        <v>720.30233068352481</v>
      </c>
      <c r="H35" s="43">
        <f t="shared" si="3"/>
        <v>372.55231274813264</v>
      </c>
    </row>
    <row r="36" spans="4:8" x14ac:dyDescent="0.4">
      <c r="D36" t="s">
        <v>77</v>
      </c>
      <c r="E36" s="43">
        <f t="shared" si="0"/>
        <v>181639.36316064702</v>
      </c>
      <c r="F36" s="43">
        <f t="shared" si="1"/>
        <v>16362.835721192789</v>
      </c>
      <c r="G36" s="43">
        <f t="shared" si="2"/>
        <v>8191.5509836403307</v>
      </c>
      <c r="H36" s="43">
        <f t="shared" si="3"/>
        <v>8171.284737552458</v>
      </c>
    </row>
    <row r="37" spans="4:8" x14ac:dyDescent="0.4">
      <c r="D37" t="s">
        <v>78</v>
      </c>
      <c r="E37" s="43">
        <f t="shared" si="0"/>
        <v>152904.52174469456</v>
      </c>
      <c r="F37" s="43">
        <f t="shared" si="1"/>
        <v>13128.24627553658</v>
      </c>
      <c r="G37" s="43">
        <f t="shared" si="2"/>
        <v>7572.516193732813</v>
      </c>
      <c r="H37" s="43">
        <f t="shared" si="3"/>
        <v>5555.7300818037666</v>
      </c>
    </row>
    <row r="38" spans="4:8" x14ac:dyDescent="0.4">
      <c r="D38" t="s">
        <v>61</v>
      </c>
      <c r="E38" s="43">
        <f t="shared" si="0"/>
        <v>160335.26592262802</v>
      </c>
      <c r="F38" s="43">
        <f t="shared" si="1"/>
        <v>16174.690885567703</v>
      </c>
      <c r="G38" s="43">
        <f t="shared" si="2"/>
        <v>9897.7933869296503</v>
      </c>
      <c r="H38" s="43">
        <f t="shared" si="3"/>
        <v>6276.8974986380526</v>
      </c>
    </row>
    <row r="39" spans="4:8" x14ac:dyDescent="0.4">
      <c r="D39" t="s">
        <v>64</v>
      </c>
      <c r="E39" s="43">
        <f t="shared" si="0"/>
        <v>7514.2157479843672</v>
      </c>
      <c r="F39" s="43">
        <f t="shared" si="1"/>
        <v>674.88657130303511</v>
      </c>
      <c r="G39" s="43">
        <f t="shared" si="2"/>
        <v>394.69766462276317</v>
      </c>
      <c r="H39" s="43">
        <f t="shared" si="3"/>
        <v>280.18890668027194</v>
      </c>
    </row>
    <row r="40" spans="4:8" x14ac:dyDescent="0.4">
      <c r="D40" t="s">
        <v>65</v>
      </c>
      <c r="E40" s="43">
        <f t="shared" si="0"/>
        <v>10099.602154706188</v>
      </c>
      <c r="F40" s="43">
        <f t="shared" si="1"/>
        <v>522.84063959604919</v>
      </c>
      <c r="G40" s="43">
        <f t="shared" si="2"/>
        <v>68.146614321098582</v>
      </c>
      <c r="H40" s="43">
        <f t="shared" si="3"/>
        <v>454.6940252749506</v>
      </c>
    </row>
    <row r="41" spans="4:8" x14ac:dyDescent="0.4">
      <c r="D41" t="s">
        <v>79</v>
      </c>
      <c r="E41" s="43">
        <f t="shared" si="0"/>
        <v>14792.938333926642</v>
      </c>
      <c r="F41" s="43">
        <f t="shared" si="1"/>
        <v>1270.1402243899599</v>
      </c>
      <c r="G41" s="43">
        <f t="shared" si="2"/>
        <v>728.0352087623661</v>
      </c>
      <c r="H41" s="43">
        <f t="shared" si="3"/>
        <v>542.10501562759384</v>
      </c>
    </row>
    <row r="45" spans="4:8" x14ac:dyDescent="0.4">
      <c r="E45" t="s">
        <v>26</v>
      </c>
      <c r="F45" t="s">
        <v>71</v>
      </c>
      <c r="G45" t="s">
        <v>72</v>
      </c>
      <c r="H45" t="s">
        <v>73</v>
      </c>
    </row>
    <row r="46" spans="4:8" x14ac:dyDescent="0.4">
      <c r="E46" s="49">
        <f>E32/E$32</f>
        <v>1</v>
      </c>
      <c r="F46" s="49">
        <f t="shared" ref="F46:H46" si="4">F32/F$32</f>
        <v>1</v>
      </c>
      <c r="G46" s="49">
        <f t="shared" si="4"/>
        <v>1</v>
      </c>
      <c r="H46" s="49">
        <f t="shared" si="4"/>
        <v>1</v>
      </c>
    </row>
    <row r="47" spans="4:8" x14ac:dyDescent="0.4">
      <c r="D47" t="s">
        <v>55</v>
      </c>
      <c r="E47" s="49">
        <f t="shared" ref="E47:H47" si="5">E33/E$32</f>
        <v>0.41443507823975373</v>
      </c>
      <c r="F47" s="49">
        <f t="shared" si="5"/>
        <v>0.48775100235082097</v>
      </c>
      <c r="G47" s="49">
        <f t="shared" si="5"/>
        <v>0.53195986434623532</v>
      </c>
      <c r="H47" s="49">
        <f t="shared" si="5"/>
        <v>0.41786012822197005</v>
      </c>
    </row>
    <row r="48" spans="4:8" x14ac:dyDescent="0.4">
      <c r="D48" t="s">
        <v>56</v>
      </c>
      <c r="E48" s="49">
        <f t="shared" ref="E48:H48" si="6">E34/E$32</f>
        <v>9.3221580633548132E-3</v>
      </c>
      <c r="F48" s="49">
        <f t="shared" si="6"/>
        <v>7.4867544552538485E-3</v>
      </c>
      <c r="G48" s="49">
        <f t="shared" si="6"/>
        <v>6.4709541020647344E-3</v>
      </c>
      <c r="H48" s="49">
        <f t="shared" si="6"/>
        <v>9.0926581456077619E-3</v>
      </c>
    </row>
    <row r="49" spans="4:24" x14ac:dyDescent="0.4">
      <c r="D49" t="s">
        <v>57</v>
      </c>
      <c r="E49" s="49">
        <f t="shared" ref="E49:H49" si="7">E35/E$32</f>
        <v>1.827860049987649E-2</v>
      </c>
      <c r="F49" s="49">
        <f t="shared" si="7"/>
        <v>1.1205993068169799E-2</v>
      </c>
      <c r="G49" s="49">
        <f t="shared" si="7"/>
        <v>1.2057768331436135E-2</v>
      </c>
      <c r="H49" s="49">
        <f t="shared" si="7"/>
        <v>9.8594006651083598E-3</v>
      </c>
    </row>
    <row r="50" spans="4:24" x14ac:dyDescent="0.4">
      <c r="D50" t="s">
        <v>77</v>
      </c>
      <c r="E50" s="49">
        <f t="shared" ref="E50:H50" si="8">E36/E$32</f>
        <v>0.19220740382343474</v>
      </c>
      <c r="F50" s="49">
        <f t="shared" si="8"/>
        <v>0.1677824445998744</v>
      </c>
      <c r="G50" s="49">
        <f t="shared" si="8"/>
        <v>0.13712550942623525</v>
      </c>
      <c r="H50" s="49">
        <f t="shared" si="8"/>
        <v>0.21624874526193186</v>
      </c>
      <c r="W50" t="s">
        <v>73</v>
      </c>
      <c r="X50" t="s">
        <v>72</v>
      </c>
    </row>
    <row r="51" spans="4:24" x14ac:dyDescent="0.4">
      <c r="D51" t="s">
        <v>59</v>
      </c>
      <c r="E51" s="49">
        <f t="shared" ref="E51:H51" si="9">E37/E$32</f>
        <v>0.1618007278049024</v>
      </c>
      <c r="F51" s="49">
        <f t="shared" si="9"/>
        <v>0.13461537419005243</v>
      </c>
      <c r="G51" s="49">
        <f t="shared" si="9"/>
        <v>0.12676294669688656</v>
      </c>
      <c r="H51" s="49">
        <f t="shared" si="9"/>
        <v>0.14702946939086783</v>
      </c>
      <c r="V51" t="s">
        <v>86</v>
      </c>
      <c r="W51" s="56">
        <v>37786</v>
      </c>
      <c r="X51" s="56">
        <v>59737</v>
      </c>
    </row>
    <row r="52" spans="4:24" x14ac:dyDescent="0.4">
      <c r="D52" t="s">
        <v>61</v>
      </c>
      <c r="E52" s="49">
        <f t="shared" ref="E52:H52" si="10">E38/E$32</f>
        <v>0.16966380341838336</v>
      </c>
      <c r="F52" s="49">
        <f t="shared" si="10"/>
        <v>0.16585323129003637</v>
      </c>
      <c r="G52" s="49">
        <f t="shared" si="10"/>
        <v>0.16568778770820669</v>
      </c>
      <c r="H52" s="49">
        <f t="shared" si="10"/>
        <v>0.16611478510597225</v>
      </c>
    </row>
    <row r="53" spans="4:24" x14ac:dyDescent="0.4">
      <c r="D53" t="s">
        <v>64</v>
      </c>
      <c r="E53" s="49">
        <f t="shared" ref="E53:H53" si="11">E39/E$32</f>
        <v>7.9514036801146167E-3</v>
      </c>
      <c r="F53" s="49">
        <f t="shared" si="11"/>
        <v>6.920201405810871E-3</v>
      </c>
      <c r="G53" s="49">
        <f t="shared" si="11"/>
        <v>6.607188118444623E-3</v>
      </c>
      <c r="H53" s="49">
        <f t="shared" si="11"/>
        <v>7.4150517883029947E-3</v>
      </c>
    </row>
    <row r="54" spans="4:24" x14ac:dyDescent="0.4">
      <c r="D54" t="s">
        <v>65</v>
      </c>
      <c r="E54" s="49">
        <f t="shared" ref="E54:H54" si="12">E40/E$32</f>
        <v>1.0687211604506537E-2</v>
      </c>
      <c r="F54" s="49">
        <f t="shared" si="12"/>
        <v>5.3611416836489706E-3</v>
      </c>
      <c r="G54" s="49">
        <f t="shared" si="12"/>
        <v>1.1407655550354713E-3</v>
      </c>
      <c r="H54" s="49">
        <f t="shared" si="12"/>
        <v>1.2033237807994566E-2</v>
      </c>
    </row>
    <row r="55" spans="4:24" x14ac:dyDescent="0.4">
      <c r="D55" t="s">
        <v>79</v>
      </c>
      <c r="E55" s="49">
        <f t="shared" ref="E55:H55" si="13">E41/E$32</f>
        <v>1.5653612865673284E-2</v>
      </c>
      <c r="F55" s="49">
        <f t="shared" si="13"/>
        <v>1.302385695633237E-2</v>
      </c>
      <c r="G55" s="49">
        <f t="shared" si="13"/>
        <v>1.2187215715455328E-2</v>
      </c>
      <c r="H55" s="49">
        <f t="shared" si="13"/>
        <v>1.4346523612244217E-2</v>
      </c>
    </row>
  </sheetData>
  <mergeCells count="1">
    <mergeCell ref="B16:D16"/>
  </mergeCells>
  <phoneticPr fontId="3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CDA8-BD20-4141-BC90-7669979969FD}">
  <dimension ref="A1:AD78"/>
  <sheetViews>
    <sheetView tabSelected="1" zoomScale="70" zoomScaleNormal="70" workbookViewId="0">
      <selection activeCell="AH97" sqref="AH97"/>
    </sheetView>
  </sheetViews>
  <sheetFormatPr defaultRowHeight="18.75" x14ac:dyDescent="0.4"/>
  <cols>
    <col min="3" max="3" width="5.5" bestFit="1" customWidth="1"/>
    <col min="4" max="4" width="15.125" bestFit="1" customWidth="1"/>
    <col min="5" max="5" width="9.5" bestFit="1" customWidth="1"/>
    <col min="6" max="8" width="9.125" bestFit="1" customWidth="1"/>
    <col min="9" max="9" width="10" bestFit="1" customWidth="1"/>
    <col min="10" max="12" width="9.125" bestFit="1" customWidth="1"/>
  </cols>
  <sheetData>
    <row r="1" spans="1:30" x14ac:dyDescent="0.4">
      <c r="O1" t="s">
        <v>84</v>
      </c>
    </row>
    <row r="2" spans="1:30" x14ac:dyDescent="0.4">
      <c r="E2" t="s">
        <v>70</v>
      </c>
      <c r="I2" t="s">
        <v>74</v>
      </c>
      <c r="O2" t="s">
        <v>85</v>
      </c>
    </row>
    <row r="3" spans="1:30" x14ac:dyDescent="0.4">
      <c r="E3" t="s">
        <v>26</v>
      </c>
      <c r="F3" t="s">
        <v>71</v>
      </c>
      <c r="I3" t="s">
        <v>26</v>
      </c>
      <c r="J3" t="s">
        <v>71</v>
      </c>
    </row>
    <row r="4" spans="1:30" x14ac:dyDescent="0.4">
      <c r="A4" t="s">
        <v>67</v>
      </c>
      <c r="G4" t="s">
        <v>72</v>
      </c>
      <c r="H4" t="s">
        <v>73</v>
      </c>
      <c r="K4" t="s">
        <v>72</v>
      </c>
      <c r="L4" t="s">
        <v>73</v>
      </c>
    </row>
    <row r="5" spans="1:30" x14ac:dyDescent="0.4">
      <c r="B5" t="s">
        <v>30</v>
      </c>
      <c r="E5" s="55">
        <f>H22_特定事業所!E3</f>
        <v>483387.83272000001</v>
      </c>
      <c r="F5" s="55">
        <f>SUM(H22_特定事業所!F3:H3)</f>
        <v>54567.273720000005</v>
      </c>
      <c r="G5" s="55">
        <f>F5-H5</f>
        <v>16663.227040000005</v>
      </c>
      <c r="H5" s="55">
        <f>SUM(H22_特定事業所!I3:AD3)</f>
        <v>37904.046679999999</v>
      </c>
      <c r="I5" s="55">
        <f>'R2_特定事業所'!E3</f>
        <v>395933.68846999999</v>
      </c>
      <c r="J5" s="55">
        <f>SUM('R2_特定事業所'!F3:H3)</f>
        <v>48194.120999999999</v>
      </c>
      <c r="K5" s="55">
        <f>J5-L5</f>
        <v>14057.515999999996</v>
      </c>
      <c r="L5" s="55">
        <f>SUM('R2_特定事業所'!I3:AD3)</f>
        <v>34136.605000000003</v>
      </c>
    </row>
    <row r="6" spans="1:30" x14ac:dyDescent="0.4">
      <c r="A6">
        <v>9</v>
      </c>
      <c r="B6" t="s">
        <v>0</v>
      </c>
      <c r="E6" s="43">
        <f>H22_特定事業所!E4</f>
        <v>11410.100780000001</v>
      </c>
      <c r="F6" s="43">
        <f>SUM(H22_特定事業所!F4:H4)</f>
        <v>1516.20228</v>
      </c>
      <c r="G6" s="43">
        <f t="shared" ref="G6:G29" si="0">F6-H6</f>
        <v>516.99869999999987</v>
      </c>
      <c r="H6" s="43">
        <f>SUM(H22_特定事業所!I4:AD4)</f>
        <v>999.2035800000001</v>
      </c>
      <c r="I6" s="43">
        <f>'R2_特定事業所'!E4</f>
        <v>11997.49747</v>
      </c>
      <c r="J6" s="43">
        <f>SUM('R2_特定事業所'!F4:H4)</f>
        <v>1349.77</v>
      </c>
      <c r="K6" s="43">
        <f t="shared" ref="K6:K29" si="1">J6-L6</f>
        <v>508.60800000000006</v>
      </c>
      <c r="L6" s="43">
        <f>SUM('R2_特定事業所'!I4:AD4)</f>
        <v>841.16199999999992</v>
      </c>
    </row>
    <row r="7" spans="1:30" x14ac:dyDescent="0.4">
      <c r="A7">
        <v>10</v>
      </c>
      <c r="B7" t="s">
        <v>1</v>
      </c>
      <c r="E7" s="43">
        <f>H22_特定事業所!E5</f>
        <v>3373.81</v>
      </c>
      <c r="F7" s="43">
        <f>SUM(H22_特定事業所!F5:H5)</f>
        <v>320.29899999999998</v>
      </c>
      <c r="G7" s="43">
        <f t="shared" si="0"/>
        <v>204.98499999999999</v>
      </c>
      <c r="H7" s="43">
        <f>SUM(H22_特定事業所!I5:AD5)</f>
        <v>115.31399999999999</v>
      </c>
      <c r="I7" s="43">
        <f>'R2_特定事業所'!E5</f>
        <v>3436.4639999999999</v>
      </c>
      <c r="J7" s="43">
        <f>SUM('R2_特定事業所'!F5:H5)</f>
        <v>312.01499999999999</v>
      </c>
      <c r="K7" s="43">
        <f t="shared" si="1"/>
        <v>194.86799999999999</v>
      </c>
      <c r="L7" s="43">
        <f>SUM('R2_特定事業所'!I5:AD5)</f>
        <v>117.14699999999999</v>
      </c>
      <c r="P7" s="22" t="s">
        <v>38</v>
      </c>
      <c r="Q7" s="22" t="s">
        <v>39</v>
      </c>
      <c r="R7" s="22" t="s">
        <v>40</v>
      </c>
      <c r="S7" s="22" t="s">
        <v>41</v>
      </c>
      <c r="T7" s="22" t="s">
        <v>42</v>
      </c>
      <c r="U7" s="22" t="s">
        <v>45</v>
      </c>
      <c r="V7" s="22" t="s">
        <v>43</v>
      </c>
      <c r="W7" s="22" t="s">
        <v>44</v>
      </c>
      <c r="X7" s="22" t="s">
        <v>52</v>
      </c>
      <c r="Y7" s="22" t="s">
        <v>46</v>
      </c>
      <c r="Z7" s="22" t="s">
        <v>47</v>
      </c>
      <c r="AA7" s="22" t="s">
        <v>48</v>
      </c>
      <c r="AB7" s="22" t="s">
        <v>49</v>
      </c>
      <c r="AC7" s="22" t="s">
        <v>50</v>
      </c>
      <c r="AD7" s="22" t="s">
        <v>51</v>
      </c>
    </row>
    <row r="8" spans="1:30" x14ac:dyDescent="0.4">
      <c r="A8">
        <v>11</v>
      </c>
      <c r="B8" t="s">
        <v>2</v>
      </c>
      <c r="E8" s="43">
        <f>H22_特定事業所!E6</f>
        <v>5986.1880000000001</v>
      </c>
      <c r="F8" s="43">
        <f>SUM(H22_特定事業所!F6:H6)</f>
        <v>911.07799999999997</v>
      </c>
      <c r="G8" s="43">
        <f t="shared" si="0"/>
        <v>579.77199999999993</v>
      </c>
      <c r="H8" s="43">
        <f>SUM(H22_特定事業所!I6:AD6)</f>
        <v>331.30599999999998</v>
      </c>
      <c r="I8" s="43">
        <f>'R2_特定事業所'!E6</f>
        <v>4113.1689999999999</v>
      </c>
      <c r="J8" s="43">
        <f>SUM('R2_特定事業所'!F6:H6)</f>
        <v>582.90800000000002</v>
      </c>
      <c r="K8" s="43">
        <f t="shared" si="1"/>
        <v>356.24</v>
      </c>
      <c r="L8" s="43">
        <f>SUM('R2_特定事業所'!I6:AD6)</f>
        <v>226.66800000000001</v>
      </c>
    </row>
    <row r="9" spans="1:30" x14ac:dyDescent="0.4">
      <c r="A9">
        <v>12</v>
      </c>
      <c r="B9" t="s">
        <v>3</v>
      </c>
      <c r="E9" s="43">
        <f>H22_特定事業所!E7</f>
        <v>463.34199999999998</v>
      </c>
      <c r="F9" s="43">
        <f>SUM(H22_特定事業所!F7:H7)</f>
        <v>19.006999999999998</v>
      </c>
      <c r="G9" s="43">
        <f t="shared" si="0"/>
        <v>0</v>
      </c>
      <c r="H9" s="43">
        <f>SUM(H22_特定事業所!I7:AD7)</f>
        <v>19.006999999999998</v>
      </c>
      <c r="I9" s="43">
        <f>'R2_特定事業所'!E7</f>
        <v>517.78499999999997</v>
      </c>
      <c r="J9" s="43">
        <f>SUM('R2_特定事業所'!F7:H7)</f>
        <v>19.695</v>
      </c>
      <c r="K9" s="43">
        <f t="shared" si="1"/>
        <v>8.152000000000001</v>
      </c>
      <c r="L9" s="43">
        <f>SUM('R2_特定事業所'!I7:AD7)</f>
        <v>11.542999999999999</v>
      </c>
    </row>
    <row r="10" spans="1:30" x14ac:dyDescent="0.4">
      <c r="A10">
        <v>13</v>
      </c>
      <c r="B10" t="s">
        <v>4</v>
      </c>
      <c r="E10" s="43">
        <f>H22_特定事業所!E8</f>
        <v>107.80200000000001</v>
      </c>
      <c r="F10" s="43">
        <f>SUM(H22_特定事業所!F8:H8)</f>
        <v>18.286999999999999</v>
      </c>
      <c r="G10" s="43">
        <f t="shared" si="0"/>
        <v>18.286999999999999</v>
      </c>
      <c r="H10" s="43">
        <f>SUM(H22_特定事業所!I8:AD8)</f>
        <v>0</v>
      </c>
      <c r="I10" s="43">
        <f>'R2_特定事業所'!E8</f>
        <v>102.95099999999999</v>
      </c>
      <c r="J10" s="43">
        <f>SUM('R2_特定事業所'!F8:H8)</f>
        <v>20.218</v>
      </c>
      <c r="K10" s="43">
        <f t="shared" si="1"/>
        <v>20.218</v>
      </c>
      <c r="L10" s="43">
        <f>SUM('R2_特定事業所'!I8:AD8)</f>
        <v>0</v>
      </c>
    </row>
    <row r="11" spans="1:30" x14ac:dyDescent="0.4">
      <c r="A11">
        <v>14</v>
      </c>
      <c r="B11" t="s">
        <v>5</v>
      </c>
      <c r="E11" s="43">
        <f>H22_特定事業所!E9</f>
        <v>25961.611000000001</v>
      </c>
      <c r="F11" s="43">
        <f>SUM(H22_特定事業所!F9:H9)</f>
        <v>1622.779</v>
      </c>
      <c r="G11" s="43">
        <f t="shared" si="0"/>
        <v>1492.8220000000001</v>
      </c>
      <c r="H11" s="43">
        <f>SUM(H22_特定事業所!I9:AD9)</f>
        <v>129.95699999999999</v>
      </c>
      <c r="I11" s="43">
        <f>'R2_特定事業所'!E9</f>
        <v>22797.384999999998</v>
      </c>
      <c r="J11" s="43">
        <f>SUM('R2_特定事業所'!F9:H9)</f>
        <v>1646.8519999999999</v>
      </c>
      <c r="K11" s="43">
        <f t="shared" si="1"/>
        <v>1532.9609999999998</v>
      </c>
      <c r="L11" s="43">
        <f>SUM('R2_特定事業所'!I9:AD9)</f>
        <v>113.89100000000001</v>
      </c>
    </row>
    <row r="12" spans="1:30" x14ac:dyDescent="0.4">
      <c r="A12">
        <v>15</v>
      </c>
      <c r="B12" t="s">
        <v>6</v>
      </c>
      <c r="E12" s="43">
        <f>H22_特定事業所!E10</f>
        <v>1797.19</v>
      </c>
      <c r="F12" s="43">
        <f>SUM(H22_特定事業所!F10:H10)</f>
        <v>104.119</v>
      </c>
      <c r="G12" s="43">
        <f t="shared" si="0"/>
        <v>51.086999999999996</v>
      </c>
      <c r="H12" s="43">
        <f>SUM(H22_特定事業所!I10:AD10)</f>
        <v>53.032000000000004</v>
      </c>
      <c r="I12" s="43">
        <f>'R2_特定事業所'!E10</f>
        <v>1482.432</v>
      </c>
      <c r="J12" s="43">
        <f>SUM('R2_特定事業所'!F10:H10)</f>
        <v>68.173000000000002</v>
      </c>
      <c r="K12" s="43">
        <f t="shared" si="1"/>
        <v>40.244</v>
      </c>
      <c r="L12" s="43">
        <f>SUM('R2_特定事業所'!I10:AD10)</f>
        <v>27.928999999999998</v>
      </c>
    </row>
    <row r="13" spans="1:30" x14ac:dyDescent="0.4">
      <c r="A13">
        <v>16</v>
      </c>
      <c r="B13" t="s">
        <v>7</v>
      </c>
      <c r="E13" s="43">
        <f>H22_特定事業所!E11</f>
        <v>79373.649839999998</v>
      </c>
      <c r="F13" s="43">
        <f>SUM(H22_特定事業所!F11:H11)</f>
        <v>7029.3773399999991</v>
      </c>
      <c r="G13" s="43">
        <f t="shared" si="0"/>
        <v>498.3893399999979</v>
      </c>
      <c r="H13" s="43">
        <f>SUM(H22_特定事業所!I11:AD11)</f>
        <v>6530.9880000000012</v>
      </c>
      <c r="I13" s="43">
        <f>'R2_特定事業所'!E11</f>
        <v>67866.565000000002</v>
      </c>
      <c r="J13" s="43">
        <f>SUM('R2_特定事業所'!F11:H11)</f>
        <v>5985.9549999999999</v>
      </c>
      <c r="K13" s="43">
        <f t="shared" si="1"/>
        <v>420.60299999999916</v>
      </c>
      <c r="L13" s="43">
        <f>SUM('R2_特定事業所'!I11:AD11)</f>
        <v>5565.3520000000008</v>
      </c>
    </row>
    <row r="14" spans="1:30" x14ac:dyDescent="0.4">
      <c r="A14">
        <v>17</v>
      </c>
      <c r="B14" t="s">
        <v>68</v>
      </c>
      <c r="E14" s="43">
        <f>H22_特定事業所!E12</f>
        <v>31899.162</v>
      </c>
      <c r="F14" s="43">
        <f>SUM(H22_特定事業所!F12:H12)</f>
        <v>4097.9349999999995</v>
      </c>
      <c r="G14" s="43">
        <f t="shared" si="0"/>
        <v>19.530999999999494</v>
      </c>
      <c r="H14" s="43">
        <f>SUM(H22_特定事業所!I12:AD12)</f>
        <v>4078.404</v>
      </c>
      <c r="I14" s="43">
        <f>'R2_特定事業所'!E12</f>
        <v>27030.21</v>
      </c>
      <c r="J14" s="43">
        <f>SUM('R2_特定事業所'!F12:H12)</f>
        <v>4015.4470000000001</v>
      </c>
      <c r="K14" s="43">
        <f t="shared" si="1"/>
        <v>11.865999999999985</v>
      </c>
      <c r="L14" s="43">
        <f>SUM('R2_特定事業所'!I12:AD12)</f>
        <v>4003.5810000000001</v>
      </c>
    </row>
    <row r="15" spans="1:30" x14ac:dyDescent="0.4">
      <c r="A15">
        <v>18</v>
      </c>
      <c r="B15" t="s">
        <v>11</v>
      </c>
      <c r="E15" s="43">
        <f>H22_特定事業所!E15</f>
        <v>6086.027</v>
      </c>
      <c r="F15" s="43">
        <f>SUM(H22_特定事業所!F15:H15)</f>
        <v>1287.2330000000002</v>
      </c>
      <c r="G15" s="43">
        <f t="shared" si="0"/>
        <v>1020.7370000000001</v>
      </c>
      <c r="H15" s="43">
        <f>SUM(H22_特定事業所!I15:AD15)</f>
        <v>266.49600000000004</v>
      </c>
      <c r="I15" s="43">
        <f>'R2_特定事業所'!E15</f>
        <v>5834.5879999999997</v>
      </c>
      <c r="J15" s="43">
        <f>SUM('R2_特定事業所'!F15:H15)</f>
        <v>1017.7700000000001</v>
      </c>
      <c r="K15" s="43">
        <f t="shared" si="1"/>
        <v>782.68200000000013</v>
      </c>
      <c r="L15" s="43">
        <f>SUM('R2_特定事業所'!I15:AD15)</f>
        <v>235.08799999999999</v>
      </c>
    </row>
    <row r="16" spans="1:30" x14ac:dyDescent="0.4">
      <c r="A16">
        <v>19</v>
      </c>
      <c r="B16" t="s">
        <v>12</v>
      </c>
      <c r="E16" s="43">
        <f>H22_特定事業所!E16</f>
        <v>2664.5070000000001</v>
      </c>
      <c r="F16" s="43">
        <f>SUM(H22_特定事業所!F16:H16)</f>
        <v>607.46199999999999</v>
      </c>
      <c r="G16" s="43">
        <f t="shared" si="0"/>
        <v>555.91999999999996</v>
      </c>
      <c r="H16" s="43">
        <f>SUM(H22_特定事業所!I16:AD16)</f>
        <v>51.542000000000002</v>
      </c>
      <c r="I16" s="43">
        <f>'R2_特定事業所'!E16</f>
        <v>1966.431</v>
      </c>
      <c r="J16" s="43">
        <f>SUM('R2_特定事業所'!F16:H16)</f>
        <v>438.16500000000002</v>
      </c>
      <c r="K16" s="43">
        <f t="shared" si="1"/>
        <v>403.39100000000002</v>
      </c>
      <c r="L16" s="43">
        <f>SUM('R2_特定事業所'!I16:AD16)</f>
        <v>34.774000000000001</v>
      </c>
    </row>
    <row r="17" spans="1:12" x14ac:dyDescent="0.4">
      <c r="A17">
        <v>20</v>
      </c>
      <c r="B17" t="s">
        <v>13</v>
      </c>
      <c r="E17" s="43">
        <f>H22_特定事業所!E17</f>
        <v>12.824999999999999</v>
      </c>
      <c r="F17" s="43">
        <f>SUM(H22_特定事業所!F17:H17)</f>
        <v>0</v>
      </c>
      <c r="G17" s="43">
        <f t="shared" si="0"/>
        <v>0</v>
      </c>
      <c r="H17" s="43">
        <f>SUM(H22_特定事業所!I17:AD17)</f>
        <v>0</v>
      </c>
      <c r="I17" s="43">
        <f>'R2_特定事業所'!E17</f>
        <v>5.9130000000000003</v>
      </c>
      <c r="J17" s="43">
        <f>SUM('R2_特定事業所'!F17:H17)</f>
        <v>0</v>
      </c>
      <c r="K17" s="43">
        <f t="shared" si="1"/>
        <v>0</v>
      </c>
      <c r="L17" s="43">
        <f>SUM('R2_特定事業所'!I17:AD17)</f>
        <v>0</v>
      </c>
    </row>
    <row r="18" spans="1:12" x14ac:dyDescent="0.4">
      <c r="A18">
        <v>21</v>
      </c>
      <c r="B18" t="s">
        <v>14</v>
      </c>
      <c r="E18" s="43">
        <f>H22_特定事業所!E18</f>
        <v>58946.298999999999</v>
      </c>
      <c r="F18" s="43">
        <f>SUM(H22_特定事業所!F18:H18)</f>
        <v>5827.2380000000003</v>
      </c>
      <c r="G18" s="43">
        <f t="shared" si="0"/>
        <v>4290.393</v>
      </c>
      <c r="H18" s="43">
        <f>SUM(H22_特定事業所!I18:AD18)</f>
        <v>1536.845</v>
      </c>
      <c r="I18" s="43">
        <f>'R2_特定事業所'!E18</f>
        <v>48016.377</v>
      </c>
      <c r="J18" s="43">
        <f>SUM('R2_特定事業所'!F18:H18)</f>
        <v>5090.9369999999999</v>
      </c>
      <c r="K18" s="43">
        <f t="shared" si="1"/>
        <v>3869.0149999999999</v>
      </c>
      <c r="L18" s="43">
        <f>SUM('R2_特定事業所'!I18:AD18)</f>
        <v>1221.922</v>
      </c>
    </row>
    <row r="19" spans="1:12" x14ac:dyDescent="0.4">
      <c r="A19">
        <v>22</v>
      </c>
      <c r="B19" t="s">
        <v>15</v>
      </c>
      <c r="E19" s="43">
        <f>H22_特定事業所!E19</f>
        <v>197520.23199999999</v>
      </c>
      <c r="F19" s="43">
        <f>SUM(H22_特定事業所!F19:H19)</f>
        <v>20026.778000000002</v>
      </c>
      <c r="G19" s="43">
        <f t="shared" si="0"/>
        <v>424.89099999999962</v>
      </c>
      <c r="H19" s="43">
        <f>SUM(H22_特定事業所!I19:AD19)</f>
        <v>19601.887000000002</v>
      </c>
      <c r="I19" s="43">
        <f>'R2_特定事業所'!E19</f>
        <v>150599.364</v>
      </c>
      <c r="J19" s="43">
        <f>SUM('R2_特定事業所'!F19:H19)</f>
        <v>17254.592000000001</v>
      </c>
      <c r="K19" s="43">
        <f t="shared" si="1"/>
        <v>383.4230000000025</v>
      </c>
      <c r="L19" s="43">
        <f>SUM('R2_特定事業所'!I19:AD19)</f>
        <v>16871.168999999998</v>
      </c>
    </row>
    <row r="20" spans="1:12" x14ac:dyDescent="0.4">
      <c r="A20">
        <v>23</v>
      </c>
      <c r="B20" t="s">
        <v>16</v>
      </c>
      <c r="E20" s="43">
        <f>H22_特定事業所!E20</f>
        <v>10067.433000000001</v>
      </c>
      <c r="F20" s="43">
        <f>SUM(H22_特定事業所!F20:H20)</f>
        <v>1068.6079999999999</v>
      </c>
      <c r="G20" s="43">
        <f t="shared" si="0"/>
        <v>508.00599999999986</v>
      </c>
      <c r="H20" s="43">
        <f>SUM(H22_特定事業所!I20:AD20)</f>
        <v>560.60200000000009</v>
      </c>
      <c r="I20" s="43">
        <f>'R2_特定事業所'!E20</f>
        <v>8444.7469999999994</v>
      </c>
      <c r="J20" s="43">
        <f>SUM('R2_特定事業所'!F20:H20)</f>
        <v>869.06899999999996</v>
      </c>
      <c r="K20" s="43">
        <f t="shared" si="1"/>
        <v>414.08199999999994</v>
      </c>
      <c r="L20" s="43">
        <f>SUM('R2_特定事業所'!I20:AD20)</f>
        <v>454.98700000000002</v>
      </c>
    </row>
    <row r="21" spans="1:12" x14ac:dyDescent="0.4">
      <c r="A21">
        <v>24</v>
      </c>
      <c r="B21" t="s">
        <v>17</v>
      </c>
      <c r="E21" s="43">
        <f>H22_特定事業所!E21</f>
        <v>4376.7309999999998</v>
      </c>
      <c r="F21" s="43">
        <f>SUM(H22_特定事業所!F21:H21)</f>
        <v>580.66200000000003</v>
      </c>
      <c r="G21" s="43">
        <f t="shared" si="0"/>
        <v>392.86400000000003</v>
      </c>
      <c r="H21" s="43">
        <f>SUM(H22_特定事業所!I21:AD21)</f>
        <v>187.79799999999997</v>
      </c>
      <c r="I21" s="43">
        <f>'R2_特定事業所'!E21</f>
        <v>3511.5970000000002</v>
      </c>
      <c r="J21" s="43">
        <f>SUM('R2_特定事業所'!F21:H21)</f>
        <v>507.57900000000001</v>
      </c>
      <c r="K21" s="43">
        <f t="shared" si="1"/>
        <v>354.59</v>
      </c>
      <c r="L21" s="43">
        <f>SUM('R2_特定事業所'!I21:AD21)</f>
        <v>152.98900000000003</v>
      </c>
    </row>
    <row r="22" spans="1:12" x14ac:dyDescent="0.4">
      <c r="A22">
        <v>25</v>
      </c>
      <c r="B22" t="s">
        <v>18</v>
      </c>
      <c r="E22" s="43">
        <f>H22_特定事業所!E22</f>
        <v>1913.2919999999999</v>
      </c>
      <c r="F22" s="43">
        <f>SUM(H22_特定事業所!F22:H22)</f>
        <v>398.87800000000004</v>
      </c>
      <c r="G22" s="43">
        <f t="shared" si="0"/>
        <v>338.40600000000006</v>
      </c>
      <c r="H22" s="43">
        <f>SUM(H22_特定事業所!I22:AD22)</f>
        <v>60.471999999999994</v>
      </c>
      <c r="I22" s="43">
        <f>'R2_特定事業所'!E22</f>
        <v>1691.404</v>
      </c>
      <c r="J22" s="43">
        <f>SUM('R2_特定事業所'!F22:H22)</f>
        <v>305.10899999999998</v>
      </c>
      <c r="K22" s="43">
        <f t="shared" si="1"/>
        <v>267.149</v>
      </c>
      <c r="L22" s="43">
        <f>SUM('R2_特定事業所'!I22:AD22)</f>
        <v>37.96</v>
      </c>
    </row>
    <row r="23" spans="1:12" x14ac:dyDescent="0.4">
      <c r="A23">
        <v>26</v>
      </c>
      <c r="B23" t="s">
        <v>19</v>
      </c>
      <c r="E23" s="43">
        <f>H22_特定事業所!E23</f>
        <v>1698.798</v>
      </c>
      <c r="F23" s="43">
        <f>SUM(H22_特定事業所!F23:H23)</f>
        <v>237.34299999999999</v>
      </c>
      <c r="G23" s="43">
        <f t="shared" si="0"/>
        <v>204.42699999999999</v>
      </c>
      <c r="H23" s="43">
        <f>SUM(H22_特定事業所!I23:AD23)</f>
        <v>32.915999999999997</v>
      </c>
      <c r="I23" s="43">
        <f>'R2_特定事業所'!E23</f>
        <v>1554.9570000000001</v>
      </c>
      <c r="J23" s="43">
        <f>SUM('R2_特定事業所'!F23:H23)</f>
        <v>213.86800000000002</v>
      </c>
      <c r="K23" s="43">
        <f t="shared" si="1"/>
        <v>179.42400000000004</v>
      </c>
      <c r="L23" s="43">
        <f>SUM('R2_特定事業所'!I23:AD23)</f>
        <v>34.444000000000003</v>
      </c>
    </row>
    <row r="24" spans="1:12" x14ac:dyDescent="0.4">
      <c r="A24">
        <v>27</v>
      </c>
      <c r="B24" t="s">
        <v>20</v>
      </c>
      <c r="E24" s="43">
        <f>H22_特定事業所!E24</f>
        <v>1212.848</v>
      </c>
      <c r="F24" s="43">
        <f>SUM(H22_特定事業所!F24:H24)</f>
        <v>87.816000000000003</v>
      </c>
      <c r="G24" s="43">
        <f t="shared" si="0"/>
        <v>54.820999999999998</v>
      </c>
      <c r="H24" s="43">
        <f>SUM(H22_特定事業所!I24:AD24)</f>
        <v>32.995000000000005</v>
      </c>
      <c r="I24" s="43">
        <f>'R2_特定事業所'!E24</f>
        <v>1091.9639999999999</v>
      </c>
      <c r="J24" s="43">
        <f>SUM('R2_特定事業所'!F24:H24)</f>
        <v>56.724000000000004</v>
      </c>
      <c r="K24" s="43">
        <f t="shared" si="1"/>
        <v>32.947000000000003</v>
      </c>
      <c r="L24" s="43">
        <f>SUM('R2_特定事業所'!I24:AD24)</f>
        <v>23.777000000000001</v>
      </c>
    </row>
    <row r="25" spans="1:12" x14ac:dyDescent="0.4">
      <c r="A25">
        <v>28</v>
      </c>
      <c r="B25" t="s">
        <v>69</v>
      </c>
      <c r="E25" s="43">
        <f>H22_特定事業所!E25</f>
        <v>16782.536</v>
      </c>
      <c r="F25" s="43">
        <f>SUM(H22_特定事業所!F25:H25)</f>
        <v>1856.1279999999999</v>
      </c>
      <c r="G25" s="43">
        <f t="shared" si="0"/>
        <v>1026.105</v>
      </c>
      <c r="H25" s="43">
        <f>SUM(H22_特定事業所!I25:AD25)</f>
        <v>830.02300000000002</v>
      </c>
      <c r="I25" s="43">
        <f>'R2_特定事業所'!E25</f>
        <v>15534.642</v>
      </c>
      <c r="J25" s="43">
        <f>SUM('R2_特定事業所'!F25:H25)</f>
        <v>3008.8610000000003</v>
      </c>
      <c r="K25" s="43">
        <f t="shared" si="1"/>
        <v>917.08700000000044</v>
      </c>
      <c r="L25" s="43">
        <f>SUM('R2_特定事業所'!I25:AD25)</f>
        <v>2091.7739999999999</v>
      </c>
    </row>
    <row r="26" spans="1:12" x14ac:dyDescent="0.4">
      <c r="A26">
        <v>29</v>
      </c>
      <c r="B26" t="s">
        <v>22</v>
      </c>
      <c r="E26" s="43">
        <f>H22_特定事業所!E26</f>
        <v>4218.0910000000003</v>
      </c>
      <c r="F26" s="43">
        <f>SUM(H22_特定事業所!F26:H26)</f>
        <v>470.45100000000002</v>
      </c>
      <c r="G26" s="43">
        <f t="shared" si="0"/>
        <v>400.68299999999999</v>
      </c>
      <c r="H26" s="43">
        <f>SUM(H22_特定事業所!I26:AD26)</f>
        <v>69.768000000000001</v>
      </c>
      <c r="I26" s="43">
        <f>'R2_特定事業所'!E26</f>
        <v>3673.0079999999998</v>
      </c>
      <c r="J26" s="43">
        <f>SUM('R2_特定事業所'!F26:H26)</f>
        <v>404.46600000000001</v>
      </c>
      <c r="K26" s="43">
        <f t="shared" si="1"/>
        <v>358.69100000000003</v>
      </c>
      <c r="L26" s="43">
        <f>SUM('R2_特定事業所'!I26:AD26)</f>
        <v>45.774999999999999</v>
      </c>
    </row>
    <row r="27" spans="1:12" x14ac:dyDescent="0.4">
      <c r="A27">
        <v>30</v>
      </c>
      <c r="B27" t="s">
        <v>23</v>
      </c>
      <c r="E27" s="43">
        <f>H22_特定事業所!E27</f>
        <v>1201.0219999999999</v>
      </c>
      <c r="F27" s="43">
        <f>SUM(H22_特定事業所!F27:H27)</f>
        <v>370.904</v>
      </c>
      <c r="G27" s="43">
        <f t="shared" si="0"/>
        <v>360.12700000000001</v>
      </c>
      <c r="H27" s="43">
        <f>SUM(H22_特定事業所!I27:AD27)</f>
        <v>10.777000000000001</v>
      </c>
      <c r="I27" s="43">
        <f>'R2_特定事業所'!E27</f>
        <v>456.03300000000002</v>
      </c>
      <c r="J27" s="43">
        <f>SUM('R2_特定事業所'!F27:H27)</f>
        <v>0</v>
      </c>
      <c r="K27" s="43">
        <f t="shared" si="1"/>
        <v>0</v>
      </c>
      <c r="L27" s="43">
        <f>SUM('R2_特定事業所'!I27:AD27)</f>
        <v>0</v>
      </c>
    </row>
    <row r="28" spans="1:12" x14ac:dyDescent="0.4">
      <c r="A28">
        <v>31</v>
      </c>
      <c r="B28" t="s">
        <v>24</v>
      </c>
      <c r="E28" s="43">
        <f>H22_特定事業所!E28</f>
        <v>15759.560100000001</v>
      </c>
      <c r="F28" s="43">
        <f>SUM(H22_特定事業所!F28:H28)</f>
        <v>6042.4691000000003</v>
      </c>
      <c r="G28" s="43">
        <f t="shared" si="0"/>
        <v>3646.6610000000001</v>
      </c>
      <c r="H28" s="43">
        <f>SUM(H22_特定事業所!I28:AD28)</f>
        <v>2395.8081000000002</v>
      </c>
      <c r="I28" s="43">
        <f>'R2_特定事業所'!E28</f>
        <v>13587.948</v>
      </c>
      <c r="J28" s="43">
        <f>SUM('R2_特定事業所'!F28:H28)</f>
        <v>4845.6799999999994</v>
      </c>
      <c r="K28" s="43">
        <f t="shared" si="1"/>
        <v>2951.6039999999994</v>
      </c>
      <c r="L28" s="43">
        <f>SUM('R2_特定事業所'!I28:AD28)</f>
        <v>1894.076</v>
      </c>
    </row>
    <row r="29" spans="1:12" x14ac:dyDescent="0.4">
      <c r="A29">
        <v>32</v>
      </c>
      <c r="B29" t="s">
        <v>25</v>
      </c>
      <c r="E29" s="43">
        <f>H22_特定事業所!E29</f>
        <v>554.77599999999995</v>
      </c>
      <c r="F29" s="43">
        <f>SUM(H22_特定事業所!F29:H29)</f>
        <v>66.22</v>
      </c>
      <c r="G29" s="43">
        <f t="shared" si="0"/>
        <v>57.314</v>
      </c>
      <c r="H29" s="43">
        <f>SUM(H22_特定事業所!I29:AD29)</f>
        <v>8.9059999999999988</v>
      </c>
      <c r="I29" s="43">
        <f>'R2_特定事業所'!E29</f>
        <v>620.25699999999995</v>
      </c>
      <c r="J29" s="43">
        <f>SUM('R2_特定事業所'!F29:H29)</f>
        <v>180.268</v>
      </c>
      <c r="K29" s="43">
        <f t="shared" si="1"/>
        <v>49.671000000000021</v>
      </c>
      <c r="L29" s="43">
        <f>SUM('R2_特定事業所'!I29:AD29)</f>
        <v>130.59699999999998</v>
      </c>
    </row>
    <row r="30" spans="1:12" x14ac:dyDescent="0.4">
      <c r="K30" s="53">
        <f>SUM(K6:K29)</f>
        <v>14057.516000000003</v>
      </c>
      <c r="L30" s="53">
        <f>SUM(L6:L29)</f>
        <v>34136.605000000003</v>
      </c>
    </row>
    <row r="32" spans="1:12" x14ac:dyDescent="0.4">
      <c r="B32" t="s">
        <v>0</v>
      </c>
      <c r="E32" s="50">
        <f>E6/E$5</f>
        <v>2.3604443487532389E-2</v>
      </c>
      <c r="F32" s="50">
        <f t="shared" ref="F32:L32" si="2">F6/F$5</f>
        <v>2.7785926923526716E-2</v>
      </c>
      <c r="G32" s="50">
        <f t="shared" si="2"/>
        <v>3.1026325138518891E-2</v>
      </c>
      <c r="H32" s="50">
        <f t="shared" si="2"/>
        <v>2.6361395880383085E-2</v>
      </c>
      <c r="I32" s="50">
        <f t="shared" si="2"/>
        <v>3.030178491848403E-2</v>
      </c>
      <c r="J32" s="50">
        <f t="shared" si="2"/>
        <v>2.8006943004521237E-2</v>
      </c>
      <c r="K32" s="50">
        <f t="shared" si="2"/>
        <v>3.6180503013476931E-2</v>
      </c>
      <c r="L32" s="50">
        <f t="shared" si="2"/>
        <v>2.4641056133145045E-2</v>
      </c>
    </row>
    <row r="33" spans="2:12" x14ac:dyDescent="0.4">
      <c r="B33" t="s">
        <v>1</v>
      </c>
      <c r="E33" s="50">
        <f t="shared" ref="E33:L33" si="3">E7/E$5</f>
        <v>6.9795095607097391E-3</v>
      </c>
      <c r="F33" s="50">
        <f t="shared" si="3"/>
        <v>5.8698003063804146E-3</v>
      </c>
      <c r="G33" s="50">
        <f t="shared" si="3"/>
        <v>1.2301638782688033E-2</v>
      </c>
      <c r="H33" s="50">
        <f t="shared" si="3"/>
        <v>3.0422609219939887E-3</v>
      </c>
      <c r="I33" s="50">
        <f t="shared" si="3"/>
        <v>8.6793927874121313E-3</v>
      </c>
      <c r="J33" s="50">
        <f t="shared" si="3"/>
        <v>6.4741299047657696E-3</v>
      </c>
      <c r="K33" s="50">
        <f t="shared" si="3"/>
        <v>1.3862193007640898E-2</v>
      </c>
      <c r="L33" s="50">
        <f t="shared" si="3"/>
        <v>3.4317120873619384E-3</v>
      </c>
    </row>
    <row r="34" spans="2:12" x14ac:dyDescent="0.4">
      <c r="B34" t="s">
        <v>2</v>
      </c>
      <c r="E34" s="50">
        <f t="shared" ref="E34:L34" si="4">E8/E$5</f>
        <v>1.2383820184955855E-2</v>
      </c>
      <c r="F34" s="50">
        <f t="shared" si="4"/>
        <v>1.6696417795673591E-2</v>
      </c>
      <c r="G34" s="50">
        <f t="shared" si="4"/>
        <v>3.4793500599149235E-2</v>
      </c>
      <c r="H34" s="50">
        <f t="shared" si="4"/>
        <v>8.7406498519012471E-3</v>
      </c>
      <c r="I34" s="50">
        <f t="shared" si="4"/>
        <v>1.0388529998279385E-2</v>
      </c>
      <c r="J34" s="50">
        <f t="shared" si="4"/>
        <v>1.2095002209916848E-2</v>
      </c>
      <c r="K34" s="50">
        <f t="shared" si="4"/>
        <v>2.5341603737104059E-2</v>
      </c>
      <c r="L34" s="50">
        <f t="shared" si="4"/>
        <v>6.6400276184465324E-3</v>
      </c>
    </row>
    <row r="35" spans="2:12" x14ac:dyDescent="0.4">
      <c r="B35" t="s">
        <v>3</v>
      </c>
      <c r="E35" s="50">
        <f t="shared" ref="E35:L35" si="5">E9/E$5</f>
        <v>9.5853053932449422E-4</v>
      </c>
      <c r="F35" s="50">
        <f t="shared" si="5"/>
        <v>3.4832233139464234E-4</v>
      </c>
      <c r="G35" s="50">
        <f t="shared" si="5"/>
        <v>0</v>
      </c>
      <c r="H35" s="50">
        <f t="shared" si="5"/>
        <v>5.0145041663926103E-4</v>
      </c>
      <c r="I35" s="50">
        <f t="shared" si="5"/>
        <v>1.3077568670674829E-3</v>
      </c>
      <c r="J35" s="50">
        <f t="shared" si="5"/>
        <v>4.0865980313241942E-4</v>
      </c>
      <c r="K35" s="50">
        <f t="shared" si="5"/>
        <v>5.7990330581875226E-4</v>
      </c>
      <c r="L35" s="50">
        <f t="shared" si="5"/>
        <v>3.3814141740222842E-4</v>
      </c>
    </row>
    <row r="36" spans="2:12" x14ac:dyDescent="0.4">
      <c r="B36" t="s">
        <v>4</v>
      </c>
      <c r="E36" s="50">
        <f t="shared" ref="E36:L36" si="6">E10/E$5</f>
        <v>2.2301347428089647E-4</v>
      </c>
      <c r="F36" s="50">
        <f t="shared" si="6"/>
        <v>3.3512760952353473E-4</v>
      </c>
      <c r="G36" s="50">
        <f t="shared" si="6"/>
        <v>1.0974464883723983E-3</v>
      </c>
      <c r="H36" s="50">
        <f t="shared" si="6"/>
        <v>0</v>
      </c>
      <c r="I36" s="50">
        <f t="shared" si="6"/>
        <v>2.6002081408589361E-4</v>
      </c>
      <c r="J36" s="50">
        <f t="shared" si="6"/>
        <v>4.195117491612722E-4</v>
      </c>
      <c r="K36" s="50">
        <f t="shared" si="6"/>
        <v>1.4382341802065177E-3</v>
      </c>
      <c r="L36" s="50">
        <f t="shared" si="6"/>
        <v>0</v>
      </c>
    </row>
    <row r="37" spans="2:12" x14ac:dyDescent="0.4">
      <c r="B37" s="51" t="s">
        <v>5</v>
      </c>
      <c r="C37" s="51"/>
      <c r="D37" s="51"/>
      <c r="E37" s="52">
        <f t="shared" ref="E37:L37" si="7">E11/E$5</f>
        <v>5.370762200181016E-2</v>
      </c>
      <c r="F37" s="52">
        <f t="shared" si="7"/>
        <v>2.9739052171214097E-2</v>
      </c>
      <c r="G37" s="52">
        <f t="shared" si="7"/>
        <v>8.9587808916993528E-2</v>
      </c>
      <c r="H37" s="52">
        <f t="shared" si="7"/>
        <v>3.4285785129262087E-3</v>
      </c>
      <c r="I37" s="52">
        <f t="shared" si="7"/>
        <v>5.7578795803144601E-2</v>
      </c>
      <c r="J37" s="52">
        <f t="shared" si="7"/>
        <v>3.4171221838447889E-2</v>
      </c>
      <c r="K37" s="52">
        <f t="shared" si="7"/>
        <v>0.10904920897831454</v>
      </c>
      <c r="L37" s="52">
        <f t="shared" si="7"/>
        <v>3.3363306046397994E-3</v>
      </c>
    </row>
    <row r="38" spans="2:12" x14ac:dyDescent="0.4">
      <c r="B38" t="s">
        <v>6</v>
      </c>
      <c r="E38" s="50">
        <f t="shared" ref="E38:L38" si="8">E12/E$5</f>
        <v>3.717904916818652E-3</v>
      </c>
      <c r="F38" s="50">
        <f t="shared" si="8"/>
        <v>1.9080850645803529E-3</v>
      </c>
      <c r="G38" s="50">
        <f t="shared" si="8"/>
        <v>3.0658527233269925E-3</v>
      </c>
      <c r="H38" s="50">
        <f t="shared" si="8"/>
        <v>1.3991118269697108E-3</v>
      </c>
      <c r="I38" s="50">
        <f t="shared" si="8"/>
        <v>3.7441421206882838E-3</v>
      </c>
      <c r="J38" s="50">
        <f t="shared" si="8"/>
        <v>1.4145501273900192E-3</v>
      </c>
      <c r="K38" s="50">
        <f t="shared" si="8"/>
        <v>2.8628101863800129E-3</v>
      </c>
      <c r="L38" s="50">
        <f t="shared" si="8"/>
        <v>8.1815400213348683E-4</v>
      </c>
    </row>
    <row r="39" spans="2:12" x14ac:dyDescent="0.4">
      <c r="B39" s="51" t="s">
        <v>7</v>
      </c>
      <c r="C39" s="51"/>
      <c r="D39" s="51"/>
      <c r="E39" s="52">
        <f t="shared" ref="E39:L39" si="9">E13/E$5</f>
        <v>0.16420282942036066</v>
      </c>
      <c r="F39" s="52">
        <f t="shared" si="9"/>
        <v>0.12882038740050872</v>
      </c>
      <c r="G39" s="52">
        <f t="shared" si="9"/>
        <v>2.9909533057649422E-2</v>
      </c>
      <c r="H39" s="52">
        <f t="shared" si="9"/>
        <v>0.17230318586131504</v>
      </c>
      <c r="I39" s="52">
        <f t="shared" si="9"/>
        <v>0.17140891764541594</v>
      </c>
      <c r="J39" s="52">
        <f t="shared" si="9"/>
        <v>0.12420508717235448</v>
      </c>
      <c r="K39" s="52">
        <f t="shared" si="9"/>
        <v>2.9920150900059391E-2</v>
      </c>
      <c r="L39" s="52">
        <f t="shared" si="9"/>
        <v>0.16303179534110085</v>
      </c>
    </row>
    <row r="40" spans="2:12" x14ac:dyDescent="0.4">
      <c r="B40" s="51" t="s">
        <v>68</v>
      </c>
      <c r="C40" s="51"/>
      <c r="D40" s="51"/>
      <c r="E40" s="52">
        <f t="shared" ref="E40:L40" si="10">E14/E$5</f>
        <v>6.5990825256202576E-2</v>
      </c>
      <c r="F40" s="52">
        <f t="shared" si="10"/>
        <v>7.5098767459551935E-2</v>
      </c>
      <c r="G40" s="52">
        <f t="shared" si="10"/>
        <v>1.1721018955761337E-3</v>
      </c>
      <c r="H40" s="52">
        <f t="shared" si="10"/>
        <v>0.10759811569544005</v>
      </c>
      <c r="I40" s="52">
        <f t="shared" si="10"/>
        <v>6.8269538024037291E-2</v>
      </c>
      <c r="J40" s="52">
        <f t="shared" si="10"/>
        <v>8.3318191444968992E-2</v>
      </c>
      <c r="K40" s="52">
        <f t="shared" si="10"/>
        <v>8.4410360977003255E-4</v>
      </c>
      <c r="L40" s="52">
        <f t="shared" si="10"/>
        <v>0.11728117075497109</v>
      </c>
    </row>
    <row r="41" spans="2:12" x14ac:dyDescent="0.4">
      <c r="B41" s="51" t="s">
        <v>76</v>
      </c>
      <c r="C41" s="51"/>
      <c r="D41" s="51"/>
      <c r="E41" s="52">
        <f t="shared" ref="E41:L41" si="11">E15/E$5</f>
        <v>1.2590360344310323E-2</v>
      </c>
      <c r="F41" s="52">
        <f t="shared" si="11"/>
        <v>2.358983530321038E-2</v>
      </c>
      <c r="G41" s="52">
        <f t="shared" si="11"/>
        <v>6.1256862044172196E-2</v>
      </c>
      <c r="H41" s="52">
        <f t="shared" si="11"/>
        <v>7.0308060310778414E-3</v>
      </c>
      <c r="I41" s="52">
        <f t="shared" si="11"/>
        <v>1.4736275719670386E-2</v>
      </c>
      <c r="J41" s="52">
        <f t="shared" si="11"/>
        <v>2.1118135965173018E-2</v>
      </c>
      <c r="K41" s="52">
        <f t="shared" si="11"/>
        <v>5.5677119627678198E-2</v>
      </c>
      <c r="L41" s="52">
        <f t="shared" si="11"/>
        <v>6.8866836640609098E-3</v>
      </c>
    </row>
    <row r="42" spans="2:12" x14ac:dyDescent="0.4">
      <c r="B42" t="s">
        <v>12</v>
      </c>
      <c r="E42" s="50">
        <f t="shared" ref="E42:L42" si="12">E16/E$5</f>
        <v>5.512151567835185E-3</v>
      </c>
      <c r="F42" s="50">
        <f t="shared" si="12"/>
        <v>1.11323501906483E-2</v>
      </c>
      <c r="G42" s="50">
        <f t="shared" si="12"/>
        <v>3.3362085187071892E-2</v>
      </c>
      <c r="H42" s="50">
        <f t="shared" si="12"/>
        <v>1.3598020400074076E-3</v>
      </c>
      <c r="I42" s="50">
        <f t="shared" si="12"/>
        <v>4.9665665167287149E-3</v>
      </c>
      <c r="J42" s="50">
        <f t="shared" si="12"/>
        <v>9.091669085530163E-3</v>
      </c>
      <c r="K42" s="50">
        <f t="shared" si="12"/>
        <v>2.8695752507057443E-2</v>
      </c>
      <c r="L42" s="50">
        <f t="shared" si="12"/>
        <v>1.0186718919470755E-3</v>
      </c>
    </row>
    <row r="43" spans="2:12" x14ac:dyDescent="0.4">
      <c r="B43" t="s">
        <v>13</v>
      </c>
      <c r="E43" s="50">
        <f t="shared" ref="E43:L43" si="13">E17/E$5</f>
        <v>2.653149113794268E-5</v>
      </c>
      <c r="F43" s="50">
        <f t="shared" si="13"/>
        <v>0</v>
      </c>
      <c r="G43" s="50">
        <f t="shared" si="13"/>
        <v>0</v>
      </c>
      <c r="H43" s="50">
        <f t="shared" si="13"/>
        <v>0</v>
      </c>
      <c r="I43" s="50">
        <f t="shared" si="13"/>
        <v>1.4934318983690195E-5</v>
      </c>
      <c r="J43" s="50">
        <f t="shared" si="13"/>
        <v>0</v>
      </c>
      <c r="K43" s="50">
        <f t="shared" si="13"/>
        <v>0</v>
      </c>
      <c r="L43" s="50">
        <f t="shared" si="13"/>
        <v>0</v>
      </c>
    </row>
    <row r="44" spans="2:12" x14ac:dyDescent="0.4">
      <c r="B44" s="51" t="s">
        <v>14</v>
      </c>
      <c r="C44" s="51"/>
      <c r="D44" s="51"/>
      <c r="E44" s="52">
        <f t="shared" ref="E44:L44" si="14">E18/E$5</f>
        <v>0.12194410990510873</v>
      </c>
      <c r="F44" s="52">
        <f t="shared" si="14"/>
        <v>0.10678997873159642</v>
      </c>
      <c r="G44" s="52">
        <f t="shared" si="14"/>
        <v>0.2574767174269984</v>
      </c>
      <c r="H44" s="52">
        <f t="shared" si="14"/>
        <v>4.0545670834953709E-2</v>
      </c>
      <c r="I44" s="52">
        <f t="shared" si="14"/>
        <v>0.12127378497532981</v>
      </c>
      <c r="J44" s="52">
        <f t="shared" si="14"/>
        <v>0.10563398386288651</v>
      </c>
      <c r="K44" s="52">
        <f t="shared" si="14"/>
        <v>0.27522750107486993</v>
      </c>
      <c r="L44" s="52">
        <f t="shared" si="14"/>
        <v>3.579506515073775E-2</v>
      </c>
    </row>
    <row r="45" spans="2:12" x14ac:dyDescent="0.4">
      <c r="B45" s="51" t="s">
        <v>15</v>
      </c>
      <c r="C45" s="51"/>
      <c r="D45" s="51"/>
      <c r="E45" s="52">
        <f t="shared" ref="E45:L45" si="15">E19/E$5</f>
        <v>0.40861647445398691</v>
      </c>
      <c r="F45" s="52">
        <f t="shared" si="15"/>
        <v>0.36701078567280127</v>
      </c>
      <c r="G45" s="52">
        <f t="shared" si="15"/>
        <v>2.5498722365124751E-2</v>
      </c>
      <c r="H45" s="52">
        <f t="shared" si="15"/>
        <v>0.5171449678047938</v>
      </c>
      <c r="I45" s="52">
        <f t="shared" si="15"/>
        <v>0.38036511765886516</v>
      </c>
      <c r="J45" s="52">
        <f t="shared" si="15"/>
        <v>0.35802275551410101</v>
      </c>
      <c r="K45" s="52">
        <f t="shared" si="15"/>
        <v>2.727530240762327E-2</v>
      </c>
      <c r="L45" s="52">
        <f t="shared" si="15"/>
        <v>0.4942251580085365</v>
      </c>
    </row>
    <row r="46" spans="2:12" x14ac:dyDescent="0.4">
      <c r="B46" t="s">
        <v>16</v>
      </c>
      <c r="E46" s="50">
        <f t="shared" ref="E46:L46" si="16">E20/E$5</f>
        <v>2.0826823346692534E-2</v>
      </c>
      <c r="F46" s="50">
        <f t="shared" si="16"/>
        <v>1.9583312985056344E-2</v>
      </c>
      <c r="G46" s="50">
        <f t="shared" si="16"/>
        <v>3.0486651762022664E-2</v>
      </c>
      <c r="H46" s="50">
        <f t="shared" si="16"/>
        <v>1.4790030329289371E-2</v>
      </c>
      <c r="I46" s="50">
        <f t="shared" si="16"/>
        <v>2.1328690247684898E-2</v>
      </c>
      <c r="J46" s="50">
        <f t="shared" si="16"/>
        <v>1.8032676641202772E-2</v>
      </c>
      <c r="K46" s="50">
        <f t="shared" si="16"/>
        <v>2.9456270937198298E-2</v>
      </c>
      <c r="L46" s="50">
        <f t="shared" si="16"/>
        <v>1.3328419741799161E-2</v>
      </c>
    </row>
    <row r="47" spans="2:12" x14ac:dyDescent="0.4">
      <c r="B47" t="s">
        <v>17</v>
      </c>
      <c r="E47" s="50">
        <f t="shared" ref="E47:L47" si="17">E21/E$5</f>
        <v>9.0542845800903708E-3</v>
      </c>
      <c r="F47" s="50">
        <f t="shared" si="17"/>
        <v>1.0641213321001517E-2</v>
      </c>
      <c r="G47" s="50">
        <f t="shared" si="17"/>
        <v>2.3576705703939081E-2</v>
      </c>
      <c r="H47" s="50">
        <f t="shared" si="17"/>
        <v>4.9545633368769364E-3</v>
      </c>
      <c r="I47" s="50">
        <f t="shared" si="17"/>
        <v>8.8691543616048595E-3</v>
      </c>
      <c r="J47" s="50">
        <f t="shared" si="17"/>
        <v>1.0531969241642566E-2</v>
      </c>
      <c r="K47" s="50">
        <f t="shared" si="17"/>
        <v>2.5224228804007768E-2</v>
      </c>
      <c r="L47" s="50">
        <f t="shared" si="17"/>
        <v>4.4816700430520265E-3</v>
      </c>
    </row>
    <row r="48" spans="2:12" x14ac:dyDescent="0.4">
      <c r="B48" t="s">
        <v>18</v>
      </c>
      <c r="E48" s="50">
        <f t="shared" ref="E48:L48" si="18">E22/E$5</f>
        <v>3.9580888687950587E-3</v>
      </c>
      <c r="F48" s="50">
        <f t="shared" si="18"/>
        <v>7.3098392645884235E-3</v>
      </c>
      <c r="G48" s="50">
        <f t="shared" si="18"/>
        <v>2.0308551230062335E-2</v>
      </c>
      <c r="H48" s="50">
        <f t="shared" si="18"/>
        <v>1.5953969377076546E-3</v>
      </c>
      <c r="I48" s="50">
        <f t="shared" si="18"/>
        <v>4.2719375725164092E-3</v>
      </c>
      <c r="J48" s="50">
        <f t="shared" si="18"/>
        <v>6.3308344185798093E-3</v>
      </c>
      <c r="K48" s="50">
        <f t="shared" si="18"/>
        <v>1.9003997576812297E-2</v>
      </c>
      <c r="L48" s="50">
        <f t="shared" si="18"/>
        <v>1.1120027899669577E-3</v>
      </c>
    </row>
    <row r="49" spans="2:22" x14ac:dyDescent="0.4">
      <c r="B49" t="s">
        <v>19</v>
      </c>
      <c r="E49" s="50">
        <f t="shared" ref="E49:L49" si="19">E23/E$5</f>
        <v>3.5143582130335092E-3</v>
      </c>
      <c r="F49" s="50">
        <f t="shared" si="19"/>
        <v>4.3495484347976319E-3</v>
      </c>
      <c r="G49" s="50">
        <f t="shared" si="19"/>
        <v>1.226815187173972E-2</v>
      </c>
      <c r="H49" s="50">
        <f t="shared" si="19"/>
        <v>8.6840332057125879E-4</v>
      </c>
      <c r="I49" s="50">
        <f t="shared" si="19"/>
        <v>3.9273167332863103E-3</v>
      </c>
      <c r="J49" s="50">
        <f t="shared" si="19"/>
        <v>4.4376366984678487E-3</v>
      </c>
      <c r="K49" s="50">
        <f t="shared" si="19"/>
        <v>1.2763563633859644E-2</v>
      </c>
      <c r="L49" s="50">
        <f t="shared" si="19"/>
        <v>1.0090048497792912E-3</v>
      </c>
    </row>
    <row r="50" spans="2:22" x14ac:dyDescent="0.4">
      <c r="B50" t="s">
        <v>20</v>
      </c>
      <c r="E50" s="50">
        <f t="shared" ref="E50:L50" si="20">E24/E$5</f>
        <v>2.5090577749451465E-3</v>
      </c>
      <c r="F50" s="50">
        <f t="shared" si="20"/>
        <v>1.6093162442127591E-3</v>
      </c>
      <c r="G50" s="50">
        <f t="shared" si="20"/>
        <v>3.289938969708714E-3</v>
      </c>
      <c r="H50" s="50">
        <f t="shared" si="20"/>
        <v>8.7048753075248176E-4</v>
      </c>
      <c r="I50" s="50">
        <f t="shared" si="20"/>
        <v>2.7579466759185315E-3</v>
      </c>
      <c r="J50" s="50">
        <f t="shared" si="20"/>
        <v>1.1769900316264718E-3</v>
      </c>
      <c r="K50" s="50">
        <f t="shared" si="20"/>
        <v>2.3437284368020648E-3</v>
      </c>
      <c r="L50" s="50">
        <f t="shared" si="20"/>
        <v>6.96525035222454E-4</v>
      </c>
    </row>
    <row r="51" spans="2:22" x14ac:dyDescent="0.4">
      <c r="B51" t="s">
        <v>69</v>
      </c>
      <c r="E51" s="50">
        <f t="shared" ref="E51:L51" si="21">E25/E$5</f>
        <v>3.4718573501458405E-2</v>
      </c>
      <c r="F51" s="50">
        <f t="shared" si="21"/>
        <v>3.401540655163228E-2</v>
      </c>
      <c r="G51" s="50">
        <f t="shared" si="21"/>
        <v>6.1579008527990371E-2</v>
      </c>
      <c r="H51" s="50">
        <f t="shared" si="21"/>
        <v>2.1898004901887168E-2</v>
      </c>
      <c r="I51" s="50">
        <f t="shared" si="21"/>
        <v>3.9235464049624726E-2</v>
      </c>
      <c r="J51" s="50">
        <f t="shared" si="21"/>
        <v>6.2432116979579323E-2</v>
      </c>
      <c r="K51" s="50">
        <f t="shared" si="21"/>
        <v>6.5238197132409498E-2</v>
      </c>
      <c r="L51" s="50">
        <f t="shared" si="21"/>
        <v>6.1276568071136531E-2</v>
      </c>
    </row>
    <row r="52" spans="2:22" x14ac:dyDescent="0.4">
      <c r="B52" t="s">
        <v>22</v>
      </c>
      <c r="E52" s="50">
        <f t="shared" ref="E52:L52" si="22">E26/E$5</f>
        <v>8.7261008955583468E-3</v>
      </c>
      <c r="F52" s="50">
        <f t="shared" si="22"/>
        <v>8.6214862485895147E-3</v>
      </c>
      <c r="G52" s="50">
        <f t="shared" si="22"/>
        <v>2.4045942543911944E-2</v>
      </c>
      <c r="H52" s="50">
        <f t="shared" si="22"/>
        <v>1.840647796500656E-3</v>
      </c>
      <c r="I52" s="50">
        <f t="shared" si="22"/>
        <v>9.2768261629707343E-3</v>
      </c>
      <c r="J52" s="50">
        <f t="shared" si="22"/>
        <v>8.3924344216175246E-3</v>
      </c>
      <c r="K52" s="50">
        <f t="shared" si="22"/>
        <v>2.5515958864994366E-2</v>
      </c>
      <c r="L52" s="50">
        <f t="shared" si="22"/>
        <v>1.3409359249403974E-3</v>
      </c>
    </row>
    <row r="53" spans="2:22" x14ac:dyDescent="0.4">
      <c r="B53" t="s">
        <v>23</v>
      </c>
      <c r="E53" s="50">
        <f t="shared" ref="E53:L53" si="23">E27/E$5</f>
        <v>2.4845929473274225E-3</v>
      </c>
      <c r="F53" s="50">
        <f t="shared" si="23"/>
        <v>6.7971876678906938E-3</v>
      </c>
      <c r="G53" s="50">
        <f t="shared" si="23"/>
        <v>2.1612080249252843E-2</v>
      </c>
      <c r="H53" s="50">
        <f t="shared" si="23"/>
        <v>2.8432320408908912E-4</v>
      </c>
      <c r="I53" s="50">
        <f t="shared" si="23"/>
        <v>1.1517913561794673E-3</v>
      </c>
      <c r="J53" s="50">
        <f t="shared" si="23"/>
        <v>0</v>
      </c>
      <c r="K53" s="50">
        <f t="shared" si="23"/>
        <v>0</v>
      </c>
      <c r="L53" s="50">
        <f t="shared" si="23"/>
        <v>0</v>
      </c>
    </row>
    <row r="54" spans="2:22" x14ac:dyDescent="0.4">
      <c r="B54" s="51" t="s">
        <v>24</v>
      </c>
      <c r="C54" s="51"/>
      <c r="D54" s="51"/>
      <c r="E54" s="52">
        <f t="shared" ref="E54:L54" si="24">E28/E$5</f>
        <v>3.2602310263627692E-2</v>
      </c>
      <c r="F54" s="52">
        <f t="shared" si="24"/>
        <v>0.11073430442953051</v>
      </c>
      <c r="G54" s="52">
        <f t="shared" si="24"/>
        <v>0.21884482466968769</v>
      </c>
      <c r="H54" s="52">
        <f t="shared" si="24"/>
        <v>6.3207185244000444E-2</v>
      </c>
      <c r="I54" s="52">
        <f t="shared" si="24"/>
        <v>3.4318746789412345E-2</v>
      </c>
      <c r="J54" s="52">
        <f t="shared" si="24"/>
        <v>0.10054504365791835</v>
      </c>
      <c r="K54" s="52">
        <f t="shared" si="24"/>
        <v>0.20996625577377967</v>
      </c>
      <c r="L54" s="52">
        <f t="shared" si="24"/>
        <v>5.5485189578752772E-2</v>
      </c>
    </row>
    <row r="55" spans="2:22" x14ac:dyDescent="0.4">
      <c r="B55" t="s">
        <v>25</v>
      </c>
      <c r="E55" s="50">
        <f t="shared" ref="E55:L55" si="25">E29/E$5</f>
        <v>1.1476830040969427E-3</v>
      </c>
      <c r="F55" s="50">
        <f t="shared" si="25"/>
        <v>1.2135478920899255E-3</v>
      </c>
      <c r="G55" s="50">
        <f t="shared" si="25"/>
        <v>3.4395498460423053E-3</v>
      </c>
      <c r="H55" s="50">
        <f t="shared" si="25"/>
        <v>2.349617199236733E-4</v>
      </c>
      <c r="I55" s="50">
        <f t="shared" si="25"/>
        <v>1.566567882608951E-3</v>
      </c>
      <c r="J55" s="50">
        <f t="shared" si="25"/>
        <v>3.7404562270157392E-3</v>
      </c>
      <c r="K55" s="50">
        <f t="shared" si="25"/>
        <v>3.5334123041368074E-3</v>
      </c>
      <c r="L55" s="50">
        <f t="shared" si="25"/>
        <v>3.8257172908670901E-3</v>
      </c>
    </row>
    <row r="56" spans="2:22" x14ac:dyDescent="0.4">
      <c r="E56" s="50" t="s">
        <v>70</v>
      </c>
      <c r="F56" s="50"/>
      <c r="G56" s="50"/>
      <c r="H56" s="50"/>
      <c r="I56" s="50" t="s">
        <v>81</v>
      </c>
      <c r="J56" s="50"/>
      <c r="K56" s="50"/>
      <c r="L56" s="50"/>
    </row>
    <row r="57" spans="2:22" x14ac:dyDescent="0.4">
      <c r="E57" t="s">
        <v>26</v>
      </c>
      <c r="F57" t="s">
        <v>71</v>
      </c>
      <c r="G57" t="s">
        <v>72</v>
      </c>
      <c r="H57" t="s">
        <v>73</v>
      </c>
      <c r="I57" t="s">
        <v>26</v>
      </c>
      <c r="J57" t="s">
        <v>71</v>
      </c>
      <c r="K57" t="s">
        <v>72</v>
      </c>
      <c r="L57" t="s">
        <v>73</v>
      </c>
    </row>
    <row r="58" spans="2:22" x14ac:dyDescent="0.4">
      <c r="D58" t="s">
        <v>5</v>
      </c>
      <c r="E58" s="54">
        <f>E37</f>
        <v>5.370762200181016E-2</v>
      </c>
      <c r="F58" s="54">
        <f t="shared" ref="F58:L58" si="26">F37</f>
        <v>2.9739052171214097E-2</v>
      </c>
      <c r="G58" s="54">
        <f t="shared" si="26"/>
        <v>8.9587808916993528E-2</v>
      </c>
      <c r="H58" s="54">
        <f t="shared" si="26"/>
        <v>3.4285785129262087E-3</v>
      </c>
      <c r="I58" s="54">
        <f t="shared" si="26"/>
        <v>5.7578795803144601E-2</v>
      </c>
      <c r="J58" s="54">
        <f t="shared" si="26"/>
        <v>3.4171221838447889E-2</v>
      </c>
      <c r="K58" s="54">
        <f t="shared" si="26"/>
        <v>0.10904920897831454</v>
      </c>
      <c r="L58" s="54">
        <f t="shared" si="26"/>
        <v>3.3363306046397994E-3</v>
      </c>
    </row>
    <row r="59" spans="2:22" x14ac:dyDescent="0.4">
      <c r="D59" t="s">
        <v>7</v>
      </c>
      <c r="E59" s="54">
        <f>E39</f>
        <v>0.16420282942036066</v>
      </c>
      <c r="F59" s="54">
        <f t="shared" ref="F59:L59" si="27">F39</f>
        <v>0.12882038740050872</v>
      </c>
      <c r="G59" s="54">
        <f t="shared" si="27"/>
        <v>2.9909533057649422E-2</v>
      </c>
      <c r="H59" s="54">
        <f t="shared" si="27"/>
        <v>0.17230318586131504</v>
      </c>
      <c r="I59" s="54">
        <f t="shared" si="27"/>
        <v>0.17140891764541594</v>
      </c>
      <c r="J59" s="54">
        <f t="shared" si="27"/>
        <v>0.12420508717235448</v>
      </c>
      <c r="K59" s="54">
        <f t="shared" si="27"/>
        <v>2.9920150900059391E-2</v>
      </c>
      <c r="L59" s="54">
        <f t="shared" si="27"/>
        <v>0.16303179534110085</v>
      </c>
    </row>
    <row r="60" spans="2:22" x14ac:dyDescent="0.4">
      <c r="D60" t="s">
        <v>68</v>
      </c>
      <c r="E60" s="54">
        <f t="shared" ref="E60:L61" si="28">E40</f>
        <v>6.5990825256202576E-2</v>
      </c>
      <c r="F60" s="54">
        <f t="shared" si="28"/>
        <v>7.5098767459551935E-2</v>
      </c>
      <c r="G60" s="54">
        <f t="shared" si="28"/>
        <v>1.1721018955761337E-3</v>
      </c>
      <c r="H60" s="54">
        <f t="shared" si="28"/>
        <v>0.10759811569544005</v>
      </c>
      <c r="I60" s="54">
        <f t="shared" si="28"/>
        <v>6.8269538024037291E-2</v>
      </c>
      <c r="J60" s="54">
        <f t="shared" si="28"/>
        <v>8.3318191444968992E-2</v>
      </c>
      <c r="K60" s="54">
        <f t="shared" si="28"/>
        <v>8.4410360977003255E-4</v>
      </c>
      <c r="L60" s="54">
        <f t="shared" si="28"/>
        <v>0.11728117075497109</v>
      </c>
      <c r="O60" s="55">
        <v>483387.83272000001</v>
      </c>
      <c r="P60" s="55">
        <v>54567.273720000005</v>
      </c>
      <c r="Q60" s="55">
        <v>16663.227040000005</v>
      </c>
      <c r="R60" s="55">
        <v>37904.046679999999</v>
      </c>
      <c r="S60" s="55">
        <v>395933.68846999999</v>
      </c>
      <c r="T60" s="55">
        <v>48194.120999999999</v>
      </c>
      <c r="U60" s="55">
        <v>14057.515999999996</v>
      </c>
      <c r="V60" s="55">
        <v>34136.605000000003</v>
      </c>
    </row>
    <row r="61" spans="2:22" x14ac:dyDescent="0.4">
      <c r="D61" t="s">
        <v>75</v>
      </c>
      <c r="E61" s="54">
        <f t="shared" si="28"/>
        <v>1.2590360344310323E-2</v>
      </c>
      <c r="F61" s="54">
        <f t="shared" si="28"/>
        <v>2.358983530321038E-2</v>
      </c>
      <c r="G61" s="54">
        <f t="shared" si="28"/>
        <v>6.1256862044172196E-2</v>
      </c>
      <c r="H61" s="54">
        <f t="shared" si="28"/>
        <v>7.0308060310778414E-3</v>
      </c>
      <c r="I61" s="54">
        <f t="shared" si="28"/>
        <v>1.4736275719670386E-2</v>
      </c>
      <c r="J61" s="54">
        <f t="shared" si="28"/>
        <v>2.1118135965173018E-2</v>
      </c>
      <c r="K61" s="54">
        <f t="shared" si="28"/>
        <v>5.5677119627678198E-2</v>
      </c>
      <c r="L61" s="54">
        <f t="shared" si="28"/>
        <v>6.8866836640609098E-3</v>
      </c>
    </row>
    <row r="62" spans="2:22" x14ac:dyDescent="0.4">
      <c r="D62" t="s">
        <v>14</v>
      </c>
      <c r="E62" s="54">
        <f>E44</f>
        <v>0.12194410990510873</v>
      </c>
      <c r="F62" s="54">
        <f t="shared" ref="F62:L62" si="29">F44</f>
        <v>0.10678997873159642</v>
      </c>
      <c r="G62" s="54">
        <f t="shared" si="29"/>
        <v>0.2574767174269984</v>
      </c>
      <c r="H62" s="54">
        <f t="shared" si="29"/>
        <v>4.0545670834953709E-2</v>
      </c>
      <c r="I62" s="54">
        <f t="shared" si="29"/>
        <v>0.12127378497532981</v>
      </c>
      <c r="J62" s="54">
        <f t="shared" si="29"/>
        <v>0.10563398386288651</v>
      </c>
      <c r="K62" s="54">
        <f t="shared" si="29"/>
        <v>0.27522750107486993</v>
      </c>
      <c r="L62" s="54">
        <f t="shared" si="29"/>
        <v>3.579506515073775E-2</v>
      </c>
    </row>
    <row r="63" spans="2:22" x14ac:dyDescent="0.4">
      <c r="D63" t="s">
        <v>15</v>
      </c>
      <c r="E63" s="54">
        <f>E45</f>
        <v>0.40861647445398691</v>
      </c>
      <c r="F63" s="54">
        <f t="shared" ref="F63:L63" si="30">F45</f>
        <v>0.36701078567280127</v>
      </c>
      <c r="G63" s="54">
        <f t="shared" si="30"/>
        <v>2.5498722365124751E-2</v>
      </c>
      <c r="H63" s="54">
        <f t="shared" si="30"/>
        <v>0.5171449678047938</v>
      </c>
      <c r="I63" s="54">
        <f t="shared" si="30"/>
        <v>0.38036511765886516</v>
      </c>
      <c r="J63" s="54">
        <f t="shared" si="30"/>
        <v>0.35802275551410101</v>
      </c>
      <c r="K63" s="54">
        <f t="shared" si="30"/>
        <v>2.727530240762327E-2</v>
      </c>
      <c r="L63" s="54">
        <f t="shared" si="30"/>
        <v>0.4942251580085365</v>
      </c>
    </row>
    <row r="64" spans="2:22" x14ac:dyDescent="0.4">
      <c r="D64" t="s">
        <v>24</v>
      </c>
      <c r="E64" s="54">
        <f>E54</f>
        <v>3.2602310263627692E-2</v>
      </c>
      <c r="F64" s="54">
        <f t="shared" ref="F64:L64" si="31">F54</f>
        <v>0.11073430442953051</v>
      </c>
      <c r="G64" s="54">
        <f t="shared" si="31"/>
        <v>0.21884482466968769</v>
      </c>
      <c r="H64" s="54">
        <f t="shared" si="31"/>
        <v>6.3207185244000444E-2</v>
      </c>
      <c r="I64" s="54">
        <f t="shared" si="31"/>
        <v>3.4318746789412345E-2</v>
      </c>
      <c r="J64" s="54">
        <f t="shared" si="31"/>
        <v>0.10054504365791835</v>
      </c>
      <c r="K64" s="54">
        <f t="shared" si="31"/>
        <v>0.20996625577377967</v>
      </c>
      <c r="L64" s="54">
        <f t="shared" si="31"/>
        <v>5.5485189578752772E-2</v>
      </c>
    </row>
    <row r="65" spans="4:12" x14ac:dyDescent="0.4">
      <c r="D65" t="s">
        <v>80</v>
      </c>
      <c r="E65" s="54">
        <f t="shared" ref="E65:L65" si="32">SUM(E32:E36,E38,E42:E43,E46:E53,E55)</f>
        <v>0.14034546835459288</v>
      </c>
      <c r="F65" s="54">
        <f t="shared" si="32"/>
        <v>0.15821688883158666</v>
      </c>
      <c r="G65" s="54">
        <f t="shared" si="32"/>
        <v>0.31625342962379738</v>
      </c>
      <c r="H65" s="54">
        <f t="shared" si="32"/>
        <v>8.8741490015492988E-2</v>
      </c>
      <c r="I65" s="54">
        <f t="shared" si="32"/>
        <v>0.15204882338412448</v>
      </c>
      <c r="J65" s="54">
        <f t="shared" si="32"/>
        <v>0.17298558054414978</v>
      </c>
      <c r="K65" s="54">
        <f t="shared" si="32"/>
        <v>0.29204035762790531</v>
      </c>
      <c r="L65" s="54">
        <f t="shared" si="32"/>
        <v>0.12395860689720023</v>
      </c>
    </row>
    <row r="69" spans="4:12" x14ac:dyDescent="0.4">
      <c r="E69" t="s">
        <v>82</v>
      </c>
      <c r="I69" t="s">
        <v>83</v>
      </c>
    </row>
    <row r="70" spans="4:12" x14ac:dyDescent="0.4">
      <c r="E70" t="s">
        <v>26</v>
      </c>
      <c r="F70" t="s">
        <v>71</v>
      </c>
      <c r="G70" t="s">
        <v>72</v>
      </c>
      <c r="H70" t="s">
        <v>73</v>
      </c>
      <c r="I70" t="s">
        <v>26</v>
      </c>
      <c r="J70" t="s">
        <v>71</v>
      </c>
      <c r="K70" t="s">
        <v>72</v>
      </c>
      <c r="L70" t="s">
        <v>73</v>
      </c>
    </row>
    <row r="71" spans="4:12" x14ac:dyDescent="0.4">
      <c r="D71" t="s">
        <v>15</v>
      </c>
      <c r="E71" s="49">
        <v>0.40861647445398691</v>
      </c>
      <c r="F71" s="49">
        <v>0.36701078567280127</v>
      </c>
      <c r="G71" s="49">
        <v>2.5498722365124751E-2</v>
      </c>
      <c r="H71" s="49">
        <v>0.5171449678047938</v>
      </c>
      <c r="I71" s="49">
        <v>0.38036511765886516</v>
      </c>
      <c r="J71" s="49">
        <v>0.35802275551410101</v>
      </c>
      <c r="K71" s="49">
        <v>2.727530240762327E-2</v>
      </c>
      <c r="L71" s="49">
        <v>0.4942251580085365</v>
      </c>
    </row>
    <row r="72" spans="4:12" x14ac:dyDescent="0.4">
      <c r="D72" t="s">
        <v>7</v>
      </c>
      <c r="E72" s="49">
        <v>0.16420282942036066</v>
      </c>
      <c r="F72" s="49">
        <v>0.12882038740050872</v>
      </c>
      <c r="G72" s="49">
        <v>2.9909533057649422E-2</v>
      </c>
      <c r="H72" s="49">
        <v>0.17230318586131504</v>
      </c>
      <c r="I72" s="49">
        <v>0.17140891764541594</v>
      </c>
      <c r="J72" s="49">
        <v>0.12420508717235448</v>
      </c>
      <c r="K72" s="49">
        <v>2.9920150900059391E-2</v>
      </c>
      <c r="L72" s="49">
        <v>0.16303179534110085</v>
      </c>
    </row>
    <row r="73" spans="4:12" x14ac:dyDescent="0.4">
      <c r="D73" t="s">
        <v>68</v>
      </c>
      <c r="E73" s="49">
        <v>6.5990825256202576E-2</v>
      </c>
      <c r="F73" s="49">
        <v>7.5098767459551935E-2</v>
      </c>
      <c r="G73" s="49">
        <v>1.1721018955761337E-3</v>
      </c>
      <c r="H73" s="49">
        <v>0.10759811569544005</v>
      </c>
      <c r="I73" s="49">
        <v>6.8269538024037291E-2</v>
      </c>
      <c r="J73" s="49">
        <v>8.3318191444968992E-2</v>
      </c>
      <c r="K73" s="49">
        <v>8.4410360977003255E-4</v>
      </c>
      <c r="L73" s="49">
        <v>0.11728117075497109</v>
      </c>
    </row>
    <row r="74" spans="4:12" x14ac:dyDescent="0.4">
      <c r="D74" t="s">
        <v>24</v>
      </c>
      <c r="E74" s="49">
        <v>3.2602310263627692E-2</v>
      </c>
      <c r="F74" s="49">
        <v>0.11073430442953051</v>
      </c>
      <c r="G74" s="49">
        <v>0.21884482466968769</v>
      </c>
      <c r="H74" s="49">
        <v>6.3207185244000444E-2</v>
      </c>
      <c r="I74" s="49">
        <v>3.4318746789412345E-2</v>
      </c>
      <c r="J74" s="49">
        <v>0.10054504365791835</v>
      </c>
      <c r="K74" s="49">
        <v>0.20996625577377967</v>
      </c>
      <c r="L74" s="49">
        <v>5.5485189578752772E-2</v>
      </c>
    </row>
    <row r="75" spans="4:12" x14ac:dyDescent="0.4">
      <c r="D75" t="s">
        <v>14</v>
      </c>
      <c r="E75" s="49">
        <v>0.12194410990510873</v>
      </c>
      <c r="F75" s="49">
        <v>0.10678997873159642</v>
      </c>
      <c r="G75" s="49">
        <v>0.2574767174269984</v>
      </c>
      <c r="H75" s="49">
        <v>4.0545670834953709E-2</v>
      </c>
      <c r="I75" s="49">
        <v>0.12127378497532981</v>
      </c>
      <c r="J75" s="49">
        <v>0.10563398386288651</v>
      </c>
      <c r="K75" s="49">
        <v>0.27522750107486993</v>
      </c>
      <c r="L75" s="49">
        <v>3.579506515073775E-2</v>
      </c>
    </row>
    <row r="76" spans="4:12" x14ac:dyDescent="0.4">
      <c r="D76" t="s">
        <v>75</v>
      </c>
      <c r="E76" s="49">
        <v>1.2590360344310323E-2</v>
      </c>
      <c r="F76" s="49">
        <v>2.358983530321038E-2</v>
      </c>
      <c r="G76" s="49">
        <v>6.1256862044172196E-2</v>
      </c>
      <c r="H76" s="49">
        <v>7.0308060310778414E-3</v>
      </c>
      <c r="I76" s="49">
        <v>1.4736275719670386E-2</v>
      </c>
      <c r="J76" s="49">
        <v>2.1118135965173018E-2</v>
      </c>
      <c r="K76" s="49">
        <v>5.5677119627678198E-2</v>
      </c>
      <c r="L76" s="49">
        <v>6.8866836640609098E-3</v>
      </c>
    </row>
    <row r="77" spans="4:12" x14ac:dyDescent="0.4">
      <c r="D77" t="s">
        <v>5</v>
      </c>
      <c r="E77" s="49">
        <v>5.370762200181016E-2</v>
      </c>
      <c r="F77" s="49">
        <v>2.9739052171214097E-2</v>
      </c>
      <c r="G77" s="49">
        <v>8.9587808916993528E-2</v>
      </c>
      <c r="H77" s="49">
        <v>3.4285785129262087E-3</v>
      </c>
      <c r="I77" s="49">
        <v>5.7578795803144601E-2</v>
      </c>
      <c r="J77" s="49">
        <v>3.4171221838447889E-2</v>
      </c>
      <c r="K77" s="49">
        <v>0.10904920897831454</v>
      </c>
      <c r="L77" s="49">
        <v>3.3363306046397994E-3</v>
      </c>
    </row>
    <row r="78" spans="4:12" x14ac:dyDescent="0.4">
      <c r="D78" t="s">
        <v>80</v>
      </c>
      <c r="E78" s="49">
        <v>0.14034546835459288</v>
      </c>
      <c r="F78" s="49">
        <v>0.15821688883158666</v>
      </c>
      <c r="G78" s="49">
        <v>0.31625342962379738</v>
      </c>
      <c r="H78" s="49">
        <v>8.8741490015492988E-2</v>
      </c>
      <c r="I78" s="49">
        <v>0.15204882338412448</v>
      </c>
      <c r="J78" s="49">
        <v>0.17298558054414978</v>
      </c>
      <c r="K78" s="49">
        <v>0.29204035762790531</v>
      </c>
      <c r="L78" s="49">
        <v>0.12395860689720023</v>
      </c>
    </row>
  </sheetData>
  <phoneticPr fontId="3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1099-A06B-4F4B-BF9D-1B0E0AD3A6C4}">
  <dimension ref="B1:M24"/>
  <sheetViews>
    <sheetView topLeftCell="A16" zoomScaleNormal="100" workbookViewId="0">
      <selection activeCell="O29" sqref="O29"/>
    </sheetView>
  </sheetViews>
  <sheetFormatPr defaultRowHeight="18.75" x14ac:dyDescent="0.4"/>
  <cols>
    <col min="2" max="2" width="41.125" bestFit="1" customWidth="1"/>
    <col min="10" max="10" width="9.375" bestFit="1" customWidth="1"/>
  </cols>
  <sheetData>
    <row r="1" spans="2:13" x14ac:dyDescent="0.4">
      <c r="M1" t="s">
        <v>87</v>
      </c>
    </row>
    <row r="2" spans="2:13" x14ac:dyDescent="0.4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30</v>
      </c>
      <c r="M2" s="57" t="s">
        <v>95</v>
      </c>
    </row>
    <row r="3" spans="2:13" x14ac:dyDescent="0.4">
      <c r="B3" t="s">
        <v>96</v>
      </c>
      <c r="C3">
        <v>3183</v>
      </c>
      <c r="D3">
        <v>7219</v>
      </c>
      <c r="E3">
        <v>7643</v>
      </c>
      <c r="F3">
        <v>0</v>
      </c>
      <c r="G3">
        <v>8579</v>
      </c>
      <c r="H3">
        <v>315337</v>
      </c>
      <c r="I3">
        <v>0</v>
      </c>
      <c r="J3">
        <v>341960</v>
      </c>
    </row>
    <row r="4" spans="2:13" x14ac:dyDescent="0.4">
      <c r="B4" t="s">
        <v>97</v>
      </c>
      <c r="C4">
        <v>63323</v>
      </c>
      <c r="D4">
        <v>50621</v>
      </c>
      <c r="E4">
        <v>21835</v>
      </c>
      <c r="F4">
        <v>8598</v>
      </c>
      <c r="G4">
        <v>32429</v>
      </c>
      <c r="H4">
        <v>1633524</v>
      </c>
      <c r="I4">
        <v>0</v>
      </c>
      <c r="J4">
        <v>1810329</v>
      </c>
    </row>
    <row r="5" spans="2:13" x14ac:dyDescent="0.4">
      <c r="B5" t="s">
        <v>98</v>
      </c>
      <c r="C5">
        <v>80360</v>
      </c>
      <c r="D5">
        <v>202284</v>
      </c>
      <c r="E5">
        <v>79635</v>
      </c>
      <c r="F5">
        <v>83753</v>
      </c>
      <c r="G5">
        <v>702</v>
      </c>
      <c r="H5">
        <v>3660646</v>
      </c>
      <c r="I5">
        <v>57</v>
      </c>
      <c r="J5">
        <v>4107437</v>
      </c>
    </row>
    <row r="6" spans="2:13" x14ac:dyDescent="0.4">
      <c r="B6" t="s">
        <v>99</v>
      </c>
      <c r="C6">
        <v>2528</v>
      </c>
      <c r="D6">
        <v>36710</v>
      </c>
      <c r="E6">
        <v>13475</v>
      </c>
      <c r="F6">
        <v>0</v>
      </c>
      <c r="G6">
        <v>0</v>
      </c>
      <c r="H6">
        <v>198803</v>
      </c>
      <c r="I6">
        <v>59</v>
      </c>
      <c r="J6">
        <v>251574</v>
      </c>
    </row>
    <row r="7" spans="2:13" x14ac:dyDescent="0.4">
      <c r="B7" t="s">
        <v>17</v>
      </c>
      <c r="C7">
        <v>86865</v>
      </c>
      <c r="D7">
        <v>141744</v>
      </c>
      <c r="E7">
        <v>47394</v>
      </c>
      <c r="F7">
        <v>1506</v>
      </c>
      <c r="G7">
        <v>5826</v>
      </c>
      <c r="H7">
        <v>1768718</v>
      </c>
      <c r="I7">
        <v>3283</v>
      </c>
      <c r="J7">
        <v>2055335</v>
      </c>
    </row>
    <row r="8" spans="2:13" x14ac:dyDescent="0.4">
      <c r="B8" t="s">
        <v>14</v>
      </c>
      <c r="C8">
        <v>1244036</v>
      </c>
      <c r="D8">
        <v>156133</v>
      </c>
      <c r="E8">
        <v>262918</v>
      </c>
      <c r="F8">
        <v>3878248</v>
      </c>
      <c r="G8">
        <v>53882</v>
      </c>
      <c r="H8">
        <v>2957723</v>
      </c>
      <c r="I8">
        <v>63920</v>
      </c>
      <c r="J8">
        <v>8616860</v>
      </c>
    </row>
    <row r="11" spans="2:13" x14ac:dyDescent="0.4">
      <c r="C11" t="s">
        <v>88</v>
      </c>
      <c r="D11" t="s">
        <v>100</v>
      </c>
      <c r="E11" t="s">
        <v>91</v>
      </c>
      <c r="F11" t="s">
        <v>93</v>
      </c>
      <c r="G11" t="s">
        <v>80</v>
      </c>
      <c r="H11" t="s">
        <v>30</v>
      </c>
    </row>
    <row r="12" spans="2:13" x14ac:dyDescent="0.4">
      <c r="B12" t="str">
        <f>B3</f>
        <v>蓄電池製造業</v>
      </c>
      <c r="C12">
        <f>C3</f>
        <v>3183</v>
      </c>
      <c r="D12">
        <f t="shared" ref="D12:D17" si="0">D3+E3</f>
        <v>14862</v>
      </c>
      <c r="E12">
        <f>F3</f>
        <v>0</v>
      </c>
      <c r="F12">
        <f>H3</f>
        <v>315337</v>
      </c>
      <c r="G12">
        <f t="shared" ref="G12:G17" si="1">G3+I3</f>
        <v>8579</v>
      </c>
      <c r="H12">
        <f>J3</f>
        <v>341960</v>
      </c>
    </row>
    <row r="13" spans="2:13" x14ac:dyDescent="0.4">
      <c r="B13" t="str">
        <f t="shared" ref="B13:C16" si="2">B4</f>
        <v>自動車製造業（二輪自動車を含む）</v>
      </c>
      <c r="C13">
        <f t="shared" si="2"/>
        <v>63323</v>
      </c>
      <c r="D13">
        <f t="shared" si="0"/>
        <v>72456</v>
      </c>
      <c r="E13">
        <f t="shared" ref="E13:E16" si="3">F4</f>
        <v>8598</v>
      </c>
      <c r="F13">
        <f t="shared" ref="F13:F16" si="4">H4</f>
        <v>1633524</v>
      </c>
      <c r="G13">
        <f t="shared" si="1"/>
        <v>32429</v>
      </c>
      <c r="H13">
        <f t="shared" ref="H13:H16" si="5">J4</f>
        <v>1810329</v>
      </c>
    </row>
    <row r="14" spans="2:13" x14ac:dyDescent="0.4">
      <c r="B14" t="str">
        <f t="shared" si="2"/>
        <v>自動車部分品・附属品製造業</v>
      </c>
      <c r="C14">
        <f t="shared" si="2"/>
        <v>80360</v>
      </c>
      <c r="D14">
        <f t="shared" si="0"/>
        <v>281919</v>
      </c>
      <c r="E14">
        <f t="shared" si="3"/>
        <v>83753</v>
      </c>
      <c r="F14">
        <f t="shared" si="4"/>
        <v>3660646</v>
      </c>
      <c r="G14">
        <f t="shared" si="1"/>
        <v>759</v>
      </c>
      <c r="H14">
        <f t="shared" si="5"/>
        <v>4107437</v>
      </c>
    </row>
    <row r="15" spans="2:13" x14ac:dyDescent="0.4">
      <c r="B15" t="str">
        <f t="shared" si="2"/>
        <v>金属熱処理業</v>
      </c>
      <c r="C15">
        <f t="shared" si="2"/>
        <v>2528</v>
      </c>
      <c r="D15">
        <f t="shared" si="0"/>
        <v>50185</v>
      </c>
      <c r="E15">
        <f t="shared" si="3"/>
        <v>0</v>
      </c>
      <c r="F15">
        <f t="shared" si="4"/>
        <v>198803</v>
      </c>
      <c r="G15">
        <f t="shared" si="1"/>
        <v>59</v>
      </c>
      <c r="H15">
        <f t="shared" si="5"/>
        <v>251574</v>
      </c>
    </row>
    <row r="16" spans="2:13" x14ac:dyDescent="0.4">
      <c r="B16" t="str">
        <f t="shared" si="2"/>
        <v>金属製品製造業</v>
      </c>
      <c r="C16">
        <f t="shared" si="2"/>
        <v>86865</v>
      </c>
      <c r="D16">
        <f t="shared" si="0"/>
        <v>189138</v>
      </c>
      <c r="E16">
        <f t="shared" si="3"/>
        <v>1506</v>
      </c>
      <c r="F16">
        <f t="shared" si="4"/>
        <v>1768718</v>
      </c>
      <c r="G16">
        <f t="shared" si="1"/>
        <v>9109</v>
      </c>
      <c r="H16">
        <f t="shared" si="5"/>
        <v>2055335</v>
      </c>
    </row>
    <row r="17" spans="2:11" x14ac:dyDescent="0.4">
      <c r="B17" t="str">
        <f>B8</f>
        <v>窯業・土石製品製造業</v>
      </c>
      <c r="C17">
        <f>C8</f>
        <v>1244036</v>
      </c>
      <c r="D17">
        <f t="shared" si="0"/>
        <v>419051</v>
      </c>
      <c r="E17">
        <f>F8</f>
        <v>3878248</v>
      </c>
      <c r="F17">
        <f>H8</f>
        <v>2957723</v>
      </c>
      <c r="G17">
        <f t="shared" si="1"/>
        <v>117802</v>
      </c>
      <c r="H17">
        <f>J8</f>
        <v>8616860</v>
      </c>
    </row>
    <row r="18" spans="2:11" x14ac:dyDescent="0.4">
      <c r="K18" t="s">
        <v>101</v>
      </c>
    </row>
    <row r="19" spans="2:11" x14ac:dyDescent="0.4">
      <c r="C19" t="s">
        <v>93</v>
      </c>
      <c r="D19" t="s">
        <v>88</v>
      </c>
      <c r="E19" t="s">
        <v>100</v>
      </c>
      <c r="F19" t="s">
        <v>91</v>
      </c>
      <c r="G19" t="s">
        <v>80</v>
      </c>
    </row>
    <row r="20" spans="2:11" ht="37.5" x14ac:dyDescent="0.4">
      <c r="B20" s="58" t="s">
        <v>102</v>
      </c>
      <c r="C20" s="49">
        <f>F13/$H13</f>
        <v>0.90233543184691845</v>
      </c>
      <c r="D20" s="49">
        <f t="shared" ref="D20:F22" si="6">C13/$H13</f>
        <v>3.4978724861613554E-2</v>
      </c>
      <c r="E20" s="49">
        <f t="shared" si="6"/>
        <v>4.0023664206892781E-2</v>
      </c>
      <c r="F20" s="49">
        <f t="shared" si="6"/>
        <v>4.7494129520103808E-3</v>
      </c>
      <c r="G20" s="49">
        <f>G13/$H13</f>
        <v>1.7913318518346665E-2</v>
      </c>
      <c r="H20" s="49"/>
      <c r="I20" t="s">
        <v>97</v>
      </c>
      <c r="J20" s="55">
        <v>1810329</v>
      </c>
    </row>
    <row r="21" spans="2:11" ht="37.5" x14ac:dyDescent="0.4">
      <c r="B21" s="58" t="s">
        <v>103</v>
      </c>
      <c r="C21" s="49">
        <f>F14/$H14</f>
        <v>0.89122389460873042</v>
      </c>
      <c r="D21" s="49">
        <f t="shared" si="6"/>
        <v>1.9564511884174973E-2</v>
      </c>
      <c r="E21" s="49">
        <f t="shared" si="6"/>
        <v>6.8636232278182233E-2</v>
      </c>
      <c r="F21" s="49">
        <f t="shared" si="6"/>
        <v>2.0390574462858468E-2</v>
      </c>
      <c r="G21" s="49">
        <f>G14/$H14</f>
        <v>1.8478676605386765E-4</v>
      </c>
      <c r="H21" s="49"/>
      <c r="I21" t="s">
        <v>98</v>
      </c>
      <c r="J21" s="55">
        <v>4107437</v>
      </c>
    </row>
    <row r="22" spans="2:11" ht="37.5" x14ac:dyDescent="0.4">
      <c r="B22" s="58" t="s">
        <v>104</v>
      </c>
      <c r="C22" s="49">
        <f>F15/$H15</f>
        <v>0.79023666992614494</v>
      </c>
      <c r="D22" s="49">
        <f t="shared" si="6"/>
        <v>1.004873317592438E-2</v>
      </c>
      <c r="E22" s="49">
        <f t="shared" si="6"/>
        <v>0.19948404843107792</v>
      </c>
      <c r="F22" s="49">
        <f t="shared" si="6"/>
        <v>0</v>
      </c>
      <c r="G22" s="49">
        <f>G15/$H15</f>
        <v>2.3452344041912122E-4</v>
      </c>
      <c r="H22" s="49"/>
      <c r="I22" t="s">
        <v>99</v>
      </c>
      <c r="J22" s="55">
        <v>251574</v>
      </c>
    </row>
    <row r="23" spans="2:11" ht="37.5" x14ac:dyDescent="0.4">
      <c r="B23" s="58" t="s">
        <v>105</v>
      </c>
      <c r="C23" s="49">
        <f>F12/$H12</f>
        <v>0.92214586501345186</v>
      </c>
      <c r="D23" s="49">
        <f>C12/$H12</f>
        <v>9.3081062112527774E-3</v>
      </c>
      <c r="E23" s="49">
        <f>D12/$H12</f>
        <v>4.3461223534916361E-2</v>
      </c>
      <c r="F23" s="49">
        <f>E12/$H12</f>
        <v>0</v>
      </c>
      <c r="G23" s="49">
        <f>G12/$H12</f>
        <v>2.5087729559012749E-2</v>
      </c>
      <c r="I23" t="s">
        <v>96</v>
      </c>
      <c r="J23" s="55">
        <v>341960</v>
      </c>
    </row>
    <row r="24" spans="2:11" ht="37.5" x14ac:dyDescent="0.4">
      <c r="B24" s="58" t="s">
        <v>106</v>
      </c>
      <c r="C24" s="49">
        <f>F17/$H17</f>
        <v>0.34324835264818043</v>
      </c>
      <c r="D24" s="49">
        <f>C17/$H17</f>
        <v>0.14437231195586328</v>
      </c>
      <c r="E24" s="49">
        <f>D17/$H17</f>
        <v>4.8631520066474331E-2</v>
      </c>
      <c r="F24" s="49">
        <f>E17/$H17</f>
        <v>0.45007671007768491</v>
      </c>
      <c r="G24" s="49">
        <f>G17/$H17</f>
        <v>1.3671105251797058E-2</v>
      </c>
      <c r="I24" t="s">
        <v>14</v>
      </c>
      <c r="J24" s="55">
        <v>8616860</v>
      </c>
    </row>
  </sheetData>
  <phoneticPr fontId="3"/>
  <hyperlinks>
    <hyperlink ref="M2" r:id="rId1" xr:uid="{6D06DECC-6E14-4ADB-9A44-F11363AAEA97}"/>
  </hyperlinks>
  <pageMargins left="0.7" right="0.7" top="0.75" bottom="0.75" header="0.3" footer="0.3"/>
  <pageSetup paperSize="9"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55B07323E7F47B7E81E02790D9402" ma:contentTypeVersion="22" ma:contentTypeDescription="新しいドキュメントを作成します。" ma:contentTypeScope="" ma:versionID="c7ce6d4cbdbc0d616d657f1dade1b706">
  <xsd:schema xmlns:xsd="http://www.w3.org/2001/XMLSchema" xmlns:xs="http://www.w3.org/2001/XMLSchema" xmlns:p="http://schemas.microsoft.com/office/2006/metadata/properties" xmlns:ns2="e19ac6a3-eb91-4a11-bbe2-b604c2c9a29b" xmlns:ns3="eb8974f5-02d0-4bec-a42a-ae9dc6568ac8" targetNamespace="http://schemas.microsoft.com/office/2006/metadata/properties" ma:root="true" ma:fieldsID="a9726ba167245ce810b53a46f665ea06" ns2:_="" ns3:_="">
    <xsd:import namespace="e19ac6a3-eb91-4a11-bbe2-b604c2c9a29b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x4e26__x3073__x66ff__x3048__x30c6__x30b9__x30c8_" minOccurs="0"/>
                <xsd:element ref="ns2:MediaServiceBillingMetadata" minOccurs="0"/>
                <xsd:element ref="ns2:_Flow_SignoffStatus" minOccurs="0"/>
                <xsd:element ref="ns2:URL" minOccurs="0"/>
                <xsd:element ref="ns2:_x30ea__x30f3__x30a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ac6a3-eb91-4a11-bbe2-b604c2c9a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4e26__x3073__x66ff__x3048__x30c6__x30b9__x30c8_" ma:index="23" nillable="true" ma:displayName="並び替えテスト" ma:format="Dropdown" ma:internalName="_x4e26__x3073__x66ff__x3048__x30c6__x30b9__x30c8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5" nillable="true" ma:displayName="承認の状態" ma:internalName="_x0024_Resources_x003a_core_x002c_Signoff_Status">
      <xsd:simpleType>
        <xsd:restriction base="dms:Text"/>
      </xsd:simpleType>
    </xsd:element>
    <xsd:element name="URL" ma:index="26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30ea__x30f3__x30af_" ma:index="27" nillable="true" ma:displayName="リンク" ma:format="Dropdown" ma:internalName="_x30ea__x30f3__x30a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e26__x3073__x66ff__x3048__x30c6__x30b9__x30c8_ xmlns="e19ac6a3-eb91-4a11-bbe2-b604c2c9a29b" xsi:nil="true"/>
    <TaxCatchAll xmlns="eb8974f5-02d0-4bec-a42a-ae9dc6568ac8" xsi:nil="true"/>
    <lcf76f155ced4ddcb4097134ff3c332f xmlns="e19ac6a3-eb91-4a11-bbe2-b604c2c9a29b">
      <Terms xmlns="http://schemas.microsoft.com/office/infopath/2007/PartnerControls"/>
    </lcf76f155ced4ddcb4097134ff3c332f>
    <_x30ea__x30f3__x30af_ xmlns="e19ac6a3-eb91-4a11-bbe2-b604c2c9a29b" xsi:nil="true"/>
    <_Flow_SignoffStatus xmlns="e19ac6a3-eb91-4a11-bbe2-b604c2c9a29b" xsi:nil="true"/>
    <URL xmlns="e19ac6a3-eb91-4a11-bbe2-b604c2c9a29b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57F4C6F1-B35E-4067-9692-75328F16A657}"/>
</file>

<file path=customXml/itemProps2.xml><?xml version="1.0" encoding="utf-8"?>
<ds:datastoreItem xmlns:ds="http://schemas.openxmlformats.org/officeDocument/2006/customXml" ds:itemID="{D7986867-812C-4A93-8BFE-F2683A8EED26}"/>
</file>

<file path=customXml/itemProps3.xml><?xml version="1.0" encoding="utf-8"?>
<ds:datastoreItem xmlns:ds="http://schemas.openxmlformats.org/officeDocument/2006/customXml" ds:itemID="{581FA524-CB8F-42E3-8518-EB6E1CD552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H22_特定事業所</vt:lpstr>
      <vt:lpstr>R2_特定事業所</vt:lpstr>
      <vt:lpstr>R3_部門別</vt:lpstr>
      <vt:lpstr>特定事業所とりまとめ</vt:lpstr>
      <vt:lpstr>業種別エネルギー源別消費量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2025-03-13T04:47:42Z</dcterms:created>
  <dcterms:modified xsi:type="dcterms:W3CDTF">2025-03-13T04:49:07Z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0x01010030B55B07323E7F47B7E81E02790D9402</vt:lpwstr>
  </property>
</Properties>
</file>