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0DE8824B-8239-422E-8F7C-DAA920FEDF6D}" xr6:coauthVersionLast="47" xr6:coauthVersionMax="47" xr10:uidLastSave="{00000000-0000-0000-0000-000000000000}"/>
  <workbookProtection workbookAlgorithmName="SHA-512" workbookHashValue="Sb3ap5KthB5qNHfLtSYhdxT927Dc5EmONje/Max25jyQ0vAoMjtUlkMwr04DiIGmHdeNtQRV865/wYOZCHCbFw==" workbookSaltValue="QyzGrpMkXuEcKg1UoI1Q0g==" workbookSpinCount="100000" lockStructure="1"/>
  <bookViews>
    <workbookView xWindow="-120" yWindow="-16320" windowWidth="29040" windowHeight="1572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2001" sheetId="185" r:id="rId7"/>
    <sheet name="ロール対応表ｰ2001" sheetId="186" r:id="rId8"/>
    <sheet name="訓練経費内訳票-2001" sheetId="21" r:id="rId9"/>
    <sheet name="講座運営管理状況_講師等経歴書-2001" sheetId="126" r:id="rId10"/>
    <sheet name="個票ｰ2002" sheetId="298" r:id="rId11"/>
    <sheet name="ロール対応表ｰ2002" sheetId="299" r:id="rId12"/>
    <sheet name="訓練経費内訳票-2002" sheetId="290" r:id="rId13"/>
    <sheet name="講座運営管理状況_講師等経歴書-2002" sheetId="291" r:id="rId14"/>
    <sheet name="個票ｰ2003" sheetId="304" r:id="rId15"/>
    <sheet name="ロール対応表ｰ2003" sheetId="305" r:id="rId16"/>
    <sheet name="訓練経費内訳票-2003" sheetId="306" r:id="rId17"/>
    <sheet name="講座運営管理状況_講師等経歴書-2003" sheetId="307" r:id="rId18"/>
    <sheet name="個票ｰ2004" sheetId="308" r:id="rId19"/>
    <sheet name="ロール対応表ｰ2004" sheetId="309" r:id="rId20"/>
    <sheet name="訓練経費内訳票-2004" sheetId="310" r:id="rId21"/>
    <sheet name="講座運営管理状況_講師等経歴書-2004" sheetId="311" r:id="rId22"/>
    <sheet name="個票ｰ2005" sheetId="312" r:id="rId23"/>
    <sheet name="ロール対応表ｰ2005" sheetId="313" r:id="rId24"/>
    <sheet name="訓練経費内訳票-2005" sheetId="314" r:id="rId25"/>
    <sheet name="講座運営管理状況_講師等経歴書-2005" sheetId="315" r:id="rId26"/>
    <sheet name="個票ｰ2006" sheetId="316" r:id="rId27"/>
    <sheet name="ロール対応表ｰ2006" sheetId="317" r:id="rId28"/>
    <sheet name="訓練経費内訳票-2006" sheetId="318" r:id="rId29"/>
    <sheet name="講座運営管理状況_講師等経歴書-2006" sheetId="319" r:id="rId30"/>
    <sheet name="個票ｰ2007" sheetId="328" r:id="rId31"/>
    <sheet name="ロール対応表ｰ2007" sheetId="329" r:id="rId32"/>
    <sheet name="訓練経費内訳票-2007" sheetId="330" r:id="rId33"/>
    <sheet name="講座運営管理状況_講師等経歴書-2007" sheetId="331" r:id="rId34"/>
    <sheet name="個票ｰ2008" sheetId="332" r:id="rId35"/>
    <sheet name="ロール対応表ｰ2008" sheetId="333" r:id="rId36"/>
    <sheet name="訓練経費内訳票-2008" sheetId="334" r:id="rId37"/>
    <sheet name="講座運営管理状況_講師等経歴書-2008" sheetId="335" r:id="rId38"/>
    <sheet name="個票ｰ2009" sheetId="336" r:id="rId39"/>
    <sheet name="ロール対応表ｰ2009" sheetId="337" r:id="rId40"/>
    <sheet name="訓練経費内訳票-2009" sheetId="338" r:id="rId41"/>
    <sheet name="講座運営管理状況_講師等経歴書-2009" sheetId="339" r:id="rId42"/>
    <sheet name="個票ｰ2010" sheetId="340" r:id="rId43"/>
    <sheet name="ロール対応表ｰ2010" sheetId="341" r:id="rId44"/>
    <sheet name="訓練経費内訳票-2010" sheetId="342" r:id="rId45"/>
    <sheet name="講座運営管理状況_講師等経歴書-2010" sheetId="343" r:id="rId46"/>
    <sheet name="講座情報シート" sheetId="277" state="hidden" r:id="rId47"/>
  </sheets>
  <externalReferences>
    <externalReference r:id="rId48"/>
  </externalReferences>
  <definedNames>
    <definedName name="_xlnm._FilterDatabase" localSheetId="3" hidden="1">'申請書・総括票（共通）'!$A$95:$L$95</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ロール対応表ｰ2001!$A$1:$T$57</definedName>
    <definedName name="_xlnm.Print_Area" localSheetId="11">ロール対応表ｰ2002!$A$1:$T$56</definedName>
    <definedName name="_xlnm.Print_Area" localSheetId="15">ロール対応表ｰ2003!$A$1:$T$57</definedName>
    <definedName name="_xlnm.Print_Area" localSheetId="19">ロール対応表ｰ2004!$A$1:$T$57</definedName>
    <definedName name="_xlnm.Print_Area" localSheetId="23">ロール対応表ｰ2005!$A$1:$T$57</definedName>
    <definedName name="_xlnm.Print_Area" localSheetId="27">ロール対応表ｰ2006!$A$1:$T$57</definedName>
    <definedName name="_xlnm.Print_Area" localSheetId="31">ロール対応表ｰ2007!$A$1:$T$57</definedName>
    <definedName name="_xlnm.Print_Area" localSheetId="35">ロール対応表ｰ2008!$A$1:$T$57</definedName>
    <definedName name="_xlnm.Print_Area" localSheetId="39">ロール対応表ｰ2009!$A$1:$T$57</definedName>
    <definedName name="_xlnm.Print_Area" localSheetId="43">ロール対応表ｰ2010!$A$1:$T$56</definedName>
    <definedName name="_xlnm.Print_Area" localSheetId="8">'訓練経費内訳票-2001'!$A$1:$X$81</definedName>
    <definedName name="_xlnm.Print_Area" localSheetId="12">'訓練経費内訳票-2002'!$A$1:$X$81</definedName>
    <definedName name="_xlnm.Print_Area" localSheetId="16">'訓練経費内訳票-2003'!$A$1:$X$81</definedName>
    <definedName name="_xlnm.Print_Area" localSheetId="20">'訓練経費内訳票-2004'!$A$1:$X$81</definedName>
    <definedName name="_xlnm.Print_Area" localSheetId="24">'訓練経費内訳票-2005'!$A$1:$X$81</definedName>
    <definedName name="_xlnm.Print_Area" localSheetId="28">'訓練経費内訳票-2006'!$A$1:$X$81</definedName>
    <definedName name="_xlnm.Print_Area" localSheetId="32">'訓練経費内訳票-2007'!$A$1:$X$81</definedName>
    <definedName name="_xlnm.Print_Area" localSheetId="36">'訓練経費内訳票-2008'!$A$1:$X$81</definedName>
    <definedName name="_xlnm.Print_Area" localSheetId="40">'訓練経費内訳票-2009'!$A$1:$X$81</definedName>
    <definedName name="_xlnm.Print_Area" localSheetId="44">'訓練経費内訳票-2010'!$A$1:$X$81</definedName>
    <definedName name="_xlnm.Print_Area" localSheetId="6">個票ｰ2001!$A$1:$AC$358</definedName>
    <definedName name="_xlnm.Print_Area" localSheetId="10">個票ｰ2002!$A$1:$AC$358</definedName>
    <definedName name="_xlnm.Print_Area" localSheetId="14">個票ｰ2003!$A$1:$AC$358</definedName>
    <definedName name="_xlnm.Print_Area" localSheetId="18">個票ｰ2004!$A$1:$AC$358</definedName>
    <definedName name="_xlnm.Print_Area" localSheetId="22">個票ｰ2005!$A$1:$AC$358</definedName>
    <definedName name="_xlnm.Print_Area" localSheetId="26">個票ｰ2006!$A$1:$AC$358</definedName>
    <definedName name="_xlnm.Print_Area" localSheetId="30">個票ｰ2007!$A$1:$AC$358</definedName>
    <definedName name="_xlnm.Print_Area" localSheetId="34">個票ｰ2008!$A$1:$AC$358</definedName>
    <definedName name="_xlnm.Print_Area" localSheetId="38">個票ｰ2009!$A$1:$AC$358</definedName>
    <definedName name="_xlnm.Print_Area" localSheetId="42">個票ｰ2010!$A$1:$AC$358</definedName>
    <definedName name="_xlnm.Print_Area" localSheetId="9">'講座運営管理状況_講師等経歴書-2001'!$B$1:$K$435</definedName>
    <definedName name="_xlnm.Print_Area" localSheetId="13">'講座運営管理状況_講師等経歴書-2002'!$B$1:$K$435</definedName>
    <definedName name="_xlnm.Print_Area" localSheetId="17">'講座運営管理状況_講師等経歴書-2003'!$B$1:$K$435</definedName>
    <definedName name="_xlnm.Print_Area" localSheetId="21">'講座運営管理状況_講師等経歴書-2004'!$B$1:$K$435</definedName>
    <definedName name="_xlnm.Print_Area" localSheetId="25">'講座運営管理状況_講師等経歴書-2005'!$B$1:$K$435</definedName>
    <definedName name="_xlnm.Print_Area" localSheetId="29">'講座運営管理状況_講師等経歴書-2006'!$B$1:$K$435</definedName>
    <definedName name="_xlnm.Print_Area" localSheetId="33">'講座運営管理状況_講師等経歴書-2007'!$B$1:$K$435</definedName>
    <definedName name="_xlnm.Print_Area" localSheetId="37">'講座運営管理状況_講師等経歴書-2008'!$B$1:$K$435</definedName>
    <definedName name="_xlnm.Print_Area" localSheetId="41">'講座運営管理状況_講師等経歴書-2009'!$B$1:$K$435</definedName>
    <definedName name="_xlnm.Print_Area" localSheetId="45">'講座運営管理状況_講師等経歴書-2010'!$B$1:$K$435</definedName>
    <definedName name="_xlnm.Print_Area" localSheetId="5">施設別教育訓練講座票!$A$1:$X$67</definedName>
    <definedName name="_xlnm.Print_Area" localSheetId="3">'申請書・総括票（共通）'!$A$1:$N$116</definedName>
    <definedName name="_xlnm.Print_Area" localSheetId="4">'総括票（専門実践教育訓練給付金）'!$A$1:$DL$79</definedName>
    <definedName name="_xlnm.Print_Area" localSheetId="2">目次!$A$1:$C$42</definedName>
    <definedName name="_xlnm.Print_Titles" localSheetId="8">'訓練経費内訳票-2001'!$1:$9</definedName>
    <definedName name="_xlnm.Print_Titles" localSheetId="12">'訓練経費内訳票-2002'!$1:$9</definedName>
    <definedName name="_xlnm.Print_Titles" localSheetId="16">'訓練経費内訳票-2003'!$1:$9</definedName>
    <definedName name="_xlnm.Print_Titles" localSheetId="20">'訓練経費内訳票-2004'!$1:$9</definedName>
    <definedName name="_xlnm.Print_Titles" localSheetId="24">'訓練経費内訳票-2005'!$1:$9</definedName>
    <definedName name="_xlnm.Print_Titles" localSheetId="28">'訓練経費内訳票-2006'!$1:$9</definedName>
    <definedName name="_xlnm.Print_Titles" localSheetId="32">'訓練経費内訳票-2007'!$1:$9</definedName>
    <definedName name="_xlnm.Print_Titles" localSheetId="36">'訓練経費内訳票-2008'!$1:$9</definedName>
    <definedName name="_xlnm.Print_Titles" localSheetId="40">'訓練経費内訳票-2009'!$1:$9</definedName>
    <definedName name="_xlnm.Print_Titles" localSheetId="44">'訓練経費内訳票-2010'!$1:$9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個票ｰ2001!$AE$3:$AE$7</definedName>
    <definedName name="通学" localSheetId="10">個票ｰ2002!$AE$3:$AE$7</definedName>
    <definedName name="通学" localSheetId="14">個票ｰ2003!$AE$3:$AE$7</definedName>
    <definedName name="通学" localSheetId="18">個票ｰ2004!$AE$3:$AE$7</definedName>
    <definedName name="通学" localSheetId="22">個票ｰ2005!$AE$3:$AE$7</definedName>
    <definedName name="通学" localSheetId="26">個票ｰ2006!$AE$3:$AE$7</definedName>
    <definedName name="通学" localSheetId="30">個票ｰ2007!$AE$3:$AE$7</definedName>
    <definedName name="通学" localSheetId="34">個票ｰ2008!$AE$3:$AE$7</definedName>
    <definedName name="通学" localSheetId="38">個票ｰ2009!$AE$3:$AE$7</definedName>
    <definedName name="通学" localSheetId="42">個票ｰ2010!$AE$3:$AE$7</definedName>
    <definedName name="通学">#REF!</definedName>
    <definedName name="通信" localSheetId="6">個票ｰ2001!$AF$3:$AF$7</definedName>
    <definedName name="通信" localSheetId="10">個票ｰ2002!$AF$3:$AF$7</definedName>
    <definedName name="通信" localSheetId="14">個票ｰ2003!$AF$3:$AF$7</definedName>
    <definedName name="通信" localSheetId="18">個票ｰ2004!$AF$3:$AF$7</definedName>
    <definedName name="通信" localSheetId="22">個票ｰ2005!$AF$3:$AF$7</definedName>
    <definedName name="通信" localSheetId="26">個票ｰ2006!$AF$3:$AF$7</definedName>
    <definedName name="通信" localSheetId="30">個票ｰ2007!$AF$3:$AF$7</definedName>
    <definedName name="通信" localSheetId="34">個票ｰ2008!$AF$3:$AF$7</definedName>
    <definedName name="通信" localSheetId="38">個票ｰ2009!$AF$3:$AF$7</definedName>
    <definedName name="通信" localSheetId="42">個票ｰ2010!$AF$3:$AF$7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340" l="1"/>
  <c r="C9" i="336"/>
  <c r="C9" i="332"/>
  <c r="C9" i="328"/>
  <c r="C9" i="316"/>
  <c r="C9" i="312"/>
  <c r="C9" i="308"/>
  <c r="C9" i="304"/>
  <c r="C9" i="298"/>
  <c r="C9" i="185"/>
  <c r="U56" i="341" l="1"/>
  <c r="U55" i="341"/>
  <c r="U54" i="341"/>
  <c r="U53" i="341"/>
  <c r="U52" i="341"/>
  <c r="U51" i="341"/>
  <c r="U50" i="341"/>
  <c r="U49" i="341"/>
  <c r="U48" i="341"/>
  <c r="U47" i="341"/>
  <c r="U46" i="341"/>
  <c r="U45" i="341"/>
  <c r="U44" i="341"/>
  <c r="U43" i="341"/>
  <c r="U42" i="341"/>
  <c r="U41" i="341"/>
  <c r="U40" i="341"/>
  <c r="U39" i="341"/>
  <c r="U38" i="341"/>
  <c r="U37" i="341"/>
  <c r="U36" i="341"/>
  <c r="U35" i="341"/>
  <c r="U34" i="341"/>
  <c r="U33" i="341"/>
  <c r="U32" i="341"/>
  <c r="U31" i="341"/>
  <c r="U30" i="341"/>
  <c r="U29" i="341"/>
  <c r="U28" i="341"/>
  <c r="U27" i="341"/>
  <c r="U26" i="341"/>
  <c r="U25" i="341"/>
  <c r="U24" i="341"/>
  <c r="U23" i="341"/>
  <c r="U22" i="341"/>
  <c r="U21" i="341"/>
  <c r="U20" i="341"/>
  <c r="U19" i="341"/>
  <c r="U18" i="341"/>
  <c r="U17" i="341"/>
  <c r="U16" i="341"/>
  <c r="U15" i="341"/>
  <c r="U14" i="341"/>
  <c r="U56" i="337"/>
  <c r="U55" i="337"/>
  <c r="U54" i="337"/>
  <c r="U53" i="337"/>
  <c r="U52" i="337"/>
  <c r="U51" i="337"/>
  <c r="U50" i="337"/>
  <c r="U49" i="337"/>
  <c r="U48" i="337"/>
  <c r="U47" i="337"/>
  <c r="U46" i="337"/>
  <c r="U45" i="337"/>
  <c r="U44" i="337"/>
  <c r="U43" i="337"/>
  <c r="U42" i="337"/>
  <c r="U41" i="337"/>
  <c r="U40" i="337"/>
  <c r="U39" i="337"/>
  <c r="U38" i="337"/>
  <c r="U37" i="337"/>
  <c r="U36" i="337"/>
  <c r="U35" i="337"/>
  <c r="U34" i="337"/>
  <c r="U33" i="337"/>
  <c r="U32" i="337"/>
  <c r="U31" i="337"/>
  <c r="U30" i="337"/>
  <c r="U29" i="337"/>
  <c r="U28" i="337"/>
  <c r="U27" i="337"/>
  <c r="U26" i="337"/>
  <c r="U25" i="337"/>
  <c r="U24" i="337"/>
  <c r="U23" i="337"/>
  <c r="U22" i="337"/>
  <c r="U21" i="337"/>
  <c r="U20" i="337"/>
  <c r="U19" i="337"/>
  <c r="U18" i="337"/>
  <c r="U17" i="337"/>
  <c r="U16" i="337"/>
  <c r="U15" i="337"/>
  <c r="U14" i="337"/>
  <c r="U56" i="333"/>
  <c r="U55" i="333"/>
  <c r="U54" i="333"/>
  <c r="U53" i="333"/>
  <c r="U52" i="333"/>
  <c r="U51" i="333"/>
  <c r="U50" i="333"/>
  <c r="U49" i="333"/>
  <c r="U48" i="333"/>
  <c r="U47" i="333"/>
  <c r="U46" i="333"/>
  <c r="U45" i="333"/>
  <c r="U44" i="333"/>
  <c r="U43" i="333"/>
  <c r="U42" i="333"/>
  <c r="U41" i="333"/>
  <c r="U40" i="333"/>
  <c r="U39" i="333"/>
  <c r="U38" i="333"/>
  <c r="U37" i="333"/>
  <c r="U36" i="333"/>
  <c r="U35" i="333"/>
  <c r="U34" i="333"/>
  <c r="U33" i="333"/>
  <c r="U32" i="333"/>
  <c r="U31" i="333"/>
  <c r="U30" i="333"/>
  <c r="U29" i="333"/>
  <c r="U28" i="333"/>
  <c r="U27" i="333"/>
  <c r="U26" i="333"/>
  <c r="U25" i="333"/>
  <c r="U24" i="333"/>
  <c r="U23" i="333"/>
  <c r="U22" i="333"/>
  <c r="U21" i="333"/>
  <c r="U20" i="333"/>
  <c r="U19" i="333"/>
  <c r="U18" i="333"/>
  <c r="U17" i="333"/>
  <c r="U16" i="333"/>
  <c r="U15" i="333"/>
  <c r="U14" i="333"/>
  <c r="U56" i="329"/>
  <c r="U55" i="329"/>
  <c r="U54" i="329"/>
  <c r="U53" i="329"/>
  <c r="U52" i="329"/>
  <c r="U51" i="329"/>
  <c r="U50" i="329"/>
  <c r="U49" i="329"/>
  <c r="U48" i="329"/>
  <c r="U47" i="329"/>
  <c r="U46" i="329"/>
  <c r="U45" i="329"/>
  <c r="U44" i="329"/>
  <c r="U43" i="329"/>
  <c r="U42" i="329"/>
  <c r="U41" i="329"/>
  <c r="U40" i="329"/>
  <c r="U39" i="329"/>
  <c r="U38" i="329"/>
  <c r="U37" i="329"/>
  <c r="U36" i="329"/>
  <c r="U35" i="329"/>
  <c r="U34" i="329"/>
  <c r="U33" i="329"/>
  <c r="U32" i="329"/>
  <c r="U31" i="329"/>
  <c r="U30" i="329"/>
  <c r="U29" i="329"/>
  <c r="U28" i="329"/>
  <c r="U27" i="329"/>
  <c r="U26" i="329"/>
  <c r="U25" i="329"/>
  <c r="U24" i="329"/>
  <c r="U23" i="329"/>
  <c r="U22" i="329"/>
  <c r="U21" i="329"/>
  <c r="U20" i="329"/>
  <c r="U19" i="329"/>
  <c r="U18" i="329"/>
  <c r="U17" i="329"/>
  <c r="U16" i="329"/>
  <c r="U15" i="329"/>
  <c r="U14" i="329"/>
  <c r="U56" i="317"/>
  <c r="U55" i="317"/>
  <c r="U54" i="317"/>
  <c r="U53" i="317"/>
  <c r="U52" i="317"/>
  <c r="U51" i="317"/>
  <c r="U50" i="317"/>
  <c r="U49" i="317"/>
  <c r="U48" i="317"/>
  <c r="U47" i="317"/>
  <c r="U46" i="317"/>
  <c r="U45" i="317"/>
  <c r="U44" i="317"/>
  <c r="U43" i="317"/>
  <c r="U42" i="317"/>
  <c r="U41" i="317"/>
  <c r="U40" i="317"/>
  <c r="U39" i="317"/>
  <c r="U38" i="317"/>
  <c r="U37" i="317"/>
  <c r="U36" i="317"/>
  <c r="U35" i="317"/>
  <c r="U34" i="317"/>
  <c r="U33" i="317"/>
  <c r="U32" i="317"/>
  <c r="U31" i="317"/>
  <c r="U30" i="317"/>
  <c r="U29" i="317"/>
  <c r="U28" i="317"/>
  <c r="U27" i="317"/>
  <c r="U26" i="317"/>
  <c r="U25" i="317"/>
  <c r="U24" i="317"/>
  <c r="U23" i="317"/>
  <c r="U22" i="317"/>
  <c r="U21" i="317"/>
  <c r="U20" i="317"/>
  <c r="U19" i="317"/>
  <c r="U18" i="317"/>
  <c r="U17" i="317"/>
  <c r="U16" i="317"/>
  <c r="U15" i="317"/>
  <c r="U14" i="317"/>
  <c r="U56" i="313"/>
  <c r="U55" i="313"/>
  <c r="U54" i="313"/>
  <c r="U53" i="313"/>
  <c r="U52" i="313"/>
  <c r="U51" i="313"/>
  <c r="U50" i="313"/>
  <c r="U49" i="313"/>
  <c r="U48" i="313"/>
  <c r="U47" i="313"/>
  <c r="U46" i="313"/>
  <c r="U45" i="313"/>
  <c r="U44" i="313"/>
  <c r="U43" i="313"/>
  <c r="U42" i="313"/>
  <c r="U41" i="313"/>
  <c r="U40" i="313"/>
  <c r="U39" i="313"/>
  <c r="U38" i="313"/>
  <c r="U37" i="313"/>
  <c r="U36" i="313"/>
  <c r="U35" i="313"/>
  <c r="U34" i="313"/>
  <c r="U33" i="313"/>
  <c r="U32" i="313"/>
  <c r="U31" i="313"/>
  <c r="U30" i="313"/>
  <c r="U29" i="313"/>
  <c r="U28" i="313"/>
  <c r="U27" i="313"/>
  <c r="U26" i="313"/>
  <c r="U25" i="313"/>
  <c r="U24" i="313"/>
  <c r="U23" i="313"/>
  <c r="U22" i="313"/>
  <c r="U21" i="313"/>
  <c r="U20" i="313"/>
  <c r="U19" i="313"/>
  <c r="U18" i="313"/>
  <c r="U17" i="313"/>
  <c r="U16" i="313"/>
  <c r="U15" i="313"/>
  <c r="U14" i="313"/>
  <c r="U56" i="309"/>
  <c r="U55" i="309"/>
  <c r="U54" i="309"/>
  <c r="U53" i="309"/>
  <c r="U52" i="309"/>
  <c r="U51" i="309"/>
  <c r="U50" i="309"/>
  <c r="U49" i="309"/>
  <c r="U48" i="309"/>
  <c r="U47" i="309"/>
  <c r="U46" i="309"/>
  <c r="U45" i="309"/>
  <c r="U44" i="309"/>
  <c r="U43" i="309"/>
  <c r="U42" i="309"/>
  <c r="U41" i="309"/>
  <c r="U40" i="309"/>
  <c r="U39" i="309"/>
  <c r="U38" i="309"/>
  <c r="U37" i="309"/>
  <c r="U36" i="309"/>
  <c r="U35" i="309"/>
  <c r="U34" i="309"/>
  <c r="U33" i="309"/>
  <c r="U32" i="309"/>
  <c r="U31" i="309"/>
  <c r="U30" i="309"/>
  <c r="U29" i="309"/>
  <c r="U28" i="309"/>
  <c r="U27" i="309"/>
  <c r="U26" i="309"/>
  <c r="U25" i="309"/>
  <c r="U24" i="309"/>
  <c r="U23" i="309"/>
  <c r="U22" i="309"/>
  <c r="U21" i="309"/>
  <c r="U20" i="309"/>
  <c r="U19" i="309"/>
  <c r="U18" i="309"/>
  <c r="U17" i="309"/>
  <c r="U16" i="309"/>
  <c r="U15" i="309"/>
  <c r="U14" i="309"/>
  <c r="U56" i="305"/>
  <c r="U55" i="305"/>
  <c r="U54" i="305"/>
  <c r="U53" i="305"/>
  <c r="U52" i="305"/>
  <c r="U51" i="305"/>
  <c r="U50" i="305"/>
  <c r="U49" i="305"/>
  <c r="U48" i="305"/>
  <c r="U47" i="305"/>
  <c r="U46" i="305"/>
  <c r="U45" i="305"/>
  <c r="U44" i="305"/>
  <c r="U43" i="305"/>
  <c r="U42" i="305"/>
  <c r="U41" i="305"/>
  <c r="U40" i="305"/>
  <c r="U39" i="305"/>
  <c r="U38" i="305"/>
  <c r="U37" i="305"/>
  <c r="U36" i="305"/>
  <c r="U35" i="305"/>
  <c r="U34" i="305"/>
  <c r="U33" i="305"/>
  <c r="U32" i="305"/>
  <c r="U31" i="305"/>
  <c r="U30" i="305"/>
  <c r="U29" i="305"/>
  <c r="U28" i="305"/>
  <c r="U27" i="305"/>
  <c r="U26" i="305"/>
  <c r="U25" i="305"/>
  <c r="U24" i="305"/>
  <c r="U23" i="305"/>
  <c r="U22" i="305"/>
  <c r="U21" i="305"/>
  <c r="U20" i="305"/>
  <c r="U19" i="305"/>
  <c r="U18" i="305"/>
  <c r="U17" i="305"/>
  <c r="U16" i="305"/>
  <c r="U15" i="305"/>
  <c r="U14" i="305"/>
  <c r="U56" i="299"/>
  <c r="U55" i="299"/>
  <c r="U54" i="299"/>
  <c r="U53" i="299"/>
  <c r="U52" i="299"/>
  <c r="U51" i="299"/>
  <c r="U50" i="299"/>
  <c r="U49" i="299"/>
  <c r="U48" i="299"/>
  <c r="U47" i="299"/>
  <c r="U46" i="299"/>
  <c r="U45" i="299"/>
  <c r="U44" i="299"/>
  <c r="U43" i="299"/>
  <c r="U42" i="299"/>
  <c r="U41" i="299"/>
  <c r="U40" i="299"/>
  <c r="U39" i="299"/>
  <c r="U38" i="299"/>
  <c r="U37" i="299"/>
  <c r="U36" i="299"/>
  <c r="U35" i="299"/>
  <c r="U34" i="299"/>
  <c r="U33" i="299"/>
  <c r="U32" i="299"/>
  <c r="U31" i="299"/>
  <c r="U30" i="299"/>
  <c r="U29" i="299"/>
  <c r="U28" i="299"/>
  <c r="U27" i="299"/>
  <c r="U26" i="299"/>
  <c r="U25" i="299"/>
  <c r="U24" i="299"/>
  <c r="U23" i="299"/>
  <c r="U22" i="299"/>
  <c r="U21" i="299"/>
  <c r="U20" i="299"/>
  <c r="U19" i="299"/>
  <c r="U18" i="299"/>
  <c r="U17" i="299"/>
  <c r="U16" i="299"/>
  <c r="U15" i="299"/>
  <c r="U14" i="299"/>
  <c r="G285" i="340" l="1"/>
  <c r="G283" i="340"/>
  <c r="E194" i="340"/>
  <c r="L169" i="340"/>
  <c r="S168" i="340"/>
  <c r="Q168" i="340"/>
  <c r="S167" i="340"/>
  <c r="Q167" i="340"/>
  <c r="S166" i="340"/>
  <c r="Q166" i="340"/>
  <c r="S165" i="340"/>
  <c r="Q165" i="340"/>
  <c r="S164" i="340"/>
  <c r="Q164" i="340"/>
  <c r="S163" i="340"/>
  <c r="Q163" i="340"/>
  <c r="S162" i="340"/>
  <c r="Q162" i="340"/>
  <c r="S161" i="340"/>
  <c r="Q161" i="340"/>
  <c r="S160" i="340"/>
  <c r="Q160" i="340"/>
  <c r="S159" i="340"/>
  <c r="Q159" i="340"/>
  <c r="S158" i="340"/>
  <c r="Q158" i="340"/>
  <c r="S157" i="340"/>
  <c r="Q157" i="340"/>
  <c r="S156" i="340"/>
  <c r="Q156" i="340"/>
  <c r="S155" i="340"/>
  <c r="Q155" i="340"/>
  <c r="S154" i="340"/>
  <c r="Q154" i="340"/>
  <c r="S153" i="340"/>
  <c r="Q153" i="340"/>
  <c r="S152" i="340"/>
  <c r="Q152" i="340"/>
  <c r="S151" i="340"/>
  <c r="Q151" i="340"/>
  <c r="S150" i="340"/>
  <c r="Q150" i="340"/>
  <c r="S149" i="340"/>
  <c r="Q149" i="340"/>
  <c r="S148" i="340"/>
  <c r="Q148" i="340"/>
  <c r="S147" i="340"/>
  <c r="Q147" i="340"/>
  <c r="S146" i="340"/>
  <c r="Q146" i="340"/>
  <c r="S145" i="340"/>
  <c r="Q145" i="340"/>
  <c r="S144" i="340"/>
  <c r="Q144" i="340"/>
  <c r="S143" i="340"/>
  <c r="Q143" i="340"/>
  <c r="S142" i="340"/>
  <c r="Q142" i="340"/>
  <c r="S141" i="340"/>
  <c r="Q141" i="340"/>
  <c r="S140" i="340"/>
  <c r="Q140" i="340"/>
  <c r="S139" i="340"/>
  <c r="Q139" i="340"/>
  <c r="S138" i="340"/>
  <c r="Q138" i="340"/>
  <c r="S137" i="340"/>
  <c r="Q137" i="340"/>
  <c r="S136" i="340"/>
  <c r="Q136" i="340"/>
  <c r="S135" i="340"/>
  <c r="Q135" i="340"/>
  <c r="S134" i="340"/>
  <c r="Q134" i="340"/>
  <c r="S133" i="340"/>
  <c r="Q133" i="340"/>
  <c r="S132" i="340"/>
  <c r="Q132" i="340"/>
  <c r="S131" i="340"/>
  <c r="Q131" i="340"/>
  <c r="S130" i="340"/>
  <c r="Q130" i="340"/>
  <c r="S129" i="340"/>
  <c r="Q129" i="340"/>
  <c r="S128" i="340"/>
  <c r="Q128" i="340"/>
  <c r="S127" i="340"/>
  <c r="Q127" i="340"/>
  <c r="S126" i="340"/>
  <c r="Q126" i="340"/>
  <c r="S125" i="340"/>
  <c r="Q125" i="340"/>
  <c r="S124" i="340"/>
  <c r="Q124" i="340"/>
  <c r="S123" i="340"/>
  <c r="Q123" i="340"/>
  <c r="S122" i="340"/>
  <c r="Q122" i="340"/>
  <c r="S121" i="340"/>
  <c r="Q121" i="340"/>
  <c r="S120" i="340"/>
  <c r="Q120" i="340"/>
  <c r="S119" i="340"/>
  <c r="Q119" i="340"/>
  <c r="S118" i="340"/>
  <c r="Q118" i="340"/>
  <c r="S117" i="340"/>
  <c r="Q117" i="340"/>
  <c r="S116" i="340"/>
  <c r="Q116" i="340"/>
  <c r="S115" i="340"/>
  <c r="Q115" i="340"/>
  <c r="S114" i="340"/>
  <c r="Q114" i="340"/>
  <c r="S113" i="340"/>
  <c r="Q113" i="340"/>
  <c r="S112" i="340"/>
  <c r="Q112" i="340"/>
  <c r="S111" i="340"/>
  <c r="Q111" i="340"/>
  <c r="S110" i="340"/>
  <c r="Q110" i="340"/>
  <c r="S109" i="340"/>
  <c r="Q109" i="340"/>
  <c r="S108" i="340"/>
  <c r="Q108" i="340"/>
  <c r="S107" i="340"/>
  <c r="Q107" i="340"/>
  <c r="S106" i="340"/>
  <c r="Q106" i="340"/>
  <c r="S105" i="340"/>
  <c r="Q105" i="340"/>
  <c r="S104" i="340"/>
  <c r="Q104" i="340"/>
  <c r="S103" i="340"/>
  <c r="Q103" i="340"/>
  <c r="S102" i="340"/>
  <c r="Q102" i="340"/>
  <c r="S101" i="340"/>
  <c r="Q101" i="340"/>
  <c r="S100" i="340"/>
  <c r="Q100" i="340"/>
  <c r="S99" i="340"/>
  <c r="Q99" i="340"/>
  <c r="S98" i="340"/>
  <c r="Q98" i="340"/>
  <c r="S97" i="340"/>
  <c r="Q97" i="340"/>
  <c r="S96" i="340"/>
  <c r="Q96" i="340"/>
  <c r="S95" i="340"/>
  <c r="Q95" i="340"/>
  <c r="S94" i="340"/>
  <c r="Q94" i="340"/>
  <c r="S93" i="340"/>
  <c r="Q93" i="340"/>
  <c r="S92" i="340"/>
  <c r="Q92" i="340"/>
  <c r="S91" i="340"/>
  <c r="Q91" i="340"/>
  <c r="S90" i="340"/>
  <c r="Q90" i="340"/>
  <c r="S89" i="340"/>
  <c r="Q89" i="340"/>
  <c r="S88" i="340"/>
  <c r="Q88" i="340"/>
  <c r="S87" i="340"/>
  <c r="Q87" i="340"/>
  <c r="S86" i="340"/>
  <c r="Q86" i="340"/>
  <c r="S85" i="340"/>
  <c r="Q85" i="340"/>
  <c r="S84" i="340"/>
  <c r="Q84" i="340"/>
  <c r="S83" i="340"/>
  <c r="Q83" i="340"/>
  <c r="S82" i="340"/>
  <c r="Q82" i="340"/>
  <c r="S81" i="340"/>
  <c r="Q81" i="340"/>
  <c r="S80" i="340"/>
  <c r="Q80" i="340"/>
  <c r="S79" i="340"/>
  <c r="Q79" i="340"/>
  <c r="H71" i="340"/>
  <c r="H69" i="340"/>
  <c r="G285" i="336"/>
  <c r="G283" i="336"/>
  <c r="E194" i="336"/>
  <c r="L169" i="336"/>
  <c r="S168" i="336"/>
  <c r="Q168" i="336"/>
  <c r="S167" i="336"/>
  <c r="Q167" i="336"/>
  <c r="S166" i="336"/>
  <c r="Q166" i="336"/>
  <c r="S165" i="336"/>
  <c r="Q165" i="336"/>
  <c r="S164" i="336"/>
  <c r="Q164" i="336"/>
  <c r="S163" i="336"/>
  <c r="Q163" i="336"/>
  <c r="S162" i="336"/>
  <c r="Q162" i="336"/>
  <c r="S161" i="336"/>
  <c r="Q161" i="336"/>
  <c r="S160" i="336"/>
  <c r="Q160" i="336"/>
  <c r="S159" i="336"/>
  <c r="Q159" i="336"/>
  <c r="S158" i="336"/>
  <c r="Q158" i="336"/>
  <c r="S157" i="336"/>
  <c r="Q157" i="336"/>
  <c r="S156" i="336"/>
  <c r="Q156" i="336"/>
  <c r="S155" i="336"/>
  <c r="Q155" i="336"/>
  <c r="S154" i="336"/>
  <c r="Q154" i="336"/>
  <c r="S153" i="336"/>
  <c r="Q153" i="336"/>
  <c r="S152" i="336"/>
  <c r="Q152" i="336"/>
  <c r="S151" i="336"/>
  <c r="Q151" i="336"/>
  <c r="S150" i="336"/>
  <c r="Q150" i="336"/>
  <c r="S149" i="336"/>
  <c r="Q149" i="336"/>
  <c r="S148" i="336"/>
  <c r="Q148" i="336"/>
  <c r="S147" i="336"/>
  <c r="Q147" i="336"/>
  <c r="S146" i="336"/>
  <c r="Q146" i="336"/>
  <c r="S145" i="336"/>
  <c r="Q145" i="336"/>
  <c r="S144" i="336"/>
  <c r="Q144" i="336"/>
  <c r="S143" i="336"/>
  <c r="Q143" i="336"/>
  <c r="S142" i="336"/>
  <c r="Q142" i="336"/>
  <c r="S141" i="336"/>
  <c r="Q141" i="336"/>
  <c r="S140" i="336"/>
  <c r="Q140" i="336"/>
  <c r="S139" i="336"/>
  <c r="Q139" i="336"/>
  <c r="S138" i="336"/>
  <c r="Q138" i="336"/>
  <c r="S137" i="336"/>
  <c r="Q137" i="336"/>
  <c r="S136" i="336"/>
  <c r="Q136" i="336"/>
  <c r="S135" i="336"/>
  <c r="Q135" i="336"/>
  <c r="S134" i="336"/>
  <c r="Q134" i="336"/>
  <c r="S133" i="336"/>
  <c r="Q133" i="336"/>
  <c r="S132" i="336"/>
  <c r="Q132" i="336"/>
  <c r="S131" i="336"/>
  <c r="Q131" i="336"/>
  <c r="S130" i="336"/>
  <c r="Q130" i="336"/>
  <c r="S129" i="336"/>
  <c r="Q129" i="336"/>
  <c r="S128" i="336"/>
  <c r="Q128" i="336"/>
  <c r="S127" i="336"/>
  <c r="Q127" i="336"/>
  <c r="S126" i="336"/>
  <c r="Q126" i="336"/>
  <c r="S125" i="336"/>
  <c r="Q125" i="336"/>
  <c r="S124" i="336"/>
  <c r="Q124" i="336"/>
  <c r="S123" i="336"/>
  <c r="Q123" i="336"/>
  <c r="S122" i="336"/>
  <c r="Q122" i="336"/>
  <c r="S121" i="336"/>
  <c r="Q121" i="336"/>
  <c r="S120" i="336"/>
  <c r="Q120" i="336"/>
  <c r="S119" i="336"/>
  <c r="Q119" i="336"/>
  <c r="S118" i="336"/>
  <c r="Q118" i="336"/>
  <c r="S117" i="336"/>
  <c r="Q117" i="336"/>
  <c r="S116" i="336"/>
  <c r="Q116" i="336"/>
  <c r="S115" i="336"/>
  <c r="Q115" i="336"/>
  <c r="S114" i="336"/>
  <c r="Q114" i="336"/>
  <c r="S113" i="336"/>
  <c r="Q113" i="336"/>
  <c r="S112" i="336"/>
  <c r="Q112" i="336"/>
  <c r="S111" i="336"/>
  <c r="Q111" i="336"/>
  <c r="S110" i="336"/>
  <c r="Q110" i="336"/>
  <c r="S109" i="336"/>
  <c r="Q109" i="336"/>
  <c r="S108" i="336"/>
  <c r="Q108" i="336"/>
  <c r="S107" i="336"/>
  <c r="Q107" i="336"/>
  <c r="S106" i="336"/>
  <c r="Q106" i="336"/>
  <c r="S105" i="336"/>
  <c r="Q105" i="336"/>
  <c r="S104" i="336"/>
  <c r="Q104" i="336"/>
  <c r="S103" i="336"/>
  <c r="Q103" i="336"/>
  <c r="S102" i="336"/>
  <c r="Q102" i="336"/>
  <c r="S101" i="336"/>
  <c r="Q101" i="336"/>
  <c r="S100" i="336"/>
  <c r="Q100" i="336"/>
  <c r="S99" i="336"/>
  <c r="Q99" i="336"/>
  <c r="S98" i="336"/>
  <c r="Q98" i="336"/>
  <c r="S97" i="336"/>
  <c r="Q97" i="336"/>
  <c r="S96" i="336"/>
  <c r="Q96" i="336"/>
  <c r="S95" i="336"/>
  <c r="Q95" i="336"/>
  <c r="S94" i="336"/>
  <c r="Q94" i="336"/>
  <c r="S93" i="336"/>
  <c r="Q93" i="336"/>
  <c r="S92" i="336"/>
  <c r="Q92" i="336"/>
  <c r="S91" i="336"/>
  <c r="Q91" i="336"/>
  <c r="S90" i="336"/>
  <c r="Q90" i="336"/>
  <c r="S89" i="336"/>
  <c r="Q89" i="336"/>
  <c r="S88" i="336"/>
  <c r="Q88" i="336"/>
  <c r="S87" i="336"/>
  <c r="Q87" i="336"/>
  <c r="S86" i="336"/>
  <c r="Q86" i="336"/>
  <c r="S85" i="336"/>
  <c r="Q85" i="336"/>
  <c r="S84" i="336"/>
  <c r="Q84" i="336"/>
  <c r="S83" i="336"/>
  <c r="Q83" i="336"/>
  <c r="S82" i="336"/>
  <c r="Q82" i="336"/>
  <c r="S81" i="336"/>
  <c r="Q81" i="336"/>
  <c r="S80" i="336"/>
  <c r="Q80" i="336"/>
  <c r="S79" i="336"/>
  <c r="Q79" i="336"/>
  <c r="H71" i="336"/>
  <c r="H69" i="336"/>
  <c r="G285" i="332"/>
  <c r="G283" i="332"/>
  <c r="E194" i="332"/>
  <c r="L169" i="332"/>
  <c r="S168" i="332"/>
  <c r="Q168" i="332"/>
  <c r="S167" i="332"/>
  <c r="Q167" i="332"/>
  <c r="S166" i="332"/>
  <c r="Q166" i="332"/>
  <c r="S165" i="332"/>
  <c r="Q165" i="332"/>
  <c r="S164" i="332"/>
  <c r="Q164" i="332"/>
  <c r="S163" i="332"/>
  <c r="Q163" i="332"/>
  <c r="S162" i="332"/>
  <c r="Q162" i="332"/>
  <c r="S161" i="332"/>
  <c r="Q161" i="332"/>
  <c r="S160" i="332"/>
  <c r="Q160" i="332"/>
  <c r="S159" i="332"/>
  <c r="Q159" i="332"/>
  <c r="S158" i="332"/>
  <c r="Q158" i="332"/>
  <c r="S157" i="332"/>
  <c r="Q157" i="332"/>
  <c r="S156" i="332"/>
  <c r="Q156" i="332"/>
  <c r="S155" i="332"/>
  <c r="Q155" i="332"/>
  <c r="S154" i="332"/>
  <c r="Q154" i="332"/>
  <c r="S153" i="332"/>
  <c r="Q153" i="332"/>
  <c r="S152" i="332"/>
  <c r="Q152" i="332"/>
  <c r="S151" i="332"/>
  <c r="Q151" i="332"/>
  <c r="S150" i="332"/>
  <c r="Q150" i="332"/>
  <c r="S149" i="332"/>
  <c r="Q149" i="332"/>
  <c r="S148" i="332"/>
  <c r="Q148" i="332"/>
  <c r="S147" i="332"/>
  <c r="Q147" i="332"/>
  <c r="S146" i="332"/>
  <c r="Q146" i="332"/>
  <c r="S145" i="332"/>
  <c r="Q145" i="332"/>
  <c r="S144" i="332"/>
  <c r="Q144" i="332"/>
  <c r="S143" i="332"/>
  <c r="Q143" i="332"/>
  <c r="S142" i="332"/>
  <c r="Q142" i="332"/>
  <c r="S141" i="332"/>
  <c r="Q141" i="332"/>
  <c r="S140" i="332"/>
  <c r="Q140" i="332"/>
  <c r="S139" i="332"/>
  <c r="Q139" i="332"/>
  <c r="S138" i="332"/>
  <c r="Q138" i="332"/>
  <c r="S137" i="332"/>
  <c r="Q137" i="332"/>
  <c r="S136" i="332"/>
  <c r="Q136" i="332"/>
  <c r="S135" i="332"/>
  <c r="Q135" i="332"/>
  <c r="S134" i="332"/>
  <c r="Q134" i="332"/>
  <c r="S133" i="332"/>
  <c r="Q133" i="332"/>
  <c r="S132" i="332"/>
  <c r="Q132" i="332"/>
  <c r="S131" i="332"/>
  <c r="Q131" i="332"/>
  <c r="S130" i="332"/>
  <c r="Q130" i="332"/>
  <c r="S129" i="332"/>
  <c r="Q129" i="332"/>
  <c r="S128" i="332"/>
  <c r="Q128" i="332"/>
  <c r="S127" i="332"/>
  <c r="Q127" i="332"/>
  <c r="S126" i="332"/>
  <c r="Q126" i="332"/>
  <c r="S125" i="332"/>
  <c r="Q125" i="332"/>
  <c r="S124" i="332"/>
  <c r="Q124" i="332"/>
  <c r="S123" i="332"/>
  <c r="Q123" i="332"/>
  <c r="S122" i="332"/>
  <c r="Q122" i="332"/>
  <c r="S121" i="332"/>
  <c r="Q121" i="332"/>
  <c r="S120" i="332"/>
  <c r="Q120" i="332"/>
  <c r="S119" i="332"/>
  <c r="Q119" i="332"/>
  <c r="S118" i="332"/>
  <c r="Q118" i="332"/>
  <c r="S117" i="332"/>
  <c r="Q117" i="332"/>
  <c r="S116" i="332"/>
  <c r="Q116" i="332"/>
  <c r="S115" i="332"/>
  <c r="Q115" i="332"/>
  <c r="S114" i="332"/>
  <c r="Q114" i="332"/>
  <c r="S113" i="332"/>
  <c r="Q113" i="332"/>
  <c r="S112" i="332"/>
  <c r="Q112" i="332"/>
  <c r="S111" i="332"/>
  <c r="Q111" i="332"/>
  <c r="S110" i="332"/>
  <c r="Q110" i="332"/>
  <c r="S109" i="332"/>
  <c r="Q109" i="332"/>
  <c r="S108" i="332"/>
  <c r="Q108" i="332"/>
  <c r="S107" i="332"/>
  <c r="Q107" i="332"/>
  <c r="S106" i="332"/>
  <c r="Q106" i="332"/>
  <c r="S105" i="332"/>
  <c r="Q105" i="332"/>
  <c r="S104" i="332"/>
  <c r="Q104" i="332"/>
  <c r="S103" i="332"/>
  <c r="Q103" i="332"/>
  <c r="S102" i="332"/>
  <c r="Q102" i="332"/>
  <c r="S101" i="332"/>
  <c r="Q101" i="332"/>
  <c r="S100" i="332"/>
  <c r="Q100" i="332"/>
  <c r="S99" i="332"/>
  <c r="Q99" i="332"/>
  <c r="S98" i="332"/>
  <c r="Q98" i="332"/>
  <c r="S97" i="332"/>
  <c r="Q97" i="332"/>
  <c r="S96" i="332"/>
  <c r="Q96" i="332"/>
  <c r="S95" i="332"/>
  <c r="Q95" i="332"/>
  <c r="S94" i="332"/>
  <c r="Q94" i="332"/>
  <c r="S93" i="332"/>
  <c r="Q93" i="332"/>
  <c r="S92" i="332"/>
  <c r="Q92" i="332"/>
  <c r="S91" i="332"/>
  <c r="Q91" i="332"/>
  <c r="S90" i="332"/>
  <c r="Q90" i="332"/>
  <c r="S89" i="332"/>
  <c r="Q89" i="332"/>
  <c r="S88" i="332"/>
  <c r="Q88" i="332"/>
  <c r="S87" i="332"/>
  <c r="Q87" i="332"/>
  <c r="S86" i="332"/>
  <c r="Q86" i="332"/>
  <c r="S85" i="332"/>
  <c r="Q85" i="332"/>
  <c r="S84" i="332"/>
  <c r="Q84" i="332"/>
  <c r="S83" i="332"/>
  <c r="Q83" i="332"/>
  <c r="S82" i="332"/>
  <c r="Q82" i="332"/>
  <c r="S81" i="332"/>
  <c r="Q81" i="332"/>
  <c r="S80" i="332"/>
  <c r="Q80" i="332"/>
  <c r="S79" i="332"/>
  <c r="Q79" i="332"/>
  <c r="H71" i="332"/>
  <c r="H69" i="332"/>
  <c r="G285" i="328"/>
  <c r="G283" i="328"/>
  <c r="E194" i="328"/>
  <c r="L169" i="328"/>
  <c r="S168" i="328"/>
  <c r="Q168" i="328"/>
  <c r="S167" i="328"/>
  <c r="Q167" i="328"/>
  <c r="S166" i="328"/>
  <c r="Q166" i="328"/>
  <c r="S165" i="328"/>
  <c r="Q165" i="328"/>
  <c r="S164" i="328"/>
  <c r="Q164" i="328"/>
  <c r="S163" i="328"/>
  <c r="Q163" i="328"/>
  <c r="S162" i="328"/>
  <c r="Q162" i="328"/>
  <c r="S161" i="328"/>
  <c r="Q161" i="328"/>
  <c r="S160" i="328"/>
  <c r="Q160" i="328"/>
  <c r="S159" i="328"/>
  <c r="Q159" i="328"/>
  <c r="S158" i="328"/>
  <c r="Q158" i="328"/>
  <c r="S157" i="328"/>
  <c r="Q157" i="328"/>
  <c r="S156" i="328"/>
  <c r="Q156" i="328"/>
  <c r="S155" i="328"/>
  <c r="Q155" i="328"/>
  <c r="S154" i="328"/>
  <c r="Q154" i="328"/>
  <c r="S153" i="328"/>
  <c r="Q153" i="328"/>
  <c r="S152" i="328"/>
  <c r="Q152" i="328"/>
  <c r="S151" i="328"/>
  <c r="Q151" i="328"/>
  <c r="S150" i="328"/>
  <c r="Q150" i="328"/>
  <c r="S149" i="328"/>
  <c r="Q149" i="328"/>
  <c r="S148" i="328"/>
  <c r="Q148" i="328"/>
  <c r="S147" i="328"/>
  <c r="Q147" i="328"/>
  <c r="S146" i="328"/>
  <c r="Q146" i="328"/>
  <c r="S145" i="328"/>
  <c r="Q145" i="328"/>
  <c r="S144" i="328"/>
  <c r="Q144" i="328"/>
  <c r="S143" i="328"/>
  <c r="Q143" i="328"/>
  <c r="S142" i="328"/>
  <c r="Q142" i="328"/>
  <c r="S141" i="328"/>
  <c r="Q141" i="328"/>
  <c r="S140" i="328"/>
  <c r="Q140" i="328"/>
  <c r="S139" i="328"/>
  <c r="Q139" i="328"/>
  <c r="S138" i="328"/>
  <c r="Q138" i="328"/>
  <c r="S137" i="328"/>
  <c r="Q137" i="328"/>
  <c r="S136" i="328"/>
  <c r="Q136" i="328"/>
  <c r="S135" i="328"/>
  <c r="Q135" i="328"/>
  <c r="S134" i="328"/>
  <c r="Q134" i="328"/>
  <c r="S133" i="328"/>
  <c r="Q133" i="328"/>
  <c r="S132" i="328"/>
  <c r="Q132" i="328"/>
  <c r="S131" i="328"/>
  <c r="Q131" i="328"/>
  <c r="S130" i="328"/>
  <c r="Q130" i="328"/>
  <c r="S129" i="328"/>
  <c r="Q129" i="328"/>
  <c r="S128" i="328"/>
  <c r="Q128" i="328"/>
  <c r="S127" i="328"/>
  <c r="Q127" i="328"/>
  <c r="S126" i="328"/>
  <c r="Q126" i="328"/>
  <c r="S125" i="328"/>
  <c r="Q125" i="328"/>
  <c r="S124" i="328"/>
  <c r="Q124" i="328"/>
  <c r="S123" i="328"/>
  <c r="Q123" i="328"/>
  <c r="S122" i="328"/>
  <c r="Q122" i="328"/>
  <c r="S121" i="328"/>
  <c r="Q121" i="328"/>
  <c r="S120" i="328"/>
  <c r="Q120" i="328"/>
  <c r="S119" i="328"/>
  <c r="Q119" i="328"/>
  <c r="S118" i="328"/>
  <c r="Q118" i="328"/>
  <c r="S117" i="328"/>
  <c r="Q117" i="328"/>
  <c r="S116" i="328"/>
  <c r="Q116" i="328"/>
  <c r="S115" i="328"/>
  <c r="Q115" i="328"/>
  <c r="S114" i="328"/>
  <c r="Q114" i="328"/>
  <c r="S113" i="328"/>
  <c r="Q113" i="328"/>
  <c r="S112" i="328"/>
  <c r="Q112" i="328"/>
  <c r="S111" i="328"/>
  <c r="Q111" i="328"/>
  <c r="S110" i="328"/>
  <c r="Q110" i="328"/>
  <c r="S109" i="328"/>
  <c r="Q109" i="328"/>
  <c r="S108" i="328"/>
  <c r="Q108" i="328"/>
  <c r="S107" i="328"/>
  <c r="Q107" i="328"/>
  <c r="S106" i="328"/>
  <c r="Q106" i="328"/>
  <c r="S105" i="328"/>
  <c r="Q105" i="328"/>
  <c r="S104" i="328"/>
  <c r="Q104" i="328"/>
  <c r="S103" i="328"/>
  <c r="Q103" i="328"/>
  <c r="S102" i="328"/>
  <c r="Q102" i="328"/>
  <c r="S101" i="328"/>
  <c r="Q101" i="328"/>
  <c r="S100" i="328"/>
  <c r="Q100" i="328"/>
  <c r="S99" i="328"/>
  <c r="Q99" i="328"/>
  <c r="S98" i="328"/>
  <c r="Q98" i="328"/>
  <c r="S97" i="328"/>
  <c r="Q97" i="328"/>
  <c r="S96" i="328"/>
  <c r="Q96" i="328"/>
  <c r="S95" i="328"/>
  <c r="Q95" i="328"/>
  <c r="S94" i="328"/>
  <c r="Q94" i="328"/>
  <c r="S93" i="328"/>
  <c r="Q93" i="328"/>
  <c r="S92" i="328"/>
  <c r="Q92" i="328"/>
  <c r="S91" i="328"/>
  <c r="Q91" i="328"/>
  <c r="S90" i="328"/>
  <c r="Q90" i="328"/>
  <c r="S89" i="328"/>
  <c r="Q89" i="328"/>
  <c r="S88" i="328"/>
  <c r="Q88" i="328"/>
  <c r="S87" i="328"/>
  <c r="Q87" i="328"/>
  <c r="S86" i="328"/>
  <c r="Q86" i="328"/>
  <c r="S85" i="328"/>
  <c r="Q85" i="328"/>
  <c r="S84" i="328"/>
  <c r="Q84" i="328"/>
  <c r="S83" i="328"/>
  <c r="Q83" i="328"/>
  <c r="S82" i="328"/>
  <c r="Q82" i="328"/>
  <c r="S81" i="328"/>
  <c r="Q81" i="328"/>
  <c r="S80" i="328"/>
  <c r="Q80" i="328"/>
  <c r="S79" i="328"/>
  <c r="Q79" i="328"/>
  <c r="H71" i="328"/>
  <c r="H69" i="328"/>
  <c r="G285" i="316"/>
  <c r="G283" i="316"/>
  <c r="E194" i="316"/>
  <c r="L169" i="316"/>
  <c r="S168" i="316"/>
  <c r="Q168" i="316"/>
  <c r="S167" i="316"/>
  <c r="Q167" i="316"/>
  <c r="S166" i="316"/>
  <c r="Q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S79" i="316"/>
  <c r="Q79" i="316"/>
  <c r="H71" i="316"/>
  <c r="H69" i="316"/>
  <c r="G285" i="312"/>
  <c r="G283" i="312"/>
  <c r="E194" i="312"/>
  <c r="L169" i="312"/>
  <c r="S168" i="312"/>
  <c r="Q168" i="312"/>
  <c r="S167" i="312"/>
  <c r="Q167" i="312"/>
  <c r="S166" i="312"/>
  <c r="Q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H71" i="312"/>
  <c r="H69" i="312"/>
  <c r="G285" i="308"/>
  <c r="G283" i="308"/>
  <c r="E194" i="308"/>
  <c r="L169" i="308"/>
  <c r="S168" i="308"/>
  <c r="Q168" i="308"/>
  <c r="S167" i="308"/>
  <c r="Q167" i="308"/>
  <c r="S166" i="308"/>
  <c r="Q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H71" i="308"/>
  <c r="H69" i="308"/>
  <c r="G285" i="304"/>
  <c r="G283" i="304"/>
  <c r="E194" i="304"/>
  <c r="L169" i="304"/>
  <c r="S168" i="304"/>
  <c r="Q168" i="304"/>
  <c r="S167" i="304"/>
  <c r="Q167" i="304"/>
  <c r="S166" i="304"/>
  <c r="Q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S79" i="304"/>
  <c r="Q79" i="304"/>
  <c r="H71" i="304"/>
  <c r="H69" i="304"/>
  <c r="G285" i="298"/>
  <c r="G283" i="298"/>
  <c r="E194" i="298"/>
  <c r="L169" i="298"/>
  <c r="S168" i="298"/>
  <c r="Q168" i="298"/>
  <c r="S167" i="298"/>
  <c r="Q167" i="298"/>
  <c r="S166" i="298"/>
  <c r="Q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Q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H71" i="298"/>
  <c r="H69" i="298"/>
  <c r="U9" i="21" l="1"/>
  <c r="CA48" i="79"/>
  <c r="Q20" i="79"/>
  <c r="G285" i="185" l="1"/>
  <c r="G283" i="185"/>
  <c r="C290" i="277" l="1"/>
  <c r="C288" i="277"/>
  <c r="C287" i="277"/>
  <c r="C286" i="277"/>
  <c r="C285" i="277"/>
  <c r="C284" i="277"/>
  <c r="C283" i="277"/>
  <c r="C282" i="277"/>
  <c r="C281" i="277"/>
  <c r="C280" i="277"/>
  <c r="C278" i="277"/>
  <c r="C277" i="277"/>
  <c r="H271" i="277"/>
  <c r="H270" i="277"/>
  <c r="C271" i="277"/>
  <c r="C270" i="277"/>
  <c r="H39" i="343"/>
  <c r="H38" i="343"/>
  <c r="C38" i="343"/>
  <c r="H9" i="343"/>
  <c r="H8" i="343"/>
  <c r="C8" i="343"/>
  <c r="U8" i="342"/>
  <c r="U7" i="342"/>
  <c r="E7" i="342"/>
  <c r="P8" i="340"/>
  <c r="C8" i="340"/>
  <c r="C405" i="343"/>
  <c r="C373" i="343"/>
  <c r="C341" i="343"/>
  <c r="C308" i="343"/>
  <c r="C276" i="343"/>
  <c r="C244" i="343"/>
  <c r="C211" i="343"/>
  <c r="C179" i="343"/>
  <c r="C147" i="343"/>
  <c r="C114" i="343"/>
  <c r="C77" i="343"/>
  <c r="C44" i="343"/>
  <c r="C37" i="343"/>
  <c r="H32" i="343"/>
  <c r="C7" i="343"/>
  <c r="H3" i="343"/>
  <c r="M80" i="342"/>
  <c r="G20" i="342" s="1"/>
  <c r="G24" i="342" s="1"/>
  <c r="M79" i="342"/>
  <c r="G16" i="342" s="1"/>
  <c r="S25" i="342"/>
  <c r="O24" i="342"/>
  <c r="M24" i="342"/>
  <c r="K24" i="342"/>
  <c r="I24" i="342"/>
  <c r="Q23" i="342"/>
  <c r="Q22" i="342"/>
  <c r="Q21" i="342"/>
  <c r="O18" i="342"/>
  <c r="O19" i="342" s="1"/>
  <c r="O25" i="342" s="1"/>
  <c r="M18" i="342"/>
  <c r="M19" i="342" s="1"/>
  <c r="K18" i="342"/>
  <c r="K19" i="342" s="1"/>
  <c r="K25" i="342" s="1"/>
  <c r="I18" i="342"/>
  <c r="I19" i="342" s="1"/>
  <c r="I25" i="342" s="1"/>
  <c r="Q17" i="342"/>
  <c r="Q15" i="342"/>
  <c r="Q14" i="342"/>
  <c r="D273" i="277" s="1"/>
  <c r="W9" i="342"/>
  <c r="U9" i="342"/>
  <c r="E6" i="342"/>
  <c r="T3" i="342"/>
  <c r="S57" i="341"/>
  <c r="S59" i="341" s="1"/>
  <c r="R57" i="341"/>
  <c r="R59" i="341" s="1"/>
  <c r="Q57" i="341"/>
  <c r="Q59" i="341" s="1"/>
  <c r="P57" i="341"/>
  <c r="P59" i="341" s="1"/>
  <c r="O57" i="341"/>
  <c r="O59" i="341" s="1"/>
  <c r="N57" i="341"/>
  <c r="N59" i="341" s="1"/>
  <c r="M57" i="341"/>
  <c r="M59" i="341" s="1"/>
  <c r="L57" i="341"/>
  <c r="L59" i="341" s="1"/>
  <c r="K57" i="341"/>
  <c r="K59" i="341" s="1"/>
  <c r="J57" i="341"/>
  <c r="J58" i="341" s="1"/>
  <c r="I57" i="341"/>
  <c r="I58" i="341" s="1"/>
  <c r="H57" i="341"/>
  <c r="H58" i="341" s="1"/>
  <c r="G57" i="341"/>
  <c r="G59" i="341" s="1"/>
  <c r="F57" i="341"/>
  <c r="F59" i="341" s="1"/>
  <c r="E57" i="341"/>
  <c r="E59" i="341" s="1"/>
  <c r="V56" i="341"/>
  <c r="T56" i="341"/>
  <c r="V55" i="341"/>
  <c r="T55" i="341"/>
  <c r="V54" i="341"/>
  <c r="T54" i="341"/>
  <c r="V53" i="341"/>
  <c r="T53" i="341"/>
  <c r="V52" i="341"/>
  <c r="T52" i="341"/>
  <c r="V51" i="341"/>
  <c r="T51" i="341"/>
  <c r="V50" i="341"/>
  <c r="T50" i="341"/>
  <c r="V49" i="341"/>
  <c r="T49" i="341"/>
  <c r="V48" i="341"/>
  <c r="T48" i="341"/>
  <c r="V47" i="341"/>
  <c r="T47" i="341"/>
  <c r="V46" i="341"/>
  <c r="T46" i="341"/>
  <c r="V45" i="341"/>
  <c r="T45" i="341"/>
  <c r="V44" i="341"/>
  <c r="T44" i="341"/>
  <c r="V43" i="341"/>
  <c r="T43" i="341"/>
  <c r="V42" i="341"/>
  <c r="T42" i="341"/>
  <c r="V41" i="341"/>
  <c r="T41" i="341"/>
  <c r="V40" i="341"/>
  <c r="T40" i="341"/>
  <c r="V39" i="341"/>
  <c r="T39" i="341"/>
  <c r="V38" i="341"/>
  <c r="T38" i="341"/>
  <c r="V37" i="341"/>
  <c r="T37" i="341"/>
  <c r="V36" i="341"/>
  <c r="T36" i="341"/>
  <c r="V35" i="341"/>
  <c r="T35" i="341"/>
  <c r="V34" i="341"/>
  <c r="T34" i="341"/>
  <c r="V33" i="341"/>
  <c r="T33" i="341"/>
  <c r="V32" i="341"/>
  <c r="T32" i="341"/>
  <c r="V31" i="341"/>
  <c r="T31" i="341"/>
  <c r="V30" i="341"/>
  <c r="T30" i="341"/>
  <c r="V29" i="341"/>
  <c r="T29" i="341"/>
  <c r="V28" i="341"/>
  <c r="T28" i="341"/>
  <c r="V27" i="341"/>
  <c r="T27" i="341"/>
  <c r="V26" i="341"/>
  <c r="T26" i="341"/>
  <c r="V25" i="341"/>
  <c r="T25" i="341"/>
  <c r="V24" i="341"/>
  <c r="T24" i="341"/>
  <c r="V23" i="341"/>
  <c r="T23" i="341"/>
  <c r="V22" i="341"/>
  <c r="T22" i="341"/>
  <c r="V21" i="341"/>
  <c r="T21" i="341"/>
  <c r="V20" i="341"/>
  <c r="T20" i="341"/>
  <c r="V19" i="341"/>
  <c r="T19" i="341"/>
  <c r="V18" i="341"/>
  <c r="T18" i="341"/>
  <c r="V17" i="341"/>
  <c r="T17" i="341"/>
  <c r="V16" i="341"/>
  <c r="T16" i="341"/>
  <c r="V15" i="341"/>
  <c r="T15" i="341"/>
  <c r="V14" i="341"/>
  <c r="T14" i="341"/>
  <c r="C7" i="340"/>
  <c r="O3" i="340"/>
  <c r="C261" i="277"/>
  <c r="C259" i="277"/>
  <c r="C258" i="277"/>
  <c r="C257" i="277"/>
  <c r="C256" i="277"/>
  <c r="C255" i="277"/>
  <c r="C254" i="277"/>
  <c r="C253" i="277"/>
  <c r="C252" i="277"/>
  <c r="C251" i="277"/>
  <c r="C249" i="277"/>
  <c r="C248" i="277"/>
  <c r="D244" i="277"/>
  <c r="H242" i="277"/>
  <c r="H241" i="277"/>
  <c r="C242" i="277"/>
  <c r="C241" i="277"/>
  <c r="H39" i="339"/>
  <c r="H38" i="339"/>
  <c r="C38" i="339"/>
  <c r="H9" i="339"/>
  <c r="H8" i="339"/>
  <c r="C8" i="339"/>
  <c r="U8" i="338"/>
  <c r="U7" i="338"/>
  <c r="E7" i="338"/>
  <c r="P8" i="336"/>
  <c r="C8" i="336"/>
  <c r="C405" i="339"/>
  <c r="C373" i="339"/>
  <c r="C341" i="339"/>
  <c r="C308" i="339"/>
  <c r="C276" i="339"/>
  <c r="C244" i="339"/>
  <c r="C211" i="339"/>
  <c r="C179" i="339"/>
  <c r="C147" i="339"/>
  <c r="C114" i="339"/>
  <c r="C77" i="339"/>
  <c r="C44" i="339"/>
  <c r="C37" i="339"/>
  <c r="H32" i="339"/>
  <c r="C7" i="339"/>
  <c r="H3" i="339"/>
  <c r="M80" i="338"/>
  <c r="M79" i="338"/>
  <c r="G16" i="338" s="1"/>
  <c r="S25" i="338"/>
  <c r="O24" i="338"/>
  <c r="M24" i="338"/>
  <c r="K24" i="338"/>
  <c r="I24" i="338"/>
  <c r="Q23" i="338"/>
  <c r="Q22" i="338"/>
  <c r="Q21" i="338"/>
  <c r="Q20" i="338"/>
  <c r="G20" i="338"/>
  <c r="G24" i="338" s="1"/>
  <c r="I19" i="338"/>
  <c r="I25" i="338" s="1"/>
  <c r="O18" i="338"/>
  <c r="O19" i="338" s="1"/>
  <c r="O25" i="338" s="1"/>
  <c r="M18" i="338"/>
  <c r="M19" i="338" s="1"/>
  <c r="K18" i="338"/>
  <c r="K19" i="338" s="1"/>
  <c r="K25" i="338" s="1"/>
  <c r="I18" i="338"/>
  <c r="Q17" i="338"/>
  <c r="Q15" i="338"/>
  <c r="Q14" i="338"/>
  <c r="W9" i="338"/>
  <c r="U9" i="338"/>
  <c r="E6" i="338"/>
  <c r="T3" i="338"/>
  <c r="L59" i="337"/>
  <c r="P58" i="337"/>
  <c r="N58" i="337"/>
  <c r="L58" i="337"/>
  <c r="S57" i="337"/>
  <c r="S59" i="337" s="1"/>
  <c r="R57" i="337"/>
  <c r="R59" i="337" s="1"/>
  <c r="Q57" i="337"/>
  <c r="Q59" i="337" s="1"/>
  <c r="P57" i="337"/>
  <c r="P59" i="337" s="1"/>
  <c r="O57" i="337"/>
  <c r="O59" i="337" s="1"/>
  <c r="N57" i="337"/>
  <c r="N59" i="337" s="1"/>
  <c r="M57" i="337"/>
  <c r="M59" i="337" s="1"/>
  <c r="L57" i="337"/>
  <c r="K57" i="337"/>
  <c r="K59" i="337" s="1"/>
  <c r="J57" i="337"/>
  <c r="J58" i="337" s="1"/>
  <c r="I57" i="337"/>
  <c r="I58" i="337" s="1"/>
  <c r="H57" i="337"/>
  <c r="H58" i="337" s="1"/>
  <c r="G57" i="337"/>
  <c r="G59" i="337" s="1"/>
  <c r="F57" i="337"/>
  <c r="F59" i="337" s="1"/>
  <c r="E57" i="337"/>
  <c r="E59" i="337" s="1"/>
  <c r="V56" i="337"/>
  <c r="T56" i="337"/>
  <c r="V55" i="337"/>
  <c r="T55" i="337"/>
  <c r="V54" i="337"/>
  <c r="T54" i="337"/>
  <c r="V53" i="337"/>
  <c r="T53" i="337"/>
  <c r="V52" i="337"/>
  <c r="T52" i="337"/>
  <c r="V51" i="337"/>
  <c r="T51" i="337"/>
  <c r="V50" i="337"/>
  <c r="T50" i="337"/>
  <c r="V49" i="337"/>
  <c r="T49" i="337"/>
  <c r="V48" i="337"/>
  <c r="T48" i="337"/>
  <c r="V47" i="337"/>
  <c r="T47" i="337"/>
  <c r="V46" i="337"/>
  <c r="T46" i="337"/>
  <c r="V45" i="337"/>
  <c r="T45" i="337"/>
  <c r="V44" i="337"/>
  <c r="T44" i="337"/>
  <c r="V43" i="337"/>
  <c r="T43" i="337"/>
  <c r="V42" i="337"/>
  <c r="T42" i="337"/>
  <c r="V41" i="337"/>
  <c r="T41" i="337"/>
  <c r="V40" i="337"/>
  <c r="T40" i="337"/>
  <c r="V39" i="337"/>
  <c r="T39" i="337"/>
  <c r="V38" i="337"/>
  <c r="T38" i="337"/>
  <c r="V37" i="337"/>
  <c r="T37" i="337"/>
  <c r="V36" i="337"/>
  <c r="T36" i="337"/>
  <c r="V35" i="337"/>
  <c r="T35" i="337"/>
  <c r="V34" i="337"/>
  <c r="T34" i="337"/>
  <c r="V33" i="337"/>
  <c r="T33" i="337"/>
  <c r="V32" i="337"/>
  <c r="T32" i="337"/>
  <c r="V31" i="337"/>
  <c r="T31" i="337"/>
  <c r="V30" i="337"/>
  <c r="T30" i="337"/>
  <c r="V29" i="337"/>
  <c r="T29" i="337"/>
  <c r="V28" i="337"/>
  <c r="T28" i="337"/>
  <c r="V27" i="337"/>
  <c r="T27" i="337"/>
  <c r="V26" i="337"/>
  <c r="T26" i="337"/>
  <c r="V25" i="337"/>
  <c r="T25" i="337"/>
  <c r="V24" i="337"/>
  <c r="T24" i="337"/>
  <c r="V23" i="337"/>
  <c r="T23" i="337"/>
  <c r="V22" i="337"/>
  <c r="T22" i="337"/>
  <c r="V21" i="337"/>
  <c r="T21" i="337"/>
  <c r="V20" i="337"/>
  <c r="T20" i="337"/>
  <c r="V19" i="337"/>
  <c r="T19" i="337"/>
  <c r="V18" i="337"/>
  <c r="T18" i="337"/>
  <c r="V17" i="337"/>
  <c r="T17" i="337"/>
  <c r="V16" i="337"/>
  <c r="T16" i="337"/>
  <c r="V15" i="337"/>
  <c r="T15" i="337"/>
  <c r="V14" i="337"/>
  <c r="T14" i="337"/>
  <c r="C7" i="336"/>
  <c r="O3" i="336"/>
  <c r="C232" i="277"/>
  <c r="C230" i="277"/>
  <c r="C229" i="277"/>
  <c r="C228" i="277"/>
  <c r="C227" i="277"/>
  <c r="C226" i="277"/>
  <c r="C225" i="277"/>
  <c r="C224" i="277"/>
  <c r="C223" i="277"/>
  <c r="C222" i="277"/>
  <c r="C220" i="277"/>
  <c r="C219" i="277"/>
  <c r="H212" i="277"/>
  <c r="H213" i="277"/>
  <c r="C213" i="277"/>
  <c r="C212" i="277"/>
  <c r="H39" i="335"/>
  <c r="H38" i="335"/>
  <c r="C38" i="335"/>
  <c r="H9" i="335"/>
  <c r="H8" i="335"/>
  <c r="C8" i="335"/>
  <c r="U8" i="334"/>
  <c r="U7" i="334"/>
  <c r="E7" i="334"/>
  <c r="P8" i="332"/>
  <c r="C8" i="332"/>
  <c r="C405" i="335"/>
  <c r="C373" i="335"/>
  <c r="C341" i="335"/>
  <c r="C308" i="335"/>
  <c r="C276" i="335"/>
  <c r="C244" i="335"/>
  <c r="C211" i="335"/>
  <c r="C179" i="335"/>
  <c r="C147" i="335"/>
  <c r="C114" i="335"/>
  <c r="C77" i="335"/>
  <c r="C44" i="335"/>
  <c r="C37" i="335"/>
  <c r="H32" i="335"/>
  <c r="C7" i="335"/>
  <c r="H3" i="335"/>
  <c r="M80" i="334"/>
  <c r="G20" i="334" s="1"/>
  <c r="M79" i="334"/>
  <c r="G16" i="334" s="1"/>
  <c r="S25" i="334"/>
  <c r="O24" i="334"/>
  <c r="M24" i="334"/>
  <c r="K24" i="334"/>
  <c r="I24" i="334"/>
  <c r="Q23" i="334"/>
  <c r="Q22" i="334"/>
  <c r="Q21" i="334"/>
  <c r="O18" i="334"/>
  <c r="O19" i="334" s="1"/>
  <c r="M18" i="334"/>
  <c r="M19" i="334" s="1"/>
  <c r="K18" i="334"/>
  <c r="K19" i="334" s="1"/>
  <c r="K25" i="334" s="1"/>
  <c r="I18" i="334"/>
  <c r="I19" i="334" s="1"/>
  <c r="Q17" i="334"/>
  <c r="Q15" i="334"/>
  <c r="Q14" i="334"/>
  <c r="D215" i="277" s="1"/>
  <c r="W9" i="334"/>
  <c r="U9" i="334"/>
  <c r="E6" i="334"/>
  <c r="T3" i="334"/>
  <c r="K58" i="333"/>
  <c r="S57" i="333"/>
  <c r="S59" i="333" s="1"/>
  <c r="R57" i="333"/>
  <c r="R59" i="333" s="1"/>
  <c r="Q57" i="333"/>
  <c r="Q59" i="333" s="1"/>
  <c r="P57" i="333"/>
  <c r="P59" i="333" s="1"/>
  <c r="O57" i="333"/>
  <c r="O59" i="333" s="1"/>
  <c r="N57" i="333"/>
  <c r="N59" i="333" s="1"/>
  <c r="M57" i="333"/>
  <c r="M59" i="333" s="1"/>
  <c r="L57" i="333"/>
  <c r="L58" i="333" s="1"/>
  <c r="K57" i="333"/>
  <c r="K59" i="333" s="1"/>
  <c r="J57" i="333"/>
  <c r="J58" i="333" s="1"/>
  <c r="I57" i="333"/>
  <c r="I58" i="333" s="1"/>
  <c r="H57" i="333"/>
  <c r="H58" i="333" s="1"/>
  <c r="G57" i="333"/>
  <c r="G59" i="333" s="1"/>
  <c r="F57" i="333"/>
  <c r="F59" i="333" s="1"/>
  <c r="E57" i="333"/>
  <c r="E59" i="333" s="1"/>
  <c r="V56" i="333"/>
  <c r="T56" i="333"/>
  <c r="V55" i="333"/>
  <c r="T55" i="333"/>
  <c r="V54" i="333"/>
  <c r="T54" i="333"/>
  <c r="V53" i="333"/>
  <c r="T53" i="333"/>
  <c r="V52" i="333"/>
  <c r="T52" i="333"/>
  <c r="V51" i="333"/>
  <c r="T51" i="333"/>
  <c r="V50" i="333"/>
  <c r="T50" i="333"/>
  <c r="V49" i="333"/>
  <c r="T49" i="333"/>
  <c r="V48" i="333"/>
  <c r="T48" i="333"/>
  <c r="V47" i="333"/>
  <c r="T47" i="333"/>
  <c r="V46" i="333"/>
  <c r="T46" i="333"/>
  <c r="V45" i="333"/>
  <c r="T45" i="333"/>
  <c r="V44" i="333"/>
  <c r="T44" i="333"/>
  <c r="V43" i="333"/>
  <c r="T43" i="333"/>
  <c r="V42" i="333"/>
  <c r="T42" i="333"/>
  <c r="V41" i="333"/>
  <c r="T41" i="333"/>
  <c r="V40" i="333"/>
  <c r="T40" i="333"/>
  <c r="V39" i="333"/>
  <c r="T39" i="333"/>
  <c r="V38" i="333"/>
  <c r="T38" i="333"/>
  <c r="V37" i="333"/>
  <c r="T37" i="333"/>
  <c r="V36" i="333"/>
  <c r="T36" i="333"/>
  <c r="V35" i="333"/>
  <c r="T35" i="333"/>
  <c r="V34" i="333"/>
  <c r="T34" i="333"/>
  <c r="V33" i="333"/>
  <c r="T33" i="333"/>
  <c r="V32" i="333"/>
  <c r="T32" i="333"/>
  <c r="V31" i="333"/>
  <c r="T31" i="333"/>
  <c r="V30" i="333"/>
  <c r="T30" i="333"/>
  <c r="V29" i="333"/>
  <c r="T29" i="333"/>
  <c r="V28" i="333"/>
  <c r="T28" i="333"/>
  <c r="V27" i="333"/>
  <c r="T27" i="333"/>
  <c r="V26" i="333"/>
  <c r="T26" i="333"/>
  <c r="V25" i="333"/>
  <c r="T25" i="333"/>
  <c r="V24" i="333"/>
  <c r="T24" i="333"/>
  <c r="V23" i="333"/>
  <c r="T23" i="333"/>
  <c r="V22" i="333"/>
  <c r="T22" i="333"/>
  <c r="V21" i="333"/>
  <c r="T21" i="333"/>
  <c r="V20" i="333"/>
  <c r="T20" i="333"/>
  <c r="V19" i="333"/>
  <c r="T19" i="333"/>
  <c r="V18" i="333"/>
  <c r="T18" i="333"/>
  <c r="V17" i="333"/>
  <c r="T17" i="333"/>
  <c r="V16" i="333"/>
  <c r="T16" i="333"/>
  <c r="V15" i="333"/>
  <c r="T15" i="333"/>
  <c r="V14" i="333"/>
  <c r="T14" i="333"/>
  <c r="C7" i="332"/>
  <c r="O3" i="332"/>
  <c r="C203" i="277"/>
  <c r="C202" i="277"/>
  <c r="C201" i="277"/>
  <c r="C200" i="277"/>
  <c r="C199" i="277"/>
  <c r="C198" i="277"/>
  <c r="C197" i="277"/>
  <c r="C196" i="277"/>
  <c r="C195" i="277"/>
  <c r="C194" i="277"/>
  <c r="C193" i="277"/>
  <c r="C191" i="277"/>
  <c r="C190" i="277"/>
  <c r="F186" i="277"/>
  <c r="D186" i="277"/>
  <c r="C184" i="277"/>
  <c r="H184" i="277"/>
  <c r="H183" i="277"/>
  <c r="C183" i="277"/>
  <c r="H39" i="331"/>
  <c r="H38" i="331"/>
  <c r="C38" i="331"/>
  <c r="H9" i="331"/>
  <c r="H8" i="331"/>
  <c r="C8" i="331"/>
  <c r="U8" i="330"/>
  <c r="U7" i="330"/>
  <c r="E7" i="330"/>
  <c r="P8" i="328"/>
  <c r="C8" i="328"/>
  <c r="C405" i="331"/>
  <c r="C373" i="331"/>
  <c r="C341" i="331"/>
  <c r="C308" i="331"/>
  <c r="C276" i="331"/>
  <c r="C244" i="331"/>
  <c r="C211" i="331"/>
  <c r="C179" i="331"/>
  <c r="C147" i="331"/>
  <c r="C114" i="331"/>
  <c r="C77" i="331"/>
  <c r="C44" i="331"/>
  <c r="C37" i="331"/>
  <c r="H32" i="331"/>
  <c r="C7" i="331"/>
  <c r="H3" i="331"/>
  <c r="M80" i="330"/>
  <c r="G20" i="330" s="1"/>
  <c r="G24" i="330" s="1"/>
  <c r="M79" i="330"/>
  <c r="G16" i="330" s="1"/>
  <c r="S25" i="330"/>
  <c r="O24" i="330"/>
  <c r="M24" i="330"/>
  <c r="K24" i="330"/>
  <c r="I24" i="330"/>
  <c r="Q23" i="330"/>
  <c r="Q22" i="330"/>
  <c r="Q21" i="330"/>
  <c r="O18" i="330"/>
  <c r="O19" i="330" s="1"/>
  <c r="M18" i="330"/>
  <c r="M19" i="330" s="1"/>
  <c r="M25" i="330" s="1"/>
  <c r="K18" i="330"/>
  <c r="K19" i="330" s="1"/>
  <c r="K25" i="330" s="1"/>
  <c r="I18" i="330"/>
  <c r="I19" i="330" s="1"/>
  <c r="I25" i="330" s="1"/>
  <c r="Q17" i="330"/>
  <c r="Q15" i="330"/>
  <c r="Q14" i="330"/>
  <c r="W9" i="330"/>
  <c r="U9" i="330"/>
  <c r="E6" i="330"/>
  <c r="T3" i="330"/>
  <c r="J59" i="329"/>
  <c r="N58" i="329"/>
  <c r="L58" i="329"/>
  <c r="S57" i="329"/>
  <c r="S59" i="329" s="1"/>
  <c r="R57" i="329"/>
  <c r="R59" i="329" s="1"/>
  <c r="Q57" i="329"/>
  <c r="Q59" i="329" s="1"/>
  <c r="P57" i="329"/>
  <c r="P59" i="329" s="1"/>
  <c r="O57" i="329"/>
  <c r="O59" i="329" s="1"/>
  <c r="N57" i="329"/>
  <c r="N59" i="329" s="1"/>
  <c r="M57" i="329"/>
  <c r="M59" i="329" s="1"/>
  <c r="L57" i="329"/>
  <c r="L59" i="329" s="1"/>
  <c r="K57" i="329"/>
  <c r="K59" i="329" s="1"/>
  <c r="J57" i="329"/>
  <c r="J58" i="329" s="1"/>
  <c r="I57" i="329"/>
  <c r="I58" i="329" s="1"/>
  <c r="H57" i="329"/>
  <c r="H58" i="329" s="1"/>
  <c r="G57" i="329"/>
  <c r="G59" i="329" s="1"/>
  <c r="F57" i="329"/>
  <c r="F59" i="329" s="1"/>
  <c r="E57" i="329"/>
  <c r="E59" i="329" s="1"/>
  <c r="S54" i="328" s="1"/>
  <c r="V56" i="329"/>
  <c r="T56" i="329"/>
  <c r="V55" i="329"/>
  <c r="T55" i="329"/>
  <c r="V54" i="329"/>
  <c r="T54" i="329"/>
  <c r="V53" i="329"/>
  <c r="T53" i="329"/>
  <c r="V52" i="329"/>
  <c r="T52" i="329"/>
  <c r="V51" i="329"/>
  <c r="T51" i="329"/>
  <c r="V50" i="329"/>
  <c r="T50" i="329"/>
  <c r="V49" i="329"/>
  <c r="T49" i="329"/>
  <c r="V48" i="329"/>
  <c r="T48" i="329"/>
  <c r="V47" i="329"/>
  <c r="T47" i="329"/>
  <c r="V46" i="329"/>
  <c r="T46" i="329"/>
  <c r="V45" i="329"/>
  <c r="T45" i="329"/>
  <c r="V44" i="329"/>
  <c r="T44" i="329"/>
  <c r="V43" i="329"/>
  <c r="T43" i="329"/>
  <c r="V42" i="329"/>
  <c r="T42" i="329"/>
  <c r="V41" i="329"/>
  <c r="T41" i="329"/>
  <c r="V40" i="329"/>
  <c r="T40" i="329"/>
  <c r="V39" i="329"/>
  <c r="T39" i="329"/>
  <c r="V38" i="329"/>
  <c r="T38" i="329"/>
  <c r="V37" i="329"/>
  <c r="T37" i="329"/>
  <c r="V36" i="329"/>
  <c r="T36" i="329"/>
  <c r="V35" i="329"/>
  <c r="T35" i="329"/>
  <c r="V34" i="329"/>
  <c r="T34" i="329"/>
  <c r="V33" i="329"/>
  <c r="T33" i="329"/>
  <c r="V32" i="329"/>
  <c r="T32" i="329"/>
  <c r="V31" i="329"/>
  <c r="T31" i="329"/>
  <c r="V30" i="329"/>
  <c r="T30" i="329"/>
  <c r="V29" i="329"/>
  <c r="T29" i="329"/>
  <c r="V28" i="329"/>
  <c r="T28" i="329"/>
  <c r="V27" i="329"/>
  <c r="T27" i="329"/>
  <c r="V26" i="329"/>
  <c r="T26" i="329"/>
  <c r="V25" i="329"/>
  <c r="T25" i="329"/>
  <c r="V24" i="329"/>
  <c r="T24" i="329"/>
  <c r="V23" i="329"/>
  <c r="T23" i="329"/>
  <c r="V22" i="329"/>
  <c r="T22" i="329"/>
  <c r="V21" i="329"/>
  <c r="T21" i="329"/>
  <c r="V20" i="329"/>
  <c r="T20" i="329"/>
  <c r="V19" i="329"/>
  <c r="T19" i="329"/>
  <c r="V18" i="329"/>
  <c r="T18" i="329"/>
  <c r="V17" i="329"/>
  <c r="T17" i="329"/>
  <c r="V16" i="329"/>
  <c r="T16" i="329"/>
  <c r="V15" i="329"/>
  <c r="T15" i="329"/>
  <c r="V14" i="329"/>
  <c r="T14" i="329"/>
  <c r="C7" i="328"/>
  <c r="O3" i="328"/>
  <c r="S54" i="340" l="1"/>
  <c r="R58" i="337"/>
  <c r="S54" i="336"/>
  <c r="O58" i="333"/>
  <c r="M58" i="333"/>
  <c r="S52" i="332" s="1"/>
  <c r="O25" i="334"/>
  <c r="O25" i="330"/>
  <c r="M25" i="334"/>
  <c r="Q24" i="338"/>
  <c r="M25" i="338"/>
  <c r="I25" i="334"/>
  <c r="M25" i="342"/>
  <c r="F58" i="337"/>
  <c r="J59" i="333"/>
  <c r="L59" i="333"/>
  <c r="S54" i="332" s="1"/>
  <c r="K58" i="341"/>
  <c r="Q58" i="341"/>
  <c r="K58" i="329"/>
  <c r="M58" i="329"/>
  <c r="I59" i="329"/>
  <c r="N58" i="333"/>
  <c r="I59" i="333"/>
  <c r="E58" i="337"/>
  <c r="G58" i="337"/>
  <c r="M58" i="337"/>
  <c r="O58" i="337"/>
  <c r="Q58" i="337"/>
  <c r="S58" i="337"/>
  <c r="S52" i="336" s="1"/>
  <c r="E58" i="341"/>
  <c r="N58" i="341"/>
  <c r="H59" i="341"/>
  <c r="T57" i="337"/>
  <c r="N169" i="336" s="1"/>
  <c r="T57" i="333"/>
  <c r="N169" i="332" s="1"/>
  <c r="T57" i="329"/>
  <c r="N169" i="328" s="1"/>
  <c r="Q16" i="342"/>
  <c r="G18" i="342"/>
  <c r="G19" i="342" s="1"/>
  <c r="G25" i="342" s="1"/>
  <c r="Q18" i="342"/>
  <c r="F273" i="277" s="1"/>
  <c r="T57" i="341"/>
  <c r="N169" i="340" s="1"/>
  <c r="L58" i="341"/>
  <c r="I59" i="341"/>
  <c r="Q20" i="342"/>
  <c r="Q24" i="342" s="1"/>
  <c r="M58" i="341"/>
  <c r="J59" i="341"/>
  <c r="O58" i="341"/>
  <c r="P58" i="341"/>
  <c r="S52" i="340" s="1"/>
  <c r="F58" i="341"/>
  <c r="R58" i="341"/>
  <c r="G58" i="341"/>
  <c r="S58" i="341"/>
  <c r="Q16" i="338"/>
  <c r="G18" i="338"/>
  <c r="G19" i="338" s="1"/>
  <c r="G25" i="338" s="1"/>
  <c r="Q18" i="338"/>
  <c r="F244" i="277" s="1"/>
  <c r="H244" i="277" s="1"/>
  <c r="K58" i="337"/>
  <c r="H59" i="337"/>
  <c r="I59" i="337"/>
  <c r="J59" i="337"/>
  <c r="Q16" i="334"/>
  <c r="G18" i="334"/>
  <c r="G19" i="334" s="1"/>
  <c r="Q20" i="334"/>
  <c r="Q24" i="334" s="1"/>
  <c r="G24" i="334"/>
  <c r="Q18" i="334"/>
  <c r="F215" i="277" s="1"/>
  <c r="H215" i="277" s="1"/>
  <c r="H59" i="333"/>
  <c r="P58" i="333"/>
  <c r="E58" i="333"/>
  <c r="Q58" i="333"/>
  <c r="F58" i="333"/>
  <c r="R58" i="333"/>
  <c r="G58" i="333"/>
  <c r="S58" i="333"/>
  <c r="Q16" i="330"/>
  <c r="G18" i="330"/>
  <c r="G19" i="330" s="1"/>
  <c r="G25" i="330" s="1"/>
  <c r="Q18" i="330"/>
  <c r="H59" i="329"/>
  <c r="Q20" i="330"/>
  <c r="Q24" i="330" s="1"/>
  <c r="O58" i="329"/>
  <c r="P58" i="329"/>
  <c r="E58" i="329"/>
  <c r="S52" i="328" s="1"/>
  <c r="Q58" i="329"/>
  <c r="F58" i="329"/>
  <c r="R58" i="329"/>
  <c r="G58" i="329"/>
  <c r="S58" i="329"/>
  <c r="C174" i="277"/>
  <c r="C172" i="277"/>
  <c r="C171" i="277"/>
  <c r="C170" i="277"/>
  <c r="C169" i="277"/>
  <c r="C168" i="277"/>
  <c r="C166" i="277"/>
  <c r="C165" i="277"/>
  <c r="C164" i="277"/>
  <c r="C162" i="277"/>
  <c r="C161" i="277"/>
  <c r="C155" i="277"/>
  <c r="H155" i="277"/>
  <c r="H154" i="277"/>
  <c r="C154" i="277"/>
  <c r="C269" i="277"/>
  <c r="C240" i="277"/>
  <c r="C211" i="277"/>
  <c r="C182" i="277"/>
  <c r="C153" i="277"/>
  <c r="C268" i="277"/>
  <c r="A265" i="277" s="1"/>
  <c r="C239" i="277"/>
  <c r="A236" i="277" s="1"/>
  <c r="C210" i="277"/>
  <c r="A207" i="277" s="1"/>
  <c r="C181" i="277"/>
  <c r="A178" i="277" s="1"/>
  <c r="C152" i="277"/>
  <c r="A149" i="277" s="1"/>
  <c r="C289" i="277"/>
  <c r="H273" i="277"/>
  <c r="C267" i="277"/>
  <c r="A264" i="277" s="1"/>
  <c r="C260" i="277"/>
  <c r="C238" i="277"/>
  <c r="A235" i="277" s="1"/>
  <c r="C231" i="277"/>
  <c r="C209" i="277"/>
  <c r="A206" i="277" s="1"/>
  <c r="H186" i="277"/>
  <c r="C180" i="277"/>
  <c r="A177" i="277" s="1"/>
  <c r="C173" i="277"/>
  <c r="C167" i="277"/>
  <c r="C151" i="277"/>
  <c r="A148" i="277" s="1"/>
  <c r="H39" i="319"/>
  <c r="H38" i="319"/>
  <c r="C38" i="319"/>
  <c r="H9" i="319"/>
  <c r="H8" i="319"/>
  <c r="C8" i="319"/>
  <c r="U8" i="318"/>
  <c r="U7" i="318"/>
  <c r="E7" i="318"/>
  <c r="P8" i="316"/>
  <c r="C8" i="316"/>
  <c r="C405" i="319"/>
  <c r="C373" i="319"/>
  <c r="C341" i="319"/>
  <c r="C308" i="319"/>
  <c r="C276" i="319"/>
  <c r="C244" i="319"/>
  <c r="C211" i="319"/>
  <c r="C179" i="319"/>
  <c r="C147" i="319"/>
  <c r="C114" i="319"/>
  <c r="C77" i="319"/>
  <c r="C44" i="319"/>
  <c r="C37" i="319"/>
  <c r="H32" i="319"/>
  <c r="C7" i="319"/>
  <c r="H3" i="319"/>
  <c r="M80" i="318"/>
  <c r="G20" i="318" s="1"/>
  <c r="M79" i="318"/>
  <c r="G16" i="318" s="1"/>
  <c r="S25" i="318"/>
  <c r="O24" i="318"/>
  <c r="M24" i="318"/>
  <c r="K24" i="318"/>
  <c r="I24" i="318"/>
  <c r="Q23" i="318"/>
  <c r="Q22" i="318"/>
  <c r="Q21" i="318"/>
  <c r="O18" i="318"/>
  <c r="O19" i="318" s="1"/>
  <c r="O25" i="318" s="1"/>
  <c r="M18" i="318"/>
  <c r="M19" i="318" s="1"/>
  <c r="K18" i="318"/>
  <c r="K19" i="318" s="1"/>
  <c r="I18" i="318"/>
  <c r="I19" i="318" s="1"/>
  <c r="Q17" i="318"/>
  <c r="Q15" i="318"/>
  <c r="Q14" i="318"/>
  <c r="D157" i="277" s="1"/>
  <c r="W9" i="318"/>
  <c r="U9" i="318"/>
  <c r="E6" i="318"/>
  <c r="T3" i="318"/>
  <c r="L59" i="317"/>
  <c r="J59" i="317"/>
  <c r="L58" i="317"/>
  <c r="J58" i="317"/>
  <c r="S57" i="317"/>
  <c r="S59" i="317" s="1"/>
  <c r="R57" i="317"/>
  <c r="R59" i="317" s="1"/>
  <c r="Q57" i="317"/>
  <c r="Q59" i="317" s="1"/>
  <c r="P57" i="317"/>
  <c r="P59" i="317" s="1"/>
  <c r="O57" i="317"/>
  <c r="O59" i="317" s="1"/>
  <c r="N57" i="317"/>
  <c r="N59" i="317" s="1"/>
  <c r="M57" i="317"/>
  <c r="M59" i="317" s="1"/>
  <c r="L57" i="317"/>
  <c r="K57" i="317"/>
  <c r="K59" i="317" s="1"/>
  <c r="J57" i="317"/>
  <c r="I57" i="317"/>
  <c r="I59" i="317" s="1"/>
  <c r="H57" i="317"/>
  <c r="H58" i="317" s="1"/>
  <c r="G57" i="317"/>
  <c r="G59" i="317" s="1"/>
  <c r="F57" i="317"/>
  <c r="F59" i="317" s="1"/>
  <c r="E57" i="317"/>
  <c r="E59" i="317" s="1"/>
  <c r="V56" i="317"/>
  <c r="T56" i="317"/>
  <c r="V55" i="317"/>
  <c r="T55" i="317"/>
  <c r="V54" i="317"/>
  <c r="T54" i="317"/>
  <c r="V53" i="317"/>
  <c r="T53" i="317"/>
  <c r="V52" i="317"/>
  <c r="T52" i="317"/>
  <c r="V51" i="317"/>
  <c r="T51" i="317"/>
  <c r="V50" i="317"/>
  <c r="T50" i="317"/>
  <c r="V49" i="317"/>
  <c r="T49" i="317"/>
  <c r="V48" i="317"/>
  <c r="T48" i="317"/>
  <c r="V47" i="317"/>
  <c r="T47" i="317"/>
  <c r="V46" i="317"/>
  <c r="T46" i="317"/>
  <c r="V45" i="317"/>
  <c r="T45" i="317"/>
  <c r="V44" i="317"/>
  <c r="T44" i="317"/>
  <c r="V43" i="317"/>
  <c r="T43" i="317"/>
  <c r="V42" i="317"/>
  <c r="T42" i="317"/>
  <c r="V41" i="317"/>
  <c r="T41" i="317"/>
  <c r="V40" i="317"/>
  <c r="T40" i="317"/>
  <c r="V39" i="317"/>
  <c r="T39" i="317"/>
  <c r="V38" i="317"/>
  <c r="T38" i="317"/>
  <c r="V37" i="317"/>
  <c r="T37" i="317"/>
  <c r="V36" i="317"/>
  <c r="T36" i="317"/>
  <c r="V35" i="317"/>
  <c r="T35" i="317"/>
  <c r="V34" i="317"/>
  <c r="T34" i="317"/>
  <c r="V33" i="317"/>
  <c r="T33" i="317"/>
  <c r="V32" i="317"/>
  <c r="T32" i="317"/>
  <c r="V31" i="317"/>
  <c r="T31" i="317"/>
  <c r="V30" i="317"/>
  <c r="T30" i="317"/>
  <c r="V29" i="317"/>
  <c r="T29" i="317"/>
  <c r="V28" i="317"/>
  <c r="T28" i="317"/>
  <c r="V27" i="317"/>
  <c r="T27" i="317"/>
  <c r="V26" i="317"/>
  <c r="T26" i="317"/>
  <c r="V25" i="317"/>
  <c r="T25" i="317"/>
  <c r="V24" i="317"/>
  <c r="T24" i="317"/>
  <c r="V23" i="317"/>
  <c r="T23" i="317"/>
  <c r="V22" i="317"/>
  <c r="T22" i="317"/>
  <c r="V21" i="317"/>
  <c r="T21" i="317"/>
  <c r="V20" i="317"/>
  <c r="T20" i="317"/>
  <c r="V19" i="317"/>
  <c r="T19" i="317"/>
  <c r="V18" i="317"/>
  <c r="T18" i="317"/>
  <c r="V17" i="317"/>
  <c r="T17" i="317"/>
  <c r="V16" i="317"/>
  <c r="T16" i="317"/>
  <c r="V15" i="317"/>
  <c r="T15" i="317"/>
  <c r="V14" i="317"/>
  <c r="T14" i="317"/>
  <c r="C7" i="316"/>
  <c r="O3" i="316"/>
  <c r="S54" i="316" l="1"/>
  <c r="Q19" i="334"/>
  <c r="Q25" i="334" s="1"/>
  <c r="I25" i="318"/>
  <c r="K25" i="318"/>
  <c r="M25" i="318"/>
  <c r="I58" i="317"/>
  <c r="K58" i="317"/>
  <c r="T57" i="317"/>
  <c r="N169" i="316" s="1"/>
  <c r="Q19" i="342"/>
  <c r="Q25" i="342" s="1"/>
  <c r="Q19" i="338"/>
  <c r="Q25" i="338" s="1"/>
  <c r="G25" i="334"/>
  <c r="Q19" i="330"/>
  <c r="Q25" i="330" s="1"/>
  <c r="Q16" i="318"/>
  <c r="Q18" i="318" s="1"/>
  <c r="F157" i="277" s="1"/>
  <c r="H157" i="277" s="1"/>
  <c r="G18" i="318"/>
  <c r="G19" i="318" s="1"/>
  <c r="G24" i="318"/>
  <c r="Q20" i="318"/>
  <c r="Q24" i="318" s="1"/>
  <c r="H59" i="317"/>
  <c r="M58" i="317"/>
  <c r="N58" i="317"/>
  <c r="O58" i="317"/>
  <c r="P58" i="317"/>
  <c r="S52" i="316" s="1"/>
  <c r="E58" i="317"/>
  <c r="Q58" i="317"/>
  <c r="F58" i="317"/>
  <c r="R58" i="317"/>
  <c r="G58" i="317"/>
  <c r="S58" i="317"/>
  <c r="Q19" i="318" l="1"/>
  <c r="Q25" i="318"/>
  <c r="G25" i="318"/>
  <c r="C124" i="277" l="1"/>
  <c r="C95" i="277"/>
  <c r="C66" i="277"/>
  <c r="C37" i="277"/>
  <c r="C8" i="277"/>
  <c r="H39" i="315"/>
  <c r="C38" i="315"/>
  <c r="H9" i="315"/>
  <c r="C8" i="315"/>
  <c r="U8" i="314"/>
  <c r="E7" i="314"/>
  <c r="C8" i="312"/>
  <c r="H39" i="311"/>
  <c r="C38" i="311"/>
  <c r="H9" i="311"/>
  <c r="C8" i="311"/>
  <c r="U8" i="310"/>
  <c r="E7" i="310"/>
  <c r="C8" i="308"/>
  <c r="H39" i="307"/>
  <c r="C38" i="307"/>
  <c r="H9" i="307"/>
  <c r="C8" i="307"/>
  <c r="U8" i="306"/>
  <c r="E7" i="306"/>
  <c r="C8" i="304"/>
  <c r="C38" i="291"/>
  <c r="H39" i="291"/>
  <c r="H9" i="291"/>
  <c r="C8" i="291"/>
  <c r="U8" i="290"/>
  <c r="E7" i="290"/>
  <c r="C8" i="298"/>
  <c r="C38" i="126"/>
  <c r="H39" i="126"/>
  <c r="C8" i="126" l="1"/>
  <c r="H9" i="126"/>
  <c r="U8" i="21"/>
  <c r="E7" i="21"/>
  <c r="C8" i="185"/>
  <c r="C123" i="277" l="1"/>
  <c r="A120" i="277" s="1"/>
  <c r="C94" i="277"/>
  <c r="C65" i="277"/>
  <c r="C36" i="277"/>
  <c r="C7" i="277"/>
  <c r="E194" i="185" l="1"/>
  <c r="C145" i="277" l="1"/>
  <c r="C144" i="277"/>
  <c r="C143" i="277"/>
  <c r="C142" i="277"/>
  <c r="C141" i="277"/>
  <c r="C140" i="277"/>
  <c r="C139" i="277"/>
  <c r="C138" i="277"/>
  <c r="C137" i="277"/>
  <c r="C136" i="277"/>
  <c r="C135" i="277"/>
  <c r="C133" i="277"/>
  <c r="C132" i="277"/>
  <c r="H126" i="277"/>
  <c r="H125" i="277"/>
  <c r="C126" i="277"/>
  <c r="C125" i="277"/>
  <c r="C116" i="277"/>
  <c r="C28" i="277"/>
  <c r="C57" i="277"/>
  <c r="C115" i="277"/>
  <c r="C114" i="277"/>
  <c r="C113" i="277"/>
  <c r="C112" i="277"/>
  <c r="C111" i="277"/>
  <c r="C110" i="277"/>
  <c r="C109" i="277"/>
  <c r="C108" i="277"/>
  <c r="C107" i="277"/>
  <c r="C106" i="277"/>
  <c r="C104" i="277"/>
  <c r="C103" i="277"/>
  <c r="H97" i="277"/>
  <c r="H96" i="277"/>
  <c r="C97" i="277"/>
  <c r="C96" i="277"/>
  <c r="C87" i="277"/>
  <c r="C86" i="277"/>
  <c r="C85" i="277"/>
  <c r="C84" i="277"/>
  <c r="C83" i="277"/>
  <c r="C82" i="277"/>
  <c r="C81" i="277"/>
  <c r="C80" i="277"/>
  <c r="C79" i="277"/>
  <c r="C78" i="277"/>
  <c r="C77" i="277"/>
  <c r="C75" i="277"/>
  <c r="C74" i="277"/>
  <c r="H68" i="277"/>
  <c r="H67" i="277"/>
  <c r="C68" i="277"/>
  <c r="C67" i="277"/>
  <c r="C38" i="277"/>
  <c r="C58" i="277"/>
  <c r="C56" i="277"/>
  <c r="C55" i="277"/>
  <c r="C54" i="277"/>
  <c r="C53" i="277"/>
  <c r="C52" i="277"/>
  <c r="C51" i="277"/>
  <c r="C50" i="277"/>
  <c r="C49" i="277"/>
  <c r="C48" i="277"/>
  <c r="C46" i="277"/>
  <c r="C45" i="277" l="1"/>
  <c r="H39" i="277"/>
  <c r="H38" i="277"/>
  <c r="C39" i="277"/>
  <c r="H38" i="315"/>
  <c r="H8" i="315"/>
  <c r="U7" i="314"/>
  <c r="P8" i="312"/>
  <c r="C405" i="315"/>
  <c r="C373" i="315"/>
  <c r="C341" i="315"/>
  <c r="C308" i="315"/>
  <c r="C276" i="315"/>
  <c r="C244" i="315"/>
  <c r="C211" i="315"/>
  <c r="C179" i="315"/>
  <c r="C147" i="315"/>
  <c r="C114" i="315"/>
  <c r="C77" i="315"/>
  <c r="C44" i="315"/>
  <c r="C37" i="315"/>
  <c r="H32" i="315"/>
  <c r="C7" i="315"/>
  <c r="H3" i="315"/>
  <c r="M80" i="314"/>
  <c r="G20" i="314" s="1"/>
  <c r="G24" i="314" s="1"/>
  <c r="M79" i="314"/>
  <c r="G16" i="314" s="1"/>
  <c r="S25" i="314"/>
  <c r="O24" i="314"/>
  <c r="M24" i="314"/>
  <c r="K24" i="314"/>
  <c r="I24" i="314"/>
  <c r="Q23" i="314"/>
  <c r="Q22" i="314"/>
  <c r="Q21" i="314"/>
  <c r="O18" i="314"/>
  <c r="O19" i="314" s="1"/>
  <c r="O25" i="314" s="1"/>
  <c r="M18" i="314"/>
  <c r="M19" i="314" s="1"/>
  <c r="K18" i="314"/>
  <c r="K19" i="314" s="1"/>
  <c r="K25" i="314" s="1"/>
  <c r="I18" i="314"/>
  <c r="I19" i="314" s="1"/>
  <c r="Q17" i="314"/>
  <c r="Q15" i="314"/>
  <c r="Q14" i="314"/>
  <c r="D128" i="277" s="1"/>
  <c r="W9" i="314"/>
  <c r="U9" i="314"/>
  <c r="E6" i="314"/>
  <c r="T3" i="314"/>
  <c r="R58" i="313"/>
  <c r="S57" i="313"/>
  <c r="S58" i="313" s="1"/>
  <c r="R57" i="313"/>
  <c r="R59" i="313" s="1"/>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8" i="313" s="1"/>
  <c r="E57" i="313"/>
  <c r="E58" i="313" s="1"/>
  <c r="V56" i="313"/>
  <c r="T56" i="313"/>
  <c r="V55" i="313"/>
  <c r="T55" i="313"/>
  <c r="V54" i="313"/>
  <c r="T54" i="313"/>
  <c r="V53" i="313"/>
  <c r="T53" i="313"/>
  <c r="V52" i="313"/>
  <c r="T52" i="313"/>
  <c r="V51" i="313"/>
  <c r="T51" i="313"/>
  <c r="V50" i="313"/>
  <c r="T50" i="313"/>
  <c r="V49" i="313"/>
  <c r="T49" i="313"/>
  <c r="V48" i="313"/>
  <c r="T48" i="313"/>
  <c r="V47" i="313"/>
  <c r="T47" i="313"/>
  <c r="V46" i="313"/>
  <c r="T46" i="313"/>
  <c r="V45" i="313"/>
  <c r="T45" i="313"/>
  <c r="V44" i="313"/>
  <c r="T44" i="313"/>
  <c r="V43" i="313"/>
  <c r="T43" i="313"/>
  <c r="V42" i="313"/>
  <c r="T42" i="313"/>
  <c r="V41" i="313"/>
  <c r="T41" i="313"/>
  <c r="V40" i="313"/>
  <c r="T40" i="313"/>
  <c r="V39" i="313"/>
  <c r="T39" i="313"/>
  <c r="V38" i="313"/>
  <c r="T38" i="313"/>
  <c r="V37" i="313"/>
  <c r="T37" i="313"/>
  <c r="V36" i="313"/>
  <c r="T36" i="313"/>
  <c r="V35" i="313"/>
  <c r="T35" i="313"/>
  <c r="V34" i="313"/>
  <c r="T34" i="313"/>
  <c r="V33" i="313"/>
  <c r="T33" i="313"/>
  <c r="V32" i="313"/>
  <c r="T32" i="313"/>
  <c r="V31" i="313"/>
  <c r="T31" i="313"/>
  <c r="V30" i="313"/>
  <c r="T30" i="313"/>
  <c r="V29" i="313"/>
  <c r="T29" i="313"/>
  <c r="V28" i="313"/>
  <c r="T28" i="313"/>
  <c r="V27" i="313"/>
  <c r="T27" i="313"/>
  <c r="V26" i="313"/>
  <c r="T26" i="313"/>
  <c r="V25" i="313"/>
  <c r="T25" i="313"/>
  <c r="V24" i="313"/>
  <c r="T24" i="313"/>
  <c r="V23" i="313"/>
  <c r="T23" i="313"/>
  <c r="V22" i="313"/>
  <c r="T22" i="313"/>
  <c r="V21" i="313"/>
  <c r="T21" i="313"/>
  <c r="V20" i="313"/>
  <c r="T20" i="313"/>
  <c r="V19" i="313"/>
  <c r="T19" i="313"/>
  <c r="V18" i="313"/>
  <c r="T18" i="313"/>
  <c r="V17" i="313"/>
  <c r="T17" i="313"/>
  <c r="V16" i="313"/>
  <c r="T16" i="313"/>
  <c r="V15" i="313"/>
  <c r="T15" i="313"/>
  <c r="V14" i="313"/>
  <c r="T14" i="313"/>
  <c r="C7" i="312"/>
  <c r="O3" i="312"/>
  <c r="H38" i="311"/>
  <c r="H8" i="311"/>
  <c r="U7" i="310"/>
  <c r="P8" i="308"/>
  <c r="C405" i="311"/>
  <c r="C373" i="311"/>
  <c r="C341" i="311"/>
  <c r="C308" i="311"/>
  <c r="C276" i="311"/>
  <c r="C244" i="311"/>
  <c r="C211" i="311"/>
  <c r="C179" i="311"/>
  <c r="C147" i="311"/>
  <c r="C114" i="311"/>
  <c r="C77" i="311"/>
  <c r="C44" i="311"/>
  <c r="C37" i="311"/>
  <c r="H32" i="311"/>
  <c r="C7" i="311"/>
  <c r="H3" i="311"/>
  <c r="M80" i="310"/>
  <c r="G20" i="310" s="1"/>
  <c r="M7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D99" i="277" s="1"/>
  <c r="W9" i="310"/>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T56" i="309"/>
  <c r="V55" i="309"/>
  <c r="T55" i="309"/>
  <c r="V54" i="309"/>
  <c r="T54" i="309"/>
  <c r="V53" i="309"/>
  <c r="T53" i="309"/>
  <c r="V52" i="309"/>
  <c r="T52" i="309"/>
  <c r="V51" i="309"/>
  <c r="T51" i="309"/>
  <c r="V50" i="309"/>
  <c r="T50" i="309"/>
  <c r="V49" i="309"/>
  <c r="T49" i="309"/>
  <c r="V48" i="309"/>
  <c r="T48" i="309"/>
  <c r="V47" i="309"/>
  <c r="T47" i="309"/>
  <c r="V46" i="309"/>
  <c r="T46" i="309"/>
  <c r="V45" i="309"/>
  <c r="T45" i="309"/>
  <c r="V44" i="309"/>
  <c r="T44" i="309"/>
  <c r="V43" i="309"/>
  <c r="T43" i="309"/>
  <c r="V42" i="309"/>
  <c r="T42" i="309"/>
  <c r="V41" i="309"/>
  <c r="T41" i="309"/>
  <c r="V40" i="309"/>
  <c r="T40" i="309"/>
  <c r="V39" i="309"/>
  <c r="T39" i="309"/>
  <c r="V38" i="309"/>
  <c r="T38" i="309"/>
  <c r="V37" i="309"/>
  <c r="T37" i="309"/>
  <c r="V36" i="309"/>
  <c r="T36" i="309"/>
  <c r="V35" i="309"/>
  <c r="T35" i="309"/>
  <c r="V34" i="309"/>
  <c r="T34" i="309"/>
  <c r="V33" i="309"/>
  <c r="T33" i="309"/>
  <c r="V32" i="309"/>
  <c r="T32" i="309"/>
  <c r="V31" i="309"/>
  <c r="T31" i="309"/>
  <c r="V30" i="309"/>
  <c r="T30" i="309"/>
  <c r="V29" i="309"/>
  <c r="T29" i="309"/>
  <c r="V28" i="309"/>
  <c r="T28" i="309"/>
  <c r="V27" i="309"/>
  <c r="T27" i="309"/>
  <c r="V26" i="309"/>
  <c r="T26" i="309"/>
  <c r="V25" i="309"/>
  <c r="T25" i="309"/>
  <c r="V24" i="309"/>
  <c r="T24" i="309"/>
  <c r="V23" i="309"/>
  <c r="T23" i="309"/>
  <c r="V22" i="309"/>
  <c r="T22" i="309"/>
  <c r="V21" i="309"/>
  <c r="T21" i="309"/>
  <c r="V20" i="309"/>
  <c r="T20" i="309"/>
  <c r="V19" i="309"/>
  <c r="T19" i="309"/>
  <c r="V18" i="309"/>
  <c r="T18" i="309"/>
  <c r="V17" i="309"/>
  <c r="T17" i="309"/>
  <c r="V16" i="309"/>
  <c r="T16" i="309"/>
  <c r="V15" i="309"/>
  <c r="T15" i="309"/>
  <c r="V14" i="309"/>
  <c r="T14" i="309"/>
  <c r="C7" i="308"/>
  <c r="O3" i="308"/>
  <c r="H38" i="307"/>
  <c r="H8" i="307"/>
  <c r="U7" i="306"/>
  <c r="P8" i="304"/>
  <c r="C405" i="307"/>
  <c r="C373" i="307"/>
  <c r="C341" i="307"/>
  <c r="C308" i="307"/>
  <c r="C276" i="307"/>
  <c r="C244" i="307"/>
  <c r="C211" i="307"/>
  <c r="C179" i="307"/>
  <c r="C147" i="307"/>
  <c r="C114" i="307"/>
  <c r="C77" i="307"/>
  <c r="C44" i="307"/>
  <c r="C37" i="307"/>
  <c r="H32" i="307"/>
  <c r="C7" i="307"/>
  <c r="H3" i="307"/>
  <c r="M80" i="306"/>
  <c r="G20" i="306" s="1"/>
  <c r="G24" i="306" s="1"/>
  <c r="M79" i="306"/>
  <c r="G16" i="306" s="1"/>
  <c r="S25" i="306"/>
  <c r="O24" i="306"/>
  <c r="M24" i="306"/>
  <c r="K24" i="306"/>
  <c r="I24" i="306"/>
  <c r="Q23" i="306"/>
  <c r="Q22" i="306"/>
  <c r="Q21" i="306"/>
  <c r="O18" i="306"/>
  <c r="O19" i="306" s="1"/>
  <c r="O25" i="306" s="1"/>
  <c r="M18" i="306"/>
  <c r="M19" i="306" s="1"/>
  <c r="K18" i="306"/>
  <c r="K19" i="306" s="1"/>
  <c r="K25" i="306" s="1"/>
  <c r="I18" i="306"/>
  <c r="I19" i="306" s="1"/>
  <c r="Q17" i="306"/>
  <c r="Q15" i="306"/>
  <c r="Q14" i="306"/>
  <c r="D70" i="277" s="1"/>
  <c r="W9" i="306"/>
  <c r="U9" i="306"/>
  <c r="E6" i="306"/>
  <c r="T3" i="306"/>
  <c r="G59" i="305"/>
  <c r="I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T56" i="305"/>
  <c r="V55" i="305"/>
  <c r="T55" i="305"/>
  <c r="V54" i="305"/>
  <c r="T54" i="305"/>
  <c r="V53" i="305"/>
  <c r="T53" i="305"/>
  <c r="V52" i="305"/>
  <c r="T52" i="305"/>
  <c r="V51" i="305"/>
  <c r="T51" i="305"/>
  <c r="V50" i="305"/>
  <c r="T50" i="305"/>
  <c r="V49" i="305"/>
  <c r="T49" i="305"/>
  <c r="V48" i="305"/>
  <c r="T48" i="305"/>
  <c r="V47" i="305"/>
  <c r="T47" i="305"/>
  <c r="V46" i="305"/>
  <c r="T46" i="305"/>
  <c r="V45" i="305"/>
  <c r="T45" i="305"/>
  <c r="V44" i="305"/>
  <c r="T44" i="305"/>
  <c r="V43" i="305"/>
  <c r="T43" i="305"/>
  <c r="V42" i="305"/>
  <c r="T42" i="305"/>
  <c r="V41" i="305"/>
  <c r="T41" i="305"/>
  <c r="V40" i="305"/>
  <c r="T40" i="305"/>
  <c r="V39" i="305"/>
  <c r="T39" i="305"/>
  <c r="V38" i="305"/>
  <c r="T38" i="305"/>
  <c r="V37" i="305"/>
  <c r="T37" i="305"/>
  <c r="V36" i="305"/>
  <c r="T36" i="305"/>
  <c r="V35" i="305"/>
  <c r="T35" i="305"/>
  <c r="V34" i="305"/>
  <c r="T34" i="305"/>
  <c r="V33" i="305"/>
  <c r="T33" i="305"/>
  <c r="V32" i="305"/>
  <c r="T32" i="305"/>
  <c r="V31" i="305"/>
  <c r="T31" i="305"/>
  <c r="V30" i="305"/>
  <c r="T30" i="305"/>
  <c r="V29" i="305"/>
  <c r="T29" i="305"/>
  <c r="V28" i="305"/>
  <c r="T28" i="305"/>
  <c r="V27" i="305"/>
  <c r="T27" i="305"/>
  <c r="V26" i="305"/>
  <c r="T26" i="305"/>
  <c r="V25" i="305"/>
  <c r="T25" i="305"/>
  <c r="V24" i="305"/>
  <c r="T24" i="305"/>
  <c r="V23" i="305"/>
  <c r="T23" i="305"/>
  <c r="V22" i="305"/>
  <c r="T22" i="305"/>
  <c r="V21" i="305"/>
  <c r="T21" i="305"/>
  <c r="V20" i="305"/>
  <c r="T20" i="305"/>
  <c r="V19" i="305"/>
  <c r="T19" i="305"/>
  <c r="V18" i="305"/>
  <c r="T18" i="305"/>
  <c r="V17" i="305"/>
  <c r="T17" i="305"/>
  <c r="V16" i="305"/>
  <c r="T16" i="305"/>
  <c r="V15" i="305"/>
  <c r="T15" i="305"/>
  <c r="V14" i="305"/>
  <c r="T14" i="305"/>
  <c r="C7" i="304"/>
  <c r="O3" i="304"/>
  <c r="S52" i="308" l="1"/>
  <c r="S54" i="304"/>
  <c r="I25" i="306"/>
  <c r="I25" i="314"/>
  <c r="M25" i="306"/>
  <c r="M25" i="314"/>
  <c r="R59" i="305"/>
  <c r="H58" i="309"/>
  <c r="J58" i="309"/>
  <c r="G59" i="313"/>
  <c r="Q59" i="313"/>
  <c r="S59" i="313"/>
  <c r="S54" i="312" s="1"/>
  <c r="J58" i="305"/>
  <c r="Q59" i="305"/>
  <c r="S59" i="305"/>
  <c r="I58" i="309"/>
  <c r="N58" i="309"/>
  <c r="Q59" i="309"/>
  <c r="I58" i="313"/>
  <c r="F59" i="313"/>
  <c r="O59" i="313"/>
  <c r="E59" i="309"/>
  <c r="S54" i="308" s="1"/>
  <c r="E59" i="313"/>
  <c r="G18" i="314"/>
  <c r="G19" i="314" s="1"/>
  <c r="G25" i="314" s="1"/>
  <c r="Q16" i="314"/>
  <c r="Q18" i="314" s="1"/>
  <c r="F128" i="277" s="1"/>
  <c r="T57" i="313"/>
  <c r="N169" i="312" s="1"/>
  <c r="H58" i="313"/>
  <c r="J58" i="313"/>
  <c r="K58" i="313"/>
  <c r="Q20" i="314"/>
  <c r="Q24" i="314" s="1"/>
  <c r="L58" i="313"/>
  <c r="M58" i="313"/>
  <c r="N58" i="313"/>
  <c r="P58" i="313"/>
  <c r="S52" i="312" s="1"/>
  <c r="G18" i="310"/>
  <c r="G19" i="310" s="1"/>
  <c r="Q16" i="310"/>
  <c r="Q18" i="310" s="1"/>
  <c r="F99" i="277" s="1"/>
  <c r="G24" i="310"/>
  <c r="Q20" i="310"/>
  <c r="Q24" i="310" s="1"/>
  <c r="T57" i="309"/>
  <c r="N169" i="308" s="1"/>
  <c r="F59" i="309"/>
  <c r="R59" i="309"/>
  <c r="G59" i="309"/>
  <c r="S59" i="309"/>
  <c r="L58" i="309"/>
  <c r="M58" i="309"/>
  <c r="O58" i="309"/>
  <c r="P58" i="309"/>
  <c r="F59" i="305"/>
  <c r="E59" i="305"/>
  <c r="T57" i="305"/>
  <c r="N169" i="304" s="1"/>
  <c r="G18" i="306"/>
  <c r="G19" i="306" s="1"/>
  <c r="G25" i="306" s="1"/>
  <c r="Q16" i="306"/>
  <c r="Q18" i="306" s="1"/>
  <c r="F70" i="277" s="1"/>
  <c r="H58" i="305"/>
  <c r="K58" i="305"/>
  <c r="Q20" i="306"/>
  <c r="Q24" i="306" s="1"/>
  <c r="L58" i="305"/>
  <c r="M58" i="305"/>
  <c r="N58" i="305"/>
  <c r="O58" i="305"/>
  <c r="P58" i="305"/>
  <c r="S52" i="304" s="1"/>
  <c r="P8" i="298"/>
  <c r="C7" i="291"/>
  <c r="C405" i="291"/>
  <c r="C373" i="291"/>
  <c r="C341" i="291"/>
  <c r="C308" i="291"/>
  <c r="C276" i="291"/>
  <c r="C244" i="291"/>
  <c r="C211" i="291"/>
  <c r="C179" i="291"/>
  <c r="C147" i="291"/>
  <c r="C114" i="291"/>
  <c r="H38" i="291"/>
  <c r="C77" i="291"/>
  <c r="C44" i="291"/>
  <c r="C37" i="291"/>
  <c r="H32" i="291"/>
  <c r="H8" i="291"/>
  <c r="H3" i="291"/>
  <c r="U7" i="290"/>
  <c r="E6" i="290"/>
  <c r="W9"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T56" i="299"/>
  <c r="V55" i="299"/>
  <c r="T55" i="299"/>
  <c r="V54" i="299"/>
  <c r="T54" i="299"/>
  <c r="V53" i="299"/>
  <c r="T53" i="299"/>
  <c r="V52" i="299"/>
  <c r="T52" i="299"/>
  <c r="V51" i="299"/>
  <c r="T51" i="299"/>
  <c r="V50" i="299"/>
  <c r="T50" i="299"/>
  <c r="V49" i="299"/>
  <c r="T49" i="299"/>
  <c r="V48" i="299"/>
  <c r="T48" i="299"/>
  <c r="V47" i="299"/>
  <c r="T47" i="299"/>
  <c r="V46" i="299"/>
  <c r="T46" i="299"/>
  <c r="V45" i="299"/>
  <c r="T45" i="299"/>
  <c r="V44" i="299"/>
  <c r="T44" i="299"/>
  <c r="V43" i="299"/>
  <c r="T43" i="299"/>
  <c r="V42" i="299"/>
  <c r="T42" i="299"/>
  <c r="V41" i="299"/>
  <c r="T41" i="299"/>
  <c r="V40" i="299"/>
  <c r="T40" i="299"/>
  <c r="V39" i="299"/>
  <c r="T39" i="299"/>
  <c r="V38" i="299"/>
  <c r="T38" i="299"/>
  <c r="V37" i="299"/>
  <c r="T37" i="299"/>
  <c r="V36" i="299"/>
  <c r="T36" i="299"/>
  <c r="V35" i="299"/>
  <c r="T35" i="299"/>
  <c r="V34" i="299"/>
  <c r="T34" i="299"/>
  <c r="V33" i="299"/>
  <c r="T33" i="299"/>
  <c r="V32" i="299"/>
  <c r="T32" i="299"/>
  <c r="V31" i="299"/>
  <c r="T31" i="299"/>
  <c r="V30" i="299"/>
  <c r="T30" i="299"/>
  <c r="V29" i="299"/>
  <c r="T29" i="299"/>
  <c r="V28" i="299"/>
  <c r="T28" i="299"/>
  <c r="V27" i="299"/>
  <c r="T27" i="299"/>
  <c r="V26" i="299"/>
  <c r="T26" i="299"/>
  <c r="V25" i="299"/>
  <c r="T25" i="299"/>
  <c r="V24" i="299"/>
  <c r="T24" i="299"/>
  <c r="V23" i="299"/>
  <c r="T23" i="299"/>
  <c r="V22" i="299"/>
  <c r="T22" i="299"/>
  <c r="V21" i="299"/>
  <c r="T21" i="299"/>
  <c r="V20" i="299"/>
  <c r="T20" i="299"/>
  <c r="V19" i="299"/>
  <c r="T19" i="299"/>
  <c r="V18" i="299"/>
  <c r="T18" i="299"/>
  <c r="V17" i="299"/>
  <c r="T17" i="299"/>
  <c r="V16" i="299"/>
  <c r="T16" i="299"/>
  <c r="V15" i="299"/>
  <c r="T15" i="299"/>
  <c r="V14" i="299"/>
  <c r="T14" i="299"/>
  <c r="C7" i="298"/>
  <c r="O3" i="298"/>
  <c r="S54" i="298" l="1"/>
  <c r="I59" i="299"/>
  <c r="L58" i="299"/>
  <c r="T57" i="299"/>
  <c r="N169" i="298" s="1"/>
  <c r="Q19" i="314"/>
  <c r="Q25" i="314" s="1"/>
  <c r="Q19" i="310"/>
  <c r="Q25" i="310" s="1"/>
  <c r="G25" i="310"/>
  <c r="Q19" i="306"/>
  <c r="Q25" i="306" s="1"/>
  <c r="K58" i="299"/>
  <c r="H59" i="299"/>
  <c r="M58" i="299"/>
  <c r="J59" i="299"/>
  <c r="N58" i="299"/>
  <c r="O58" i="299"/>
  <c r="P58" i="299"/>
  <c r="S52" i="298" s="1"/>
  <c r="E58" i="299"/>
  <c r="Q58" i="299"/>
  <c r="F58" i="299"/>
  <c r="R58" i="299"/>
  <c r="G58" i="299"/>
  <c r="S58" i="299"/>
  <c r="M80" i="290"/>
  <c r="G20" i="290" s="1"/>
  <c r="G24" i="290" s="1"/>
  <c r="M79" i="290"/>
  <c r="G16" i="290" s="1"/>
  <c r="S25" i="290"/>
  <c r="O24" i="290"/>
  <c r="M24" i="290"/>
  <c r="K24" i="290"/>
  <c r="I24" i="290"/>
  <c r="Q23" i="290"/>
  <c r="Q22" i="290"/>
  <c r="Q21" i="290"/>
  <c r="O19" i="290"/>
  <c r="O25" i="290" s="1"/>
  <c r="K19" i="290"/>
  <c r="K25" i="290" s="1"/>
  <c r="I19" i="290"/>
  <c r="I25" i="290" s="1"/>
  <c r="O18" i="290"/>
  <c r="M18" i="290"/>
  <c r="M19" i="290" s="1"/>
  <c r="M25" i="290" s="1"/>
  <c r="K18" i="290"/>
  <c r="I18" i="290"/>
  <c r="Q17" i="290"/>
  <c r="Q15" i="290"/>
  <c r="Q14" i="290"/>
  <c r="D41" i="277" l="1"/>
  <c r="G18" i="290"/>
  <c r="G19" i="290" s="1"/>
  <c r="G25" i="290" s="1"/>
  <c r="Q16" i="290"/>
  <c r="Q18" i="290" s="1"/>
  <c r="Q20" i="290"/>
  <c r="Q24" i="290" s="1"/>
  <c r="F41" i="277" l="1"/>
  <c r="Q19" i="290"/>
  <c r="Q25" i="290"/>
  <c r="C122" i="277" l="1"/>
  <c r="C93" i="277"/>
  <c r="C64" i="277"/>
  <c r="C6" i="277"/>
  <c r="C35" i="277"/>
  <c r="A33" i="277"/>
  <c r="C29" i="277"/>
  <c r="C27" i="277"/>
  <c r="C26" i="277"/>
  <c r="C25" i="277"/>
  <c r="C24" i="277"/>
  <c r="C23" i="277"/>
  <c r="C22" i="277"/>
  <c r="C21" i="277"/>
  <c r="C20" i="277"/>
  <c r="C19" i="277" l="1"/>
  <c r="C17" i="277"/>
  <c r="C16" i="277"/>
  <c r="H10" i="277"/>
  <c r="H9" i="277"/>
  <c r="C10" i="277"/>
  <c r="C9" i="277"/>
  <c r="A4" i="277"/>
  <c r="A3" i="277"/>
  <c r="Q130" i="185"/>
  <c r="H128" i="277"/>
  <c r="A119" i="277"/>
  <c r="H99" i="277"/>
  <c r="A91" i="277"/>
  <c r="A90" i="277"/>
  <c r="H70" i="277"/>
  <c r="A62" i="277"/>
  <c r="A61" i="277"/>
  <c r="H41" i="277"/>
  <c r="A32" i="277"/>
  <c r="S168" i="185" l="1"/>
  <c r="Q168" i="185"/>
  <c r="S167" i="185"/>
  <c r="Q167" i="185"/>
  <c r="S166" i="185"/>
  <c r="Q166" i="185"/>
  <c r="S165" i="185"/>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S129" i="185"/>
  <c r="Q129" i="185"/>
  <c r="S128" i="185"/>
  <c r="Q128" i="185"/>
  <c r="S127" i="185"/>
  <c r="Q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9" i="185" s="1"/>
  <c r="P57" i="186"/>
  <c r="H71" i="185"/>
  <c r="H69" i="185"/>
  <c r="O3" i="185"/>
  <c r="C7" i="185"/>
  <c r="P8" i="185"/>
  <c r="L169" i="185"/>
  <c r="T15" i="79"/>
  <c r="C405" i="126"/>
  <c r="C373" i="126"/>
  <c r="C341" i="126"/>
  <c r="C308" i="126"/>
  <c r="C276" i="126"/>
  <c r="C244" i="126"/>
  <c r="C211" i="126"/>
  <c r="C179" i="126"/>
  <c r="C147" i="126"/>
  <c r="C114" i="126"/>
  <c r="C77" i="126"/>
  <c r="C44" i="126"/>
  <c r="E6" i="21"/>
  <c r="S57" i="186"/>
  <c r="R57" i="186"/>
  <c r="Q57" i="186"/>
  <c r="O57" i="186"/>
  <c r="N57" i="186"/>
  <c r="M57" i="186"/>
  <c r="L57" i="186"/>
  <c r="K57" i="186"/>
  <c r="J57" i="186"/>
  <c r="I57" i="186"/>
  <c r="H57" i="186"/>
  <c r="G57" i="186"/>
  <c r="F57" i="186"/>
  <c r="E57" i="186"/>
  <c r="AA40" i="79"/>
  <c r="Q41" i="79"/>
  <c r="U7" i="21"/>
  <c r="H8" i="126"/>
  <c r="C7" i="126"/>
  <c r="M79" i="21"/>
  <c r="G16" i="21" s="1"/>
  <c r="H32" i="126"/>
  <c r="H3" i="126"/>
  <c r="H38" i="126"/>
  <c r="C37" i="126"/>
  <c r="A7" i="80"/>
  <c r="X3" i="80"/>
  <c r="CB52" i="79"/>
  <c r="CB51" i="79"/>
  <c r="Z53" i="79"/>
  <c r="Z52" i="79"/>
  <c r="Z51" i="79"/>
  <c r="Q48" i="79"/>
  <c r="Q45" i="79"/>
  <c r="BR44" i="79"/>
  <c r="U44" i="79"/>
  <c r="DA40" i="79"/>
  <c r="BU40" i="79"/>
  <c r="M80" i="21"/>
  <c r="G20" i="21" s="1"/>
  <c r="T3" i="21"/>
  <c r="I4" i="79"/>
  <c r="BJ8" i="79"/>
  <c r="BR14" i="79"/>
  <c r="U14" i="79"/>
  <c r="Q14" i="21"/>
  <c r="D12" i="277" s="1"/>
  <c r="Q21" i="21"/>
  <c r="Q22" i="21"/>
  <c r="Q23" i="21"/>
  <c r="Q17" i="21"/>
  <c r="Q15" i="21"/>
  <c r="S25" i="21"/>
  <c r="O24" i="21"/>
  <c r="M24" i="21"/>
  <c r="K24" i="21"/>
  <c r="I24" i="21"/>
  <c r="O18" i="21"/>
  <c r="O19" i="21" s="1"/>
  <c r="O25" i="21" s="1"/>
  <c r="M18" i="21"/>
  <c r="M19" i="21"/>
  <c r="M25" i="21" s="1"/>
  <c r="K18" i="21"/>
  <c r="K19" i="21" s="1"/>
  <c r="K25" i="21" s="1"/>
  <c r="I18" i="21"/>
  <c r="I19" i="21"/>
  <c r="I25" i="21" s="1"/>
  <c r="Q16" i="21" l="1"/>
  <c r="Q18" i="21" s="1"/>
  <c r="F12" i="277" s="1"/>
  <c r="G18" i="21"/>
  <c r="G19" i="21" s="1"/>
  <c r="G24" i="21"/>
  <c r="Q20" i="21"/>
  <c r="Q24" i="21" s="1"/>
  <c r="H12" i="277"/>
  <c r="Q19" i="21"/>
  <c r="Q25" i="21" s="1"/>
  <c r="F59" i="186"/>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G25" i="21" l="1"/>
  <c r="S54" i="185"/>
  <c r="S52" i="1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tc={52AA0CFE-35EE-45F6-BB1F-EE6405ED2FD1}</author>
  </authors>
  <commentList>
    <comment ref="BN18" authorId="0" shapeId="0" xr:uid="{52AA0CFE-35EE-45F6-BB1F-EE6405ED2F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文字見切れのため、サイズ変更</t>
      </text>
    </comment>
  </commentList>
</comments>
</file>

<file path=xl/sharedStrings.xml><?xml version="1.0" encoding="utf-8"?>
<sst xmlns="http://schemas.openxmlformats.org/spreadsheetml/2006/main" count="16537" uniqueCount="1023">
  <si>
    <t>機関種類</t>
    <rPh sb="0" eb="2">
      <t>キカン</t>
    </rPh>
    <rPh sb="2" eb="4">
      <t>シュルイ</t>
    </rPh>
    <phoneticPr fontId="19"/>
  </si>
  <si>
    <t>有無</t>
    <rPh sb="0" eb="2">
      <t>ウム</t>
    </rPh>
    <phoneticPr fontId="19"/>
  </si>
  <si>
    <t>平日昼間</t>
    <rPh sb="0" eb="2">
      <t>ヘイジツ</t>
    </rPh>
    <rPh sb="2" eb="4">
      <t>ヒルマ</t>
    </rPh>
    <phoneticPr fontId="19"/>
  </si>
  <si>
    <t>直接雇用（常勤）</t>
    <rPh sb="0" eb="2">
      <t>チョクセツ</t>
    </rPh>
    <rPh sb="2" eb="4">
      <t>コヨウ</t>
    </rPh>
    <rPh sb="5" eb="7">
      <t>ジョウキン</t>
    </rPh>
    <phoneticPr fontId="19"/>
  </si>
  <si>
    <t>はい（いずれにも該当しない）</t>
    <rPh sb="8" eb="10">
      <t>ガイトウ</t>
    </rPh>
    <phoneticPr fontId="19"/>
  </si>
  <si>
    <t>_1.クラウド関連の知識・技術</t>
    <rPh sb="7" eb="9">
      <t>カンレン</t>
    </rPh>
    <rPh sb="10" eb="12">
      <t>チシキ</t>
    </rPh>
    <rPh sb="13" eb="15">
      <t>ギジュツ</t>
    </rPh>
    <phoneticPr fontId="19"/>
  </si>
  <si>
    <t>_2.IoT関連の知識・技術</t>
    <rPh sb="6" eb="8">
      <t>カンレン</t>
    </rPh>
    <rPh sb="9" eb="11">
      <t>チシキ</t>
    </rPh>
    <rPh sb="12" eb="14">
      <t>ギジュツ</t>
    </rPh>
    <phoneticPr fontId="19"/>
  </si>
  <si>
    <t>_3.AI関連の知識・技術</t>
    <rPh sb="5" eb="7">
      <t>カンレン</t>
    </rPh>
    <rPh sb="8" eb="10">
      <t>チシキ</t>
    </rPh>
    <rPh sb="11" eb="13">
      <t>ギジュツ</t>
    </rPh>
    <phoneticPr fontId="19"/>
  </si>
  <si>
    <t>_4.データサイエンス関連の知識・技術</t>
    <rPh sb="11" eb="13">
      <t>カンレン</t>
    </rPh>
    <rPh sb="14" eb="16">
      <t>チシキ</t>
    </rPh>
    <rPh sb="17" eb="19">
      <t>ギジュツ</t>
    </rPh>
    <phoneticPr fontId="19"/>
  </si>
  <si>
    <t>_5.デジタルビジネス創出に関連する知識・技術</t>
    <rPh sb="11" eb="13">
      <t>ソウシュツ</t>
    </rPh>
    <rPh sb="14" eb="16">
      <t>カンレン</t>
    </rPh>
    <rPh sb="18" eb="20">
      <t>チシキ</t>
    </rPh>
    <rPh sb="21" eb="23">
      <t>ギジュツ</t>
    </rPh>
    <phoneticPr fontId="19"/>
  </si>
  <si>
    <t>_6.ネットワークに関する知識・技術</t>
    <rPh sb="10" eb="11">
      <t>カン</t>
    </rPh>
    <rPh sb="13" eb="15">
      <t>チシキ</t>
    </rPh>
    <rPh sb="16" eb="18">
      <t>ギジュツ</t>
    </rPh>
    <phoneticPr fontId="19"/>
  </si>
  <si>
    <t>_7.セキュリティに関連する知識・技術</t>
    <rPh sb="10" eb="12">
      <t>カンレン</t>
    </rPh>
    <rPh sb="14" eb="16">
      <t>チシキ</t>
    </rPh>
    <rPh sb="17" eb="19">
      <t>ギジュツ</t>
    </rPh>
    <phoneticPr fontId="19"/>
  </si>
  <si>
    <t>_8.自動車モデルベース開発関連の知識・技術</t>
    <rPh sb="3" eb="6">
      <t>ジドウシャ</t>
    </rPh>
    <rPh sb="12" eb="14">
      <t>カイハツ</t>
    </rPh>
    <rPh sb="14" eb="16">
      <t>カンレン</t>
    </rPh>
    <rPh sb="17" eb="19">
      <t>チシキ</t>
    </rPh>
    <rPh sb="20" eb="22">
      <t>ギジュツ</t>
    </rPh>
    <phoneticPr fontId="19"/>
  </si>
  <si>
    <t>_9.自動運転関連の知識・技術</t>
    <rPh sb="3" eb="5">
      <t>ジドウ</t>
    </rPh>
    <rPh sb="5" eb="7">
      <t>ウンテン</t>
    </rPh>
    <rPh sb="7" eb="9">
      <t>カンレン</t>
    </rPh>
    <rPh sb="10" eb="12">
      <t>チシキ</t>
    </rPh>
    <rPh sb="13" eb="15">
      <t>ギジュツ</t>
    </rPh>
    <phoneticPr fontId="19"/>
  </si>
  <si>
    <t>_10.生産システム分野関連の知識・技術</t>
    <rPh sb="4" eb="6">
      <t>セイサン</t>
    </rPh>
    <rPh sb="10" eb="12">
      <t>ブンヤ</t>
    </rPh>
    <rPh sb="12" eb="14">
      <t>カンレン</t>
    </rPh>
    <rPh sb="15" eb="17">
      <t>チシキ</t>
    </rPh>
    <rPh sb="18" eb="20">
      <t>ギジュツ</t>
    </rPh>
    <phoneticPr fontId="19"/>
  </si>
  <si>
    <t>登録済み（更新手続き中を含む）</t>
    <rPh sb="0" eb="3">
      <t>トウロクスミ</t>
    </rPh>
    <rPh sb="5" eb="9">
      <t>コウシンテツヅ</t>
    </rPh>
    <rPh sb="10" eb="11">
      <t>チュウ</t>
    </rPh>
    <rPh sb="12" eb="13">
      <t>フク</t>
    </rPh>
    <phoneticPr fontId="19"/>
  </si>
  <si>
    <t>はい</t>
    <phoneticPr fontId="19"/>
  </si>
  <si>
    <t>ある（以下に内容を記入）</t>
    <rPh sb="3" eb="5">
      <t>イカ</t>
    </rPh>
    <rPh sb="6" eb="8">
      <t>ナイヨウ</t>
    </rPh>
    <rPh sb="9" eb="11">
      <t>キニュウ</t>
    </rPh>
    <phoneticPr fontId="19"/>
  </si>
  <si>
    <t>取得済み</t>
    <rPh sb="0" eb="2">
      <t>シュトク</t>
    </rPh>
    <rPh sb="2" eb="3">
      <t>スミ</t>
    </rPh>
    <phoneticPr fontId="19"/>
  </si>
  <si>
    <t>策定している</t>
    <rPh sb="0" eb="2">
      <t>サクテイ</t>
    </rPh>
    <phoneticPr fontId="19"/>
  </si>
  <si>
    <t>公開している</t>
    <rPh sb="0" eb="2">
      <t>コウカイ</t>
    </rPh>
    <phoneticPr fontId="19"/>
  </si>
  <si>
    <t>パンフレット</t>
    <phoneticPr fontId="19"/>
  </si>
  <si>
    <t>現在も開講中</t>
    <rPh sb="0" eb="2">
      <t>ゲンザイ</t>
    </rPh>
    <rPh sb="3" eb="6">
      <t>カイコウチュウ</t>
    </rPh>
    <phoneticPr fontId="19"/>
  </si>
  <si>
    <t>一括</t>
    <rPh sb="0" eb="2">
      <t>イッカツ</t>
    </rPh>
    <phoneticPr fontId="19"/>
  </si>
  <si>
    <t>全員の評価を行っている</t>
    <rPh sb="0" eb="2">
      <t>ゼンイン</t>
    </rPh>
    <rPh sb="3" eb="5">
      <t>ヒョウカ</t>
    </rPh>
    <rPh sb="6" eb="7">
      <t>オコナ</t>
    </rPh>
    <phoneticPr fontId="19"/>
  </si>
  <si>
    <t>全員に伝えている</t>
    <rPh sb="0" eb="2">
      <t>ゼンイン</t>
    </rPh>
    <rPh sb="3" eb="4">
      <t>ツタ</t>
    </rPh>
    <phoneticPr fontId="19"/>
  </si>
  <si>
    <t>全員に支援を行っている</t>
    <rPh sb="0" eb="2">
      <t>ゼンイン</t>
    </rPh>
    <rPh sb="3" eb="5">
      <t>シエン</t>
    </rPh>
    <rPh sb="6" eb="7">
      <t>オコナ</t>
    </rPh>
    <phoneticPr fontId="19"/>
  </si>
  <si>
    <t>1月</t>
    <rPh sb="1" eb="2">
      <t>ガツ</t>
    </rPh>
    <phoneticPr fontId="19"/>
  </si>
  <si>
    <t>スキル項目</t>
    <rPh sb="3" eb="5">
      <t>コウモク</t>
    </rPh>
    <phoneticPr fontId="19"/>
  </si>
  <si>
    <t>カテゴリー</t>
  </si>
  <si>
    <t>サブカテゴリー</t>
    <phoneticPr fontId="69"/>
  </si>
  <si>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19"/>
  </si>
  <si>
    <t>有</t>
    <rPh sb="0" eb="1">
      <t>アリ</t>
    </rPh>
    <phoneticPr fontId="19"/>
  </si>
  <si>
    <t>〇</t>
    <phoneticPr fontId="19"/>
  </si>
  <si>
    <t>平日夜間</t>
    <rPh sb="0" eb="2">
      <t>ヘイジツ</t>
    </rPh>
    <rPh sb="2" eb="4">
      <t>ヤカン</t>
    </rPh>
    <phoneticPr fontId="19"/>
  </si>
  <si>
    <t>直接雇用（非常勤）</t>
    <rPh sb="0" eb="2">
      <t>チョクセツ</t>
    </rPh>
    <rPh sb="2" eb="4">
      <t>コヨウ</t>
    </rPh>
    <rPh sb="5" eb="8">
      <t>ヒジョウキン</t>
    </rPh>
    <phoneticPr fontId="19"/>
  </si>
  <si>
    <t>いいえ（いずれかに該当する）</t>
    <rPh sb="9" eb="11">
      <t>ガイトウ</t>
    </rPh>
    <phoneticPr fontId="19"/>
  </si>
  <si>
    <t>1.ソリューションライフサイクル_1.戦略</t>
    <rPh sb="19" eb="21">
      <t>センリャク</t>
    </rPh>
    <phoneticPr fontId="19"/>
  </si>
  <si>
    <t>1.ソリューションライフサイクル_1.企画</t>
    <rPh sb="19" eb="21">
      <t>キカク</t>
    </rPh>
    <phoneticPr fontId="19"/>
  </si>
  <si>
    <t>1.サイエンステクノロジ_1.AI</t>
    <phoneticPr fontId="19"/>
  </si>
  <si>
    <t>1.ソリューションライフサイクルプロセス_1.企画</t>
    <rPh sb="23" eb="25">
      <t>キカク</t>
    </rPh>
    <phoneticPr fontId="19"/>
  </si>
  <si>
    <t>(1)デザイン思考_1.ソリューション管理・推進プロセス_1.プロセスマネージメント</t>
    <rPh sb="7" eb="9">
      <t>シコウ</t>
    </rPh>
    <rPh sb="19" eb="21">
      <t>カンリ</t>
    </rPh>
    <rPh sb="22" eb="24">
      <t>スイシン</t>
    </rPh>
    <phoneticPr fontId="19"/>
  </si>
  <si>
    <t>⑴システム要求分析</t>
    <phoneticPr fontId="19"/>
  </si>
  <si>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19"/>
  </si>
  <si>
    <t>(1)生産システム工学一般</t>
    <rPh sb="3" eb="5">
      <t>セイサン</t>
    </rPh>
    <rPh sb="9" eb="11">
      <t>コウガク</t>
    </rPh>
    <rPh sb="11" eb="13">
      <t>イッパン</t>
    </rPh>
    <phoneticPr fontId="19"/>
  </si>
  <si>
    <t>登録していない</t>
    <rPh sb="0" eb="2">
      <t>トウロク</t>
    </rPh>
    <phoneticPr fontId="19"/>
  </si>
  <si>
    <t>いいえ</t>
    <phoneticPr fontId="19"/>
  </si>
  <si>
    <t>ない</t>
    <phoneticPr fontId="19"/>
  </si>
  <si>
    <t>取得していない</t>
    <rPh sb="0" eb="2">
      <t>シュトク</t>
    </rPh>
    <phoneticPr fontId="19"/>
  </si>
  <si>
    <t>策定していない</t>
    <rPh sb="0" eb="2">
      <t>サクテイ</t>
    </rPh>
    <phoneticPr fontId="19"/>
  </si>
  <si>
    <t>公開していない</t>
    <rPh sb="0" eb="2">
      <t>コウカイ</t>
    </rPh>
    <phoneticPr fontId="19"/>
  </si>
  <si>
    <t>ホームページ（右にURLを記載）</t>
    <rPh sb="7" eb="8">
      <t>ミギ</t>
    </rPh>
    <rPh sb="13" eb="15">
      <t>キサイ</t>
    </rPh>
    <phoneticPr fontId="19"/>
  </si>
  <si>
    <t>開催終了</t>
    <rPh sb="0" eb="2">
      <t>カイサイ</t>
    </rPh>
    <rPh sb="2" eb="4">
      <t>シュウリョウ</t>
    </rPh>
    <phoneticPr fontId="19"/>
  </si>
  <si>
    <t>分割</t>
    <rPh sb="0" eb="2">
      <t>ブンカツ</t>
    </rPh>
    <phoneticPr fontId="19"/>
  </si>
  <si>
    <t>直接雇用（非常勤）</t>
    <rPh sb="0" eb="2">
      <t>チョクセツ</t>
    </rPh>
    <rPh sb="2" eb="4">
      <t>コヨウ</t>
    </rPh>
    <rPh sb="5" eb="6">
      <t>ヒ</t>
    </rPh>
    <rPh sb="6" eb="8">
      <t>ジョウキン</t>
    </rPh>
    <phoneticPr fontId="19"/>
  </si>
  <si>
    <t>一部に評価を行っている</t>
    <rPh sb="0" eb="2">
      <t>イチブ</t>
    </rPh>
    <rPh sb="3" eb="5">
      <t>ヒョウカ</t>
    </rPh>
    <rPh sb="6" eb="7">
      <t>オコナ</t>
    </rPh>
    <phoneticPr fontId="19"/>
  </si>
  <si>
    <t>一部に伝えている</t>
    <rPh sb="0" eb="2">
      <t>イチブ</t>
    </rPh>
    <rPh sb="3" eb="4">
      <t>ツタ</t>
    </rPh>
    <phoneticPr fontId="19"/>
  </si>
  <si>
    <t>一部に支援を行っている</t>
    <rPh sb="0" eb="2">
      <t>イチブ</t>
    </rPh>
    <rPh sb="3" eb="5">
      <t>シエン</t>
    </rPh>
    <rPh sb="6" eb="7">
      <t>オコナ</t>
    </rPh>
    <phoneticPr fontId="19"/>
  </si>
  <si>
    <t>2月</t>
  </si>
  <si>
    <t>ビジネス戦略策定・実行</t>
  </si>
  <si>
    <t>ビジネス変革</t>
    <rPh sb="4" eb="6">
      <t>ヘンカク</t>
    </rPh>
    <phoneticPr fontId="19"/>
  </si>
  <si>
    <t>戦略・マネジメント・システム</t>
    <phoneticPr fontId="19"/>
  </si>
  <si>
    <t>○</t>
  </si>
  <si>
    <t>社団・財団</t>
    <rPh sb="0" eb="2">
      <t>シャダン</t>
    </rPh>
    <rPh sb="3" eb="5">
      <t>ザイダン</t>
    </rPh>
    <phoneticPr fontId="19"/>
  </si>
  <si>
    <t>無</t>
    <rPh sb="0" eb="1">
      <t>ナ</t>
    </rPh>
    <phoneticPr fontId="19"/>
  </si>
  <si>
    <t>土日</t>
    <rPh sb="0" eb="2">
      <t>ドニチ</t>
    </rPh>
    <phoneticPr fontId="19"/>
  </si>
  <si>
    <t>委託・派遣等</t>
    <rPh sb="0" eb="2">
      <t>イタク</t>
    </rPh>
    <rPh sb="3" eb="6">
      <t>ハケントウ</t>
    </rPh>
    <phoneticPr fontId="19"/>
  </si>
  <si>
    <t>1.ソリューションライフサイクル_2.企画</t>
    <rPh sb="19" eb="21">
      <t>キカク</t>
    </rPh>
    <phoneticPr fontId="19"/>
  </si>
  <si>
    <t>1.ソリューションライフサイクル_2.開発</t>
    <rPh sb="19" eb="21">
      <t>カイハツ</t>
    </rPh>
    <phoneticPr fontId="19"/>
  </si>
  <si>
    <t>1.サイエンステクノロジ_2.マルチメディア</t>
    <phoneticPr fontId="19"/>
  </si>
  <si>
    <t>2.サイエンステクノロジ_1.データ活用</t>
    <rPh sb="18" eb="20">
      <t>カツヨウ</t>
    </rPh>
    <phoneticPr fontId="19"/>
  </si>
  <si>
    <t>(2)サービス企画_2.ソリューションライフサイクルプロセス_1.戦略</t>
    <rPh sb="7" eb="9">
      <t>キカク</t>
    </rPh>
    <rPh sb="33" eb="35">
      <t>センリャク</t>
    </rPh>
    <phoneticPr fontId="19"/>
  </si>
  <si>
    <t>2.サイエンス・テクノロジ_1.ネットワーク</t>
    <phoneticPr fontId="19"/>
  </si>
  <si>
    <t>2.ソリューション管理・推進プロセス_1.セキュリティマネージメント</t>
    <phoneticPr fontId="19"/>
  </si>
  <si>
    <t>⑵システム設計</t>
    <phoneticPr fontId="19"/>
  </si>
  <si>
    <t>1.技術要素_1.In-Carの自動運転技術_2.判断系技術</t>
    <rPh sb="25" eb="27">
      <t>ハンダン</t>
    </rPh>
    <phoneticPr fontId="19"/>
  </si>
  <si>
    <t>(2)生産システム工学CPS</t>
    <rPh sb="3" eb="5">
      <t>セイサン</t>
    </rPh>
    <rPh sb="9" eb="11">
      <t>コウガク</t>
    </rPh>
    <phoneticPr fontId="19"/>
  </si>
  <si>
    <t>パンフレット、ホームページ（右にURLを記載）</t>
    <rPh sb="14" eb="15">
      <t>ミギ</t>
    </rPh>
    <rPh sb="20" eb="22">
      <t>キサイ</t>
    </rPh>
    <phoneticPr fontId="19"/>
  </si>
  <si>
    <t>両方</t>
    <rPh sb="0" eb="2">
      <t>リョウホウ</t>
    </rPh>
    <phoneticPr fontId="19"/>
  </si>
  <si>
    <t>委託・派遣等</t>
    <rPh sb="0" eb="2">
      <t>イタク</t>
    </rPh>
    <rPh sb="3" eb="5">
      <t>ハケン</t>
    </rPh>
    <rPh sb="5" eb="6">
      <t>トウ</t>
    </rPh>
    <phoneticPr fontId="19"/>
  </si>
  <si>
    <t>評価を行っていない</t>
    <rPh sb="0" eb="2">
      <t>ヒョウカ</t>
    </rPh>
    <rPh sb="3" eb="4">
      <t>オコナ</t>
    </rPh>
    <phoneticPr fontId="19"/>
  </si>
  <si>
    <t>伝えていない</t>
    <rPh sb="0" eb="1">
      <t>ツタ</t>
    </rPh>
    <phoneticPr fontId="19"/>
  </si>
  <si>
    <t>支援を行っていない</t>
    <rPh sb="0" eb="2">
      <t>シエン</t>
    </rPh>
    <rPh sb="3" eb="4">
      <t>オコナ</t>
    </rPh>
    <phoneticPr fontId="19"/>
  </si>
  <si>
    <t>3月</t>
  </si>
  <si>
    <t>プロダクトマネジメント</t>
  </si>
  <si>
    <t>大学・大学院</t>
    <rPh sb="0" eb="2">
      <t>ダイガク</t>
    </rPh>
    <rPh sb="3" eb="6">
      <t>ダイガクイン</t>
    </rPh>
    <phoneticPr fontId="19"/>
  </si>
  <si>
    <t>e-ラーニング</t>
    <phoneticPr fontId="19"/>
  </si>
  <si>
    <t>1.ソリューションライフサイクル_3.開発</t>
    <rPh sb="19" eb="21">
      <t>カイハツ</t>
    </rPh>
    <phoneticPr fontId="19"/>
  </si>
  <si>
    <t>1.ソリューションライフサイクル_3.運用保守</t>
    <rPh sb="19" eb="21">
      <t>ウンヨウ</t>
    </rPh>
    <rPh sb="21" eb="23">
      <t>ホシュ</t>
    </rPh>
    <phoneticPr fontId="19"/>
  </si>
  <si>
    <t>1.サイエンステクノロジ_3.基礎理論</t>
    <rPh sb="15" eb="17">
      <t>キソ</t>
    </rPh>
    <rPh sb="17" eb="19">
      <t>リロン</t>
    </rPh>
    <phoneticPr fontId="19"/>
  </si>
  <si>
    <t>2.サイエンステクノロジ_2.AI</t>
    <phoneticPr fontId="19"/>
  </si>
  <si>
    <t>(2)サービス企画_2.ソリューションライフサイクルプロセス_2.企画</t>
    <rPh sb="7" eb="9">
      <t>キカク</t>
    </rPh>
    <rPh sb="33" eb="35">
      <t>キカク</t>
    </rPh>
    <phoneticPr fontId="19"/>
  </si>
  <si>
    <t>3.サイエンス・テクノロジ_1.企画</t>
    <rPh sb="16" eb="18">
      <t>キカク</t>
    </rPh>
    <phoneticPr fontId="19"/>
  </si>
  <si>
    <t>⑶制御システム要求分析</t>
    <phoneticPr fontId="19"/>
  </si>
  <si>
    <t>1.技術要素_1.In-Car の自動運転技術_3.操作系技術</t>
    <rPh sb="17" eb="19">
      <t>ジドウ</t>
    </rPh>
    <rPh sb="19" eb="21">
      <t>ウンテン</t>
    </rPh>
    <rPh sb="21" eb="23">
      <t>ギジュツ</t>
    </rPh>
    <rPh sb="26" eb="28">
      <t>ソウサ</t>
    </rPh>
    <rPh sb="28" eb="29">
      <t>ケイ</t>
    </rPh>
    <rPh sb="29" eb="31">
      <t>ギジュツ</t>
    </rPh>
    <phoneticPr fontId="19"/>
  </si>
  <si>
    <t>(3)管理工学</t>
    <rPh sb="3" eb="5">
      <t>カンリ</t>
    </rPh>
    <rPh sb="5" eb="7">
      <t>コウガク</t>
    </rPh>
    <phoneticPr fontId="19"/>
  </si>
  <si>
    <t>4月</t>
  </si>
  <si>
    <t>変革マネジメント</t>
  </si>
  <si>
    <t>専修学校</t>
    <rPh sb="0" eb="2">
      <t>センシュウ</t>
    </rPh>
    <rPh sb="2" eb="4">
      <t>ガッコウ</t>
    </rPh>
    <phoneticPr fontId="19"/>
  </si>
  <si>
    <t>2.ソリューション管理・推進プロセス_1.プロセスマネージメント</t>
    <rPh sb="9" eb="11">
      <t>カンリ</t>
    </rPh>
    <rPh sb="12" eb="14">
      <t>スイシン</t>
    </rPh>
    <phoneticPr fontId="19"/>
  </si>
  <si>
    <t>2.ソリューション管理・推進プロセス_1.品質・安全性マネージメント</t>
    <rPh sb="9" eb="11">
      <t>カンリ</t>
    </rPh>
    <rPh sb="12" eb="14">
      <t>スイシン</t>
    </rPh>
    <rPh sb="21" eb="23">
      <t>ヒンシツ</t>
    </rPh>
    <rPh sb="24" eb="27">
      <t>アンゼンセイ</t>
    </rPh>
    <phoneticPr fontId="19"/>
  </si>
  <si>
    <t>2.サイエンステクノロジ_3.マルチメディア</t>
    <phoneticPr fontId="19"/>
  </si>
  <si>
    <t>(3)データ分析_3.サイエンス・テクノロジ_1.データ活用</t>
    <rPh sb="6" eb="8">
      <t>ブンセキ</t>
    </rPh>
    <rPh sb="28" eb="30">
      <t>カツヨウ</t>
    </rPh>
    <phoneticPr fontId="19"/>
  </si>
  <si>
    <t>⑷制御システム設計</t>
    <phoneticPr fontId="19"/>
  </si>
  <si>
    <t>1.技術要素_2.In-Car の関連強化技術_1.HMI</t>
    <rPh sb="17" eb="19">
      <t>カンレン</t>
    </rPh>
    <rPh sb="19" eb="21">
      <t>キョウカ</t>
    </rPh>
    <phoneticPr fontId="19"/>
  </si>
  <si>
    <t>(4)オペレーションズリサーチ</t>
    <phoneticPr fontId="19"/>
  </si>
  <si>
    <t>5月</t>
  </si>
  <si>
    <t>システムズエンジニアリング</t>
  </si>
  <si>
    <t>各種学校</t>
    <rPh sb="0" eb="2">
      <t>カクシュ</t>
    </rPh>
    <rPh sb="2" eb="4">
      <t>ガッコウ</t>
    </rPh>
    <phoneticPr fontId="19"/>
  </si>
  <si>
    <t>3.サイエンス・テクノロジ_1_コンピュータシステム</t>
    <phoneticPr fontId="19"/>
  </si>
  <si>
    <t>2.サイエンステクノロジ_4.データベース</t>
    <phoneticPr fontId="19"/>
  </si>
  <si>
    <t>(4)アジャイル_4.ソリューション管理・推進プロセス_1.プロセスマネージメント</t>
    <rPh sb="18" eb="20">
      <t>カンリ</t>
    </rPh>
    <rPh sb="21" eb="23">
      <t>スイシン</t>
    </rPh>
    <phoneticPr fontId="19"/>
  </si>
  <si>
    <t>⑸モデル要求分析</t>
    <phoneticPr fontId="19"/>
  </si>
  <si>
    <t>1.技術要素_2.In-Car の関連強化技術_2.安全関連系</t>
    <rPh sb="17" eb="19">
      <t>カンレン</t>
    </rPh>
    <rPh sb="19" eb="21">
      <t>キョウカ</t>
    </rPh>
    <rPh sb="26" eb="28">
      <t>アンゼン</t>
    </rPh>
    <rPh sb="28" eb="30">
      <t>カンレン</t>
    </rPh>
    <rPh sb="30" eb="31">
      <t>ケイ</t>
    </rPh>
    <phoneticPr fontId="19"/>
  </si>
  <si>
    <t>(5)原価管理</t>
    <rPh sb="3" eb="5">
      <t>ゲンカ</t>
    </rPh>
    <rPh sb="5" eb="7">
      <t>カンリ</t>
    </rPh>
    <phoneticPr fontId="19"/>
  </si>
  <si>
    <t>6月</t>
  </si>
  <si>
    <r>
      <t>エンタープライズアーキ</t>
    </r>
    <r>
      <rPr>
        <sz val="8"/>
        <color rgb="FFFF0000"/>
        <rFont val="Meiryo UI"/>
        <family val="3"/>
        <charset val="128"/>
      </rPr>
      <t>テ</t>
    </r>
    <r>
      <rPr>
        <sz val="8"/>
        <rFont val="Meiryo UI"/>
        <family val="3"/>
        <charset val="128"/>
      </rPr>
      <t>クチャ</t>
    </r>
    <phoneticPr fontId="19"/>
  </si>
  <si>
    <t>その他法人</t>
    <rPh sb="2" eb="3">
      <t>タ</t>
    </rPh>
    <rPh sb="3" eb="5">
      <t>ホウジン</t>
    </rPh>
    <phoneticPr fontId="19"/>
  </si>
  <si>
    <t>3.サイエンス・テクノロジ_2_コンピュータソフトウェア</t>
    <phoneticPr fontId="19"/>
  </si>
  <si>
    <t>2.サイエンステクノロジ_5.基礎理論</t>
    <rPh sb="15" eb="17">
      <t>キソ</t>
    </rPh>
    <rPh sb="17" eb="19">
      <t>リロン</t>
    </rPh>
    <phoneticPr fontId="19"/>
  </si>
  <si>
    <t>⑹モデル方式設計</t>
    <phoneticPr fontId="19"/>
  </si>
  <si>
    <t>1.技術要素_2.In-Car の関連強化技術_3.車載セキュリティ関係</t>
    <rPh sb="17" eb="19">
      <t>カンレン</t>
    </rPh>
    <rPh sb="19" eb="21">
      <t>キョウカ</t>
    </rPh>
    <rPh sb="26" eb="28">
      <t>シャサイ</t>
    </rPh>
    <rPh sb="34" eb="36">
      <t>カンケイ</t>
    </rPh>
    <phoneticPr fontId="19"/>
  </si>
  <si>
    <t>(6)環境工学</t>
    <rPh sb="3" eb="7">
      <t>カンキョウコウガク</t>
    </rPh>
    <phoneticPr fontId="19"/>
  </si>
  <si>
    <t>7月</t>
  </si>
  <si>
    <t>プロジェクトマネジメント</t>
  </si>
  <si>
    <t>3.サイエンス・テクノロジ_3_コンピュータハードウェア</t>
    <phoneticPr fontId="19"/>
  </si>
  <si>
    <t>⑺モデル詳細設計・モデルコード作成とテスト</t>
    <phoneticPr fontId="19"/>
  </si>
  <si>
    <t>1.技術要素_3.In-Car の基盤技術_1.組込みソフトウェア基盤</t>
    <rPh sb="17" eb="19">
      <t>キバン</t>
    </rPh>
    <rPh sb="19" eb="21">
      <t>ギジュツ</t>
    </rPh>
    <rPh sb="24" eb="26">
      <t>クミコミ</t>
    </rPh>
    <rPh sb="33" eb="35">
      <t>キバン</t>
    </rPh>
    <phoneticPr fontId="19"/>
  </si>
  <si>
    <t>(7)統計学</t>
    <rPh sb="3" eb="6">
      <t>トウケイガク</t>
    </rPh>
    <phoneticPr fontId="19"/>
  </si>
  <si>
    <t>8月</t>
  </si>
  <si>
    <t>ビジネス調査</t>
  </si>
  <si>
    <t>ビジネスモデル・プロセス</t>
    <phoneticPr fontId="69"/>
  </si>
  <si>
    <t>3.サイエンス・テクノロジ_4.ネットワーク</t>
    <phoneticPr fontId="19"/>
  </si>
  <si>
    <t>⑻モデル結合テストの仕様設計</t>
    <phoneticPr fontId="19"/>
  </si>
  <si>
    <t>1.技術要素_3.In-Car の基盤技術_2.自動車メカ制御基盤</t>
    <rPh sb="17" eb="19">
      <t>キバン</t>
    </rPh>
    <rPh sb="19" eb="21">
      <t>ギジュツ</t>
    </rPh>
    <rPh sb="24" eb="27">
      <t>ジドウシャ</t>
    </rPh>
    <rPh sb="29" eb="31">
      <t>セイギョ</t>
    </rPh>
    <rPh sb="31" eb="33">
      <t>キバン</t>
    </rPh>
    <phoneticPr fontId="19"/>
  </si>
  <si>
    <t>(8)生産シミュレーション適用</t>
    <phoneticPr fontId="19"/>
  </si>
  <si>
    <t>9月</t>
  </si>
  <si>
    <t>ビジネスモデル設計</t>
    <rPh sb="7" eb="9">
      <t>セッケイ</t>
    </rPh>
    <phoneticPr fontId="19"/>
  </si>
  <si>
    <t>3.サイエンス・テクノロジ_5.セキュリティ</t>
    <phoneticPr fontId="19"/>
  </si>
  <si>
    <t>⑼システム結合</t>
    <phoneticPr fontId="19"/>
  </si>
  <si>
    <t>1.技術要素_4.Out-Car を含む汎用基盤技術_1.AI・データ解析</t>
    <rPh sb="18" eb="19">
      <t>フクム</t>
    </rPh>
    <rPh sb="20" eb="22">
      <t>ハンヨウ</t>
    </rPh>
    <rPh sb="22" eb="24">
      <t>キバン</t>
    </rPh>
    <rPh sb="24" eb="26">
      <t>ギジュツ</t>
    </rPh>
    <rPh sb="35" eb="37">
      <t>カイセキ</t>
    </rPh>
    <phoneticPr fontId="19"/>
  </si>
  <si>
    <t>(9)生産シミュレーション論理設計</t>
    <phoneticPr fontId="19"/>
  </si>
  <si>
    <t>10月</t>
  </si>
  <si>
    <t>ビジネスアナリシス</t>
  </si>
  <si>
    <t>3.サイエンス・テクノロジ_6.基礎理論</t>
    <rPh sb="16" eb="18">
      <t>キソ</t>
    </rPh>
    <rPh sb="18" eb="20">
      <t>リロン</t>
    </rPh>
    <phoneticPr fontId="19"/>
  </si>
  <si>
    <t>⑽システム適格性確認テスト</t>
    <phoneticPr fontId="19"/>
  </si>
  <si>
    <t>1.技術要素_4.Out-Car を含む汎用基盤技術_2.通信系</t>
    <rPh sb="18" eb="19">
      <t>フクム</t>
    </rPh>
    <rPh sb="20" eb="22">
      <t>ハンヨウ</t>
    </rPh>
    <rPh sb="22" eb="24">
      <t>キバン</t>
    </rPh>
    <rPh sb="24" eb="26">
      <t>ギジュツ</t>
    </rPh>
    <rPh sb="29" eb="32">
      <t>ツウシンケイ</t>
    </rPh>
    <phoneticPr fontId="19"/>
  </si>
  <si>
    <t>(10)ソフトウェア</t>
    <phoneticPr fontId="19"/>
  </si>
  <si>
    <t>11月</t>
  </si>
  <si>
    <t>検証（ビジネス視点）</t>
  </si>
  <si>
    <t>⑾キャリブレーション</t>
    <phoneticPr fontId="19"/>
  </si>
  <si>
    <t>1.技術要素_5.Out-Car を含む応用技術_1.モビリティサービス系</t>
    <rPh sb="18" eb="19">
      <t>フクム</t>
    </rPh>
    <rPh sb="20" eb="22">
      <t>オウヨウ</t>
    </rPh>
    <rPh sb="22" eb="24">
      <t>ギジュツ</t>
    </rPh>
    <rPh sb="36" eb="37">
      <t>ケイ</t>
    </rPh>
    <phoneticPr fontId="19"/>
  </si>
  <si>
    <t>12月</t>
  </si>
  <si>
    <t>マーケティング</t>
  </si>
  <si>
    <t>⑿開発環境の自動化</t>
    <phoneticPr fontId="19"/>
  </si>
  <si>
    <t>1.技術要素_5.Out-Car を含む応用技術_2.地図情報系</t>
    <rPh sb="18" eb="19">
      <t>フクム</t>
    </rPh>
    <rPh sb="20" eb="22">
      <t>オウヨウ</t>
    </rPh>
    <rPh sb="22" eb="24">
      <t>ギジュツ</t>
    </rPh>
    <rPh sb="27" eb="29">
      <t>チズ</t>
    </rPh>
    <rPh sb="29" eb="31">
      <t>ジョウホウ</t>
    </rPh>
    <rPh sb="31" eb="32">
      <t>ケイ</t>
    </rPh>
    <phoneticPr fontId="19"/>
  </si>
  <si>
    <t>ブランディング</t>
  </si>
  <si>
    <t>2.開発技術_1.システムズエンジニアリング</t>
    <rPh sb="2" eb="4">
      <t>カイハツ</t>
    </rPh>
    <rPh sb="4" eb="6">
      <t>ギジュツ</t>
    </rPh>
    <phoneticPr fontId="19"/>
  </si>
  <si>
    <t>顧客・ユーザー理解</t>
  </si>
  <si>
    <t>デザイン</t>
  </si>
  <si>
    <t>2.開発技術_2.モデルベース開発</t>
    <rPh sb="2" eb="4">
      <t>カイハツ</t>
    </rPh>
    <rPh sb="4" eb="6">
      <t>ギジュツ</t>
    </rPh>
    <rPh sb="15" eb="17">
      <t>カイハツ</t>
    </rPh>
    <phoneticPr fontId="19"/>
  </si>
  <si>
    <t>価値発見・定義</t>
  </si>
  <si>
    <t>2.開発技術_3.アジャイル開発</t>
    <rPh sb="2" eb="4">
      <t>カイハツ</t>
    </rPh>
    <rPh sb="4" eb="6">
      <t>ギジュツ</t>
    </rPh>
    <rPh sb="14" eb="16">
      <t>カイハツ</t>
    </rPh>
    <phoneticPr fontId="19"/>
  </si>
  <si>
    <t>設計</t>
  </si>
  <si>
    <t>2.開発技術_4.新しい安全性評価</t>
    <rPh sb="9" eb="10">
      <t>アタラ</t>
    </rPh>
    <rPh sb="12" eb="14">
      <t>アンゼン</t>
    </rPh>
    <rPh sb="14" eb="15">
      <t>セイ</t>
    </rPh>
    <rPh sb="15" eb="17">
      <t>ヒョウカ</t>
    </rPh>
    <phoneticPr fontId="19"/>
  </si>
  <si>
    <t>検証（顧客・ユーザー視点）</t>
  </si>
  <si>
    <t>2.開発技術_5.セキュリティ開発</t>
    <rPh sb="15" eb="17">
      <t>カイハツ</t>
    </rPh>
    <phoneticPr fontId="19"/>
  </si>
  <si>
    <t>その他デザイン技術</t>
  </si>
  <si>
    <t>3.管理技術_1.新技術評価・管理</t>
    <rPh sb="2" eb="4">
      <t>カンリ</t>
    </rPh>
    <rPh sb="9" eb="12">
      <t>シンギジュツ</t>
    </rPh>
    <rPh sb="12" eb="14">
      <t>ヒョウカ</t>
    </rPh>
    <rPh sb="15" eb="17">
      <t>カンリ</t>
    </rPh>
    <phoneticPr fontId="19"/>
  </si>
  <si>
    <t>データ理解・活用</t>
  </si>
  <si>
    <t>データ活用</t>
    <phoneticPr fontId="19"/>
  </si>
  <si>
    <t>データ・AIの戦略的活用</t>
    <phoneticPr fontId="69"/>
  </si>
  <si>
    <t>データ・AI活用戦略</t>
  </si>
  <si>
    <t>データ・AI活用業務の設計・事業実装・評価</t>
    <phoneticPr fontId="19"/>
  </si>
  <si>
    <t>数理統計・多変量解析・データ可視化</t>
    <phoneticPr fontId="19"/>
  </si>
  <si>
    <t>AI・データサイエンス</t>
    <phoneticPr fontId="69"/>
  </si>
  <si>
    <t>機械学習・深層学習</t>
  </si>
  <si>
    <t>データ活用基盤設計</t>
  </si>
  <si>
    <t>データエンジニアリング</t>
    <phoneticPr fontId="19"/>
  </si>
  <si>
    <t>データ活用基盤実装・運用</t>
  </si>
  <si>
    <t>コンピュータサイエンス</t>
  </si>
  <si>
    <t>テクノロジー</t>
    <phoneticPr fontId="19"/>
  </si>
  <si>
    <t>ソフトウェア開発</t>
  </si>
  <si>
    <t>チーム開発</t>
  </si>
  <si>
    <t>ソフトウェア設計手法</t>
  </si>
  <si>
    <t>ソフトウェア開発プロセス</t>
  </si>
  <si>
    <t>Webアプリケーション基本技術</t>
  </si>
  <si>
    <t>フロントエンドシステム開発</t>
  </si>
  <si>
    <t>バックエンドシステム開発</t>
  </si>
  <si>
    <t>クラウドインフラ活用</t>
    <phoneticPr fontId="19"/>
  </si>
  <si>
    <t>SREプロセス</t>
  </si>
  <si>
    <t>サービス活用</t>
  </si>
  <si>
    <t>フィジカルコンピューティング</t>
  </si>
  <si>
    <t>デジタルテクノロジー</t>
    <phoneticPr fontId="69"/>
  </si>
  <si>
    <t>その他先端技術</t>
    <rPh sb="2" eb="3">
      <t>タ</t>
    </rPh>
    <rPh sb="3" eb="5">
      <t>センタン</t>
    </rPh>
    <rPh sb="5" eb="7">
      <t>ギジュツ</t>
    </rPh>
    <phoneticPr fontId="19"/>
  </si>
  <si>
    <t>テクノロジートレンド</t>
    <phoneticPr fontId="19"/>
  </si>
  <si>
    <t>セキュリティ体制構築・運営</t>
    <phoneticPr fontId="19"/>
  </si>
  <si>
    <t>セキュリティ</t>
    <phoneticPr fontId="19"/>
  </si>
  <si>
    <t>セキュリティマネジメント</t>
    <phoneticPr fontId="69"/>
  </si>
  <si>
    <t>セキュリティマネジメント</t>
    <phoneticPr fontId="19"/>
  </si>
  <si>
    <t>インシデント対応と事業継続</t>
    <phoneticPr fontId="19"/>
  </si>
  <si>
    <t>プライバシー保護</t>
  </si>
  <si>
    <t>セキュア設計・開発・構築</t>
    <phoneticPr fontId="19"/>
  </si>
  <si>
    <t>セキュリティ技術</t>
  </si>
  <si>
    <t>セキュリティ運用・保守・監視</t>
    <phoneticPr fontId="19"/>
  </si>
  <si>
    <t>データ活用</t>
    <rPh sb="3" eb="5">
      <t>カツヨウ</t>
    </rPh>
    <phoneticPr fontId="19"/>
  </si>
  <si>
    <t>ビジネス変革</t>
    <rPh sb="4" eb="6">
      <t>ヘンカク</t>
    </rPh>
    <phoneticPr fontId="18"/>
  </si>
  <si>
    <t>データ活用</t>
    <rPh sb="3" eb="5">
      <t>カツヨウ</t>
    </rPh>
    <phoneticPr fontId="18"/>
  </si>
  <si>
    <t>テクノロジー</t>
  </si>
  <si>
    <t>セキュリティ</t>
  </si>
  <si>
    <t>a</t>
    <phoneticPr fontId="19"/>
  </si>
  <si>
    <t>_ビジネス変革</t>
    <phoneticPr fontId="19"/>
  </si>
  <si>
    <t>_データ活用</t>
    <phoneticPr fontId="19"/>
  </si>
  <si>
    <t>_テクノロジー</t>
    <phoneticPr fontId="19"/>
  </si>
  <si>
    <t>_セキュリティ</t>
    <phoneticPr fontId="19"/>
  </si>
  <si>
    <t>_パーソナルスキル</t>
    <phoneticPr fontId="19"/>
  </si>
  <si>
    <t>戦略・マネジメントシステム</t>
    <rPh sb="0" eb="2">
      <t>センリャク</t>
    </rPh>
    <phoneticPr fontId="18"/>
  </si>
  <si>
    <t>データ・AIの戦略的活用</t>
  </si>
  <si>
    <t>ソフトウェア開発</t>
    <rPh sb="6" eb="8">
      <t>カイハツ</t>
    </rPh>
    <phoneticPr fontId="18"/>
  </si>
  <si>
    <t>ビジネスモデル・プロセス</t>
  </si>
  <si>
    <t>データ・AIの戦略的活用</t>
    <phoneticPr fontId="19"/>
  </si>
  <si>
    <t>AI・データサイエンス</t>
    <phoneticPr fontId="19"/>
  </si>
  <si>
    <t>データエンジニアリング</t>
  </si>
  <si>
    <t>デジタルテクノロジー</t>
  </si>
  <si>
    <t>セキュリティマネジメント</t>
  </si>
  <si>
    <t>セキュリティ技術</t>
    <rPh sb="6" eb="8">
      <t>ギジュツ</t>
    </rPh>
    <phoneticPr fontId="18"/>
  </si>
  <si>
    <t>b</t>
    <phoneticPr fontId="19"/>
  </si>
  <si>
    <t>戦略・マネジメント・システム</t>
  </si>
  <si>
    <t>データの戦略的活用</t>
  </si>
  <si>
    <t>ヒューマンスキル</t>
  </si>
  <si>
    <t>AI・データサイエンス</t>
  </si>
  <si>
    <t>ビジネス戦略策定・実行</t>
    <rPh sb="4" eb="6">
      <t>センリャク</t>
    </rPh>
    <rPh sb="6" eb="8">
      <t>サクテイ</t>
    </rPh>
    <rPh sb="9" eb="11">
      <t>ジッコウ</t>
    </rPh>
    <phoneticPr fontId="18"/>
  </si>
  <si>
    <t>ビジネス調査</t>
    <rPh sb="4" eb="6">
      <t>チョウサ</t>
    </rPh>
    <phoneticPr fontId="18"/>
  </si>
  <si>
    <t>顧客・ユーザー理解</t>
    <rPh sb="0" eb="2">
      <t>コキャク</t>
    </rPh>
    <rPh sb="7" eb="9">
      <t>リカイ</t>
    </rPh>
    <phoneticPr fontId="18"/>
  </si>
  <si>
    <t>データ理解・活用</t>
    <phoneticPr fontId="18"/>
  </si>
  <si>
    <t>数理統計・多変量解析・データ可視化</t>
    <rPh sb="0" eb="2">
      <t>スウリ</t>
    </rPh>
    <rPh sb="2" eb="4">
      <t>トウケイ</t>
    </rPh>
    <rPh sb="5" eb="8">
      <t>タヘンリョウ</t>
    </rPh>
    <rPh sb="8" eb="10">
      <t>カイセキ</t>
    </rPh>
    <rPh sb="14" eb="17">
      <t>カシカ</t>
    </rPh>
    <phoneticPr fontId="18"/>
  </si>
  <si>
    <t>セキュリティ体制構築・運営</t>
  </si>
  <si>
    <t>セキュア設計・開発・構築</t>
  </si>
  <si>
    <t>c</t>
    <phoneticPr fontId="19"/>
  </si>
  <si>
    <t>コンセプチュアルスキル</t>
  </si>
  <si>
    <t>ビジネスモデル設計</t>
    <rPh sb="7" eb="9">
      <t>セッケイ</t>
    </rPh>
    <phoneticPr fontId="18"/>
  </si>
  <si>
    <t>価値発見・定義</t>
    <rPh sb="0" eb="2">
      <t>カチ</t>
    </rPh>
    <rPh sb="2" eb="4">
      <t>ハッケン</t>
    </rPh>
    <rPh sb="5" eb="7">
      <t>テイギ</t>
    </rPh>
    <phoneticPr fontId="18"/>
  </si>
  <si>
    <t>データ・AI活用戦略</t>
    <rPh sb="6" eb="8">
      <t>カツヨウ</t>
    </rPh>
    <rPh sb="8" eb="10">
      <t>センリャク</t>
    </rPh>
    <phoneticPr fontId="18"/>
  </si>
  <si>
    <t>その他先端技術</t>
    <rPh sb="2" eb="3">
      <t>タ</t>
    </rPh>
    <rPh sb="3" eb="5">
      <t>センタン</t>
    </rPh>
    <rPh sb="5" eb="7">
      <t>ギジュツ</t>
    </rPh>
    <phoneticPr fontId="12"/>
  </si>
  <si>
    <t>セキュリティ運用・保守・監視</t>
  </si>
  <si>
    <t>d</t>
    <phoneticPr fontId="19"/>
  </si>
  <si>
    <t>変革マネジメント</t>
    <rPh sb="0" eb="2">
      <t>ヘンカク</t>
    </rPh>
    <phoneticPr fontId="18"/>
  </si>
  <si>
    <t>設計</t>
    <rPh sb="0" eb="2">
      <t>セッケイ</t>
    </rPh>
    <phoneticPr fontId="18"/>
  </si>
  <si>
    <t>データ・AI活用業務の設計・事業実装・評価</t>
    <rPh sb="6" eb="8">
      <t>カツヨウ</t>
    </rPh>
    <rPh sb="8" eb="10">
      <t>ギョウム</t>
    </rPh>
    <rPh sb="11" eb="13">
      <t>セッケイ</t>
    </rPh>
    <rPh sb="14" eb="16">
      <t>ジギョウ</t>
    </rPh>
    <rPh sb="16" eb="18">
      <t>ジッソウ</t>
    </rPh>
    <rPh sb="19" eb="21">
      <t>ヒョウカ</t>
    </rPh>
    <phoneticPr fontId="18"/>
  </si>
  <si>
    <t>テクノロジートレンド</t>
  </si>
  <si>
    <t>インシデント対応と事業継続</t>
  </si>
  <si>
    <t>検証（ビジネス視点）</t>
    <rPh sb="0" eb="2">
      <t>ケンショウ</t>
    </rPh>
    <rPh sb="7" eb="9">
      <t>シテン</t>
    </rPh>
    <phoneticPr fontId="18"/>
  </si>
  <si>
    <t>検証（顧客・ユーザー視点）</t>
    <rPh sb="0" eb="2">
      <t>ケンショウ</t>
    </rPh>
    <rPh sb="3" eb="5">
      <t>コキャク</t>
    </rPh>
    <rPh sb="10" eb="12">
      <t>シテン</t>
    </rPh>
    <phoneticPr fontId="18"/>
  </si>
  <si>
    <t>エンタープライズアーキテクチャ</t>
  </si>
  <si>
    <t>その他デザイン技術</t>
    <rPh sb="2" eb="3">
      <t>ホカ</t>
    </rPh>
    <rPh sb="7" eb="9">
      <t>ギジュツ</t>
    </rPh>
    <phoneticPr fontId="18"/>
  </si>
  <si>
    <t>ヒューマンスキル</t>
    <phoneticPr fontId="19"/>
  </si>
  <si>
    <t>クラウドインフラ活用</t>
  </si>
  <si>
    <t>数理統計・多変量解析・データ可視化</t>
  </si>
  <si>
    <t>データ活用基盤設計</t>
    <phoneticPr fontId="19"/>
  </si>
  <si>
    <t>リーダーシップ</t>
  </si>
  <si>
    <t>ゴール設定</t>
  </si>
  <si>
    <t>ビジネスモデル設計</t>
  </si>
  <si>
    <t>その他先端技術</t>
  </si>
  <si>
    <t>コラボレーション</t>
  </si>
  <si>
    <t>創造的な問題解決</t>
  </si>
  <si>
    <t>データ・AI活用業務の設計・事業実装・評価</t>
  </si>
  <si>
    <t>批判的思考</t>
  </si>
  <si>
    <t>適応力</t>
  </si>
  <si>
    <t>エンタープライズアーキクチャ</t>
  </si>
  <si>
    <t>ビジネスアーキテクト</t>
    <phoneticPr fontId="19"/>
  </si>
  <si>
    <t>デザイナー</t>
    <phoneticPr fontId="19"/>
  </si>
  <si>
    <t>データサイエンティスト</t>
    <phoneticPr fontId="19"/>
  </si>
  <si>
    <t>ソフトウェアエンジニア</t>
    <phoneticPr fontId="19"/>
  </si>
  <si>
    <t>サイバーセキュリティ</t>
    <phoneticPr fontId="19"/>
  </si>
  <si>
    <t>ビジネスアーキテクト（新規事業開発）</t>
    <phoneticPr fontId="19"/>
  </si>
  <si>
    <t>新規事業開発</t>
    <phoneticPr fontId="19"/>
  </si>
  <si>
    <t>サービスデザイナー</t>
    <phoneticPr fontId="19"/>
  </si>
  <si>
    <t xml:space="preserve">データビジネスストラテジスト </t>
    <phoneticPr fontId="19"/>
  </si>
  <si>
    <t>フロントエンドエンジニア</t>
    <phoneticPr fontId="19"/>
  </si>
  <si>
    <t>サイバーセキュリティマネージャー</t>
    <phoneticPr fontId="19"/>
  </si>
  <si>
    <t>ビジネスアーキテクト（既存事業の高度化）</t>
    <phoneticPr fontId="19"/>
  </si>
  <si>
    <t>既存事業の高度化</t>
    <phoneticPr fontId="19"/>
  </si>
  <si>
    <t>ＵＸ／ＵＩデザイナー</t>
    <phoneticPr fontId="19"/>
  </si>
  <si>
    <t>データサイエンスプロフェッショナル</t>
    <phoneticPr fontId="19"/>
  </si>
  <si>
    <t>バックエンドエンジニア</t>
    <phoneticPr fontId="19"/>
  </si>
  <si>
    <t xml:space="preserve">サイバーセキュリテイエンジニア </t>
    <phoneticPr fontId="19"/>
  </si>
  <si>
    <t>ビジネスアーキテクト（社内業務の高度化・効率化）</t>
    <phoneticPr fontId="19"/>
  </si>
  <si>
    <t>社内業務の高度化・効率化</t>
    <phoneticPr fontId="19"/>
  </si>
  <si>
    <t>グラフィックデザイナー</t>
    <phoneticPr fontId="19"/>
  </si>
  <si>
    <t>データエンジニア</t>
    <phoneticPr fontId="19"/>
  </si>
  <si>
    <t>クラウドエンジニア／ＳＲＥ</t>
    <phoneticPr fontId="19"/>
  </si>
  <si>
    <t>フィジカルコンピューティングエンジニア</t>
    <phoneticPr fontId="19"/>
  </si>
  <si>
    <t>【再認定申請用】第四次産業革命スキル習得講座認定制度
　　　　　　　　　及び専門実践教育訓練給付金への申請について（目次）</t>
    <rPh sb="1" eb="2">
      <t>サイ</t>
    </rPh>
    <rPh sb="2" eb="4">
      <t>ニンテイ</t>
    </rPh>
    <rPh sb="4" eb="7">
      <t>シンセイヨウ</t>
    </rPh>
    <rPh sb="36" eb="37">
      <t>オヨ</t>
    </rPh>
    <rPh sb="38" eb="40">
      <t>センモン</t>
    </rPh>
    <rPh sb="40" eb="42">
      <t>ジッセン</t>
    </rPh>
    <rPh sb="42" eb="44">
      <t>キョウイク</t>
    </rPh>
    <rPh sb="44" eb="46">
      <t>クンレン</t>
    </rPh>
    <rPh sb="46" eb="49">
      <t>キュウフキン</t>
    </rPh>
    <rPh sb="51" eb="53">
      <t>シンセイ</t>
    </rPh>
    <rPh sb="58" eb="60">
      <t>モクジ</t>
    </rPh>
    <phoneticPr fontId="19"/>
  </si>
  <si>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19"/>
  </si>
  <si>
    <t>【新規申請】</t>
    <rPh sb="1" eb="3">
      <t>シンキ</t>
    </rPh>
    <rPh sb="3" eb="5">
      <t>シンセイ</t>
    </rPh>
    <phoneticPr fontId="19"/>
  </si>
  <si>
    <t>様式名</t>
    <rPh sb="0" eb="3">
      <t>ヨウシキメイ</t>
    </rPh>
    <phoneticPr fontId="19"/>
  </si>
  <si>
    <t>帳票名</t>
    <rPh sb="0" eb="2">
      <t>チョウヒョウ</t>
    </rPh>
    <rPh sb="2" eb="3">
      <t>メイ</t>
    </rPh>
    <phoneticPr fontId="19"/>
  </si>
  <si>
    <t>備考</t>
    <rPh sb="0" eb="2">
      <t>ビコウ</t>
    </rPh>
    <phoneticPr fontId="19"/>
  </si>
  <si>
    <t>様式第1号</t>
    <rPh sb="0" eb="2">
      <t>ヨウシキ</t>
    </rPh>
    <rPh sb="2" eb="3">
      <t>ダイ</t>
    </rPh>
    <rPh sb="4" eb="5">
      <t>ゴウ</t>
    </rPh>
    <phoneticPr fontId="19"/>
  </si>
  <si>
    <t>申請書・総括票（共通）</t>
    <phoneticPr fontId="19"/>
  </si>
  <si>
    <t>様式第2号</t>
    <rPh sb="0" eb="2">
      <t>ヨウシキ</t>
    </rPh>
    <rPh sb="2" eb="3">
      <t>ダイ</t>
    </rPh>
    <rPh sb="4" eb="5">
      <t>ゴウ</t>
    </rPh>
    <phoneticPr fontId="19"/>
  </si>
  <si>
    <t>総括票（専門実践教育訓練給付金）</t>
    <phoneticPr fontId="19"/>
  </si>
  <si>
    <t>厚生労働省「専門実践教育訓練給付金」も併せて申請される場合はご記入ください。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9" eb="20">
      <t>アワ</t>
    </rPh>
    <rPh sb="22" eb="24">
      <t>シンセイ</t>
    </rPh>
    <rPh sb="27" eb="29">
      <t>バアイ</t>
    </rPh>
    <rPh sb="31" eb="33">
      <t>キニュウ</t>
    </rPh>
    <phoneticPr fontId="19"/>
  </si>
  <si>
    <t>様式第3号</t>
    <rPh sb="0" eb="2">
      <t>ヨウシキ</t>
    </rPh>
    <rPh sb="2" eb="3">
      <t>ダイ</t>
    </rPh>
    <rPh sb="4" eb="5">
      <t>ゴウ</t>
    </rPh>
    <phoneticPr fontId="19"/>
  </si>
  <si>
    <t>施設別教育訓練講座票</t>
    <rPh sb="0" eb="3">
      <t>シセツベツ</t>
    </rPh>
    <rPh sb="3" eb="5">
      <t>キョウイク</t>
    </rPh>
    <rPh sb="5" eb="7">
      <t>クンレン</t>
    </rPh>
    <rPh sb="7" eb="9">
      <t>コウザ</t>
    </rPh>
    <rPh sb="9" eb="10">
      <t>ヒョウ</t>
    </rPh>
    <phoneticPr fontId="19"/>
  </si>
  <si>
    <t>様式第4号</t>
    <rPh sb="0" eb="2">
      <t>ヨウシキ</t>
    </rPh>
    <rPh sb="2" eb="3">
      <t>ダイ</t>
    </rPh>
    <rPh sb="4" eb="5">
      <t>ゴウ</t>
    </rPh>
    <phoneticPr fontId="19"/>
  </si>
  <si>
    <t>個票-2001</t>
    <rPh sb="0" eb="2">
      <t>コヒョウ</t>
    </rPh>
    <phoneticPr fontId="19"/>
  </si>
  <si>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19"/>
  </si>
  <si>
    <t>様式第5号</t>
    <rPh sb="0" eb="2">
      <t>ヨウシキ</t>
    </rPh>
    <rPh sb="2" eb="3">
      <t>ダイ</t>
    </rPh>
    <rPh sb="4" eb="5">
      <t>ゴウ</t>
    </rPh>
    <phoneticPr fontId="19"/>
  </si>
  <si>
    <t>訓練経費内訳票-2001</t>
    <rPh sb="0" eb="2">
      <t>クンレン</t>
    </rPh>
    <rPh sb="2" eb="4">
      <t>ケイヒ</t>
    </rPh>
    <rPh sb="4" eb="6">
      <t>ウチワケ</t>
    </rPh>
    <rPh sb="6" eb="7">
      <t>ヒョウ</t>
    </rPh>
    <phoneticPr fontId="19"/>
  </si>
  <si>
    <t>様式第6・7号</t>
    <rPh sb="0" eb="2">
      <t>ヨウシキ</t>
    </rPh>
    <rPh sb="2" eb="3">
      <t>ダイ</t>
    </rPh>
    <rPh sb="6" eb="7">
      <t>ゴウ</t>
    </rPh>
    <phoneticPr fontId="19"/>
  </si>
  <si>
    <t>講座運営管理状況調査票_講師等経歴書-2001</t>
    <rPh sb="12" eb="14">
      <t>コウシ</t>
    </rPh>
    <rPh sb="14" eb="15">
      <t>トウ</t>
    </rPh>
    <rPh sb="15" eb="18">
      <t>ケイレキショ</t>
    </rPh>
    <phoneticPr fontId="19"/>
  </si>
  <si>
    <t>個票-2002</t>
    <rPh sb="0" eb="2">
      <t>コヒョウ</t>
    </rPh>
    <phoneticPr fontId="19"/>
  </si>
  <si>
    <t>訓練経費内訳票-2002</t>
    <rPh sb="0" eb="2">
      <t>クンレン</t>
    </rPh>
    <rPh sb="2" eb="4">
      <t>ケイヒ</t>
    </rPh>
    <rPh sb="4" eb="6">
      <t>ウチワケ</t>
    </rPh>
    <rPh sb="6" eb="7">
      <t>ヒョウ</t>
    </rPh>
    <phoneticPr fontId="19"/>
  </si>
  <si>
    <t>講座運営管理状況調査票_講師等経歴書-2002</t>
    <rPh sb="12" eb="14">
      <t>コウシ</t>
    </rPh>
    <rPh sb="14" eb="15">
      <t>トウ</t>
    </rPh>
    <rPh sb="15" eb="18">
      <t>ケイレキショ</t>
    </rPh>
    <phoneticPr fontId="19"/>
  </si>
  <si>
    <t>個票-2003</t>
    <rPh sb="0" eb="2">
      <t>コヒョウ</t>
    </rPh>
    <phoneticPr fontId="19"/>
  </si>
  <si>
    <t>訓練経費内訳票-2003</t>
    <rPh sb="0" eb="2">
      <t>クンレン</t>
    </rPh>
    <rPh sb="2" eb="4">
      <t>ケイヒ</t>
    </rPh>
    <rPh sb="4" eb="6">
      <t>ウチワケ</t>
    </rPh>
    <rPh sb="6" eb="7">
      <t>ヒョウ</t>
    </rPh>
    <phoneticPr fontId="19"/>
  </si>
  <si>
    <t>講座運営管理状況調査票_講師等経歴書-2003</t>
    <rPh sb="12" eb="14">
      <t>コウシ</t>
    </rPh>
    <rPh sb="14" eb="15">
      <t>トウ</t>
    </rPh>
    <rPh sb="15" eb="18">
      <t>ケイレキショ</t>
    </rPh>
    <phoneticPr fontId="19"/>
  </si>
  <si>
    <t>個票-2004</t>
    <rPh sb="0" eb="2">
      <t>コヒョウ</t>
    </rPh>
    <phoneticPr fontId="19"/>
  </si>
  <si>
    <t>訓練経費内訳票-2004</t>
    <rPh sb="0" eb="2">
      <t>クンレン</t>
    </rPh>
    <rPh sb="2" eb="4">
      <t>ケイヒ</t>
    </rPh>
    <rPh sb="4" eb="6">
      <t>ウチワケ</t>
    </rPh>
    <rPh sb="6" eb="7">
      <t>ヒョウ</t>
    </rPh>
    <phoneticPr fontId="19"/>
  </si>
  <si>
    <t>講座運営管理状況調査票_講師等経歴書-2004</t>
    <rPh sb="12" eb="14">
      <t>コウシ</t>
    </rPh>
    <rPh sb="14" eb="15">
      <t>トウ</t>
    </rPh>
    <rPh sb="15" eb="18">
      <t>ケイレキショ</t>
    </rPh>
    <phoneticPr fontId="19"/>
  </si>
  <si>
    <t>個票-2005</t>
    <rPh sb="0" eb="2">
      <t>コヒョウ</t>
    </rPh>
    <phoneticPr fontId="19"/>
  </si>
  <si>
    <t>訓練経費内訳票-2005</t>
    <rPh sb="0" eb="2">
      <t>クンレン</t>
    </rPh>
    <rPh sb="2" eb="4">
      <t>ケイヒ</t>
    </rPh>
    <rPh sb="4" eb="6">
      <t>ウチワケ</t>
    </rPh>
    <rPh sb="6" eb="7">
      <t>ヒョウ</t>
    </rPh>
    <phoneticPr fontId="19"/>
  </si>
  <si>
    <t>講座運営管理状況調査票_講師等経歴書-2005</t>
    <rPh sb="12" eb="14">
      <t>コウシ</t>
    </rPh>
    <rPh sb="14" eb="15">
      <t>トウ</t>
    </rPh>
    <rPh sb="15" eb="18">
      <t>ケイレキショ</t>
    </rPh>
    <phoneticPr fontId="19"/>
  </si>
  <si>
    <t>個票-2006</t>
    <rPh sb="0" eb="2">
      <t>コヒョウ</t>
    </rPh>
    <phoneticPr fontId="19"/>
  </si>
  <si>
    <t>訓練経費内訳票-2006</t>
    <rPh sb="0" eb="2">
      <t>クンレン</t>
    </rPh>
    <rPh sb="2" eb="4">
      <t>ケイヒ</t>
    </rPh>
    <rPh sb="4" eb="6">
      <t>ウチワケ</t>
    </rPh>
    <rPh sb="6" eb="7">
      <t>ヒョウ</t>
    </rPh>
    <phoneticPr fontId="19"/>
  </si>
  <si>
    <t>講座運営管理状況調査票_講師等経歴書-2006</t>
    <rPh sb="12" eb="14">
      <t>コウシ</t>
    </rPh>
    <rPh sb="14" eb="15">
      <t>トウ</t>
    </rPh>
    <rPh sb="15" eb="18">
      <t>ケイレキショ</t>
    </rPh>
    <phoneticPr fontId="19"/>
  </si>
  <si>
    <t>個票-2007</t>
    <rPh sb="0" eb="2">
      <t>コヒョウ</t>
    </rPh>
    <phoneticPr fontId="19"/>
  </si>
  <si>
    <t>訓練経費内訳票-2007</t>
    <rPh sb="0" eb="2">
      <t>クンレン</t>
    </rPh>
    <rPh sb="2" eb="4">
      <t>ケイヒ</t>
    </rPh>
    <rPh sb="4" eb="6">
      <t>ウチワケ</t>
    </rPh>
    <rPh sb="6" eb="7">
      <t>ヒョウ</t>
    </rPh>
    <phoneticPr fontId="19"/>
  </si>
  <si>
    <t>講座運営管理状況調査票_講師等経歴書-2007</t>
    <rPh sb="12" eb="14">
      <t>コウシ</t>
    </rPh>
    <rPh sb="14" eb="15">
      <t>トウ</t>
    </rPh>
    <rPh sb="15" eb="18">
      <t>ケイレキショ</t>
    </rPh>
    <phoneticPr fontId="19"/>
  </si>
  <si>
    <t>個票-2008</t>
    <rPh sb="0" eb="2">
      <t>コヒョウ</t>
    </rPh>
    <phoneticPr fontId="19"/>
  </si>
  <si>
    <t>訓練経費内訳票-2008</t>
    <rPh sb="0" eb="2">
      <t>クンレン</t>
    </rPh>
    <rPh sb="2" eb="4">
      <t>ケイヒ</t>
    </rPh>
    <rPh sb="4" eb="6">
      <t>ウチワケ</t>
    </rPh>
    <rPh sb="6" eb="7">
      <t>ヒョウ</t>
    </rPh>
    <phoneticPr fontId="19"/>
  </si>
  <si>
    <t>講座運営管理状況調査票_講師等経歴書-2008</t>
    <rPh sb="12" eb="14">
      <t>コウシ</t>
    </rPh>
    <rPh sb="14" eb="15">
      <t>トウ</t>
    </rPh>
    <rPh sb="15" eb="18">
      <t>ケイレキショ</t>
    </rPh>
    <phoneticPr fontId="19"/>
  </si>
  <si>
    <t>様式第4号</t>
    <phoneticPr fontId="19"/>
  </si>
  <si>
    <t>個票-2009</t>
    <rPh sb="0" eb="2">
      <t>コヒョウ</t>
    </rPh>
    <phoneticPr fontId="19"/>
  </si>
  <si>
    <t>訓練経費内訳票-2009</t>
    <rPh sb="0" eb="2">
      <t>クンレン</t>
    </rPh>
    <rPh sb="2" eb="4">
      <t>ケイヒ</t>
    </rPh>
    <rPh sb="4" eb="6">
      <t>ウチワケ</t>
    </rPh>
    <rPh sb="6" eb="7">
      <t>ヒョウ</t>
    </rPh>
    <phoneticPr fontId="19"/>
  </si>
  <si>
    <t>講座運営管理状況調査票_講師等経歴書-2009</t>
    <rPh sb="12" eb="14">
      <t>コウシ</t>
    </rPh>
    <rPh sb="14" eb="15">
      <t>トウ</t>
    </rPh>
    <rPh sb="15" eb="18">
      <t>ケイレキショ</t>
    </rPh>
    <phoneticPr fontId="19"/>
  </si>
  <si>
    <t>個票-2010</t>
    <rPh sb="0" eb="2">
      <t>コヒョウ</t>
    </rPh>
    <phoneticPr fontId="19"/>
  </si>
  <si>
    <t>訓練経費内訳票-2010</t>
    <rPh sb="0" eb="2">
      <t>クンレン</t>
    </rPh>
    <rPh sb="2" eb="4">
      <t>ケイヒ</t>
    </rPh>
    <rPh sb="4" eb="6">
      <t>ウチワケ</t>
    </rPh>
    <rPh sb="6" eb="7">
      <t>ヒョウ</t>
    </rPh>
    <phoneticPr fontId="19"/>
  </si>
  <si>
    <t>講座運営管理状況調査票_講師等経歴書-2010</t>
    <rPh sb="12" eb="14">
      <t>コウシ</t>
    </rPh>
    <rPh sb="14" eb="15">
      <t>トウ</t>
    </rPh>
    <rPh sb="15" eb="18">
      <t>ケイレキショ</t>
    </rPh>
    <phoneticPr fontId="19"/>
  </si>
  <si>
    <t>様式第１号</t>
    <rPh sb="0" eb="2">
      <t>ヨウシキ</t>
    </rPh>
    <phoneticPr fontId="6"/>
  </si>
  <si>
    <t>専門実践教育訓練　様式第12号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</si>
  <si>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</si>
  <si>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経済産業大臣　殿
　以下の教育訓練について、第四次産業革命スキル習得講座の認定に関する規程（平成２９年経済産業省告示第１８２号）第２条に基づく教育訓練として、再認定を希望します。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以下の教育訓練について、専門実践教育訓練給付金の対象講座として、雇用保険法第60条の２第１項に基づく教育訓練として再指定を希望します。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rPh sb="79" eb="82">
      <t>サイニンテイ</t>
    </rPh>
    <rPh sb="395" eb="396">
      <t>サイ</t>
    </rPh>
    <phoneticPr fontId="19"/>
  </si>
  <si>
    <t>①法人の名称</t>
    <rPh sb="1" eb="3">
      <t>ホウジン</t>
    </rPh>
    <rPh sb="4" eb="6">
      <t>メイショウ</t>
    </rPh>
    <phoneticPr fontId="6"/>
  </si>
  <si>
    <t>（ふりがな）</t>
  </si>
  <si>
    <t>役職</t>
    <rPh sb="0" eb="2">
      <t>ヤクショク</t>
    </rPh>
    <phoneticPr fontId="19"/>
  </si>
  <si>
    <t>法人番号</t>
    <rPh sb="0" eb="2">
      <t>ホウジン</t>
    </rPh>
    <rPh sb="2" eb="4">
      <t>バンゴウ</t>
    </rPh>
    <phoneticPr fontId="19"/>
  </si>
  <si>
    <t>③所在地</t>
    <rPh sb="1" eb="4">
      <t>ショザイチ</t>
    </rPh>
    <phoneticPr fontId="6"/>
  </si>
  <si>
    <t>〒（</t>
    <phoneticPr fontId="6"/>
  </si>
  <si>
    <t>）</t>
    <phoneticPr fontId="6"/>
  </si>
  <si>
    <t>Tel.</t>
    <phoneticPr fontId="6"/>
  </si>
  <si>
    <t>※２</t>
    <phoneticPr fontId="6"/>
  </si>
  <si>
    <t>⑤会社HP
（URL）</t>
    <rPh sb="1" eb="3">
      <t>カイシャ</t>
    </rPh>
    <phoneticPr fontId="19"/>
  </si>
  <si>
    <t>⑦定款で定める営業年度</t>
    <rPh sb="1" eb="3">
      <t>テイカン</t>
    </rPh>
    <rPh sb="4" eb="5">
      <t>サダ</t>
    </rPh>
    <rPh sb="7" eb="9">
      <t>エイギョウ</t>
    </rPh>
    <rPh sb="9" eb="11">
      <t>ネンド</t>
    </rPh>
    <phoneticPr fontId="19"/>
  </si>
  <si>
    <t>～</t>
    <phoneticPr fontId="19"/>
  </si>
  <si>
    <t>⑧手続等に関する問合せ窓口の
公表場所</t>
    <phoneticPr fontId="19"/>
  </si>
  <si>
    <t>媒体</t>
    <phoneticPr fontId="19"/>
  </si>
  <si>
    <t>URL</t>
    <phoneticPr fontId="19"/>
  </si>
  <si>
    <t>（ふりがな）</t>
    <phoneticPr fontId="6"/>
  </si>
  <si>
    <t xml:space="preserve"> 氏名 </t>
    <rPh sb="1" eb="3">
      <t>シメイ</t>
    </rPh>
    <phoneticPr fontId="6"/>
  </si>
  <si>
    <t xml:space="preserve"> 所属・役職 </t>
    <rPh sb="1" eb="3">
      <t>ショゾク</t>
    </rPh>
    <rPh sb="4" eb="6">
      <t>ヤクショク</t>
    </rPh>
    <phoneticPr fontId="6"/>
  </si>
  <si>
    <t>※１</t>
    <phoneticPr fontId="19"/>
  </si>
  <si>
    <t>電話番号欄には、フリーダイヤル・携帯電話以外の電話番号を記載してください。</t>
    <phoneticPr fontId="6"/>
  </si>
  <si>
    <t>２．再認定申請講座一覧</t>
    <rPh sb="2" eb="3">
      <t>サイ</t>
    </rPh>
    <rPh sb="3" eb="5">
      <t>ニンテイ</t>
    </rPh>
    <rPh sb="5" eb="7">
      <t>シンセイ</t>
    </rPh>
    <rPh sb="7" eb="9">
      <t>コウザ</t>
    </rPh>
    <rPh sb="9" eb="11">
      <t>イチラン</t>
    </rPh>
    <phoneticPr fontId="6"/>
  </si>
  <si>
    <t>仮番号</t>
    <rPh sb="0" eb="1">
      <t>カリ</t>
    </rPh>
    <rPh sb="1" eb="3">
      <t>バンゴウ</t>
    </rPh>
    <phoneticPr fontId="6"/>
  </si>
  <si>
    <t>認定番号
(5桁-4桁)</t>
    <phoneticPr fontId="19"/>
  </si>
  <si>
    <t>講座の名称（40文字以内）</t>
    <phoneticPr fontId="19"/>
  </si>
  <si>
    <t>3．財務状況について（直近2期のいずれかの当期純利益が赤字の場合に記載）</t>
    <rPh sb="2" eb="6">
      <t>ザイムジョウキョウ</t>
    </rPh>
    <rPh sb="21" eb="23">
      <t>トウキ</t>
    </rPh>
    <rPh sb="23" eb="26">
      <t>ジュンリエキ</t>
    </rPh>
    <phoneticPr fontId="6"/>
  </si>
  <si>
    <t>各期純利益の赤字（▲）に関する特別な理由</t>
    <rPh sb="0" eb="2">
      <t>カクキ</t>
    </rPh>
    <rPh sb="2" eb="5">
      <t>ジュンリエキ</t>
    </rPh>
    <rPh sb="6" eb="8">
      <t>アカジ</t>
    </rPh>
    <rPh sb="12" eb="13">
      <t>カン</t>
    </rPh>
    <rPh sb="15" eb="17">
      <t>トクベツ</t>
    </rPh>
    <rPh sb="18" eb="20">
      <t>リユウ</t>
    </rPh>
    <phoneticPr fontId="6"/>
  </si>
  <si>
    <t>４．適正な実施のための組織体制</t>
    <rPh sb="2" eb="4">
      <t>テキセイ</t>
    </rPh>
    <rPh sb="5" eb="7">
      <t>ジッシ</t>
    </rPh>
    <rPh sb="11" eb="13">
      <t>ソシキ</t>
    </rPh>
    <rPh sb="13" eb="15">
      <t>タイセイ</t>
    </rPh>
    <phoneticPr fontId="6"/>
  </si>
  <si>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</si>
  <si>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</si>
  <si>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５．適正な実施のための各種責任者及び担当者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</si>
  <si>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 xml:space="preserve"> 勤務形態：</t>
    <phoneticPr fontId="6"/>
  </si>
  <si>
    <t>氏名：</t>
    <rPh sb="0" eb="2">
      <t>シメイ</t>
    </rPh>
    <phoneticPr fontId="6"/>
  </si>
  <si>
    <t>所属：</t>
    <rPh sb="0" eb="2">
      <t>ショゾク</t>
    </rPh>
    <phoneticPr fontId="6"/>
  </si>
  <si>
    <t>施設責任者及び指導者との兼務：</t>
    <rPh sb="7" eb="10">
      <t>シドウシャ</t>
    </rPh>
    <rPh sb="12" eb="14">
      <t>ケンム</t>
    </rPh>
    <phoneticPr fontId="19"/>
  </si>
  <si>
    <t>６．適正な個人情報の取り扱いのための体制等</t>
    <rPh sb="2" eb="4">
      <t>テキセイ</t>
    </rPh>
    <rPh sb="5" eb="7">
      <t>コジン</t>
    </rPh>
    <rPh sb="7" eb="9">
      <t>ジョウホウ</t>
    </rPh>
    <rPh sb="10" eb="11">
      <t>ト</t>
    </rPh>
    <rPh sb="12" eb="13">
      <t>アツカ</t>
    </rPh>
    <rPh sb="18" eb="20">
      <t>タイセイ</t>
    </rPh>
    <rPh sb="20" eb="21">
      <t>トウ</t>
    </rPh>
    <phoneticPr fontId="6"/>
  </si>
  <si>
    <t>プライバシーマーク又はＩＳＭＳ取得が必要。これらを取得していない場合には、個人情報保護方針を</t>
    <phoneticPr fontId="19"/>
  </si>
  <si>
    <t>定め、一般に公開していることが必要です。</t>
    <phoneticPr fontId="6"/>
  </si>
  <si>
    <t>①プライバシーマークの登録状況</t>
    <rPh sb="11" eb="13">
      <t>トウロク</t>
    </rPh>
    <rPh sb="13" eb="15">
      <t>ジョウキョウ</t>
    </rPh>
    <phoneticPr fontId="6"/>
  </si>
  <si>
    <t>登録状況：</t>
    <rPh sb="0" eb="2">
      <t>トウロク</t>
    </rPh>
    <rPh sb="2" eb="4">
      <t>ジョウキョウ</t>
    </rPh>
    <phoneticPr fontId="6"/>
  </si>
  <si>
    <t>登録番号：</t>
    <rPh sb="0" eb="2">
      <t>トウロク</t>
    </rPh>
    <rPh sb="2" eb="4">
      <t>バンゴウ</t>
    </rPh>
    <phoneticPr fontId="6"/>
  </si>
  <si>
    <t>　 登録事業者名：</t>
    <rPh sb="2" eb="4">
      <t>トウロク</t>
    </rPh>
    <rPh sb="4" eb="7">
      <t>ジギョウシャ</t>
    </rPh>
    <rPh sb="7" eb="8">
      <t>メイ</t>
    </rPh>
    <phoneticPr fontId="6"/>
  </si>
  <si>
    <t>審査機関：</t>
    <rPh sb="0" eb="2">
      <t>シンサ</t>
    </rPh>
    <rPh sb="2" eb="4">
      <t>キカン</t>
    </rPh>
    <phoneticPr fontId="6"/>
  </si>
  <si>
    <t>有効期間満了日：</t>
    <rPh sb="0" eb="2">
      <t>ユウコウ</t>
    </rPh>
    <rPh sb="2" eb="4">
      <t>キカン</t>
    </rPh>
    <rPh sb="4" eb="6">
      <t>マンリョウ</t>
    </rPh>
    <rPh sb="6" eb="7">
      <t>ビ</t>
    </rPh>
    <phoneticPr fontId="6"/>
  </si>
  <si>
    <t>②ISMS認証の取得状況</t>
    <rPh sb="5" eb="7">
      <t>ニンショウ</t>
    </rPh>
    <rPh sb="8" eb="10">
      <t>シュトク</t>
    </rPh>
    <rPh sb="10" eb="12">
      <t>ジョウキョウ</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</si>
  <si>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</si>
  <si>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</si>
  <si>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</si>
  <si>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　　 初回登録日：</t>
    <rPh sb="3" eb="5">
      <t>ショカイ</t>
    </rPh>
    <rPh sb="5" eb="8">
      <t>トウロクビ</t>
    </rPh>
    <phoneticPr fontId="6"/>
  </si>
  <si>
    <t>　　認定取得組織名：</t>
    <rPh sb="2" eb="4">
      <t>ニンテイ</t>
    </rPh>
    <rPh sb="4" eb="6">
      <t>シュトク</t>
    </rPh>
    <rPh sb="6" eb="9">
      <t>ソシキメイ</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</si>
  <si>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</si>
  <si>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策定状況：</t>
    <rPh sb="0" eb="2">
      <t>サクテイ</t>
    </rPh>
    <rPh sb="2" eb="4">
      <t>ジョウキョウ</t>
    </rPh>
    <phoneticPr fontId="6"/>
  </si>
  <si>
    <t>公開状況：</t>
    <rPh sb="0" eb="2">
      <t>コウカイ</t>
    </rPh>
    <rPh sb="2" eb="4">
      <t>ジョウキョウ</t>
    </rPh>
    <phoneticPr fontId="6"/>
  </si>
  <si>
    <t xml:space="preserve">  公開先URL：</t>
    <rPh sb="2" eb="4">
      <t>コウカイ</t>
    </rPh>
    <rPh sb="4" eb="5">
      <t>サキ</t>
    </rPh>
    <phoneticPr fontId="6"/>
  </si>
  <si>
    <t>　　最新改訂年月日：</t>
    <rPh sb="2" eb="4">
      <t>サイシン</t>
    </rPh>
    <rPh sb="4" eb="6">
      <t>カイテイ</t>
    </rPh>
    <rPh sb="6" eb="9">
      <t>ネンガッピ</t>
    </rPh>
    <phoneticPr fontId="6"/>
  </si>
  <si>
    <t xml:space="preserve">７．所管官庁の指導及び助言への対応 </t>
    <rPh sb="2" eb="4">
      <t>ショカン</t>
    </rPh>
    <rPh sb="4" eb="6">
      <t>カンチョウ</t>
    </rPh>
    <rPh sb="7" eb="9">
      <t>シドウ</t>
    </rPh>
    <rPh sb="9" eb="10">
      <t>オヨ</t>
    </rPh>
    <rPh sb="11" eb="13">
      <t>ジョゲン</t>
    </rPh>
    <rPh sb="15" eb="17">
      <t>タイオウ</t>
    </rPh>
    <phoneticPr fontId="6"/>
  </si>
  <si>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</si>
  <si>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８．確認事項</t>
    <rPh sb="2" eb="4">
      <t>カクニン</t>
    </rPh>
    <rPh sb="4" eb="6">
      <t>ジコウ</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</si>
  <si>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</si>
  <si>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</si>
  <si>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</si>
  <si>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</si>
  <si>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</si>
  <si>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</si>
  <si>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</si>
  <si>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</si>
  <si>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</si>
  <si>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様 式 第 2 号</t>
    <rPh sb="0" eb="1">
      <t>サマ</t>
    </rPh>
    <rPh sb="2" eb="3">
      <t>シキ</t>
    </rPh>
    <rPh sb="4" eb="5">
      <t>ダイ</t>
    </rPh>
    <rPh sb="8" eb="9">
      <t>ゴウ</t>
    </rPh>
    <phoneticPr fontId="19"/>
  </si>
  <si>
    <t>専門実践教育訓練　様式第13号</t>
    <rPh sb="0" eb="8">
      <t>センモンジッセンキョウイククンレン</t>
    </rPh>
    <rPh sb="9" eb="11">
      <t>ヨウシキ</t>
    </rPh>
    <rPh sb="11" eb="12">
      <t>ダイ</t>
    </rPh>
    <rPh sb="14" eb="15">
      <t>ゴウ</t>
    </rPh>
    <phoneticPr fontId="19"/>
  </si>
  <si>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19"/>
  </si>
  <si>
    <t>申請日:</t>
    <rPh sb="0" eb="2">
      <t>シンセイ</t>
    </rPh>
    <rPh sb="2" eb="3">
      <t>ビ</t>
    </rPh>
    <phoneticPr fontId="19"/>
  </si>
  <si>
    <t>１．申請者(教育訓練施設)</t>
    <rPh sb="2" eb="5">
      <t>シンセイシャ</t>
    </rPh>
    <rPh sb="6" eb="8">
      <t>キョウイク</t>
    </rPh>
    <rPh sb="8" eb="10">
      <t>クンレン</t>
    </rPh>
    <rPh sb="10" eb="12">
      <t>シセツ</t>
    </rPh>
    <phoneticPr fontId="19"/>
  </si>
  <si>
    <t xml:space="preserve">①施設番号(７桁)
　※１ </t>
    <rPh sb="1" eb="3">
      <t>シセツ</t>
    </rPh>
    <rPh sb="3" eb="5">
      <t>バンゴウ</t>
    </rPh>
    <rPh sb="7" eb="8">
      <t>ケタ</t>
    </rPh>
    <phoneticPr fontId="19"/>
  </si>
  <si>
    <t>一般及び特定
一般教育訓練</t>
    <rPh sb="0" eb="2">
      <t>イッパン</t>
    </rPh>
    <rPh sb="2" eb="3">
      <t>オヨ</t>
    </rPh>
    <rPh sb="4" eb="6">
      <t>トクテイ</t>
    </rPh>
    <rPh sb="7" eb="9">
      <t>イッパン</t>
    </rPh>
    <rPh sb="9" eb="11">
      <t>キョウイク</t>
    </rPh>
    <rPh sb="11" eb="13">
      <t>クンレン</t>
    </rPh>
    <phoneticPr fontId="19"/>
  </si>
  <si>
    <t>③施設の名称
　※３　　　</t>
    <rPh sb="1" eb="3">
      <t>シセツ</t>
    </rPh>
    <rPh sb="4" eb="6">
      <t>メイショウ</t>
    </rPh>
    <phoneticPr fontId="19"/>
  </si>
  <si>
    <t>(ふりがな)</t>
    <phoneticPr fontId="19"/>
  </si>
  <si>
    <t>専門実践
教育訓練</t>
    <rPh sb="0" eb="2">
      <t>センモン</t>
    </rPh>
    <rPh sb="2" eb="4">
      <t>ジッセン</t>
    </rPh>
    <rPh sb="5" eb="7">
      <t>キョウイク</t>
    </rPh>
    <rPh sb="7" eb="9">
      <t>クンレン</t>
    </rPh>
    <phoneticPr fontId="19"/>
  </si>
  <si>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19"/>
  </si>
  <si>
    <t>④所在地
　※３　</t>
    <rPh sb="1" eb="4">
      <t>ショザイチ</t>
    </rPh>
    <phoneticPr fontId="19"/>
  </si>
  <si>
    <t>〒</t>
    <phoneticPr fontId="19"/>
  </si>
  <si>
    <t>(</t>
    <phoneticPr fontId="69"/>
  </si>
  <si>
    <t>)</t>
    <phoneticPr fontId="69"/>
  </si>
  <si>
    <t>Tel.　</t>
    <phoneticPr fontId="6"/>
  </si>
  <si>
    <t>⑤従業員数</t>
    <rPh sb="1" eb="4">
      <t>ジュウギョウイン</t>
    </rPh>
    <rPh sb="4" eb="5">
      <t>スウ</t>
    </rPh>
    <phoneticPr fontId="6"/>
  </si>
  <si>
    <t>人</t>
    <rPh sb="0" eb="1">
      <t>ニン</t>
    </rPh>
    <phoneticPr fontId="6"/>
  </si>
  <si>
    <t>⑥託児所の有無</t>
    <rPh sb="1" eb="4">
      <t>タクジショ</t>
    </rPh>
    <rPh sb="5" eb="7">
      <t>ウム</t>
    </rPh>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</si>
  <si>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69"/>
  </si>
  <si>
    <t>⑦ホームページ
アドレス</t>
    <phoneticPr fontId="6"/>
  </si>
  <si>
    <t>⑧講座指定状況等</t>
    <rPh sb="1" eb="3">
      <t>コウザ</t>
    </rPh>
    <rPh sb="3" eb="5">
      <t>シテイ</t>
    </rPh>
    <rPh sb="5" eb="7">
      <t>ジョウキョウ</t>
    </rPh>
    <rPh sb="7" eb="8">
      <t>ナド</t>
    </rPh>
    <phoneticPr fontId="6"/>
  </si>
  <si>
    <t>既指定
講座数</t>
    <rPh sb="0" eb="1">
      <t>キ</t>
    </rPh>
    <rPh sb="1" eb="3">
      <t>シテイ</t>
    </rPh>
    <rPh sb="4" eb="7">
      <t>コウザスウ</t>
    </rPh>
    <phoneticPr fontId="19"/>
  </si>
  <si>
    <t>計</t>
    <rPh sb="0" eb="1">
      <t>ケイ</t>
    </rPh>
    <phoneticPr fontId="19"/>
  </si>
  <si>
    <t>講座</t>
    <rPh sb="0" eb="2">
      <t>コウザ</t>
    </rPh>
    <phoneticPr fontId="19"/>
  </si>
  <si>
    <t>うち一般
教育訓練</t>
    <rPh sb="2" eb="4">
      <t>イッパン</t>
    </rPh>
    <rPh sb="5" eb="7">
      <t>キョウイク</t>
    </rPh>
    <rPh sb="7" eb="9">
      <t>クンレン</t>
    </rPh>
    <phoneticPr fontId="19"/>
  </si>
  <si>
    <t>うち特定一般
教育訓練</t>
    <rPh sb="2" eb="4">
      <t>トクテイ</t>
    </rPh>
    <rPh sb="4" eb="6">
      <t>イッパン</t>
    </rPh>
    <rPh sb="7" eb="9">
      <t>キョウイク</t>
    </rPh>
    <rPh sb="9" eb="11">
      <t>クンレン</t>
    </rPh>
    <phoneticPr fontId="19"/>
  </si>
  <si>
    <t>うち専門実践教育訓練</t>
    <rPh sb="2" eb="4">
      <t>センモン</t>
    </rPh>
    <rPh sb="4" eb="6">
      <t>ジッセン</t>
    </rPh>
    <rPh sb="6" eb="8">
      <t>キョウイク</t>
    </rPh>
    <rPh sb="8" eb="10">
      <t>クンレン</t>
    </rPh>
    <phoneticPr fontId="19"/>
  </si>
  <si>
    <t>一般教育訓練</t>
    <rPh sb="0" eb="2">
      <t>イッパン</t>
    </rPh>
    <rPh sb="2" eb="4">
      <t>キョウイク</t>
    </rPh>
    <rPh sb="4" eb="6">
      <t>クンレン</t>
    </rPh>
    <phoneticPr fontId="19"/>
  </si>
  <si>
    <t>新規希望</t>
    <rPh sb="0" eb="2">
      <t>シンキ</t>
    </rPh>
    <rPh sb="2" eb="4">
      <t>キボウ</t>
    </rPh>
    <phoneticPr fontId="19"/>
  </si>
  <si>
    <t>再指定希望</t>
    <rPh sb="0" eb="3">
      <t>サイシテイ</t>
    </rPh>
    <rPh sb="3" eb="5">
      <t>キボウ</t>
    </rPh>
    <phoneticPr fontId="19"/>
  </si>
  <si>
    <t>変更希望</t>
    <rPh sb="0" eb="2">
      <t>ヘンコウ</t>
    </rPh>
    <rPh sb="2" eb="4">
      <t>キボウ</t>
    </rPh>
    <phoneticPr fontId="19"/>
  </si>
  <si>
    <t>廃止候補</t>
    <rPh sb="0" eb="2">
      <t>ハイシ</t>
    </rPh>
    <rPh sb="2" eb="4">
      <t>コウホ</t>
    </rPh>
    <phoneticPr fontId="19"/>
  </si>
  <si>
    <t>特定一般教育訓練</t>
    <rPh sb="0" eb="2">
      <t>トクテイ</t>
    </rPh>
    <rPh sb="2" eb="4">
      <t>イッパン</t>
    </rPh>
    <rPh sb="4" eb="6">
      <t>キョウイク</t>
    </rPh>
    <rPh sb="6" eb="8">
      <t>クンレン</t>
    </rPh>
    <phoneticPr fontId="19"/>
  </si>
  <si>
    <t>一般教育訓練
から移行</t>
    <rPh sb="0" eb="2">
      <t>イッパン</t>
    </rPh>
    <rPh sb="2" eb="4">
      <t>キョウイク</t>
    </rPh>
    <rPh sb="4" eb="6">
      <t>クンレン</t>
    </rPh>
    <rPh sb="9" eb="11">
      <t>イコウ</t>
    </rPh>
    <phoneticPr fontId="19"/>
  </si>
  <si>
    <t>専門実践教育訓練</t>
    <rPh sb="0" eb="2">
      <t>センモン</t>
    </rPh>
    <rPh sb="2" eb="4">
      <t>ジッセン</t>
    </rPh>
    <rPh sb="4" eb="6">
      <t>キョウイク</t>
    </rPh>
    <rPh sb="6" eb="8">
      <t>クンレン</t>
    </rPh>
    <phoneticPr fontId="19"/>
  </si>
  <si>
    <t>２．教育訓練実施者（１．の設置者）</t>
    <rPh sb="2" eb="4">
      <t>キョウイク</t>
    </rPh>
    <rPh sb="4" eb="6">
      <t>クンレン</t>
    </rPh>
    <rPh sb="6" eb="9">
      <t>ジッシシャ</t>
    </rPh>
    <rPh sb="13" eb="16">
      <t>セッチシャ</t>
    </rPh>
    <phoneticPr fontId="6"/>
  </si>
  <si>
    <t>①名称
　※３</t>
    <rPh sb="1" eb="3">
      <t>メイショウ</t>
    </rPh>
    <phoneticPr fontId="6"/>
  </si>
  <si>
    <t>(ふりがな)</t>
    <phoneticPr fontId="6"/>
  </si>
  <si>
    <t>②代表者
役職・氏名※３</t>
    <rPh sb="1" eb="4">
      <t>ダイヒョウシャ</t>
    </rPh>
    <rPh sb="5" eb="7">
      <t>ヤクショク</t>
    </rPh>
    <rPh sb="8" eb="10">
      <t>シメイ</t>
    </rPh>
    <phoneticPr fontId="6"/>
  </si>
  <si>
    <t>③所在地
　※３</t>
    <rPh sb="1" eb="4">
      <t>ショザイチ</t>
    </rPh>
    <phoneticPr fontId="19"/>
  </si>
  <si>
    <t>④法人番号
　(13桁)</t>
    <rPh sb="1" eb="3">
      <t>ホウジン</t>
    </rPh>
    <rPh sb="3" eb="5">
      <t>バンゴウ</t>
    </rPh>
    <rPh sb="10" eb="11">
      <t>ケタ</t>
    </rPh>
    <phoneticPr fontId="6"/>
  </si>
  <si>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</si>
  <si>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 xml:space="preserve"> 氏名：</t>
    <rPh sb="1" eb="3">
      <t>シメイ</t>
    </rPh>
    <phoneticPr fontId="19"/>
  </si>
  <si>
    <t>e-mail</t>
    <phoneticPr fontId="19"/>
  </si>
  <si>
    <t>※１　｢施設番号｣は、現在指定講座を有する施設の場合、指定通知書等で確認して記入してください。過去に指定講座を有していた場合も、そのときの施設番号を記入してください。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</si>
  <si>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</si>
  <si>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変更あり｣にチェックをした上で、変更後の内容を記入し、新規・移行・再指定手続きとは別に変更ファイルにて別途変更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</si>
  <si>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</si>
  <si>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</si>
  <si>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３．確認事項　</t>
    <rPh sb="2" eb="4">
      <t>カクニン</t>
    </rPh>
    <rPh sb="4" eb="6">
      <t>ジコウ</t>
    </rPh>
    <phoneticPr fontId="6"/>
  </si>
  <si>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19"/>
  </si>
  <si>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19"/>
  </si>
  <si>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19"/>
  </si>
  <si>
    <t>※厚生労働省審査用</t>
    <rPh sb="1" eb="3">
      <t>コウセイ</t>
    </rPh>
    <rPh sb="3" eb="6">
      <t>ロウドウショウ</t>
    </rPh>
    <rPh sb="6" eb="9">
      <t>シンサヨウ</t>
    </rPh>
    <phoneticPr fontId="19"/>
  </si>
  <si>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</si>
  <si>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</si>
  <si>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</si>
  <si>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</si>
  <si>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</si>
  <si>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</si>
  <si>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19"/>
  </si>
  <si>
    <t>様式第３号</t>
    <phoneticPr fontId="6"/>
  </si>
  <si>
    <t>専門実践教育訓練　様式第14号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</si>
  <si>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</si>
  <si>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19"/>
  </si>
  <si>
    <r>
      <t>・赤字部分（安定所番号、⑤託児所の有無）に関しましては、</t>
    </r>
    <r>
      <rPr>
        <b/>
        <u/>
        <sz val="13"/>
        <color rgb="FFFF0000"/>
        <rFont val="ＭＳ Ｐゴシック"/>
        <family val="3"/>
        <charset val="128"/>
      </rPr>
      <t>厚生労働省「専門実践教育訓練給付金」へも併せて申請する場合に記載いただく項目です。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5">
      <t>キン</t>
    </rPh>
    <rPh sb="48" eb="49">
      <t>アワ</t>
    </rPh>
    <rPh sb="51" eb="53">
      <t>シンセイ</t>
    </rPh>
    <rPh sb="55" eb="57">
      <t>バアイ</t>
    </rPh>
    <rPh sb="58" eb="60">
      <t>キサイ</t>
    </rPh>
    <rPh sb="64" eb="66">
      <t>コウモク</t>
    </rPh>
    <phoneticPr fontId="19"/>
  </si>
  <si>
    <t>①教育訓練施設の名称・所在地</t>
    <phoneticPr fontId="6"/>
  </si>
  <si>
    <t>②施設事務  ※1</t>
    <phoneticPr fontId="6"/>
  </si>
  <si>
    <t>③様式第１号の仮番号（新規）／</t>
    <rPh sb="1" eb="3">
      <t>ヨウシキ</t>
    </rPh>
    <phoneticPr fontId="6"/>
  </si>
  <si>
    <t>仮番号（再認定・再指定）</t>
    <rPh sb="8" eb="11">
      <t>サイシテイ</t>
    </rPh>
    <phoneticPr fontId="19"/>
  </si>
  <si>
    <t>④変更事項､備考</t>
    <phoneticPr fontId="6"/>
  </si>
  <si>
    <t>⑤託児所の有無</t>
    <rPh sb="1" eb="4">
      <t>タクジショ</t>
    </rPh>
    <rPh sb="5" eb="7">
      <t>ウム</t>
    </rPh>
    <phoneticPr fontId="19"/>
  </si>
  <si>
    <t>施設名称（本校）</t>
    <phoneticPr fontId="6"/>
  </si>
  <si>
    <t>受講案内</t>
    <rPh sb="0" eb="2">
      <t>ジュコウ</t>
    </rPh>
    <rPh sb="2" eb="4">
      <t>アンナイ</t>
    </rPh>
    <phoneticPr fontId="19"/>
  </si>
  <si>
    <r>
      <t>所在地</t>
    </r>
    <r>
      <rPr>
        <sz val="11"/>
        <color indexed="8"/>
        <rFont val="ＭＳ Ｐゴシック"/>
        <family val="3"/>
        <charset val="128"/>
      </rPr>
      <t/>
    </r>
    <phoneticPr fontId="6"/>
  </si>
  <si>
    <t>〒(</t>
    <phoneticPr fontId="6"/>
  </si>
  <si>
    <t>)</t>
    <phoneticPr fontId="19"/>
  </si>
  <si>
    <t>Tel.</t>
    <phoneticPr fontId="19"/>
  </si>
  <si>
    <t>領収書の発行</t>
    <rPh sb="0" eb="3">
      <t>リョウシュウショ</t>
    </rPh>
    <rPh sb="4" eb="6">
      <t>ハッコウ</t>
    </rPh>
    <phoneticPr fontId="19"/>
  </si>
  <si>
    <t>受講証明書</t>
    <rPh sb="0" eb="2">
      <t>ジュコウ</t>
    </rPh>
    <rPh sb="2" eb="5">
      <t>ショウメイショ</t>
    </rPh>
    <phoneticPr fontId="19"/>
  </si>
  <si>
    <t>修了証明書</t>
    <rPh sb="0" eb="2">
      <t>シュウリョウ</t>
    </rPh>
    <rPh sb="2" eb="5">
      <t>ショウメイショ</t>
    </rPh>
    <phoneticPr fontId="19"/>
  </si>
  <si>
    <t>安定所番号</t>
    <rPh sb="0" eb="3">
      <t>アンテイジョ</t>
    </rPh>
    <rPh sb="3" eb="5">
      <t>バンゴウ</t>
    </rPh>
    <phoneticPr fontId="19"/>
  </si>
  <si>
    <t>修了認定</t>
    <rPh sb="0" eb="2">
      <t>シュウリョウ</t>
    </rPh>
    <rPh sb="2" eb="4">
      <t>ニンテイ</t>
    </rPh>
    <phoneticPr fontId="19"/>
  </si>
  <si>
    <t>施設名称</t>
    <phoneticPr fontId="6"/>
  </si>
  <si>
    <t>※1 各教育訓練施設で取り扱う事務の種別を選択。実施しない事務ついては、どのように対応するのか、備考に記載</t>
    <phoneticPr fontId="19"/>
  </si>
  <si>
    <t>通学</t>
    <rPh sb="0" eb="2">
      <t>ツウガク</t>
    </rPh>
    <phoneticPr fontId="19"/>
  </si>
  <si>
    <t>通信</t>
    <rPh sb="0" eb="2">
      <t>ツウシン</t>
    </rPh>
    <phoneticPr fontId="19"/>
  </si>
  <si>
    <t>専門実践教育訓練　様式第15号</t>
    <rPh sb="0" eb="2">
      <t>センモン</t>
    </rPh>
    <rPh sb="2" eb="4">
      <t>ジッセン</t>
    </rPh>
    <rPh sb="4" eb="6">
      <t>キョウイク</t>
    </rPh>
    <rPh sb="6" eb="8">
      <t>クンレン</t>
    </rPh>
    <rPh sb="9" eb="11">
      <t>ヨウシキ</t>
    </rPh>
    <rPh sb="11" eb="12">
      <t>ダイ</t>
    </rPh>
    <rPh sb="14" eb="15">
      <t>ゴウ</t>
    </rPh>
    <phoneticPr fontId="19"/>
  </si>
  <si>
    <t>昼間（平日）</t>
    <rPh sb="0" eb="2">
      <t>ヒルマ</t>
    </rPh>
    <rPh sb="3" eb="5">
      <t>ヘイジツ</t>
    </rPh>
    <phoneticPr fontId="19"/>
  </si>
  <si>
    <t>夜間（平日）</t>
    <rPh sb="0" eb="2">
      <t>ヤカン</t>
    </rPh>
    <rPh sb="3" eb="5">
      <t>ヘイジツ</t>
    </rPh>
    <phoneticPr fontId="19"/>
  </si>
  <si>
    <t>eラーニング</t>
    <phoneticPr fontId="19"/>
  </si>
  <si>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</si>
  <si>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一部eラーニング</t>
    <rPh sb="0" eb="2">
      <t>イチブ</t>
    </rPh>
    <phoneticPr fontId="19"/>
  </si>
  <si>
    <t>昼間（平日）・土日</t>
    <rPh sb="0" eb="2">
      <t>ヒルマ</t>
    </rPh>
    <rPh sb="3" eb="5">
      <t>ヘイジツ</t>
    </rPh>
    <rPh sb="7" eb="9">
      <t>ドニチ</t>
    </rPh>
    <phoneticPr fontId="19"/>
  </si>
  <si>
    <t>教育訓練の
代表実施機関
の名称</t>
    <rPh sb="0" eb="2">
      <t>キョウイク</t>
    </rPh>
    <rPh sb="2" eb="4">
      <t>クンレン</t>
    </rPh>
    <rPh sb="6" eb="8">
      <t>ダイヒョウ</t>
    </rPh>
    <rPh sb="8" eb="10">
      <t>ジッシ</t>
    </rPh>
    <rPh sb="10" eb="12">
      <t>キカン</t>
    </rPh>
    <rPh sb="14" eb="16">
      <t>メイショウ</t>
    </rPh>
    <phoneticPr fontId="6"/>
  </si>
  <si>
    <t>夜間（平日）・土日</t>
    <rPh sb="0" eb="2">
      <t>ヤカン</t>
    </rPh>
    <rPh sb="3" eb="5">
      <t>ヘイジツ</t>
    </rPh>
    <rPh sb="7" eb="9">
      <t>ドニチ</t>
    </rPh>
    <phoneticPr fontId="19"/>
  </si>
  <si>
    <t>講座の名称</t>
    <rPh sb="0" eb="2">
      <t>コウザ</t>
    </rPh>
    <rPh sb="3" eb="5">
      <t>メイショウ</t>
    </rPh>
    <phoneticPr fontId="6"/>
  </si>
  <si>
    <t>様式第1号の
仮番号</t>
    <rPh sb="0" eb="2">
      <t>ヨウシキ</t>
    </rPh>
    <phoneticPr fontId="6"/>
  </si>
  <si>
    <t>１．教育訓練の概要</t>
    <rPh sb="2" eb="4">
      <t>キョウイク</t>
    </rPh>
    <rPh sb="4" eb="6">
      <t>クンレン</t>
    </rPh>
    <rPh sb="7" eb="9">
      <t>ガイヨウ</t>
    </rPh>
    <phoneticPr fontId="6"/>
  </si>
  <si>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19"/>
  </si>
  <si>
    <t xml:space="preserve"> (2)　実施期間（開講月数）　※１</t>
    <rPh sb="5" eb="7">
      <t>ジッシ</t>
    </rPh>
    <rPh sb="7" eb="9">
      <t>キカン</t>
    </rPh>
    <rPh sb="10" eb="12">
      <t>カイコウ</t>
    </rPh>
    <rPh sb="12" eb="13">
      <t>ツキ</t>
    </rPh>
    <rPh sb="13" eb="14">
      <t>スウ</t>
    </rPh>
    <phoneticPr fontId="6"/>
  </si>
  <si>
    <t>ヶ月</t>
    <phoneticPr fontId="19"/>
  </si>
  <si>
    <t xml:space="preserve">時間 </t>
    <rPh sb="0" eb="2">
      <t>ジカン</t>
    </rPh>
    <phoneticPr fontId="6"/>
  </si>
  <si>
    <t xml:space="preserve"> (4)  実施方法</t>
    <rPh sb="6" eb="8">
      <t>ジッシ</t>
    </rPh>
    <rPh sb="8" eb="10">
      <t>ホウホウ</t>
    </rPh>
    <phoneticPr fontId="19"/>
  </si>
  <si>
    <t>区分</t>
    <rPh sb="0" eb="2">
      <t>クブン</t>
    </rPh>
    <phoneticPr fontId="19"/>
  </si>
  <si>
    <t>「通学」の場合</t>
    <rPh sb="1" eb="3">
      <t>ツウガク</t>
    </rPh>
    <rPh sb="5" eb="7">
      <t>バアイ</t>
    </rPh>
    <phoneticPr fontId="19"/>
  </si>
  <si>
    <t xml:space="preserve"> (5)　講座の創設年月日</t>
    <phoneticPr fontId="19"/>
  </si>
  <si>
    <t>「通信」の場合</t>
    <rPh sb="1" eb="3">
      <t>ツウシン</t>
    </rPh>
    <rPh sb="5" eb="7">
      <t>バアイ</t>
    </rPh>
    <phoneticPr fontId="19"/>
  </si>
  <si>
    <t xml:space="preserve"> (7） 修了証の発行等の有無</t>
    <rPh sb="4" eb="7">
      <t>シュウリョウショウ</t>
    </rPh>
    <rPh sb="8" eb="10">
      <t>ハッコウ</t>
    </rPh>
    <rPh sb="10" eb="11">
      <t>トウ</t>
    </rPh>
    <rPh sb="12" eb="14">
      <t>ウム</t>
    </rPh>
    <phoneticPr fontId="19"/>
  </si>
  <si>
    <t>回</t>
    <rPh sb="0" eb="1">
      <t>カイ</t>
    </rPh>
    <phoneticPr fontId="6"/>
  </si>
  <si>
    <t xml:space="preserve"> (10)　現認定期間中の実施実績
　　　　［再認定申請講座のみ］</t>
    <rPh sb="9" eb="12">
      <t>キカンチュウ</t>
    </rPh>
    <rPh sb="13" eb="15">
      <t>ジッシ</t>
    </rPh>
    <rPh sb="15" eb="17">
      <t>ジッセキ</t>
    </rPh>
    <rPh sb="23" eb="24">
      <t>サイ</t>
    </rPh>
    <rPh sb="24" eb="26">
      <t>ニンテイ</t>
    </rPh>
    <rPh sb="26" eb="28">
      <t>シンセイ</t>
    </rPh>
    <rPh sb="28" eb="30">
      <t>コウザ</t>
    </rPh>
    <phoneticPr fontId="6"/>
  </si>
  <si>
    <t>1年目</t>
    <rPh sb="1" eb="3">
      <t>ネンメ</t>
    </rPh>
    <phoneticPr fontId="6"/>
  </si>
  <si>
    <t xml:space="preserve"> (11)　現認定期間中の修了者実績
　　　　［再認定申請講座のみ］</t>
    <rPh sb="13" eb="16">
      <t>シュウリョウシャ</t>
    </rPh>
    <rPh sb="16" eb="18">
      <t>ジッセキ</t>
    </rPh>
    <rPh sb="24" eb="25">
      <t>サイ</t>
    </rPh>
    <rPh sb="25" eb="27">
      <t>ニンテイ</t>
    </rPh>
    <rPh sb="27" eb="29">
      <t>シンセイ</t>
    </rPh>
    <rPh sb="29" eb="31">
      <t>コウザ</t>
    </rPh>
    <phoneticPr fontId="6"/>
  </si>
  <si>
    <t>2年目</t>
    <rPh sb="1" eb="3">
      <t>ネンメ</t>
    </rPh>
    <phoneticPr fontId="6"/>
  </si>
  <si>
    <t>3年目</t>
    <rPh sb="1" eb="3">
      <t>ネンメ</t>
    </rPh>
    <phoneticPr fontId="6"/>
  </si>
  <si>
    <t>既存講座の申請</t>
    <rPh sb="0" eb="2">
      <t>キゾン</t>
    </rPh>
    <rPh sb="2" eb="4">
      <t>コウザ</t>
    </rPh>
    <rPh sb="5" eb="7">
      <t>シンセイ</t>
    </rPh>
    <phoneticPr fontId="19"/>
  </si>
  <si>
    <t>2つ以上の既存講座をパッケージ</t>
    <rPh sb="2" eb="4">
      <t>イジョウ</t>
    </rPh>
    <rPh sb="5" eb="7">
      <t>キゾン</t>
    </rPh>
    <rPh sb="7" eb="9">
      <t>コウザ</t>
    </rPh>
    <phoneticPr fontId="19"/>
  </si>
  <si>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19"/>
  </si>
  <si>
    <t xml:space="preserve"> (13)　パッケージの内容</t>
    <phoneticPr fontId="6"/>
  </si>
  <si>
    <t>既存講座１</t>
    <rPh sb="0" eb="2">
      <t>キゾン</t>
    </rPh>
    <rPh sb="2" eb="4">
      <t>コウザ</t>
    </rPh>
    <phoneticPr fontId="6"/>
  </si>
  <si>
    <t>既存講座２</t>
    <rPh sb="0" eb="2">
      <t>キゾン</t>
    </rPh>
    <rPh sb="2" eb="4">
      <t>コウザ</t>
    </rPh>
    <phoneticPr fontId="6"/>
  </si>
  <si>
    <t>既存講座３</t>
    <phoneticPr fontId="19"/>
  </si>
  <si>
    <t xml:space="preserve"> (15) 再認定申請にあたり、前回認定
　　時から追加・変更した内容
　　　　[再認定申請講座のみ]</t>
    <rPh sb="23" eb="24">
      <t>ジ</t>
    </rPh>
    <rPh sb="26" eb="28">
      <t>ツイカ</t>
    </rPh>
    <rPh sb="29" eb="31">
      <t>ヘンコウ</t>
    </rPh>
    <rPh sb="33" eb="35">
      <t>ナイヨウ</t>
    </rPh>
    <rPh sb="41" eb="44">
      <t>サイニンテイ</t>
    </rPh>
    <rPh sb="44" eb="46">
      <t>シンセイ</t>
    </rPh>
    <rPh sb="46" eb="48">
      <t>コウザ</t>
    </rPh>
    <phoneticPr fontId="6"/>
  </si>
  <si>
    <t>対象分野（2.(1))　</t>
    <phoneticPr fontId="19"/>
  </si>
  <si>
    <t>目標とするレベル(3.(1))　</t>
    <phoneticPr fontId="19"/>
  </si>
  <si>
    <t>具体的な到達目標(3.(2))</t>
    <phoneticPr fontId="19"/>
  </si>
  <si>
    <t>習得できるスキル(3.(3))　</t>
    <phoneticPr fontId="19"/>
  </si>
  <si>
    <t>教育訓練の内容（カリキュラム）(4)</t>
    <phoneticPr fontId="19"/>
  </si>
  <si>
    <t>受講者の推奨される実務経験(5.(1))　</t>
    <phoneticPr fontId="19"/>
  </si>
  <si>
    <t>受講者の推奨される知識・技術(5.(2))　</t>
    <phoneticPr fontId="19"/>
  </si>
  <si>
    <t>技術・知識の到達度の測定方法(6.(1))　</t>
    <phoneticPr fontId="19"/>
  </si>
  <si>
    <t>修了認定の判断基準(6.(2))　</t>
    <phoneticPr fontId="19"/>
  </si>
  <si>
    <t>受講の利便性を高める工夫(7.(1))</t>
    <phoneticPr fontId="19"/>
  </si>
  <si>
    <t xml:space="preserve"> （16) 講座の改善点
（現認定期間中に改善した点及び再認定申請にあたり改善する点）
[再認定申請講座のみ]
</t>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</si>
  <si>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※１　「訓練期間」（月数）については、端数を切り上げて記入してください（実際の訓練期間が１か月と10日の場合は「２」ヶ月と記載）</t>
    <phoneticPr fontId="19"/>
  </si>
  <si>
    <t>　</t>
    <phoneticPr fontId="19"/>
  </si>
  <si>
    <t>2．教育訓練の対象分野</t>
    <rPh sb="2" eb="4">
      <t>キョウイク</t>
    </rPh>
    <rPh sb="4" eb="6">
      <t>クンレン</t>
    </rPh>
    <rPh sb="7" eb="9">
      <t>タイショウ</t>
    </rPh>
    <rPh sb="9" eb="11">
      <t>ブンヤ</t>
    </rPh>
    <phoneticPr fontId="6"/>
  </si>
  <si>
    <t>記載にあたっては、ロール対応表－2001（４行目・６行目・７行目）を確認いただき、その手順に沿って選択してください（以下のプルダウンはロール対応表-2001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</si>
  <si>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（１）対象分野</t>
    <rPh sb="3" eb="5">
      <t>タイショウ</t>
    </rPh>
    <rPh sb="5" eb="7">
      <t>ブンヤ</t>
    </rPh>
    <phoneticPr fontId="19"/>
  </si>
  <si>
    <t>①当該講座の中で主として学習できる分野（ロール）を選択してください。</t>
    <rPh sb="17" eb="19">
      <t>ブンヤ</t>
    </rPh>
    <phoneticPr fontId="19"/>
  </si>
  <si>
    <t>プルダウンメニューよりロールを選択してください</t>
    <rPh sb="15" eb="17">
      <t>センタク</t>
    </rPh>
    <phoneticPr fontId="19"/>
  </si>
  <si>
    <t>②上記ロールの他に該当する分野（ロール）を選択してください。</t>
    <rPh sb="13" eb="15">
      <t>ブンヤ</t>
    </rPh>
    <phoneticPr fontId="19"/>
  </si>
  <si>
    <t>プルダウンメニューよりロールを選択してください（任意）</t>
    <rPh sb="15" eb="17">
      <t>センタク</t>
    </rPh>
    <rPh sb="24" eb="26">
      <t>ニンイ</t>
    </rPh>
    <phoneticPr fontId="19"/>
  </si>
  <si>
    <t>（2）ＡＩ関連を含む教育訓練への確認</t>
    <rPh sb="5" eb="7">
      <t>カンレン</t>
    </rPh>
    <rPh sb="8" eb="9">
      <t>フク</t>
    </rPh>
    <rPh sb="10" eb="12">
      <t>キョウイク</t>
    </rPh>
    <rPh sb="12" eb="14">
      <t>クンレン</t>
    </rPh>
    <rPh sb="16" eb="18">
      <t>カクニン</t>
    </rPh>
    <phoneticPr fontId="19"/>
  </si>
  <si>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19"/>
  </si>
  <si>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19"/>
  </si>
  <si>
    <t>a　AI事業者ガイドライン等の丁寧な周知</t>
    <rPh sb="4" eb="7">
      <t>ジギョウシャ</t>
    </rPh>
    <rPh sb="13" eb="14">
      <t>トウ</t>
    </rPh>
    <rPh sb="15" eb="17">
      <t>テイネイ</t>
    </rPh>
    <rPh sb="18" eb="20">
      <t>シュウチ</t>
    </rPh>
    <phoneticPr fontId="19"/>
  </si>
  <si>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19"/>
  </si>
  <si>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19"/>
  </si>
  <si>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19"/>
  </si>
  <si>
    <t>3．教育訓練の目標レベル</t>
    <rPh sb="2" eb="4">
      <t>キョウイク</t>
    </rPh>
    <rPh sb="4" eb="6">
      <t>クンレン</t>
    </rPh>
    <rPh sb="7" eb="9">
      <t>モクヒョウ</t>
    </rPh>
    <phoneticPr fontId="6"/>
  </si>
  <si>
    <t>（1）目標とするレベル</t>
    <phoneticPr fontId="6"/>
  </si>
  <si>
    <t xml:space="preserve"> ▼ 以下目標とするレベルに該当する場合は○を記入</t>
    <rPh sb="3" eb="5">
      <t>イカ</t>
    </rPh>
    <rPh sb="5" eb="7">
      <t>モクヒョウ</t>
    </rPh>
    <rPh sb="14" eb="16">
      <t>ガイトウ</t>
    </rPh>
    <rPh sb="18" eb="20">
      <t>バアイ</t>
    </rPh>
    <rPh sb="21" eb="23">
      <t>キニュウ</t>
    </rPh>
    <phoneticPr fontId="6"/>
  </si>
  <si>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19"/>
  </si>
  <si>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</si>
  <si>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</si>
  <si>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19"/>
  </si>
  <si>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-2001（8行目）のリンク先資料のうち、各ロール（分野）の「担う責任・主な業務・スキル」のページに記載してある内容も参照しながら、ご記入ください（ロール対応表-2001・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</si>
  <si>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主たるロール</t>
    <rPh sb="0" eb="1">
      <t>シュ</t>
    </rPh>
    <phoneticPr fontId="19"/>
  </si>
  <si>
    <t>その他該当ロール</t>
    <rPh sb="2" eb="3">
      <t>ホカ</t>
    </rPh>
    <rPh sb="3" eb="5">
      <t>ガイトウ</t>
    </rPh>
    <phoneticPr fontId="19"/>
  </si>
  <si>
    <t>（4）目標等の公表先</t>
    <rPh sb="3" eb="5">
      <t>モクヒョウ</t>
    </rPh>
    <rPh sb="5" eb="6">
      <t>トウ</t>
    </rPh>
    <rPh sb="7" eb="9">
      <t>コウヒョウ</t>
    </rPh>
    <rPh sb="9" eb="10">
      <t>サキ</t>
    </rPh>
    <phoneticPr fontId="6"/>
  </si>
  <si>
    <t>4．教育訓練の内容 （カリキュラム）　</t>
    <rPh sb="2" eb="4">
      <t>キョウイク</t>
    </rPh>
    <rPh sb="4" eb="6">
      <t>クンレン</t>
    </rPh>
    <rPh sb="7" eb="9">
      <t>ナイヨウ</t>
    </rPh>
    <phoneticPr fontId="6"/>
  </si>
  <si>
    <t>　「別表１との対応について（Q列～U列）」の記載にあたっては、ロール対応表－2001（９行目）を確認いただき、その手順に沿って選択してください（選択のプルダウンは、ロール対応表-2001（D列）で選択いただいたスキル項目と整合させてください）。
※「スキル項目(U列）」のプルダウンは、ロール対応表-2001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</si>
  <si>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番号</t>
    <rPh sb="0" eb="2">
      <t>バンゴウ</t>
    </rPh>
    <phoneticPr fontId="6"/>
  </si>
  <si>
    <t>単元／章　※１</t>
    <rPh sb="0" eb="2">
      <t>タンゲン</t>
    </rPh>
    <rPh sb="3" eb="4">
      <t>ショウ</t>
    </rPh>
    <phoneticPr fontId="6"/>
  </si>
  <si>
    <t>講義の内容と到達目標/
演習の内容と到達目標</t>
    <rPh sb="0" eb="2">
      <t>コウギ</t>
    </rPh>
    <rPh sb="3" eb="5">
      <t>ナイヨウ</t>
    </rPh>
    <rPh sb="6" eb="8">
      <t>トウタツ</t>
    </rPh>
    <rPh sb="8" eb="10">
      <t>モクヒョウ</t>
    </rPh>
    <phoneticPr fontId="6"/>
  </si>
  <si>
    <t>講義時間</t>
    <rPh sb="0" eb="2">
      <t>コウギ</t>
    </rPh>
    <rPh sb="2" eb="4">
      <t>ジカン</t>
    </rPh>
    <phoneticPr fontId="6"/>
  </si>
  <si>
    <t>ｅﾗｰﾆﾝｸﾞ等メディアの活用状況　
※２</t>
    <rPh sb="7" eb="8">
      <t>トウ</t>
    </rPh>
    <rPh sb="13" eb="15">
      <t>カツヨウ</t>
    </rPh>
    <rPh sb="15" eb="17">
      <t>ジョウキョウ</t>
    </rPh>
    <phoneticPr fontId="6"/>
  </si>
  <si>
    <t>演習の有無</t>
    <rPh sb="0" eb="2">
      <t>エンシュウ</t>
    </rPh>
    <rPh sb="3" eb="5">
      <t>ウム</t>
    </rPh>
    <phoneticPr fontId="6"/>
  </si>
  <si>
    <t>実績の有無</t>
    <rPh sb="0" eb="2">
      <t>ジッセキ</t>
    </rPh>
    <rPh sb="3" eb="5">
      <t>ウム</t>
    </rPh>
    <phoneticPr fontId="19"/>
  </si>
  <si>
    <t>別表1との対応について</t>
    <phoneticPr fontId="19"/>
  </si>
  <si>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19"/>
  </si>
  <si>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19"/>
  </si>
  <si>
    <t>カテゴリー</t>
    <phoneticPr fontId="19"/>
  </si>
  <si>
    <t>サブカテゴリー</t>
    <phoneticPr fontId="19"/>
  </si>
  <si>
    <t>時間</t>
    <rPh sb="0" eb="2">
      <t>ジカン</t>
    </rPh>
    <phoneticPr fontId="19"/>
  </si>
  <si>
    <t>　　合　　　計</t>
    <rPh sb="2" eb="3">
      <t>ゴウ</t>
    </rPh>
    <rPh sb="6" eb="7">
      <t>ケイ</t>
    </rPh>
    <phoneticPr fontId="6"/>
  </si>
  <si>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19"/>
  </si>
  <si>
    <t>5．受講者の要件等</t>
    <rPh sb="2" eb="5">
      <t>ジュコウシャ</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</si>
  <si>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</si>
  <si>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</si>
  <si>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　厚生労働省「専門実践教育訓練給付金」へ申請される方は以下も記載してください。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20" eb="22">
      <t>シンセイ</t>
    </rPh>
    <rPh sb="25" eb="26">
      <t>カタ</t>
    </rPh>
    <rPh sb="27" eb="29">
      <t>イカ</t>
    </rPh>
    <rPh sb="30" eb="32">
      <t>キサイ</t>
    </rPh>
    <phoneticPr fontId="19"/>
  </si>
  <si>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</si>
  <si>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69"/>
  </si>
  <si>
    <t>６．教育効果の把握方法 （修了評価）</t>
    <rPh sb="2" eb="4">
      <t>キョウイク</t>
    </rPh>
    <rPh sb="13" eb="15">
      <t>シュウリョウ</t>
    </rPh>
    <rPh sb="15" eb="17">
      <t>ヒョウカ</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</si>
  <si>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</si>
  <si>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</si>
  <si>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(３) 修了評価の方法・基準の
     公表先</t>
    <rPh sb="13" eb="15">
      <t>キジュン</t>
    </rPh>
    <rPh sb="22" eb="24">
      <t>コウヒョウ</t>
    </rPh>
    <rPh sb="24" eb="25">
      <t>サキ</t>
    </rPh>
    <phoneticPr fontId="6"/>
  </si>
  <si>
    <t>（4）受講認定基準（6ヶ月毎の出席率・定期試験、進級試験等具体的な基準）</t>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</si>
  <si>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出席率</t>
    <rPh sb="0" eb="3">
      <t>シュッセキリツ</t>
    </rPh>
    <phoneticPr fontId="19"/>
  </si>
  <si>
    <t>試験合格率</t>
    <rPh sb="0" eb="2">
      <t>シケン</t>
    </rPh>
    <rPh sb="2" eb="5">
      <t>ゴウカクリツ</t>
    </rPh>
    <phoneticPr fontId="19"/>
  </si>
  <si>
    <t>補講・追試の
有無</t>
    <rPh sb="0" eb="2">
      <t>ホコウ</t>
    </rPh>
    <rPh sb="3" eb="5">
      <t>ツイシ</t>
    </rPh>
    <rPh sb="7" eb="9">
      <t>ウム</t>
    </rPh>
    <phoneticPr fontId="19"/>
  </si>
  <si>
    <t>＜「補講・追試の有無」で、その他と回答した場合＞具体的な内容を記載してください。</t>
    <phoneticPr fontId="19"/>
  </si>
  <si>
    <t>（5）受講認定基準に係る、教育目標に対する技能・知識のレベル到達度把握・測定方法</t>
    <rPh sb="21" eb="23">
      <t>ギノウ</t>
    </rPh>
    <rPh sb="24" eb="26">
      <t>チシキ</t>
    </rPh>
    <rPh sb="30" eb="33">
      <t>トウタツド</t>
    </rPh>
    <rPh sb="33" eb="35">
      <t>ハアク</t>
    </rPh>
    <rPh sb="36" eb="38">
      <t>ソクテイ</t>
    </rPh>
    <rPh sb="38" eb="40">
      <t>ホウホウ</t>
    </rPh>
    <phoneticPr fontId="6"/>
  </si>
  <si>
    <t>（6）受講者に対する習熟度・理解度についての具体的な助言・指導方法</t>
    <rPh sb="12" eb="13">
      <t>ド</t>
    </rPh>
    <rPh sb="14" eb="17">
      <t>リカイド</t>
    </rPh>
    <rPh sb="22" eb="24">
      <t>グタイ</t>
    </rPh>
    <rPh sb="24" eb="25">
      <t>テキ</t>
    </rPh>
    <rPh sb="26" eb="28">
      <t>ジョゲン</t>
    </rPh>
    <rPh sb="29" eb="31">
      <t>シドウ</t>
    </rPh>
    <rPh sb="31" eb="33">
      <t>ホウホウ</t>
    </rPh>
    <phoneticPr fontId="6"/>
  </si>
  <si>
    <t>（7）当該知識・技術がいかなる業種・職種において、どのように活用可能か。</t>
    <rPh sb="15" eb="17">
      <t>ギョウシュ</t>
    </rPh>
    <rPh sb="18" eb="20">
      <t>ショクシュ</t>
    </rPh>
    <rPh sb="30" eb="32">
      <t>カツヨウ</t>
    </rPh>
    <rPh sb="32" eb="34">
      <t>カノウ</t>
    </rPh>
    <phoneticPr fontId="6"/>
  </si>
  <si>
    <t>（8）受講中・終了時における
ⅰ資格取得 ⅱ就職へのバックアップ体制
※ⅰⅱの両方について記入</t>
    <rPh sb="16" eb="18">
      <t>シカク</t>
    </rPh>
    <rPh sb="18" eb="20">
      <t>シュトク</t>
    </rPh>
    <rPh sb="22" eb="24">
      <t>シュウショク</t>
    </rPh>
    <rPh sb="32" eb="34">
      <t>タイセイ</t>
    </rPh>
    <rPh sb="39" eb="41">
      <t>リョウホウ</t>
    </rPh>
    <rPh sb="45" eb="47">
      <t>キニュウ</t>
    </rPh>
    <phoneticPr fontId="6"/>
  </si>
  <si>
    <t>実施の有無</t>
    <rPh sb="0" eb="2">
      <t>ジッシ</t>
    </rPh>
    <rPh sb="3" eb="5">
      <t>ウム</t>
    </rPh>
    <phoneticPr fontId="19"/>
  </si>
  <si>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19"/>
  </si>
  <si>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</si>
  <si>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</si>
  <si>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</si>
  <si>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</si>
  <si>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</si>
  <si>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 xml:space="preserve"> (3) 受講の利便性に関する公表先　</t>
    <rPh sb="5" eb="7">
      <t>ジュコウ</t>
    </rPh>
    <rPh sb="8" eb="11">
      <t>リベンセイ</t>
    </rPh>
    <rPh sb="12" eb="13">
      <t>カン</t>
    </rPh>
    <rPh sb="15" eb="17">
      <t>コウヒョウ</t>
    </rPh>
    <rPh sb="17" eb="18">
      <t>サキ</t>
    </rPh>
    <phoneticPr fontId="6"/>
  </si>
  <si>
    <t xml:space="preserve"> (4) 授業を行う
　　場合の具体的
　　な措置
</t>
    <rPh sb="5" eb="7">
      <t>ジュギョウ</t>
    </rPh>
    <rPh sb="8" eb="9">
      <t>オコナ</t>
    </rPh>
    <rPh sb="13" eb="15">
      <t>バアイ</t>
    </rPh>
    <rPh sb="16" eb="19">
      <t>グタイテキ</t>
    </rPh>
    <rPh sb="23" eb="25">
      <t>ソチ</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</si>
  <si>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</si>
  <si>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</si>
  <si>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</si>
  <si>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</si>
  <si>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</si>
  <si>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</si>
  <si>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</si>
  <si>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</si>
  <si>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</si>
  <si>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</si>
  <si>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</si>
  <si>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</si>
  <si>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t>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</si>
  <si>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</si>
  <si>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</si>
  <si>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</si>
  <si>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</si>
  <si>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</si>
  <si>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</si>
  <si>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</si>
  <si>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</si>
  <si>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</si>
  <si>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</si>
  <si>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</si>
  <si>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 xml:space="preserve"> (6) フォローアップ調査反映方法</t>
    <rPh sb="12" eb="14">
      <t>チョウサ</t>
    </rPh>
    <rPh sb="14" eb="16">
      <t>ハンエイ</t>
    </rPh>
    <rPh sb="16" eb="18">
      <t>ホウホウ</t>
    </rPh>
    <phoneticPr fontId="6"/>
  </si>
  <si>
    <t>１０．サブジェクトマターエキスパート（SME：領域専門家）と講師</t>
    <rPh sb="23" eb="25">
      <t>リョウイキ</t>
    </rPh>
    <rPh sb="25" eb="28">
      <t>センモンカ</t>
    </rPh>
    <rPh sb="30" eb="32">
      <t>コウシ</t>
    </rPh>
    <phoneticPr fontId="6"/>
  </si>
  <si>
    <t>SME
番号</t>
    <rPh sb="4" eb="6">
      <t>バンゴウ</t>
    </rPh>
    <phoneticPr fontId="6"/>
  </si>
  <si>
    <t>氏名</t>
    <rPh sb="0" eb="2">
      <t>シメイ</t>
    </rPh>
    <phoneticPr fontId="6"/>
  </si>
  <si>
    <t>所属・役職</t>
    <rPh sb="0" eb="2">
      <t>ショゾク</t>
    </rPh>
    <rPh sb="3" eb="5">
      <t>ヤクショク</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</si>
  <si>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</si>
  <si>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担当
講師
番号</t>
    <rPh sb="0" eb="2">
      <t>タントウ</t>
    </rPh>
    <rPh sb="3" eb="5">
      <t>コウシ</t>
    </rPh>
    <rPh sb="6" eb="8">
      <t>バンゴウ</t>
    </rPh>
    <phoneticPr fontId="6"/>
  </si>
  <si>
    <t>当該教育訓練における役割等</t>
    <rPh sb="0" eb="2">
      <t>トウガイ</t>
    </rPh>
    <rPh sb="2" eb="4">
      <t>キョウイク</t>
    </rPh>
    <rPh sb="4" eb="6">
      <t>クンレン</t>
    </rPh>
    <rPh sb="10" eb="12">
      <t>ヤクワリ</t>
    </rPh>
    <rPh sb="12" eb="13">
      <t>トウ</t>
    </rPh>
    <phoneticPr fontId="6"/>
  </si>
  <si>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19"/>
  </si>
  <si>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69"/>
  </si>
  <si>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</si>
  <si>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</si>
  <si>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はい</t>
  </si>
  <si>
    <t>　　いいえ</t>
  </si>
  <si>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</si>
  <si>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</si>
  <si>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 xml:space="preserve"> (5)企業からの送り出しによる者のみを対象とする教育訓練、専ら起業人材の育成を目的とする教育訓練のいずれか又はいずれにも該当するか。</t>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</si>
  <si>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69"/>
  </si>
  <si>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69"/>
  </si>
  <si>
    <t>※計算式にご注意ください。</t>
    <rPh sb="1" eb="4">
      <t>ケイサンシキ</t>
    </rPh>
    <rPh sb="6" eb="8">
      <t>チュウイ</t>
    </rPh>
    <phoneticPr fontId="69"/>
  </si>
  <si>
    <t>選択した期間（西暦で記載）　※１</t>
    <rPh sb="0" eb="2">
      <t>センタク</t>
    </rPh>
    <rPh sb="4" eb="6">
      <t>キカン</t>
    </rPh>
    <rPh sb="7" eb="9">
      <t>セイレキ</t>
    </rPh>
    <rPh sb="10" eb="12">
      <t>キサイ</t>
    </rPh>
    <phoneticPr fontId="69"/>
  </si>
  <si>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①修了者数については、入講（入学）年度の異なる修了者（留年者・休学者・退学者・編入者・長期履修制度を利用した者等）を除いた人数で記入してください。
※３　②入講（入学）者数については、①修了者に係る入講（入学）者数を記入してください。
※４　講座の修了者のうち、受講開始時に職に就いていなかった者で指定申請日までに就職した者の数を記入してください。
※５　講座の修了者の内、受講開始時にすでに職に就いていた者で、卒業後も引き続きその職にある者および受講開始時にすでに職に就いている者で、指定申請日までに別の職に転職した者の数を記入してください。</t>
    <rPh sb="126" eb="129">
      <t>シュウリョウシャ</t>
    </rPh>
    <rPh sb="129" eb="130">
      <t>スウ</t>
    </rPh>
    <rPh sb="136" eb="138">
      <t>ニュウコウ</t>
    </rPh>
    <rPh sb="139" eb="141">
      <t>ニュウガク</t>
    </rPh>
    <rPh sb="142" eb="144">
      <t>ネンド</t>
    </rPh>
    <rPh sb="145" eb="146">
      <t>コト</t>
    </rPh>
    <rPh sb="148" eb="151">
      <t>シュウリョウシャ</t>
    </rPh>
    <rPh sb="152" eb="155">
      <t>リュウネンシャ</t>
    </rPh>
    <rPh sb="156" eb="159">
      <t>キュウガクシャ</t>
    </rPh>
    <rPh sb="160" eb="163">
      <t>タイガクシャ</t>
    </rPh>
    <rPh sb="164" eb="166">
      <t>ヘンニュウ</t>
    </rPh>
    <rPh sb="166" eb="167">
      <t>シャ</t>
    </rPh>
    <rPh sb="168" eb="170">
      <t>チョウキ</t>
    </rPh>
    <rPh sb="170" eb="172">
      <t>リシュウ</t>
    </rPh>
    <rPh sb="172" eb="174">
      <t>セイド</t>
    </rPh>
    <rPh sb="175" eb="177">
      <t>リヨウ</t>
    </rPh>
    <rPh sb="179" eb="180">
      <t>モノ</t>
    </rPh>
    <rPh sb="180" eb="181">
      <t>トウ</t>
    </rPh>
    <rPh sb="183" eb="184">
      <t>ノゾ</t>
    </rPh>
    <rPh sb="186" eb="188">
      <t>ニンズウ</t>
    </rPh>
    <rPh sb="189" eb="191">
      <t>キニュウ</t>
    </rPh>
    <rPh sb="303" eb="305">
      <t>コウザ</t>
    </rPh>
    <rPh sb="306" eb="309">
      <t>シュウリョウシャ</t>
    </rPh>
    <rPh sb="310" eb="311">
      <t>ウチ</t>
    </rPh>
    <rPh sb="312" eb="314">
      <t>ジュコウ</t>
    </rPh>
    <rPh sb="314" eb="317">
      <t>カイシジ</t>
    </rPh>
    <rPh sb="321" eb="322">
      <t>ショク</t>
    </rPh>
    <rPh sb="323" eb="324">
      <t>ツ</t>
    </rPh>
    <rPh sb="328" eb="329">
      <t>モノ</t>
    </rPh>
    <rPh sb="331" eb="334">
      <t>ソツギョウゴ</t>
    </rPh>
    <rPh sb="335" eb="336">
      <t>ヒ</t>
    </rPh>
    <rPh sb="337" eb="338">
      <t>ツヅ</t>
    </rPh>
    <rPh sb="341" eb="342">
      <t>ショク</t>
    </rPh>
    <rPh sb="345" eb="346">
      <t>モノ</t>
    </rPh>
    <rPh sb="349" eb="351">
      <t>ジュコウ</t>
    </rPh>
    <rPh sb="351" eb="354">
      <t>カイシジ</t>
    </rPh>
    <rPh sb="358" eb="359">
      <t>ショク</t>
    </rPh>
    <rPh sb="360" eb="361">
      <t>ツ</t>
    </rPh>
    <rPh sb="365" eb="366">
      <t>モノ</t>
    </rPh>
    <rPh sb="368" eb="370">
      <t>シテイ</t>
    </rPh>
    <rPh sb="370" eb="373">
      <t>シンセイビ</t>
    </rPh>
    <rPh sb="376" eb="377">
      <t>ベツ</t>
    </rPh>
    <rPh sb="378" eb="379">
      <t>ショク</t>
    </rPh>
    <rPh sb="380" eb="382">
      <t>テンショク</t>
    </rPh>
    <rPh sb="384" eb="385">
      <t>モノ</t>
    </rPh>
    <rPh sb="386" eb="387">
      <t>カズ</t>
    </rPh>
    <rPh sb="388" eb="390">
      <t>キニュウ</t>
    </rPh>
    <phoneticPr fontId="19"/>
  </si>
  <si>
    <t>①選択した期間の修了者数　※２</t>
    <rPh sb="1" eb="3">
      <t>センタク</t>
    </rPh>
    <rPh sb="5" eb="7">
      <t>キカン</t>
    </rPh>
    <rPh sb="8" eb="11">
      <t>シュウリョウシャ</t>
    </rPh>
    <rPh sb="11" eb="12">
      <t>スウ</t>
    </rPh>
    <phoneticPr fontId="19"/>
  </si>
  <si>
    <t>人</t>
    <rPh sb="0" eb="1">
      <t>ニン</t>
    </rPh>
    <phoneticPr fontId="19"/>
  </si>
  <si>
    <t>②　①に係る講座の入講（入学）者数　※３</t>
    <rPh sb="4" eb="5">
      <t>カカ</t>
    </rPh>
    <rPh sb="6" eb="8">
      <t>コウザ</t>
    </rPh>
    <rPh sb="9" eb="11">
      <t>ニュウコウ</t>
    </rPh>
    <rPh sb="12" eb="14">
      <t>ニュウガク</t>
    </rPh>
    <rPh sb="15" eb="16">
      <t>シャ</t>
    </rPh>
    <rPh sb="16" eb="17">
      <t>スウ</t>
    </rPh>
    <phoneticPr fontId="19"/>
  </si>
  <si>
    <t>③　①のうち専門実践教育訓練給付の受給者数</t>
    <rPh sb="6" eb="8">
      <t>センモン</t>
    </rPh>
    <rPh sb="8" eb="10">
      <t>ジッセン</t>
    </rPh>
    <rPh sb="10" eb="12">
      <t>キョウイク</t>
    </rPh>
    <rPh sb="12" eb="14">
      <t>クンレン</t>
    </rPh>
    <rPh sb="14" eb="16">
      <t>キュウフ</t>
    </rPh>
    <rPh sb="17" eb="20">
      <t>ジュキュウシャ</t>
    </rPh>
    <rPh sb="20" eb="21">
      <t>スウ</t>
    </rPh>
    <phoneticPr fontId="19"/>
  </si>
  <si>
    <t>④　①のうち就職者数　※４</t>
    <rPh sb="6" eb="9">
      <t>シュウショクシャ</t>
    </rPh>
    <rPh sb="9" eb="10">
      <t>スウ</t>
    </rPh>
    <phoneticPr fontId="19"/>
  </si>
  <si>
    <t>⑤　①のうち在職者数　※５</t>
    <rPh sb="6" eb="9">
      <t>ザイショクシャ</t>
    </rPh>
    <rPh sb="9" eb="10">
      <t>スウ</t>
    </rPh>
    <phoneticPr fontId="19"/>
  </si>
  <si>
    <t>　　④・⑤または⑥・⑦のどちらかを記入</t>
    <rPh sb="17" eb="19">
      <t>キニュウ</t>
    </rPh>
    <phoneticPr fontId="19"/>
  </si>
  <si>
    <t>⑥　③のうち就職者数</t>
    <rPh sb="6" eb="9">
      <t>シュウショクシャ</t>
    </rPh>
    <rPh sb="9" eb="10">
      <t>スウ</t>
    </rPh>
    <phoneticPr fontId="19"/>
  </si>
  <si>
    <t>⑦　③のうち在職者数</t>
    <rPh sb="6" eb="9">
      <t>ザイショクシャ</t>
    </rPh>
    <rPh sb="9" eb="10">
      <t>スウ</t>
    </rPh>
    <phoneticPr fontId="19"/>
  </si>
  <si>
    <t>％</t>
    <phoneticPr fontId="19"/>
  </si>
  <si>
    <t>１３．販売活動等の内容</t>
    <rPh sb="3" eb="5">
      <t>ハンバイ</t>
    </rPh>
    <rPh sb="5" eb="7">
      <t>カツドウ</t>
    </rPh>
    <rPh sb="7" eb="8">
      <t>トウ</t>
    </rPh>
    <rPh sb="9" eb="11">
      <t>ナイヨウ</t>
    </rPh>
    <phoneticPr fontId="69"/>
  </si>
  <si>
    <t>（１）販売活動等（※２）の内容</t>
    <rPh sb="3" eb="5">
      <t>ハンバイ</t>
    </rPh>
    <rPh sb="5" eb="7">
      <t>カツドウ</t>
    </rPh>
    <rPh sb="7" eb="8">
      <t>トウ</t>
    </rPh>
    <rPh sb="13" eb="15">
      <t>ナイヨウ</t>
    </rPh>
    <phoneticPr fontId="69"/>
  </si>
  <si>
    <t>①販売活動等の態様</t>
    <rPh sb="1" eb="3">
      <t>ハンバイ</t>
    </rPh>
    <rPh sb="3" eb="5">
      <t>カツドウ</t>
    </rPh>
    <rPh sb="5" eb="6">
      <t>トウ</t>
    </rPh>
    <rPh sb="7" eb="9">
      <t>タイヨウ</t>
    </rPh>
    <phoneticPr fontId="69"/>
  </si>
  <si>
    <t>②具体的な販売活動等の内容・方法</t>
    <rPh sb="1" eb="4">
      <t>グタイテキ</t>
    </rPh>
    <rPh sb="5" eb="7">
      <t>ハンバイ</t>
    </rPh>
    <rPh sb="7" eb="9">
      <t>カツドウ</t>
    </rPh>
    <rPh sb="9" eb="10">
      <t>トウ</t>
    </rPh>
    <rPh sb="11" eb="13">
      <t>ナイヨウ</t>
    </rPh>
    <rPh sb="14" eb="16">
      <t>ホウホウ</t>
    </rPh>
    <phoneticPr fontId="69"/>
  </si>
  <si>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69"/>
  </si>
  <si>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69"/>
  </si>
  <si>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69"/>
  </si>
  <si>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69"/>
  </si>
  <si>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69"/>
  </si>
  <si>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69"/>
  </si>
  <si>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69"/>
  </si>
  <si>
    <t>（２）教育訓練施設における販売活動体制</t>
    <rPh sb="3" eb="5">
      <t>キョウイク</t>
    </rPh>
    <rPh sb="5" eb="7">
      <t>クンレン</t>
    </rPh>
    <rPh sb="7" eb="9">
      <t>シセツ</t>
    </rPh>
    <rPh sb="13" eb="15">
      <t>ハンバイ</t>
    </rPh>
    <rPh sb="15" eb="17">
      <t>カツドウ</t>
    </rPh>
    <rPh sb="17" eb="19">
      <t>タイセイ</t>
    </rPh>
    <phoneticPr fontId="69"/>
  </si>
  <si>
    <t>※１　販売活動等とは、広告、宣伝も含めた当該教育訓練講座の販売、募集、勧誘の活動等を指します。</t>
    <phoneticPr fontId="19"/>
  </si>
  <si>
    <t>※２　販売代理店等とは、契約関係の有無及びいかなる名称によるかを問わず、販売代理店、販売取次店、販売代理員その他当該教育訓練講座を販売する者全てを指します。</t>
    <phoneticPr fontId="19"/>
  </si>
  <si>
    <t>１４．教育訓練施設における販売活動体制</t>
    <rPh sb="3" eb="5">
      <t>キョウイク</t>
    </rPh>
    <rPh sb="5" eb="7">
      <t>クンレン</t>
    </rPh>
    <rPh sb="7" eb="9">
      <t>シセツ</t>
    </rPh>
    <rPh sb="13" eb="15">
      <t>ハンバイ</t>
    </rPh>
    <rPh sb="15" eb="17">
      <t>カツドウ</t>
    </rPh>
    <rPh sb="17" eb="19">
      <t>タイセイ</t>
    </rPh>
    <phoneticPr fontId="19"/>
  </si>
  <si>
    <t>（ふりがな）</t>
    <phoneticPr fontId="19"/>
  </si>
  <si>
    <t>　　TEL：</t>
    <phoneticPr fontId="19"/>
  </si>
  <si>
    <t>氏　名：</t>
    <phoneticPr fontId="19"/>
  </si>
  <si>
    <t>　　FAX：</t>
    <phoneticPr fontId="19"/>
  </si>
  <si>
    <t>所　属：</t>
    <phoneticPr fontId="19"/>
  </si>
  <si>
    <t>担当部署名</t>
    <rPh sb="0" eb="2">
      <t>タントウ</t>
    </rPh>
    <rPh sb="2" eb="5">
      <t>ブショメイ</t>
    </rPh>
    <phoneticPr fontId="19"/>
  </si>
  <si>
    <t>担当者人数</t>
    <rPh sb="0" eb="3">
      <t>タントウシャ</t>
    </rPh>
    <rPh sb="3" eb="5">
      <t>ニンズウ</t>
    </rPh>
    <phoneticPr fontId="19"/>
  </si>
  <si>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69"/>
  </si>
  <si>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69"/>
  </si>
  <si>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69"/>
  </si>
  <si>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69"/>
  </si>
  <si>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69"/>
  </si>
  <si>
    <t>③修了者数　※対象期間：前回指定時～調査票提出日前日</t>
    <rPh sb="1" eb="4">
      <t>シュウリョウシャ</t>
    </rPh>
    <rPh sb="4" eb="5">
      <t>スウ</t>
    </rPh>
    <phoneticPr fontId="19"/>
  </si>
  <si>
    <t>④　③のうち支給申請の為の修了証発行枚数</t>
    <rPh sb="6" eb="8">
      <t>シキュウ</t>
    </rPh>
    <rPh sb="8" eb="10">
      <t>シンセイ</t>
    </rPh>
    <rPh sb="11" eb="12">
      <t>タメ</t>
    </rPh>
    <rPh sb="13" eb="16">
      <t>シュウリョウショウ</t>
    </rPh>
    <rPh sb="16" eb="18">
      <t>ハッコウ</t>
    </rPh>
    <rPh sb="18" eb="20">
      <t>マイスウ</t>
    </rPh>
    <phoneticPr fontId="19"/>
  </si>
  <si>
    <t>枚</t>
    <rPh sb="0" eb="1">
      <t>マイ</t>
    </rPh>
    <phoneticPr fontId="19"/>
  </si>
  <si>
    <t>⑤要因分析</t>
    <rPh sb="1" eb="3">
      <t>ヨウイン</t>
    </rPh>
    <rPh sb="3" eb="5">
      <t>ブンセキ</t>
    </rPh>
    <phoneticPr fontId="19"/>
  </si>
  <si>
    <t>再指定申請において教育訓練給付金支給実績がない場合、専門実践教育訓練給付の支給を受けた者がいなかったことについての要因を分析し、その内容を具体的に記載してください。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6" eb="28">
      <t>センモン</t>
    </rPh>
    <rPh sb="28" eb="30">
      <t>ジッセン</t>
    </rPh>
    <rPh sb="30" eb="32">
      <t>キョウイク</t>
    </rPh>
    <rPh sb="32" eb="34">
      <t>クンレン</t>
    </rPh>
    <rPh sb="34" eb="36">
      <t>キュウフ</t>
    </rPh>
    <rPh sb="37" eb="39">
      <t>シキュウ</t>
    </rPh>
    <rPh sb="40" eb="41">
      <t>ウ</t>
    </rPh>
    <rPh sb="43" eb="44">
      <t>モノ</t>
    </rPh>
    <rPh sb="57" eb="59">
      <t>ヨウイン</t>
    </rPh>
    <rPh sb="60" eb="62">
      <t>ブンセキ</t>
    </rPh>
    <rPh sb="66" eb="68">
      <t>ナイヨウ</t>
    </rPh>
    <rPh sb="69" eb="72">
      <t>グタイテキ</t>
    </rPh>
    <rPh sb="73" eb="75">
      <t>キサイ</t>
    </rPh>
    <phoneticPr fontId="19"/>
  </si>
  <si>
    <t>⑥改善策</t>
    <rPh sb="1" eb="4">
      <t>カイゼンサク</t>
    </rPh>
    <phoneticPr fontId="19"/>
  </si>
  <si>
    <t>再指定申請において教育訓練給付金支給実績がない場合、「⑤要因分析」を踏まえてどのように改善し、運営するのか、その方針（例：広報のあり方、就職支援の取り組み、プログラムの改善等）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8" eb="30">
      <t>ヨウイン</t>
    </rPh>
    <rPh sb="30" eb="32">
      <t>ブンセキ</t>
    </rPh>
    <rPh sb="34" eb="35">
      <t>フ</t>
    </rPh>
    <rPh sb="43" eb="45">
      <t>カイゼン</t>
    </rPh>
    <rPh sb="47" eb="49">
      <t>ウンエイ</t>
    </rPh>
    <rPh sb="56" eb="58">
      <t>ホウシン</t>
    </rPh>
    <rPh sb="59" eb="60">
      <t>レイ</t>
    </rPh>
    <rPh sb="61" eb="63">
      <t>コウホウ</t>
    </rPh>
    <rPh sb="66" eb="67">
      <t>カタ</t>
    </rPh>
    <rPh sb="68" eb="70">
      <t>シュウショク</t>
    </rPh>
    <rPh sb="70" eb="72">
      <t>シエン</t>
    </rPh>
    <rPh sb="73" eb="74">
      <t>ト</t>
    </rPh>
    <rPh sb="75" eb="76">
      <t>ク</t>
    </rPh>
    <rPh sb="84" eb="86">
      <t>カイゼン</t>
    </rPh>
    <rPh sb="86" eb="87">
      <t>トウ</t>
    </rPh>
    <rPh sb="89" eb="92">
      <t>グタイテキ</t>
    </rPh>
    <rPh sb="93" eb="95">
      <t>キサイ</t>
    </rPh>
    <phoneticPr fontId="19"/>
  </si>
  <si>
    <t xml:space="preserve">※1　申請講座に限らず、施設全体での取り組み状況を記入してください。
</t>
    <phoneticPr fontId="19"/>
  </si>
  <si>
    <t>※2　申請講座において、過去3年以内に実施された場合に限り、記入してください。</t>
    <phoneticPr fontId="19"/>
  </si>
  <si>
    <t>DX推進スキル標準　ロール対応表</t>
    <rPh sb="13" eb="15">
      <t>タイオウ</t>
    </rPh>
    <rPh sb="15" eb="16">
      <t>ヒョウ</t>
    </rPh>
    <phoneticPr fontId="19"/>
  </si>
  <si>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19"/>
  </si>
  <si>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19"/>
  </si>
  <si>
    <t>＜各スキル項目における具体的な学習項目例等について＞</t>
    <rPh sb="20" eb="21">
      <t>ナド</t>
    </rPh>
    <phoneticPr fontId="19"/>
  </si>
  <si>
    <t>②12行目をご確認ください。①で選択したスキル項目に応じて、該当する「ロール（DX推進において担うことが期待される役割）」のセルが朱塗りされます。
　それらが、個票ｰ2001「２．教育訓練の対象分野」において選択ができる、当該講座の「ロール」となります。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</si>
  <si>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</si>
  <si>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＜各人材類型における「ロール」の定義について＞</t>
    <rPh sb="1" eb="2">
      <t>カク</t>
    </rPh>
    <rPh sb="2" eb="4">
      <t>ジンザイ</t>
    </rPh>
    <rPh sb="4" eb="6">
      <t>ルイケイ</t>
    </rPh>
    <rPh sb="16" eb="18">
      <t>テイギ</t>
    </rPh>
    <phoneticPr fontId="19"/>
  </si>
  <si>
    <t>④①のスキル項目の記載を基に、『個票ｰ2001「４．教育訓練の内容 （カリキュラム）』において、各単元の内容とスキル項目の整合性を確認し、個票へ記載してください。</t>
    <phoneticPr fontId="19"/>
  </si>
  <si>
    <t>　※また、12行目・E列～S列には、各ロールごとにページリンクを貼っていますので、申請分野（ロール）の各ページに直接遷移されたい方はこちらを活用ください。</t>
    <phoneticPr fontId="19"/>
  </si>
  <si>
    <t>　　　　　　　　　　　　　　　　　　　　　　　　　　　　　　　　　　人材類型
　　　　　　　　　　　　　　　　　　　　　　　　　　　　　　　　　　　　ロール
 　　　スキル</t>
    <rPh sb="34" eb="36">
      <t>ジンザイ</t>
    </rPh>
    <rPh sb="36" eb="38">
      <t>ルイケイ</t>
    </rPh>
    <phoneticPr fontId="69"/>
  </si>
  <si>
    <t>ビジネスアーキテクト</t>
  </si>
  <si>
    <t>デザイナー</t>
  </si>
  <si>
    <t>データサイエンティスト</t>
  </si>
  <si>
    <t>ビジネスアーキテクト
（新規事業開発）</t>
    <phoneticPr fontId="69"/>
  </si>
  <si>
    <t>ビジネスアーキテクト
（既存事業の高度化）</t>
    <phoneticPr fontId="69"/>
  </si>
  <si>
    <t>ビジネスアーキテクト
（社内業務の高度化・
効率化）</t>
    <rPh sb="22" eb="25">
      <t>コウリツカ</t>
    </rPh>
    <phoneticPr fontId="19"/>
  </si>
  <si>
    <t>サービス
デザイナー</t>
    <phoneticPr fontId="19"/>
  </si>
  <si>
    <t>ＵＸ／ＵＩ
デザイナー</t>
    <phoneticPr fontId="19"/>
  </si>
  <si>
    <t>グラフィック
デザイナー</t>
    <phoneticPr fontId="69"/>
  </si>
  <si>
    <t xml:space="preserve">データビジネス
ストラテジスト </t>
    <phoneticPr fontId="19"/>
  </si>
  <si>
    <t xml:space="preserve">データサイエンス
プロフェッショナル </t>
  </si>
  <si>
    <t>データエンジニア</t>
  </si>
  <si>
    <t>フロントエンド
エンジニア</t>
    <phoneticPr fontId="19"/>
  </si>
  <si>
    <t>バックエンド
エンジニア</t>
    <phoneticPr fontId="19"/>
  </si>
  <si>
    <t>クラウド
エンジニア／
ＳＲＥ</t>
    <phoneticPr fontId="19"/>
  </si>
  <si>
    <t>フィジカル
コンピューティング
エンジニア</t>
    <phoneticPr fontId="69"/>
  </si>
  <si>
    <t>サイバー
セキュリティ
マネージャー</t>
    <phoneticPr fontId="19"/>
  </si>
  <si>
    <t xml:space="preserve">サイバー
セキュリテイ
エンジニア </t>
    <phoneticPr fontId="69"/>
  </si>
  <si>
    <t>講座との対応</t>
    <rPh sb="0" eb="2">
      <t>コウザ</t>
    </rPh>
    <rPh sb="4" eb="6">
      <t>タイオウ</t>
    </rPh>
    <phoneticPr fontId="69"/>
  </si>
  <si>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19"/>
  </si>
  <si>
    <t>a</t>
  </si>
  <si>
    <t>d</t>
  </si>
  <si>
    <t>b</t>
  </si>
  <si>
    <t>c</t>
  </si>
  <si>
    <t>エンタープライズアーキテクチャ</t>
    <phoneticPr fontId="19"/>
  </si>
  <si>
    <t>ビジネスモデル
・プロセス</t>
    <phoneticPr fontId="69"/>
  </si>
  <si>
    <t>検証（ビジネス視点）</t>
    <phoneticPr fontId="19"/>
  </si>
  <si>
    <t>データ・AIの
戦略的活用</t>
    <phoneticPr fontId="69"/>
  </si>
  <si>
    <t>AI・
データサイエンス</t>
    <phoneticPr fontId="69"/>
  </si>
  <si>
    <t>データ
エンジニアリング</t>
    <phoneticPr fontId="19"/>
  </si>
  <si>
    <t>デジタル
テクノロジー</t>
    <phoneticPr fontId="69"/>
  </si>
  <si>
    <t>セキュリティ
マネジメント</t>
    <phoneticPr fontId="69"/>
  </si>
  <si>
    <t>ビジネスアーキテクト（新規事業開発）</t>
    <phoneticPr fontId="69"/>
  </si>
  <si>
    <t>ビジネスアーキテクト（既存事業の高度化）</t>
    <phoneticPr fontId="69"/>
  </si>
  <si>
    <t>ビジネスアーキテクト（社内業務の高度化・効率化）</t>
    <rPh sb="20" eb="23">
      <t>コウリツカ</t>
    </rPh>
    <phoneticPr fontId="19"/>
  </si>
  <si>
    <t>グラフィックデザイナー</t>
    <phoneticPr fontId="69"/>
  </si>
  <si>
    <t xml:space="preserve">データサイエンスプロフェッショナル </t>
    <phoneticPr fontId="19"/>
  </si>
  <si>
    <t>フィジカルコンピューティングエンジニア</t>
    <phoneticPr fontId="69"/>
  </si>
  <si>
    <t xml:space="preserve">サイバーセキュリテイエンジニア </t>
    <phoneticPr fontId="69"/>
  </si>
  <si>
    <t>手順④を記載してください。</t>
    <rPh sb="0" eb="2">
      <t>テジュン</t>
    </rPh>
    <rPh sb="4" eb="6">
      <t>キサイ</t>
    </rPh>
    <phoneticPr fontId="19"/>
  </si>
  <si>
    <t>様式第5号</t>
    <rPh sb="0" eb="2">
      <t>ヨウシキ</t>
    </rPh>
    <rPh sb="2" eb="3">
      <t>ダイ</t>
    </rPh>
    <rPh sb="4" eb="5">
      <t>ゴウ</t>
    </rPh>
    <phoneticPr fontId="6"/>
  </si>
  <si>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19"/>
  </si>
  <si>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</si>
  <si>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</si>
  <si>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</si>
  <si>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</si>
  <si>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訓練期間</t>
    <rPh sb="0" eb="2">
      <t>クンレン</t>
    </rPh>
    <rPh sb="2" eb="4">
      <t>キカン</t>
    </rPh>
    <phoneticPr fontId="6"/>
  </si>
  <si>
    <t>ヶ月</t>
  </si>
  <si>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</si>
  <si>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</si>
  <si>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</si>
  <si>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</si>
  <si>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</si>
  <si>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</si>
  <si>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</si>
  <si>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</si>
  <si>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</si>
  <si>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</si>
  <si>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</si>
  <si>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</si>
  <si>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(3)必須の教材費　</t>
    </r>
    <r>
      <rPr>
        <sz val="8"/>
        <color theme="1"/>
        <rFont val="ＭＳ Ｐ明朝"/>
        <family val="1"/>
        <charset val="128"/>
      </rPr>
      <t>※1※2</t>
    </r>
    <rPh sb="3" eb="5">
      <t>ヒッス</t>
    </rPh>
    <rPh sb="6" eb="9">
      <t>キョウザイヒ</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</si>
  <si>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</si>
  <si>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</si>
  <si>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</si>
  <si>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その他受講者
が負担する
経費</t>
    <phoneticPr fontId="6"/>
  </si>
  <si>
    <t>(7)任意の教材費 ※2</t>
    <rPh sb="3" eb="5">
      <t>ニンイ</t>
    </rPh>
    <rPh sb="6" eb="9">
      <t>キョウザイヒ</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</si>
  <si>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</si>
  <si>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</si>
  <si>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r>
      <t>(10)その他の経費　</t>
    </r>
    <r>
      <rPr>
        <sz val="8"/>
        <color theme="1"/>
        <rFont val="ＭＳ Ｐ明朝"/>
        <family val="1"/>
        <charset val="128"/>
      </rPr>
      <t>※3</t>
    </r>
    <rPh sb="6" eb="7">
      <t>ホカ</t>
    </rPh>
    <rPh sb="8" eb="10">
      <t>ケイヒ</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</si>
  <si>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</si>
  <si>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</si>
  <si>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</si>
  <si>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※2  必須、任意の教材費は、本様式３．教材費の内訳から自動計算されます。</t>
    <rPh sb="4" eb="6">
      <t>ヒッス</t>
    </rPh>
    <rPh sb="7" eb="9">
      <t>ニンイ</t>
    </rPh>
    <rPh sb="10" eb="12">
      <t>キョウザイ</t>
    </rPh>
    <rPh sb="12" eb="13">
      <t>ヒ</t>
    </rPh>
    <rPh sb="15" eb="18">
      <t>ホンヨウシキ</t>
    </rPh>
    <rPh sb="28" eb="30">
      <t>ジドウ</t>
    </rPh>
    <rPh sb="30" eb="32">
      <t>ケイサン</t>
    </rPh>
    <phoneticPr fontId="19"/>
  </si>
  <si>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</si>
  <si>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t>支払方法</t>
    <rPh sb="0" eb="2">
      <t>シハライ</t>
    </rPh>
    <rPh sb="2" eb="4">
      <t>ホウホウ</t>
    </rPh>
    <phoneticPr fontId="6"/>
  </si>
  <si>
    <t>　※厚生労働省「専門実践教育訓練給付金」への申請も併せて行う場合は、ご回答ください。
２．教育訓練経費の奨学金制度（教育訓練施設又は教育訓練実施者にて独自に運営しているものに限る）および割引・還元措置</t>
    <rPh sb="66" eb="68">
      <t>キョウイク</t>
    </rPh>
    <rPh sb="68" eb="70">
      <t>クンレン</t>
    </rPh>
    <rPh sb="70" eb="73">
      <t>ジッシシャ</t>
    </rPh>
    <rPh sb="75" eb="77">
      <t>ドクジ</t>
    </rPh>
    <rPh sb="78" eb="80">
      <t>ウンエイ</t>
    </rPh>
    <rPh sb="87" eb="88">
      <t>カギ</t>
    </rPh>
    <rPh sb="93" eb="95">
      <t>ワリビキ</t>
    </rPh>
    <rPh sb="96" eb="100">
      <t>カンゲンソチ</t>
    </rPh>
    <phoneticPr fontId="19"/>
  </si>
  <si>
    <t>（１）奨学金制度について（該当がある場合のみ記入）</t>
    <rPh sb="3" eb="6">
      <t>ショウガクキン</t>
    </rPh>
    <rPh sb="6" eb="8">
      <t>セイド</t>
    </rPh>
    <rPh sb="13" eb="15">
      <t>ガイトウ</t>
    </rPh>
    <rPh sb="18" eb="20">
      <t>バアイ</t>
    </rPh>
    <rPh sb="22" eb="24">
      <t>キニュウ</t>
    </rPh>
    <phoneticPr fontId="19"/>
  </si>
  <si>
    <t>①返済義務の有無について</t>
    <rPh sb="1" eb="3">
      <t>ヘンサイ</t>
    </rPh>
    <rPh sb="3" eb="5">
      <t>ギム</t>
    </rPh>
    <rPh sb="6" eb="8">
      <t>ウム</t>
    </rPh>
    <phoneticPr fontId="19"/>
  </si>
  <si>
    <t>その他の場合、
詳細を記入</t>
    <rPh sb="2" eb="3">
      <t>タ</t>
    </rPh>
    <rPh sb="4" eb="6">
      <t>バアイ</t>
    </rPh>
    <rPh sb="8" eb="10">
      <t>ショウサイ</t>
    </rPh>
    <rPh sb="11" eb="13">
      <t>キニュウ</t>
    </rPh>
    <phoneticPr fontId="19"/>
  </si>
  <si>
    <t>②奨学金の条件・金額</t>
    <rPh sb="1" eb="4">
      <t>ショウガクキン</t>
    </rPh>
    <rPh sb="5" eb="7">
      <t>ジョウケン</t>
    </rPh>
    <rPh sb="8" eb="10">
      <t>キンガク</t>
    </rPh>
    <phoneticPr fontId="19"/>
  </si>
  <si>
    <t>③返済方法・期限</t>
    <rPh sb="1" eb="3">
      <t>ヘンサイ</t>
    </rPh>
    <rPh sb="3" eb="5">
      <t>ホウホウ</t>
    </rPh>
    <rPh sb="6" eb="8">
      <t>キゲン</t>
    </rPh>
    <phoneticPr fontId="19"/>
  </si>
  <si>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19"/>
  </si>
  <si>
    <t>①割引又は還元の条件・金額</t>
    <rPh sb="1" eb="3">
      <t>ワリビキ</t>
    </rPh>
    <rPh sb="3" eb="4">
      <t>マタ</t>
    </rPh>
    <rPh sb="5" eb="7">
      <t>カンゲン</t>
    </rPh>
    <rPh sb="8" eb="10">
      <t>ジョウケン</t>
    </rPh>
    <rPh sb="11" eb="13">
      <t>キンガク</t>
    </rPh>
    <phoneticPr fontId="19"/>
  </si>
  <si>
    <t>②割引又は還元を行う期間</t>
    <rPh sb="1" eb="3">
      <t>ワリビキ</t>
    </rPh>
    <rPh sb="3" eb="4">
      <t>マタ</t>
    </rPh>
    <rPh sb="5" eb="7">
      <t>カンゲン</t>
    </rPh>
    <rPh sb="8" eb="9">
      <t>オコナ</t>
    </rPh>
    <rPh sb="10" eb="12">
      <t>キカン</t>
    </rPh>
    <phoneticPr fontId="19"/>
  </si>
  <si>
    <t>３．教材費の内訳</t>
    <phoneticPr fontId="6"/>
  </si>
  <si>
    <t>・講座内で使用する全ての教材について記載。自社制作で市販されていない教材などについても記載。（価格はゼロとすること）</t>
    <phoneticPr fontId="19"/>
  </si>
  <si>
    <t>必須区分No</t>
    <rPh sb="0" eb="2">
      <t>ヒッス</t>
    </rPh>
    <rPh sb="2" eb="4">
      <t>クブン</t>
    </rPh>
    <phoneticPr fontId="6"/>
  </si>
  <si>
    <t>教材名</t>
    <rPh sb="0" eb="2">
      <t>キョウザイ</t>
    </rPh>
    <rPh sb="2" eb="3">
      <t>メイ</t>
    </rPh>
    <phoneticPr fontId="6"/>
  </si>
  <si>
    <t>著者・出版者・メーカー等</t>
    <rPh sb="0" eb="2">
      <t>チョシャ</t>
    </rPh>
    <rPh sb="3" eb="5">
      <t>シュッパン</t>
    </rPh>
    <rPh sb="5" eb="6">
      <t>シャ</t>
    </rPh>
    <rPh sb="11" eb="12">
      <t>トウ</t>
    </rPh>
    <phoneticPr fontId="6"/>
  </si>
  <si>
    <t>価格（税込）</t>
    <rPh sb="0" eb="2">
      <t>カカク</t>
    </rPh>
    <rPh sb="3" eb="5">
      <t>ゼイコミ</t>
    </rPh>
    <phoneticPr fontId="6"/>
  </si>
  <si>
    <t>円</t>
    <rPh sb="0" eb="1">
      <t>エン</t>
    </rPh>
    <phoneticPr fontId="6"/>
  </si>
  <si>
    <t>任意区分No</t>
    <rPh sb="0" eb="2">
      <t>ニンイ</t>
    </rPh>
    <rPh sb="2" eb="4">
      <t>クブン</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</si>
  <si>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</si>
  <si>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</si>
  <si>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※本様式とは別に当該教育訓練で使用する教材と様式４の単元／章の対応が分かる資料を提出。（提出物チェックリストを参照）</t>
    <phoneticPr fontId="19"/>
  </si>
  <si>
    <t>様式第6号</t>
    <phoneticPr fontId="6"/>
  </si>
  <si>
    <t>専門実践教育訓練　様式第1７号</t>
    <rPh sb="0" eb="8">
      <t>センモンジッセンキョウイククンレン</t>
    </rPh>
    <rPh sb="9" eb="11">
      <t>ヨウシキ</t>
    </rPh>
    <rPh sb="11" eb="12">
      <t>ダイ</t>
    </rPh>
    <rPh sb="14" eb="15">
      <t>ゴウ</t>
    </rPh>
    <phoneticPr fontId="19"/>
  </si>
  <si>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</si>
  <si>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教育訓練の
代表実施機関
の名称</t>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</si>
  <si>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</si>
  <si>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１．講師の管理</t>
    <rPh sb="2" eb="4">
      <t>コウシ</t>
    </rPh>
    <rPh sb="5" eb="7">
      <t>カンリ</t>
    </rPh>
    <phoneticPr fontId="6"/>
  </si>
  <si>
    <t xml:space="preserve"> (1) 当該講座の担当講師数</t>
    <phoneticPr fontId="19"/>
  </si>
  <si>
    <t>直接雇用 （常勤</t>
    <phoneticPr fontId="19"/>
  </si>
  <si>
    <t>人）</t>
    <rPh sb="0" eb="1">
      <t>ニン</t>
    </rPh>
    <phoneticPr fontId="19"/>
  </si>
  <si>
    <t>直接雇用 （非常勤</t>
    <rPh sb="6" eb="9">
      <t>ヒジョウキン</t>
    </rPh>
    <phoneticPr fontId="19"/>
  </si>
  <si>
    <t>委託・派遣等</t>
    <phoneticPr fontId="19"/>
  </si>
  <si>
    <t xml:space="preserve"> (2) 主担当講師の勤務形態</t>
    <phoneticPr fontId="19"/>
  </si>
  <si>
    <t xml:space="preserve"> (3) 講師に対して、能力又は業績の
　　　評価を行っていますか</t>
    <rPh sb="26" eb="27">
      <t>オコナ</t>
    </rPh>
    <phoneticPr fontId="19"/>
  </si>
  <si>
    <t xml:space="preserve"> ① 評価の具体的実施方法
　　（実施体制、実施頻度、
　　　評価に用いる情報等） </t>
    <rPh sb="19" eb="21">
      <t>タイセイ</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</si>
  <si>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</si>
  <si>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</si>
  <si>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t>
    <phoneticPr fontId="6"/>
  </si>
  <si>
    <t xml:space="preserve"> (4) 講師の専門能力を高めるための
　　　支援をおこなっていますか</t>
    <phoneticPr fontId="19"/>
  </si>
  <si>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</si>
  <si>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(5) ＡＩ関連を含む教育訓練への確認</t>
    <phoneticPr fontId="19"/>
  </si>
  <si>
    <t>①当該教育訓練の中でAI関連の内容を含んでいるか、右記プルダ
　ウンメニューより選択ください。
　※「含んでいない」を選択された場合、②への回答は不要です。</t>
    <phoneticPr fontId="19"/>
  </si>
  <si>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19"/>
  </si>
  <si>
    <t>a　AI事業者ガイドライン等の丁寧な周知</t>
    <phoneticPr fontId="19"/>
  </si>
  <si>
    <t>b　講師等に対するオリエンテーション等の実施</t>
    <rPh sb="2" eb="4">
      <t>コウシ</t>
    </rPh>
    <rPh sb="4" eb="5">
      <t>トウ</t>
    </rPh>
    <rPh sb="6" eb="7">
      <t>タイ</t>
    </rPh>
    <rPh sb="18" eb="19">
      <t>トウ</t>
    </rPh>
    <rPh sb="20" eb="22">
      <t>ジッシ</t>
    </rPh>
    <phoneticPr fontId="19"/>
  </si>
  <si>
    <t>c　その他　　（※下記空欄へ具体的な実施内容をご記入ください）</t>
    <phoneticPr fontId="19"/>
  </si>
  <si>
    <t>※全ての講師等について提出してください。</t>
    <phoneticPr fontId="6"/>
  </si>
  <si>
    <t>様式第7号</t>
    <rPh sb="0" eb="1">
      <t>サマ</t>
    </rPh>
    <rPh sb="1" eb="2">
      <t>シキ</t>
    </rPh>
    <rPh sb="2" eb="3">
      <t>ダイ</t>
    </rPh>
    <rPh sb="4" eb="5">
      <t>ゴウ</t>
    </rPh>
    <phoneticPr fontId="6"/>
  </si>
  <si>
    <t>第四次産業革命スキル習得講座　講師等経歴書</t>
    <rPh sb="1" eb="2">
      <t>ヨン</t>
    </rPh>
    <rPh sb="15" eb="17">
      <t>コウシ</t>
    </rPh>
    <rPh sb="17" eb="18">
      <t>トウ</t>
    </rPh>
    <phoneticPr fontId="6"/>
  </si>
  <si>
    <t>講座の名称</t>
  </si>
  <si>
    <t>１．サブジェクトマターエキスパートの経歴書</t>
    <rPh sb="18" eb="20">
      <t>ケイレキ</t>
    </rPh>
    <rPh sb="20" eb="21">
      <t>ショ</t>
    </rPh>
    <phoneticPr fontId="19"/>
  </si>
  <si>
    <t>氏　  　名</t>
  </si>
  <si>
    <t>様式第4号(10.)の
担当講師番号</t>
    <phoneticPr fontId="19"/>
  </si>
  <si>
    <t>種　　　別</t>
    <rPh sb="0" eb="1">
      <t>シュ</t>
    </rPh>
    <rPh sb="4" eb="5">
      <t>ベツ</t>
    </rPh>
    <phoneticPr fontId="6"/>
  </si>
  <si>
    <t>サブジェクトマターエキスパート</t>
    <phoneticPr fontId="19"/>
  </si>
  <si>
    <t>講師の専門領域</t>
    <rPh sb="0" eb="2">
      <t>コウシ</t>
    </rPh>
    <phoneticPr fontId="6"/>
  </si>
  <si>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</si>
  <si>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期間</t>
    <rPh sb="0" eb="2">
      <t>キカン</t>
    </rPh>
    <phoneticPr fontId="6"/>
  </si>
  <si>
    <t>業務の内容</t>
    <rPh sb="0" eb="2">
      <t>ギョウム</t>
    </rPh>
    <rPh sb="3" eb="5">
      <t>ナイヨウ</t>
    </rPh>
    <phoneticPr fontId="6"/>
  </si>
  <si>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</si>
  <si>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</si>
  <si>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t>
  </si>
  <si>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</si>
  <si>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t>期間</t>
    <rPh sb="0" eb="2">
      <t>キカン</t>
    </rPh>
    <phoneticPr fontId="19"/>
  </si>
  <si>
    <t>所属（事業者名）および担当分野</t>
    <rPh sb="0" eb="2">
      <t>ショゾク</t>
    </rPh>
    <rPh sb="3" eb="6">
      <t>ジギョウシャ</t>
    </rPh>
    <rPh sb="6" eb="7">
      <t>メイ</t>
    </rPh>
    <rPh sb="11" eb="13">
      <t>タントウ</t>
    </rPh>
    <rPh sb="13" eb="15">
      <t>ブンヤ</t>
    </rPh>
    <phoneticPr fontId="6"/>
  </si>
  <si>
    <t>取得資格等</t>
    <phoneticPr fontId="6"/>
  </si>
  <si>
    <t>その他
( 賞 罰 等 )</t>
    <rPh sb="2" eb="3">
      <t>タ</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</si>
  <si>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</si>
  <si>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</si>
  <si>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19"/>
  </si>
  <si>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19"/>
  </si>
  <si>
    <t>※１3</t>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</si>
  <si>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</si>
  <si>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</si>
  <si>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</si>
  <si>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t>氏　  　名</t>
    <phoneticPr fontId="19"/>
  </si>
  <si>
    <t>　「別表１との対応について（Q列～U列）」の記載にあたっては、ロール対応表－2002（９行目）を確認いただき、その手順に沿って選択してください（選択のプルダウンは、ロール対応表-2002（D列）で選択いただいたスキル項目と整合させてください）。
※「スキル項目(U列）」のプルダウンは、ロール対応表-2002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</si>
  <si>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＜手順：個票の作成に当たっては以下①~④の手順を必ずご確認ください＞</t>
    <phoneticPr fontId="19"/>
  </si>
  <si>
    <t>②12行目をご確認ください。①で選択したスキル項目に応じて、該当する「ロール（DX推進において担うことが期待される役割）」のセルが朱塗りされます。
　それらが、個票ｰ2002「２．教育訓練の対象分野」において選択ができる、当該講座の「ロール」となります。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</si>
  <si>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</si>
  <si>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④①のスキル項目の記載を基に、『個票ｰ2002「４．教育訓練の内容 （カリキュラム）』において、各単元の内容とスキル項目の整合性を確認し、個票へ記載してください。</t>
    <phoneticPr fontId="19"/>
  </si>
  <si>
    <t>日</t>
    <rPh sb="0" eb="1">
      <t>ニチ</t>
    </rPh>
    <phoneticPr fontId="19"/>
  </si>
  <si>
    <t xml:space="preserve">
　　</t>
    <phoneticPr fontId="6"/>
  </si>
  <si>
    <t>　「別表１との対応について（Q列～U列）」の記載にあたっては、ロール対応表－2003（９行目）を確認いただき、その手順に沿って選択してください（選択のプルダウンは、ロール対応表-2003（D列）で選択いただいたスキル項目と整合させてください）。
※「スキル項目(U列）」のプルダウンは、ロール対応表-2003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</si>
  <si>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それらが、個票ｰ2003「２．教育訓練の対象分野」において選択ができる、当該講座の「ロール」となります。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</si>
  <si>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</si>
  <si>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④①のスキル項目の記載を基に、『個票ｰ2003「４．教育訓練の内容 （カリキュラム）』において、各単元の内容とスキル項目の整合性を確認し、個票へ記載してください。</t>
    <phoneticPr fontId="19"/>
  </si>
  <si>
    <t>　「別表１との対応について（Q列～U列）」の記載にあたっては、ロール対応表－2004（９行目）を確認いただき、その手順に沿って選択してください（選択のプルダウンは、ロール対応表-2004（D列）で選択いただいたスキル項目と整合させてください）。
※「スキル項目(U列）」のプルダウンは、ロール対応表-2004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</si>
  <si>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それらが、個票ｰ2004「２．教育訓練の対象分野」において選択ができる、当該講座の「ロール」となります。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</si>
  <si>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</si>
  <si>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④①のスキル項目の記載を基に、『個票ｰ2004「４．教育訓練の内容 （カリキュラム）』において、各単元の内容とスキル項目の整合性を確認し、個票へ記載してください。</t>
    <phoneticPr fontId="19"/>
  </si>
  <si>
    <t>　「別表１との対応について（Q列～U列）」の記載にあたっては、ロール対応表－2005（９行目）を確認いただき、その手順に沿って選択してください（選択のプルダウンは、ロール対応表-2005（D列）で選択いただいたスキル項目と整合させてください）。
※「スキル項目(U列）」のプルダウンは、ロール対応表-2005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</si>
  <si>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それらが、個票ｰ2005「２．教育訓練の対象分野」において選択ができる、当該講座の「ロール」となります。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</si>
  <si>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</si>
  <si>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④①のスキル項目の記載を基に、『個票ｰ2005「４．教育訓練の内容 （カリキュラム）』において、各単元の内容とスキル項目の整合性を確認し、個票へ記載してください。</t>
    <phoneticPr fontId="19"/>
  </si>
  <si>
    <t>記載にあたっては、ロール対応表－2006（４行目・６行目・７行目）を確認いただき、その手順に沿って選択してください（以下のプルダウンはロール対応表-2006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</si>
  <si>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別表１との対応について（Q列～U列）」の記載にあたっては、ロール対応表－2006（９行目）を確認いただき、その手順に沿って選択してください（選択のプルダウンは、ロール対応表-2006（D列）で選択いただいたスキル項目と整合させてください）。
※「スキル項目(U列）」のプルダウンは、ロール対応表-2006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</si>
  <si>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それらが、個票ｰ2006「２．教育訓練の対象分野」において選択ができる、当該講座の「ロール」となります。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</si>
  <si>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</si>
  <si>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④①のスキル項目の記載を基に、『個票ｰ2006「４．教育訓練の内容 （カリキュラム）』において、各単元の内容とスキル項目の整合性を確認し、個票へ記載してください。</t>
    <phoneticPr fontId="19"/>
  </si>
  <si>
    <t>記載にあたっては、ロール対応表－2007（４行目・６行目・７行目）を確認いただき、その手順に沿って選択してください（以下のプルダウンはロール対応表-2007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</si>
  <si>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別表１との対応について（Q列～U列）」の記載にあたっては、ロール対応表－2007（９行目）を確認いただき、その手順に沿って選択してください（選択のプルダウンは、ロール対応表-2007（D列）で選択いただいたスキル項目と整合させてください）。
※「スキル項目(U列）」のプルダウンは、ロール対応表-2007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</si>
  <si>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それらが、個票ｰ2007「２．教育訓練の対象分野」において選択ができる、当該講座の「ロール」となります。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</si>
  <si>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</si>
  <si>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④①のスキル項目の記載を基に、『個票ｰ2007「４．教育訓練の内容 （カリキュラム）』において、各単元の内容とスキル項目の整合性を確認し、個票へ記載してください。</t>
    <phoneticPr fontId="19"/>
  </si>
  <si>
    <t>記載にあたっては、ロール対応表－2008（４行目・６行目・７行目）を確認いただき、その手順に沿って選択してください（以下のプルダウンはロール対応表-2008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</si>
  <si>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別表１との対応について（Q列～U列）」の記載にあたっては、ロール対応表－2008（９行目）を確認いただき、その手順に沿って選択してください（選択のプルダウンは、ロール対応表-2008（D列）で選択いただいたスキル項目と整合させてください）。
※「スキル項目(U列）」のプルダウンは、ロール対応表-2008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</si>
  <si>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それらが、個票ｰ2008「２．教育訓練の対象分野」において選択ができる、当該講座の「ロール」となります。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</si>
  <si>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</si>
  <si>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④①のスキル項目の記載を基に、『個票ｰ2008「４．教育訓練の内容 （カリキュラム）』において、各単元の内容とスキル項目の整合性を確認し、個票へ記載してください。</t>
    <phoneticPr fontId="19"/>
  </si>
  <si>
    <t>記載にあたっては、ロール対応表－2009（４行目・６行目・７行目）を確認いただき、その手順に沿って選択してください（以下のプルダウンはロール対応表-2009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</si>
  <si>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別表１との対応について（Q列～U列）」の記載にあたっては、ロール対応表－2009（９行目）を確認いただき、その手順に沿って選択してください（選択のプルダウンは、ロール対応表-2009（D列）で選択いただいたスキル項目と整合させてください）。
※「スキル項目(U列）」のプルダウンは、ロール対応表-2009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</si>
  <si>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それらが、個票ｰ2009「２．教育訓練の対象分野」において選択ができる、当該講座の「ロール」となります。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</si>
  <si>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</si>
  <si>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④①のスキル項目の記載を基に、『個票ｰ2009「４．教育訓練の内容 （カリキュラム）』において、各単元の内容とスキル項目の整合性を確認し、個票へ記載してください。</t>
    <phoneticPr fontId="19"/>
  </si>
  <si>
    <t>記載にあたっては、ロール対応表－2010（４行目・６行目・７行目）を確認いただき、その手順に沿って選択してください（以下のプルダウンはロール対応表-2010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</si>
  <si>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別表１との対応について（Q列～U列）」の記載にあたっては、ロール対応表－2010（９行目）を確認いただき、その手順に沿って選択してください（選択のプルダウンは、ロール対応表-2010（D列）で選択いただいたスキル項目と整合させてください）。
※「スキル項目(U列）」のプルダウンは、ロール対応表-2010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</si>
  <si>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＜手順：票の作成に当たっては以下①~④の手順を必ずご確認ください＞</t>
    <rPh sb="1" eb="3">
      <t>テジュン</t>
    </rPh>
    <rPh sb="4" eb="5">
      <t>ヒョウ</t>
    </rPh>
    <rPh sb="6" eb="8">
      <t>サクセイ</t>
    </rPh>
    <rPh sb="9" eb="10">
      <t>ア</t>
    </rPh>
    <rPh sb="14" eb="16">
      <t>イカ</t>
    </rPh>
    <rPh sb="20" eb="22">
      <t>テジュン</t>
    </rPh>
    <rPh sb="23" eb="24">
      <t>カナラ</t>
    </rPh>
    <rPh sb="26" eb="28">
      <t>カクニン</t>
    </rPh>
    <phoneticPr fontId="19"/>
  </si>
  <si>
    <t>②12行目をご確認ください。①で選択したスキル項目に応じて、該当する「ロール（DX推進において担うことが期待される役割）」のセルが朱塗りされます。
　それらが、個票ｰ2010「２．教育訓練の対象分野」において選択ができる、当該講座の「ロール」となります。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</si>
  <si>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『個票ｰ2010「２．教育訓練の対象分野－（１）対象分野」』のF53セル、F55セルにそれぞれ選択・記載してください。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</si>
  <si>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④①のスキル項目の記載を基に、『個票ｰ2010「４．教育訓練の内容 （カリキュラム）』において、各単元の内容とスキル項目の整合性を確認し、個票へ記載してください。</t>
    <phoneticPr fontId="19"/>
  </si>
  <si>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69"/>
  </si>
  <si>
    <t>実施者</t>
    <rPh sb="0" eb="3">
      <t>ジッシシャ</t>
    </rPh>
    <phoneticPr fontId="69"/>
  </si>
  <si>
    <t>講座名称</t>
    <rPh sb="0" eb="2">
      <t>コウザ</t>
    </rPh>
    <rPh sb="2" eb="4">
      <t>メイショウ</t>
    </rPh>
    <phoneticPr fontId="69"/>
  </si>
  <si>
    <t>認定番号</t>
    <rPh sb="0" eb="2">
      <t>ニンテイ</t>
    </rPh>
    <rPh sb="2" eb="4">
      <t>バンゴウ</t>
    </rPh>
    <phoneticPr fontId="69"/>
  </si>
  <si>
    <t>認定期間</t>
    <rPh sb="0" eb="2">
      <t>ニンテイ</t>
    </rPh>
    <rPh sb="2" eb="4">
      <t>キカン</t>
    </rPh>
    <phoneticPr fontId="69"/>
  </si>
  <si>
    <t>～</t>
    <phoneticPr fontId="69"/>
  </si>
  <si>
    <t>実施方法</t>
    <rPh sb="0" eb="2">
      <t>ジッシ</t>
    </rPh>
    <rPh sb="2" eb="4">
      <t>ホウホウ</t>
    </rPh>
    <phoneticPr fontId="69"/>
  </si>
  <si>
    <t>入学定員</t>
    <rPh sb="0" eb="2">
      <t>ニュウガク</t>
    </rPh>
    <rPh sb="2" eb="4">
      <t>テイイン</t>
    </rPh>
    <phoneticPr fontId="69"/>
  </si>
  <si>
    <t>名</t>
    <rPh sb="0" eb="1">
      <t>メイ</t>
    </rPh>
    <phoneticPr fontId="69"/>
  </si>
  <si>
    <t>訓練期間</t>
    <rPh sb="0" eb="2">
      <t>クンレン</t>
    </rPh>
    <rPh sb="2" eb="4">
      <t>キカン</t>
    </rPh>
    <phoneticPr fontId="69"/>
  </si>
  <si>
    <t>日間</t>
    <rPh sb="0" eb="1">
      <t>ニチ</t>
    </rPh>
    <rPh sb="1" eb="2">
      <t>カン</t>
    </rPh>
    <phoneticPr fontId="69"/>
  </si>
  <si>
    <t>訓練時間</t>
    <rPh sb="0" eb="2">
      <t>クンレン</t>
    </rPh>
    <rPh sb="2" eb="4">
      <t>ジカン</t>
    </rPh>
    <phoneticPr fontId="69"/>
  </si>
  <si>
    <t>時間</t>
    <rPh sb="0" eb="2">
      <t>ジカン</t>
    </rPh>
    <phoneticPr fontId="69"/>
  </si>
  <si>
    <t>開講月</t>
    <rPh sb="0" eb="2">
      <t>カイコウ</t>
    </rPh>
    <rPh sb="2" eb="3">
      <t>ツキ</t>
    </rPh>
    <phoneticPr fontId="69"/>
  </si>
  <si>
    <t>受講経費</t>
    <rPh sb="0" eb="2">
      <t>ジュコウ</t>
    </rPh>
    <rPh sb="2" eb="4">
      <t>ケイヒ</t>
    </rPh>
    <phoneticPr fontId="69"/>
  </si>
  <si>
    <t>入学料</t>
    <rPh sb="0" eb="2">
      <t>ニュウガク</t>
    </rPh>
    <rPh sb="2" eb="3">
      <t>リョウ</t>
    </rPh>
    <phoneticPr fontId="69"/>
  </si>
  <si>
    <t>受講料</t>
    <rPh sb="0" eb="3">
      <t>ジュコウリョウ</t>
    </rPh>
    <phoneticPr fontId="69"/>
  </si>
  <si>
    <t>合計</t>
    <rPh sb="0" eb="2">
      <t>ゴウケイ</t>
    </rPh>
    <phoneticPr fontId="69"/>
  </si>
  <si>
    <t>教育訓練給付指定</t>
    <rPh sb="0" eb="2">
      <t>キョウイク</t>
    </rPh>
    <rPh sb="2" eb="4">
      <t>クンレン</t>
    </rPh>
    <rPh sb="4" eb="6">
      <t>キュウフ</t>
    </rPh>
    <rPh sb="6" eb="8">
      <t>シテイ</t>
    </rPh>
    <phoneticPr fontId="69"/>
  </si>
  <si>
    <t>有無／指定番号 - -</t>
    <rPh sb="0" eb="2">
      <t>ウム</t>
    </rPh>
    <rPh sb="3" eb="5">
      <t>シテイ</t>
    </rPh>
    <rPh sb="5" eb="7">
      <t>バンゴウ</t>
    </rPh>
    <phoneticPr fontId="69"/>
  </si>
  <si>
    <t>指定期間</t>
    <rPh sb="0" eb="2">
      <t>シテイ</t>
    </rPh>
    <rPh sb="2" eb="4">
      <t>キカン</t>
    </rPh>
    <phoneticPr fontId="69"/>
  </si>
  <si>
    <t>対象分野</t>
    <rPh sb="0" eb="2">
      <t>タイショウ</t>
    </rPh>
    <rPh sb="2" eb="4">
      <t>ブンヤ</t>
    </rPh>
    <phoneticPr fontId="69"/>
  </si>
  <si>
    <t>講座の教育内容</t>
    <rPh sb="0" eb="2">
      <t>コウザ</t>
    </rPh>
    <rPh sb="3" eb="5">
      <t>キョウイク</t>
    </rPh>
    <rPh sb="5" eb="7">
      <t>ナイヨウ</t>
    </rPh>
    <phoneticPr fontId="69"/>
  </si>
  <si>
    <t>目標とするレベル</t>
    <rPh sb="0" eb="2">
      <t>モクヒョウ</t>
    </rPh>
    <phoneticPr fontId="69"/>
  </si>
  <si>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69"/>
  </si>
  <si>
    <t>具体的な到達目標</t>
    <rPh sb="0" eb="3">
      <t>グタイテキ</t>
    </rPh>
    <rPh sb="4" eb="6">
      <t>トウタツ</t>
    </rPh>
    <rPh sb="6" eb="8">
      <t>モクヒョウ</t>
    </rPh>
    <phoneticPr fontId="69"/>
  </si>
  <si>
    <t>習得できるスキル</t>
    <rPh sb="0" eb="2">
      <t>シュウトク</t>
    </rPh>
    <phoneticPr fontId="69"/>
  </si>
  <si>
    <t>講座の理解・習得のために
推奨される実務経験</t>
    <rPh sb="0" eb="2">
      <t>コウザ</t>
    </rPh>
    <rPh sb="3" eb="5">
      <t>リカイ</t>
    </rPh>
    <rPh sb="6" eb="8">
      <t>シュウトク</t>
    </rPh>
    <rPh sb="13" eb="15">
      <t>スイショウ</t>
    </rPh>
    <rPh sb="18" eb="20">
      <t>ジツム</t>
    </rPh>
    <rPh sb="20" eb="22">
      <t>ケイケン</t>
    </rPh>
    <phoneticPr fontId="69"/>
  </si>
  <si>
    <t>講座の理解・習得のために
推奨される知識・技術</t>
    <rPh sb="0" eb="2">
      <t>コウザ</t>
    </rPh>
    <rPh sb="3" eb="5">
      <t>リカイ</t>
    </rPh>
    <rPh sb="6" eb="8">
      <t>シュウトク</t>
    </rPh>
    <rPh sb="13" eb="15">
      <t>スイショウ</t>
    </rPh>
    <rPh sb="18" eb="20">
      <t>チシキ</t>
    </rPh>
    <rPh sb="21" eb="23">
      <t>ギジュツ</t>
    </rPh>
    <phoneticPr fontId="69"/>
  </si>
  <si>
    <t>技術・知識の到達度の
把握・測定方法</t>
    <rPh sb="0" eb="2">
      <t>ギジュツ</t>
    </rPh>
    <rPh sb="3" eb="5">
      <t>チシキ</t>
    </rPh>
    <rPh sb="6" eb="9">
      <t>トウタツド</t>
    </rPh>
    <rPh sb="11" eb="13">
      <t>ハアク</t>
    </rPh>
    <rPh sb="14" eb="16">
      <t>ソクテイ</t>
    </rPh>
    <rPh sb="16" eb="18">
      <t>ホウホウ</t>
    </rPh>
    <phoneticPr fontId="69"/>
  </si>
  <si>
    <t>修了認定の判断基準</t>
    <rPh sb="0" eb="2">
      <t>シュウリョウ</t>
    </rPh>
    <rPh sb="2" eb="4">
      <t>ニンテイ</t>
    </rPh>
    <rPh sb="5" eb="7">
      <t>ハンダン</t>
    </rPh>
    <rPh sb="7" eb="9">
      <t>キジュン</t>
    </rPh>
    <phoneticPr fontId="69"/>
  </si>
  <si>
    <t>修了認定基準に満たない
受講者への措置</t>
    <phoneticPr fontId="69"/>
  </si>
  <si>
    <t>社会人が受講しやすい
工夫</t>
    <rPh sb="0" eb="2">
      <t>シャカイ</t>
    </rPh>
    <rPh sb="2" eb="3">
      <t>ジン</t>
    </rPh>
    <rPh sb="4" eb="6">
      <t>ジュコウ</t>
    </rPh>
    <rPh sb="11" eb="13">
      <t>クフウ</t>
    </rPh>
    <phoneticPr fontId="69"/>
  </si>
  <si>
    <t>受講者に対する
サポート体制</t>
    <rPh sb="0" eb="3">
      <t>ジュコウシャ</t>
    </rPh>
    <rPh sb="4" eb="5">
      <t>タイ</t>
    </rPh>
    <rPh sb="12" eb="14">
      <t>タイセイ</t>
    </rPh>
    <phoneticPr fontId="69"/>
  </si>
  <si>
    <t>教育訓練施設
所在地</t>
    <rPh sb="0" eb="2">
      <t>キョウイク</t>
    </rPh>
    <rPh sb="2" eb="4">
      <t>クンレン</t>
    </rPh>
    <rPh sb="4" eb="6">
      <t>シセツ</t>
    </rPh>
    <rPh sb="7" eb="10">
      <t>ショザイチ</t>
    </rPh>
    <phoneticPr fontId="69"/>
  </si>
  <si>
    <t>ホームページ</t>
    <phoneticPr fontId="69"/>
  </si>
  <si>
    <t>教育訓練実施者の代表（被用者以外）</t>
    <rPh sb="0" eb="2">
      <t>キョウイク</t>
    </rPh>
    <rPh sb="2" eb="4">
      <t>クンレン</t>
    </rPh>
    <rPh sb="4" eb="7">
      <t>ジッシシャ</t>
    </rPh>
    <rPh sb="8" eb="10">
      <t>ダイヒョウ</t>
    </rPh>
    <rPh sb="11" eb="14">
      <t>ヒヨウシャ</t>
    </rPh>
    <rPh sb="14" eb="16">
      <t>イガイ</t>
    </rPh>
    <phoneticPr fontId="19"/>
  </si>
  <si>
    <t xml:space="preserve">１．申請者の概要※１ </t>
    <rPh sb="2" eb="4">
      <t>シンセイ</t>
    </rPh>
    <rPh sb="4" eb="5">
      <t>シャ</t>
    </rPh>
    <rPh sb="6" eb="8">
      <t>ガイヨウ</t>
    </rPh>
    <phoneticPr fontId="6"/>
  </si>
  <si>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19"/>
  </si>
  <si>
    <t>※４</t>
    <phoneticPr fontId="19"/>
  </si>
  <si>
    <t>厚生労働省から重要なお知らせを送付することがあるため、メールアドレスは必ず登録をお願いいたします。</t>
    <rPh sb="0" eb="2">
      <t>コウセイ</t>
    </rPh>
    <rPh sb="2" eb="5">
      <t>ロウドウショウ</t>
    </rPh>
    <rPh sb="41" eb="42">
      <t>ネガ</t>
    </rPh>
    <phoneticPr fontId="19"/>
  </si>
  <si>
    <t>９．行政機関等からの処分・是正措置等　</t>
    <rPh sb="2" eb="4">
      <t>ギョウセイ</t>
    </rPh>
    <rPh sb="4" eb="6">
      <t>キカン</t>
    </rPh>
    <rPh sb="6" eb="7">
      <t>トウ</t>
    </rPh>
    <rPh sb="10" eb="12">
      <t>ショブン</t>
    </rPh>
    <rPh sb="13" eb="15">
      <t>ゼセイ</t>
    </rPh>
    <rPh sb="15" eb="17">
      <t>ソチ</t>
    </rPh>
    <rPh sb="17" eb="18">
      <t>トウ</t>
    </rPh>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</si>
  <si>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</si>
  <si>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</si>
  <si>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</si>
  <si>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</si>
  <si>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</si>
  <si>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r>
      <rPr>
        <sz val="11"/>
        <rFont val="ＭＳ Ｐゴシック"/>
        <family val="3"/>
        <charset val="128"/>
      </rPr>
      <t>10．公的制度の利用に関する確認事項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</si>
  <si>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 (8)　開講実績　※３</t>
    <rPh sb="5" eb="7">
      <t>カイコウ</t>
    </rPh>
    <rPh sb="7" eb="9">
      <t>ジッセキ</t>
    </rPh>
    <phoneticPr fontId="6"/>
  </si>
  <si>
    <t xml:space="preserve"> (9)　修了者数　※４</t>
    <rPh sb="8" eb="9">
      <t>スウ</t>
    </rPh>
    <phoneticPr fontId="6"/>
  </si>
  <si>
    <t xml:space="preserve"> (14) 申請にあたり、新たに追加・変更
　　した内容　※６</t>
    <rPh sb="13" eb="14">
      <t>アラ</t>
    </rPh>
    <rPh sb="16" eb="18">
      <t>ツイカ</t>
    </rPh>
    <rPh sb="19" eb="21">
      <t>ヘンコウ</t>
    </rPh>
    <rPh sb="26" eb="28">
      <t>ナイヨウ</t>
    </rPh>
    <phoneticPr fontId="6"/>
  </si>
  <si>
    <t xml:space="preserve"> (12)　現認定期間中のパッケージ等の状況
　　　　　　　　　　　※５</t>
    <rPh sb="18" eb="19">
      <t>トウ</t>
    </rPh>
    <rPh sb="20" eb="22">
      <t>ジョウキョウ</t>
    </rPh>
    <phoneticPr fontId="6"/>
  </si>
  <si>
    <t>⑧　就職・在職率（（④＋⑤）/②）</t>
    <rPh sb="2" eb="4">
      <t>シュウショク</t>
    </rPh>
    <rPh sb="5" eb="7">
      <t>ザイショク</t>
    </rPh>
    <rPh sb="7" eb="8">
      <t>リツ</t>
    </rPh>
    <phoneticPr fontId="19"/>
  </si>
  <si>
    <t>⑨　就職・在職率（（⑥＋⑦）/③）</t>
    <rPh sb="2" eb="4">
      <t>シュウショク</t>
    </rPh>
    <rPh sb="5" eb="7">
      <t>ザイショク</t>
    </rPh>
    <rPh sb="7" eb="8">
      <t>リツ</t>
    </rPh>
    <phoneticPr fontId="19"/>
  </si>
  <si>
    <t>(6)　開講月　※２</t>
    <rPh sb="4" eb="6">
      <t>カイコウ</t>
    </rPh>
    <rPh sb="6" eb="7">
      <t>ヅキ</t>
    </rPh>
    <phoneticPr fontId="19"/>
  </si>
  <si>
    <t>１月</t>
    <rPh sb="1" eb="2">
      <t>ガツ</t>
    </rPh>
    <phoneticPr fontId="19"/>
  </si>
  <si>
    <t>２月</t>
    <rPh sb="1" eb="2">
      <t>ガツ</t>
    </rPh>
    <phoneticPr fontId="19"/>
  </si>
  <si>
    <t>３月</t>
  </si>
  <si>
    <t>４月</t>
  </si>
  <si>
    <t>５月</t>
  </si>
  <si>
    <t>６月</t>
  </si>
  <si>
    <t>７月</t>
  </si>
  <si>
    <t>８月</t>
  </si>
  <si>
    <t>９月</t>
  </si>
  <si>
    <t>１０月</t>
  </si>
  <si>
    <t>１１月</t>
  </si>
  <si>
    <t>１２月</t>
  </si>
  <si>
    <t>毎月開講</t>
    <rPh sb="0" eb="2">
      <t>マイツキ</t>
    </rPh>
    <rPh sb="2" eb="4">
      <t>カイコウ</t>
    </rPh>
    <phoneticPr fontId="19"/>
  </si>
  <si>
    <t>※２　毎月開講の場合は「毎月開講」のみにチェックを記載してください。</t>
    <rPh sb="3" eb="5">
      <t>マイツキ</t>
    </rPh>
    <rPh sb="5" eb="7">
      <t>カイコウ</t>
    </rPh>
    <rPh sb="8" eb="10">
      <t>バアイ</t>
    </rPh>
    <rPh sb="12" eb="14">
      <t>マイツキ</t>
    </rPh>
    <rPh sb="14" eb="16">
      <t>カイコウ</t>
    </rPh>
    <rPh sb="25" eb="27">
      <t>キサイ</t>
    </rPh>
    <phoneticPr fontId="19"/>
  </si>
  <si>
    <t>記載にあたっては、ロール対応表－2002（４行目・６行目・７行目）を確認いただき、その手順に沿って選択してください（以下のプルダウンはロール対応表-2002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</si>
  <si>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-2002（8行目）のリンク先資料のうち、各ロール（分野）の「担う責任・主な業務・スキル」のページに記載してある内容も参照しながら、ご記入ください（ロール対応表-2002・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</si>
  <si>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2003（４行目・６行目・７行目）を確認いただき、その手順に沿って選択してください（以下のプルダウンはロール対応表-2003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</si>
  <si>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-2003（8行目）のリンク先資料のうち、各ロール（分野）の「担う責任・主な業務・スキル」のページに記載してある内容も参照しながら、ご記入ください（ロール対応表-2003・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</si>
  <si>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2004（４行目・６行目・７行目）を確認いただき、その手順に沿って選択してください（以下のプルダウンはロール対応表-2004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</si>
  <si>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-2004（8行目）のリンク先資料のうち、各ロール（分野）の「担う責任・主な業務・スキル」のページに記載してある内容も参照しながら、ご記入ください（ロール対応表-2004・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</si>
  <si>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2005（４行目・６行目・７行目）を確認いただき、その手順に沿って選択してください（以下のプルダウンはロール対応表-2005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</si>
  <si>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-2005（8行目）のリンク先資料のうち、各ロール（分野）の「担う責任・主な業務・スキル」のページに記載してある内容も参照しながら、ご記入ください（ロール対応表-2005・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</si>
  <si>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 当該教育訓練が「⑴目標とするレベル」に達している理由を記入
　※「２.⑴対象分野」で選択したロール毎に記載してください。
　※ロール対応表-2006（8行目）のリンク先資料のうち、各ロール（分野）の「担う責任・主な業務・スキル」のページに記載してある内容も参照しながら、ご記入ください（ロール対応表-2006・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</si>
  <si>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 当該教育訓練が「⑴目標とするレベル」に達している理由を記入
　※「２.⑴対象分野」で選択したロール毎に記載してください。
　※ロール対応表-2007（8行目）のリンク先資料のうち、各ロール（分野）の「担う責任・主な業務・スキル」のページに記載してある内容も参照しながら、ご記入ください（ロール対応表-2007・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</si>
  <si>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 当該教育訓練が「⑴目標とするレベル」に達している理由を記入
　※「２.⑴対象分野」で選択したロール毎に記載してください。
　※ロール対応表-2008（8行目）のリンク先資料のうち、各ロール（分野）の「担う責任・主な業務・スキル」のページに記載してある内容も参照しながら、ご記入ください（ロール対応表-2008・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</si>
  <si>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 当該教育訓練が「⑴目標とするレベル」に達している理由を記入
　※「２.⑴対象分野」で選択したロール毎に記載してください。
　※ロール対応表-2009（8行目）のリンク先資料のうち、各ロール（分野）の「担う責任・主な業務・スキル」のページに記載してある内容も参照しながら、ご記入ください（ロール対応表-2009・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</si>
  <si>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 当該教育訓練が「⑴目標とするレベル」に達している理由を記入
　※「２.⑴対象分野」で選択したロール毎に記載してください。
　※ロール対応表-2010（8行目）のリンク先資料のうち、各ロール（分野）の「担う責任・主な業務・スキル」のページに記載してある内容も参照しながら、ご記入ください（ロール対応表-2010・12行目の各ロールのセル毎に、各ページへのリンクを設定しておりますのでご活用ください）。</t>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</si>
  <si>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xml:space="preserve"> (5)企業からの送り出しによる者のみを対象とする教育訓練、専ら起業人材の育成を目的とする教育訓練のいずれか又はいずれにも該当するか。</t>
    <phoneticPr fontId="19"/>
  </si>
  <si>
    <t xml:space="preserve"> (6) 当該教育訓練を適切に実施するための施設及び設備を有するものであること。</t>
    <phoneticPr fontId="19"/>
  </si>
  <si>
    <t>施設長
(施設責任者)
役職・氏名　　　（旧姓可）</t>
    <rPh sb="12" eb="13">
      <t>ヤク</t>
    </rPh>
    <rPh sb="13" eb="14">
      <t>ショク</t>
    </rPh>
    <rPh sb="21" eb="23">
      <t>キュウセイ</t>
    </rPh>
    <rPh sb="23" eb="24">
      <t>カ</t>
    </rPh>
    <phoneticPr fontId="19"/>
  </si>
  <si>
    <t>作成担当者
氏名（旧姓可）・所属・連絡先</t>
    <rPh sb="0" eb="2">
      <t>サクセイ</t>
    </rPh>
    <rPh sb="2" eb="5">
      <t>タントウシャ</t>
    </rPh>
    <rPh sb="6" eb="8">
      <t>シメイ</t>
    </rPh>
    <rPh sb="9" eb="11">
      <t>キュウセイ</t>
    </rPh>
    <rPh sb="11" eb="12">
      <t>カ</t>
    </rPh>
    <rPh sb="14" eb="16">
      <t>ショゾク</t>
    </rPh>
    <rPh sb="17" eb="20">
      <t>レンラクサキ</t>
    </rPh>
    <phoneticPr fontId="6"/>
  </si>
  <si>
    <t>②代表者氏名・役職（旧姓可）</t>
    <rPh sb="1" eb="3">
      <t>ダイヒョウ</t>
    </rPh>
    <rPh sb="3" eb="4">
      <t>シャ</t>
    </rPh>
    <rPh sb="4" eb="6">
      <t>シメイ</t>
    </rPh>
    <rPh sb="7" eb="9">
      <t>ヤクショク</t>
    </rPh>
    <rPh sb="10" eb="12">
      <t>キュウセイ</t>
    </rPh>
    <rPh sb="12" eb="13">
      <t>カ</t>
    </rPh>
    <phoneticPr fontId="6"/>
  </si>
  <si>
    <t>※１</t>
    <phoneticPr fontId="6"/>
  </si>
  <si>
    <t>④送付先住所
※２</t>
    <rPh sb="1" eb="4">
      <t>ソウフサキ</t>
    </rPh>
    <rPh sb="4" eb="6">
      <t>ジュウショ</t>
    </rPh>
    <phoneticPr fontId="19"/>
  </si>
  <si>
    <t>⑥当該教育訓練実施者の教育訓練事業の開始年月日　※３</t>
    <phoneticPr fontId="19"/>
  </si>
  <si>
    <t>⑩申請担当者所属・氏名　　　　（旧姓可）</t>
    <rPh sb="1" eb="3">
      <t>シンセイ</t>
    </rPh>
    <rPh sb="3" eb="6">
      <t>タントウシャ</t>
    </rPh>
    <rPh sb="6" eb="8">
      <t>ショゾク</t>
    </rPh>
    <rPh sb="9" eb="11">
      <t>シメイ</t>
    </rPh>
    <rPh sb="16" eb="18">
      <t>キュウセイ</t>
    </rPh>
    <rPh sb="18" eb="19">
      <t>カ</t>
    </rPh>
    <phoneticPr fontId="6"/>
  </si>
  <si>
    <t>Tel. 
※１</t>
    <phoneticPr fontId="6"/>
  </si>
  <si>
    <t>e-mail. 
※４</t>
    <phoneticPr fontId="6"/>
  </si>
  <si>
    <t>※３</t>
    <phoneticPr fontId="6"/>
  </si>
  <si>
    <t>教育訓練施設長（施設責任者）
所属・氏名　　　（旧姓可）</t>
    <rPh sb="0" eb="2">
      <t>キョウイク</t>
    </rPh>
    <rPh sb="2" eb="4">
      <t>クンレン</t>
    </rPh>
    <rPh sb="4" eb="6">
      <t>シセツ</t>
    </rPh>
    <rPh sb="6" eb="7">
      <t>チョウ</t>
    </rPh>
    <rPh sb="8" eb="10">
      <t>シセツ</t>
    </rPh>
    <rPh sb="10" eb="13">
      <t>セキニンシャ</t>
    </rPh>
    <rPh sb="15" eb="17">
      <t>ショゾク</t>
    </rPh>
    <rPh sb="18" eb="20">
      <t>シメイ</t>
    </rPh>
    <rPh sb="24" eb="26">
      <t>キュウセイ</t>
    </rPh>
    <rPh sb="26" eb="27">
      <t>カ</t>
    </rPh>
    <phoneticPr fontId="6"/>
  </si>
  <si>
    <t>事務担当者
所属・氏名　　　（旧姓可）</t>
    <rPh sb="0" eb="2">
      <t>ジム</t>
    </rPh>
    <rPh sb="2" eb="5">
      <t>タントウシャ</t>
    </rPh>
    <rPh sb="6" eb="8">
      <t>ショゾク</t>
    </rPh>
    <rPh sb="9" eb="11">
      <t>シメイ</t>
    </rPh>
    <rPh sb="15" eb="17">
      <t>キュウセイ</t>
    </rPh>
    <rPh sb="17" eb="18">
      <t>カ</t>
    </rPh>
    <phoneticPr fontId="6"/>
  </si>
  <si>
    <t>手続等に関する問合せ受付者
所属・氏名　　　　（旧姓可）</t>
    <rPh sb="0" eb="2">
      <t>テツヅキ</t>
    </rPh>
    <rPh sb="2" eb="3">
      <t>トウ</t>
    </rPh>
    <rPh sb="4" eb="5">
      <t>カン</t>
    </rPh>
    <rPh sb="7" eb="9">
      <t>トイアワ</t>
    </rPh>
    <rPh sb="10" eb="12">
      <t>ウケツケ</t>
    </rPh>
    <rPh sb="12" eb="13">
      <t>シャ</t>
    </rPh>
    <rPh sb="14" eb="16">
      <t>ショゾク</t>
    </rPh>
    <rPh sb="17" eb="19">
      <t>シメイ</t>
    </rPh>
    <rPh sb="24" eb="26">
      <t>キュウセイ</t>
    </rPh>
    <rPh sb="26" eb="27">
      <t>カ</t>
    </rPh>
    <phoneticPr fontId="6"/>
  </si>
  <si>
    <t>苦情受付者
所属・氏名　　　（旧姓可）</t>
    <rPh sb="0" eb="2">
      <t>クジョウ</t>
    </rPh>
    <rPh sb="2" eb="3">
      <t>ウ</t>
    </rPh>
    <rPh sb="3" eb="4">
      <t>ツ</t>
    </rPh>
    <rPh sb="4" eb="5">
      <t>シャ</t>
    </rPh>
    <rPh sb="6" eb="8">
      <t>ショゾク</t>
    </rPh>
    <rPh sb="9" eb="11">
      <t>シメイ</t>
    </rPh>
    <rPh sb="15" eb="17">
      <t>キュウセイ</t>
    </rPh>
    <rPh sb="17" eb="18">
      <t>カ</t>
    </rPh>
    <phoneticPr fontId="6"/>
  </si>
  <si>
    <t xml:space="preserve"> (3)　総授業時間</t>
    <rPh sb="5" eb="6">
      <t>ソウ</t>
    </rPh>
    <rPh sb="6" eb="8">
      <t>ジュギョウ</t>
    </rPh>
    <rPh sb="8" eb="10">
      <t>ジカン</t>
    </rPh>
    <phoneticPr fontId="6"/>
  </si>
  <si>
    <t>※４　申請の日から遡って１年以内の期間内の修了者実績を記入してください。</t>
    <rPh sb="21" eb="24">
      <t>シュウリョウシャ</t>
    </rPh>
    <rPh sb="24" eb="26">
      <t>ジッセキ</t>
    </rPh>
    <rPh sb="27" eb="29">
      <t>キニュウ</t>
    </rPh>
    <phoneticPr fontId="19"/>
  </si>
  <si>
    <t>※３　申請の日から遡って１年以内の期間内の開講実績を記入してください。</t>
    <rPh sb="21" eb="23">
      <t>カイコウ</t>
    </rPh>
    <rPh sb="23" eb="25">
      <t>ジッセキ</t>
    </rPh>
    <rPh sb="26" eb="28">
      <t>キニュウ</t>
    </rPh>
    <phoneticPr fontId="19"/>
  </si>
  <si>
    <t>※６　申請にあたって講座内容を追加・変更した場合は、「４．教育訓練の内容 （カリキュラム）」の番号を記載し、追加箇所及び追加内容等を具体的に記載してください。</t>
    <phoneticPr fontId="19"/>
  </si>
  <si>
    <t>（１）販売活動等管理責任者（旧姓可）</t>
    <rPh sb="3" eb="5">
      <t>ハンバイ</t>
    </rPh>
    <rPh sb="5" eb="7">
      <t>カツドウ</t>
    </rPh>
    <rPh sb="7" eb="8">
      <t>トウ</t>
    </rPh>
    <rPh sb="8" eb="10">
      <t>カンリ</t>
    </rPh>
    <rPh sb="10" eb="13">
      <t>セキニンシャ</t>
    </rPh>
    <rPh sb="14" eb="16">
      <t>キュウセイ</t>
    </rPh>
    <rPh sb="16" eb="17">
      <t>カ</t>
    </rPh>
    <phoneticPr fontId="69"/>
  </si>
  <si>
    <t>(②)講座運営・販売活動等に係る
苦情受付窓口（旧姓可）</t>
    <rPh sb="3" eb="5">
      <t>コウザ</t>
    </rPh>
    <rPh sb="5" eb="7">
      <t>ウンエイ</t>
    </rPh>
    <rPh sb="8" eb="12">
      <t>ハンバイカツドウ</t>
    </rPh>
    <rPh sb="12" eb="13">
      <t>トウ</t>
    </rPh>
    <rPh sb="14" eb="15">
      <t>カカ</t>
    </rPh>
    <rPh sb="17" eb="19">
      <t>クジョウ</t>
    </rPh>
    <rPh sb="19" eb="21">
      <t>ウケツケ</t>
    </rPh>
    <rPh sb="21" eb="23">
      <t>マドグチ</t>
    </rPh>
    <rPh sb="24" eb="26">
      <t>キュウセイ</t>
    </rPh>
    <rPh sb="26" eb="27">
      <t>カ</t>
    </rPh>
    <phoneticPr fontId="19"/>
  </si>
  <si>
    <t>申請する教育訓練に限らず、申請者が教育訓練事業を開始した日以降、申請の日までに定款で定める１営業年度以上の事業実績を有し、かつ、その間安定して運営されている実績が必要です。</t>
    <phoneticPr fontId="6"/>
  </si>
  <si>
    <t>※５　「既存講座の申請」の場合⇒「2．教育訓練の対象分野」へ進んでください
　　　「2つ以上の講座をパッケージ」の場合⇒２つ以上の既存講座をパッケージを選択の場合⇒「（13）パッケージの内容」へ。また、パッケージ内容や変更部分が分かるように、
       「４．教育訓練の内容 （カリキュラム）」の「単元／章」を分けて記載してください。
　　　「新規カリキュラムを加えるなど内容を変更した講座を申請」の場合⇒「（14）申請に当たり、新たに追加・変更した内容」に進んでください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19"/>
  </si>
  <si>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</si>
  <si>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</si>
  <si>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（9）スクーリングの実施状況 ［通信制のみ］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</si>
</sst>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411]ggge&quot;年&quot;m&quot;月&quot;d&quot;日&quot;;@"/>
    <numFmt numFmtId="177" formatCode="000#"/>
    <numFmt numFmtId="178" formatCode="0000"/>
    <numFmt numFmtId="179" formatCode="General&quot;歳&quot;"/>
    <numFmt numFmtId="180" formatCode="#,##0.0&quot;時間&quot;"/>
    <numFmt numFmtId="181" formatCode="#,##0&quot;時間&quot;"/>
    <numFmt numFmtId="182" formatCode="0_ "/>
    <numFmt numFmtId="183" formatCode="0.0_ "/>
    <numFmt numFmtId="184" formatCode="#,##0.0_ "/>
    <numFmt numFmtId="185" formatCode="[$]ggge&quot;年&quot;m&quot;月&quot;d&quot;日&quot;;@" x16r2:formatCode16="[$-ja-JP-x-gannen]ggge&quot;年&quot;m&quot;月&quot;d&quot;日&quot;;@"/>
    <numFmt numFmtId="186" formatCode="[$-F400]h:mm:ss\ AM/PM"/>
    <numFmt numFmtId="187" formatCode="0_);[Red]\(0\)"/>
    <numFmt numFmtId="188" formatCode="yyyy/m"/>
    <numFmt numFmtId="189" formatCode="#,##0&quot;円&quot;"/>
  </numFmts>
  <fonts count="142">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10"/>
      <color rgb="FF000000"/>
      <name val="ＭＳ Ｐ明朝"/>
      <family val="1"/>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3"/>
      <name val="Meiryo UI"/>
      <family val="3"/>
      <charset val="128"/>
    </font>
    <font>
      <sz val="11"/>
      <name val="ＭＳ Ｐ明朝"/>
      <family val="2"/>
      <charset val="128"/>
      <scheme val="minor"/>
    </font>
    <font>
      <sz val="8"/>
      <color rgb="FFFF0000"/>
      <name val="Meiryo UI"/>
      <family val="3"/>
      <charset val="128"/>
    </font>
    <font>
      <sz val="11"/>
      <color theme="1"/>
      <name val="BIZ UDPゴシック"/>
      <family val="3"/>
      <charset val="128"/>
    </font>
    <font>
      <sz val="9"/>
      <color theme="10"/>
      <name val="@Meiryo UI"/>
      <family val="3"/>
      <charset val="128"/>
    </font>
    <font>
      <sz val="8"/>
      <name val="@Meiryo UI"/>
      <family val="3"/>
      <charset val="128"/>
    </font>
    <font>
      <sz val="8"/>
      <color theme="10"/>
      <name val="Meiryo UI"/>
      <family val="3"/>
      <charset val="128"/>
    </font>
    <font>
      <sz val="12"/>
      <name val="ＭＳ Ｐ明朝"/>
      <family val="1"/>
      <charset val="128"/>
    </font>
    <font>
      <b/>
      <sz val="12"/>
      <name val="ＭＳ Ｐゴシック"/>
      <family val="3"/>
      <charset val="128"/>
    </font>
    <font>
      <sz val="9"/>
      <name val="ＭＳ Ｐ明朝"/>
      <family val="1"/>
      <charset val="128"/>
      <scheme val="major"/>
    </font>
    <font>
      <sz val="9"/>
      <name val="ＭＳ Ｐ明朝"/>
      <family val="1"/>
      <scheme val="maj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292">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style="double">
        <color indexed="8"/>
      </right>
      <top/>
      <bottom style="thin">
        <color indexed="64"/>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style="thin">
        <color indexed="64"/>
      </left>
      <right style="medium">
        <color indexed="64"/>
      </right>
      <top style="medium">
        <color indexed="64"/>
      </top>
      <bottom style="thin">
        <color indexed="64"/>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thin">
        <color auto="1"/>
      </left>
      <right/>
      <top/>
      <bottom style="thin">
        <color indexed="64"/>
      </bottom>
      <diagonal/>
    </border>
    <border>
      <left style="medium">
        <color indexed="64"/>
      </left>
      <right style="thin">
        <color indexed="8"/>
      </right>
      <top style="thin">
        <color indexed="8"/>
      </top>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top style="thin">
        <color indexed="8"/>
      </top>
      <bottom style="medium">
        <color indexed="8"/>
      </bottom>
      <diagonal/>
    </border>
    <border>
      <left style="double">
        <color indexed="64"/>
      </left>
      <right/>
      <top style="thin">
        <color indexed="8"/>
      </top>
      <bottom style="medium">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hair">
        <color indexed="8"/>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top style="thin">
        <color auto="1"/>
      </top>
      <bottom style="thin">
        <color auto="1"/>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auto="1"/>
      </top>
      <bottom style="thin">
        <color auto="1"/>
      </bottom>
      <diagonal/>
    </border>
  </borders>
  <cellStyleXfs count="13">
    <xf numFmtId="0" fontId="0" fillId="0" borderId="0">
      <alignment vertical="center"/>
    </xf>
    <xf numFmtId="38" fontId="17" fillId="0" borderId="0" applyFont="0" applyFill="0" applyBorder="0" applyAlignment="0" applyProtection="0">
      <alignment vertical="center"/>
    </xf>
    <xf numFmtId="0" fontId="23" fillId="0" borderId="0" applyNumberFormat="0" applyFill="0" applyBorder="0" applyAlignment="0" applyProtection="0">
      <alignment vertical="center"/>
    </xf>
    <xf numFmtId="0" fontId="5" fillId="0" borderId="0">
      <alignment vertical="center"/>
    </xf>
    <xf numFmtId="38" fontId="42" fillId="0" borderId="0" applyFont="0" applyFill="0" applyBorder="0" applyAlignment="0" applyProtection="0">
      <alignment vertical="center"/>
    </xf>
    <xf numFmtId="0" fontId="13" fillId="0" borderId="0">
      <alignment vertical="center"/>
    </xf>
    <xf numFmtId="0" fontId="17" fillId="0" borderId="0">
      <alignment vertical="center"/>
    </xf>
    <xf numFmtId="0" fontId="95" fillId="0" borderId="0" applyNumberFormat="0" applyFill="0" applyBorder="0" applyAlignment="0" applyProtection="0">
      <alignment vertical="center"/>
    </xf>
    <xf numFmtId="0" fontId="4" fillId="0" borderId="0">
      <alignment vertical="center"/>
    </xf>
    <xf numFmtId="0" fontId="102" fillId="0" borderId="0"/>
    <xf numFmtId="38" fontId="2"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 fillId="0" borderId="0">
      <alignment vertical="center"/>
    </xf>
  </cellStyleXfs>
  <cellXfs count="1948">
    <xf numFmtId="0" fontId="0" fillId="0" borderId="0" xfId="0">
      <alignment vertical="center"/>
    </xf>
    <xf numFmtId="0" fontId="27" fillId="0" borderId="0" xfId="0" applyFont="1" applyAlignment="1">
      <alignment horizontal="right" vertical="center"/>
    </xf>
    <xf numFmtId="0" fontId="29" fillId="0" borderId="0" xfId="0" applyFont="1">
      <alignment vertical="center"/>
    </xf>
    <xf numFmtId="0" fontId="8" fillId="0" borderId="0" xfId="0" applyFont="1">
      <alignment vertical="center"/>
    </xf>
    <xf numFmtId="0" fontId="0" fillId="0" borderId="0" xfId="0" applyAlignment="1">
      <alignment vertical="center" wrapText="1"/>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0" fillId="0" borderId="0" xfId="7" applyFont="1" applyAlignment="1">
      <alignment horizontal="center" vertical="center"/>
    </xf>
    <xf numFmtId="0" fontId="4" fillId="0" borderId="0" xfId="8">
      <alignment vertical="center"/>
    </xf>
    <xf numFmtId="0" fontId="103" fillId="3" borderId="176" xfId="9" applyFont="1" applyFill="1" applyBorder="1" applyAlignment="1">
      <alignment horizontal="center" vertical="center"/>
    </xf>
    <xf numFmtId="0" fontId="103" fillId="3" borderId="178" xfId="9" applyFont="1" applyFill="1" applyBorder="1" applyAlignment="1">
      <alignment horizontal="center" vertical="center"/>
    </xf>
    <xf numFmtId="0" fontId="103" fillId="3" borderId="178" xfId="9" applyFont="1" applyFill="1" applyBorder="1" applyAlignment="1">
      <alignment horizontal="center" vertical="center" wrapText="1"/>
    </xf>
    <xf numFmtId="0" fontId="104" fillId="3" borderId="178" xfId="8" applyFont="1" applyFill="1" applyBorder="1">
      <alignment vertical="center"/>
    </xf>
    <xf numFmtId="0" fontId="104" fillId="3" borderId="177" xfId="8" applyFont="1" applyFill="1" applyBorder="1">
      <alignment vertical="center"/>
    </xf>
    <xf numFmtId="0" fontId="106" fillId="7" borderId="178" xfId="8" applyFont="1" applyFill="1" applyBorder="1" applyAlignment="1">
      <alignment horizontal="center" vertical="center"/>
    </xf>
    <xf numFmtId="0" fontId="106" fillId="0" borderId="178" xfId="8" applyFont="1" applyBorder="1" applyAlignment="1">
      <alignment horizontal="center" vertical="center"/>
    </xf>
    <xf numFmtId="0" fontId="106" fillId="0" borderId="177" xfId="8" applyFont="1" applyBorder="1" applyAlignment="1">
      <alignment horizontal="center" vertical="center"/>
    </xf>
    <xf numFmtId="0" fontId="104" fillId="3" borderId="178" xfId="9" applyFont="1" applyFill="1" applyBorder="1" applyAlignment="1">
      <alignment horizontal="center" vertical="center"/>
    </xf>
    <xf numFmtId="0" fontId="106" fillId="7" borderId="177" xfId="8" applyFont="1" applyFill="1" applyBorder="1" applyAlignment="1">
      <alignment horizontal="center" vertical="center"/>
    </xf>
    <xf numFmtId="0" fontId="104" fillId="3" borderId="199" xfId="9" applyFont="1" applyFill="1" applyBorder="1" applyAlignment="1">
      <alignment horizontal="center" vertical="center"/>
    </xf>
    <xf numFmtId="0" fontId="106" fillId="0" borderId="199" xfId="8" applyFont="1" applyBorder="1" applyAlignment="1">
      <alignment horizontal="center" vertical="center"/>
    </xf>
    <xf numFmtId="0" fontId="106" fillId="7" borderId="199" xfId="8" applyFont="1" applyFill="1" applyBorder="1" applyAlignment="1">
      <alignment horizontal="center" vertical="center"/>
    </xf>
    <xf numFmtId="0" fontId="106" fillId="7" borderId="200" xfId="8" applyFont="1" applyFill="1" applyBorder="1" applyAlignment="1">
      <alignment horizontal="center" vertical="center"/>
    </xf>
    <xf numFmtId="0" fontId="96" fillId="0" borderId="0" xfId="8" applyFont="1">
      <alignment vertical="center"/>
    </xf>
    <xf numFmtId="2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right" vertical="center"/>
    </xf>
    <xf numFmtId="0" fontId="10" fillId="0" borderId="0" xfId="0" applyFont="1" applyAlignment="1">
      <alignment horizontal="center" vertical="center"/>
    </xf>
    <xf numFmtId="0" fontId="92" fillId="0" borderId="0" xfId="0" applyFont="1" applyAlignment="1">
      <alignment horizontal="left" vertical="center"/>
    </xf>
    <xf numFmtId="0" fontId="12" fillId="0" borderId="0" xfId="0" applyFont="1">
      <alignment vertical="center"/>
    </xf>
    <xf numFmtId="0" fontId="66" fillId="0" borderId="0" xfId="0" applyFont="1" applyAlignment="1">
      <alignment vertical="distributed" wrapText="1"/>
    </xf>
    <xf numFmtId="0" fontId="66" fillId="0" borderId="0" xfId="0" applyFont="1">
      <alignment vertical="center"/>
    </xf>
    <xf numFmtId="0" fontId="21" fillId="0" borderId="0" xfId="0" applyFont="1">
      <alignment vertical="center"/>
    </xf>
    <xf numFmtId="0" fontId="8"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18" xfId="0" applyFont="1" applyBorder="1" applyAlignment="1">
      <alignment horizontal="left" vertical="center" wrapText="1"/>
    </xf>
    <xf numFmtId="0" fontId="13" fillId="0" borderId="0" xfId="0" applyFont="1">
      <alignment vertical="center"/>
    </xf>
    <xf numFmtId="0" fontId="20" fillId="0" borderId="5" xfId="0" applyFont="1" applyBorder="1" applyAlignment="1">
      <alignment horizontal="right" vertical="center"/>
    </xf>
    <xf numFmtId="0" fontId="12" fillId="0" borderId="0" xfId="0" applyFont="1" applyAlignment="1">
      <alignment horizontal="center" vertical="center" wrapText="1"/>
    </xf>
    <xf numFmtId="20" fontId="12" fillId="0" borderId="0" xfId="0" applyNumberFormat="1" applyFont="1" applyAlignment="1">
      <alignment horizontal="center" vertical="top" wrapText="1"/>
    </xf>
    <xf numFmtId="0" fontId="12" fillId="0" borderId="0" xfId="0" applyFont="1" applyAlignment="1">
      <alignment horizontal="left" vertical="top" wrapText="1"/>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lignment vertical="center"/>
    </xf>
    <xf numFmtId="0" fontId="11" fillId="0" borderId="0" xfId="0" applyFont="1">
      <alignment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7" fillId="0" borderId="5" xfId="0" applyFont="1" applyBorder="1">
      <alignment vertical="center"/>
    </xf>
    <xf numFmtId="0" fontId="8" fillId="2" borderId="0" xfId="0" applyFont="1" applyFill="1">
      <alignment vertical="center"/>
    </xf>
    <xf numFmtId="0" fontId="15" fillId="0" borderId="0" xfId="0" applyFont="1" applyAlignment="1">
      <alignment horizontal="left" vertical="center" wrapText="1"/>
    </xf>
    <xf numFmtId="0" fontId="8" fillId="0" borderId="0" xfId="0" applyFont="1" applyAlignment="1">
      <alignment horizontal="distributed" vertical="center" wrapText="1"/>
    </xf>
    <xf numFmtId="0" fontId="8" fillId="3" borderId="4" xfId="0" applyFont="1" applyFill="1" applyBorder="1">
      <alignment vertical="center"/>
    </xf>
    <xf numFmtId="0" fontId="67" fillId="0" borderId="0" xfId="0" applyFont="1" applyAlignment="1">
      <alignment horizontal="center" vertical="center"/>
    </xf>
    <xf numFmtId="0" fontId="30" fillId="0" borderId="10" xfId="5" applyFont="1" applyBorder="1" applyAlignment="1" applyProtection="1">
      <alignment horizontal="left" vertical="center" wrapText="1"/>
      <protection locked="0"/>
    </xf>
    <xf numFmtId="0" fontId="28" fillId="0" borderId="0" xfId="5" applyFont="1" applyAlignment="1" applyProtection="1">
      <alignment wrapText="1"/>
      <protection locked="0"/>
    </xf>
    <xf numFmtId="0" fontId="31" fillId="2" borderId="11" xfId="5" applyFont="1" applyFill="1" applyBorder="1" applyAlignment="1" applyProtection="1">
      <alignment horizontal="center" vertical="center" wrapText="1"/>
      <protection locked="0"/>
    </xf>
    <xf numFmtId="0" fontId="31" fillId="2" borderId="0" xfId="5" applyFont="1" applyFill="1" applyAlignment="1" applyProtection="1">
      <alignment horizontal="left" vertical="center" wrapText="1"/>
      <protection locked="0"/>
    </xf>
    <xf numFmtId="0" fontId="31" fillId="2" borderId="125" xfId="5" applyFont="1" applyFill="1" applyBorder="1" applyAlignment="1" applyProtection="1">
      <alignment vertical="center" wrapText="1"/>
      <protection locked="0"/>
    </xf>
    <xf numFmtId="0" fontId="32" fillId="2" borderId="17" xfId="0" applyFont="1" applyFill="1" applyBorder="1" applyProtection="1">
      <alignment vertical="center"/>
      <protection locked="0"/>
    </xf>
    <xf numFmtId="0" fontId="32" fillId="2" borderId="17" xfId="0" applyFont="1" applyFill="1" applyBorder="1" applyAlignment="1" applyProtection="1">
      <alignment vertical="center" wrapText="1"/>
      <protection locked="0"/>
    </xf>
    <xf numFmtId="0" fontId="32" fillId="2" borderId="146" xfId="0" applyFont="1" applyFill="1" applyBorder="1" applyAlignment="1" applyProtection="1">
      <alignment vertical="center" wrapText="1"/>
      <protection locked="0"/>
    </xf>
    <xf numFmtId="0" fontId="30" fillId="0" borderId="173" xfId="0" applyFont="1" applyBorder="1" applyAlignment="1" applyProtection="1">
      <alignment horizontal="center" vertical="center" wrapText="1"/>
      <protection locked="0"/>
    </xf>
    <xf numFmtId="0" fontId="88" fillId="0" borderId="196" xfId="2" quotePrefix="1" applyFont="1" applyFill="1" applyBorder="1" applyAlignment="1" applyProtection="1">
      <alignment vertical="center" wrapText="1"/>
      <protection locked="0"/>
    </xf>
    <xf numFmtId="0" fontId="88" fillId="0" borderId="44" xfId="2" quotePrefix="1" applyFont="1" applyFill="1" applyBorder="1" applyProtection="1">
      <alignment vertical="center"/>
      <protection locked="0"/>
    </xf>
    <xf numFmtId="0" fontId="88" fillId="0" borderId="199" xfId="2" applyFont="1" applyFill="1" applyBorder="1" applyProtection="1">
      <alignment vertical="center"/>
      <protection locked="0"/>
    </xf>
    <xf numFmtId="0" fontId="23" fillId="0" borderId="143" xfId="2" applyFill="1" applyBorder="1" applyProtection="1">
      <alignment vertical="center"/>
      <protection locked="0"/>
    </xf>
    <xf numFmtId="0" fontId="23" fillId="0" borderId="178" xfId="2" applyFill="1" applyBorder="1" applyProtection="1">
      <alignment vertical="center"/>
      <protection locked="0"/>
    </xf>
    <xf numFmtId="0" fontId="23" fillId="0" borderId="199" xfId="2" applyFill="1" applyBorder="1" applyProtection="1">
      <alignment vertical="center"/>
      <protection locked="0"/>
    </xf>
    <xf numFmtId="0" fontId="27" fillId="0" borderId="0" xfId="0" applyFont="1">
      <alignment vertical="center"/>
    </xf>
    <xf numFmtId="0" fontId="70" fillId="0" borderId="0" xfId="6" applyFont="1" applyAlignment="1">
      <alignment horizontal="centerContinuous" vertical="center"/>
    </xf>
    <xf numFmtId="0" fontId="68" fillId="0" borderId="0" xfId="6" applyFont="1">
      <alignment vertical="center"/>
    </xf>
    <xf numFmtId="0" fontId="56" fillId="0" borderId="0" xfId="6" applyFont="1">
      <alignment vertical="center"/>
    </xf>
    <xf numFmtId="0" fontId="70" fillId="0" borderId="0" xfId="6" applyFont="1">
      <alignment vertical="center"/>
    </xf>
    <xf numFmtId="0" fontId="93" fillId="0" borderId="0" xfId="6" applyFont="1" applyAlignment="1">
      <alignment horizontal="centerContinuous" vertical="center"/>
    </xf>
    <xf numFmtId="0" fontId="75" fillId="0" borderId="0" xfId="6" applyFont="1">
      <alignment vertical="center"/>
    </xf>
    <xf numFmtId="0" fontId="71" fillId="0" borderId="0" xfId="6" applyFont="1">
      <alignment vertical="center"/>
    </xf>
    <xf numFmtId="0" fontId="72" fillId="0" borderId="0" xfId="6" applyFont="1">
      <alignment vertical="center"/>
    </xf>
    <xf numFmtId="0" fontId="68" fillId="3" borderId="9" xfId="6" applyFont="1" applyFill="1" applyBorder="1" applyAlignment="1">
      <alignment vertical="center" wrapText="1"/>
    </xf>
    <xf numFmtId="0" fontId="68" fillId="3" borderId="9" xfId="6" applyFont="1" applyFill="1" applyBorder="1">
      <alignment vertical="center"/>
    </xf>
    <xf numFmtId="0" fontId="68" fillId="3" borderId="149" xfId="6" applyFont="1" applyFill="1" applyBorder="1" applyAlignment="1">
      <alignment vertical="center" wrapText="1"/>
    </xf>
    <xf numFmtId="0" fontId="68" fillId="3" borderId="5" xfId="6" applyFont="1" applyFill="1" applyBorder="1">
      <alignment vertical="center"/>
    </xf>
    <xf numFmtId="0" fontId="68" fillId="3" borderId="0" xfId="6" applyFont="1" applyFill="1">
      <alignment vertical="center"/>
    </xf>
    <xf numFmtId="0" fontId="68" fillId="3" borderId="78" xfId="6" applyFont="1" applyFill="1" applyBorder="1">
      <alignment vertical="center"/>
    </xf>
    <xf numFmtId="0" fontId="68" fillId="0" borderId="72" xfId="6" applyFont="1" applyBorder="1">
      <alignment vertical="center"/>
    </xf>
    <xf numFmtId="0" fontId="68" fillId="0" borderId="80" xfId="6" applyFont="1" applyBorder="1">
      <alignment vertical="center"/>
    </xf>
    <xf numFmtId="0" fontId="68" fillId="0" borderId="78" xfId="6" applyFont="1" applyBorder="1">
      <alignment vertical="center"/>
    </xf>
    <xf numFmtId="0" fontId="68" fillId="0" borderId="9" xfId="6" applyFont="1" applyBorder="1">
      <alignment vertical="center"/>
    </xf>
    <xf numFmtId="0" fontId="68" fillId="3" borderId="72" xfId="6" applyFont="1" applyFill="1" applyBorder="1">
      <alignment vertical="center"/>
    </xf>
    <xf numFmtId="0" fontId="68" fillId="0" borderId="144" xfId="6" applyFont="1" applyBorder="1">
      <alignment vertical="center"/>
    </xf>
    <xf numFmtId="0" fontId="68" fillId="0" borderId="141" xfId="6" applyFont="1" applyBorder="1">
      <alignment vertical="center"/>
    </xf>
    <xf numFmtId="49" fontId="68" fillId="0" borderId="141" xfId="6" applyNumberFormat="1" applyFont="1" applyBorder="1">
      <alignment vertical="center"/>
    </xf>
    <xf numFmtId="49" fontId="68" fillId="0" borderId="142" xfId="6" applyNumberFormat="1" applyFont="1" applyBorder="1">
      <alignment vertical="center"/>
    </xf>
    <xf numFmtId="0" fontId="31" fillId="0" borderId="0" xfId="5" applyFont="1">
      <alignment vertical="center"/>
    </xf>
    <xf numFmtId="0" fontId="55" fillId="2" borderId="0" xfId="5" applyFont="1" applyFill="1" applyAlignment="1">
      <alignment horizontal="left" vertical="center"/>
    </xf>
    <xf numFmtId="0" fontId="55" fillId="0" borderId="0" xfId="5" applyFont="1" applyAlignment="1">
      <alignment horizontal="left" vertical="center"/>
    </xf>
    <xf numFmtId="0" fontId="37" fillId="0" borderId="0" xfId="5" applyFont="1" applyAlignment="1">
      <alignment horizontal="left" vertical="center"/>
    </xf>
    <xf numFmtId="0" fontId="76" fillId="0" borderId="0" xfId="5" applyFont="1" applyAlignment="1">
      <alignment horizontal="left" vertical="center"/>
    </xf>
    <xf numFmtId="0" fontId="76" fillId="0" borderId="0" xfId="5" applyFont="1">
      <alignment vertical="center"/>
    </xf>
    <xf numFmtId="0" fontId="54" fillId="0" borderId="0" xfId="5" applyFont="1">
      <alignment vertical="center"/>
    </xf>
    <xf numFmtId="0" fontId="28" fillId="2" borderId="0" xfId="5" applyFont="1" applyFill="1" applyAlignment="1">
      <alignment horizontal="center" vertical="center" wrapText="1"/>
    </xf>
    <xf numFmtId="0" fontId="27" fillId="2" borderId="0" xfId="5" applyFont="1" applyFill="1" applyAlignment="1">
      <alignment horizontal="left" vertical="center" wrapText="1"/>
    </xf>
    <xf numFmtId="0" fontId="40" fillId="0" borderId="0" xfId="5" applyFont="1" applyAlignment="1">
      <alignment vertical="center" wrapText="1"/>
    </xf>
    <xf numFmtId="0" fontId="40" fillId="0" borderId="0" xfId="5" applyFont="1" applyAlignment="1">
      <alignment vertical="top" wrapText="1"/>
    </xf>
    <xf numFmtId="0" fontId="43" fillId="0" borderId="0" xfId="5" applyFont="1" applyAlignment="1">
      <alignment horizontal="center" vertical="center" wrapText="1"/>
    </xf>
    <xf numFmtId="0" fontId="31" fillId="0" borderId="0" xfId="5" applyFont="1" applyAlignment="1">
      <alignment horizontal="center" vertical="center" wrapText="1"/>
    </xf>
    <xf numFmtId="0" fontId="57" fillId="0" borderId="0" xfId="5" applyFont="1">
      <alignment vertical="center"/>
    </xf>
    <xf numFmtId="0" fontId="40" fillId="0" borderId="0" xfId="5" applyFont="1" applyAlignment="1">
      <alignment horizontal="right" vertical="center"/>
    </xf>
    <xf numFmtId="0" fontId="40" fillId="0" borderId="0" xfId="5" applyFont="1">
      <alignment vertical="center"/>
    </xf>
    <xf numFmtId="0" fontId="58" fillId="0" borderId="0" xfId="5" applyFont="1">
      <alignment vertical="center"/>
    </xf>
    <xf numFmtId="0" fontId="30" fillId="0" borderId="0" xfId="0" applyFont="1" applyAlignment="1">
      <alignment horizontal="center" vertical="center" wrapText="1"/>
    </xf>
    <xf numFmtId="0" fontId="27" fillId="0" borderId="0" xfId="0" applyFont="1" applyAlignment="1">
      <alignment vertical="center" wrapText="1"/>
    </xf>
    <xf numFmtId="0" fontId="61" fillId="0" borderId="0" xfId="0" applyFont="1" applyAlignment="1">
      <alignment horizontal="center" vertical="center"/>
    </xf>
    <xf numFmtId="0" fontId="62" fillId="0" borderId="0" xfId="0" applyFont="1" applyAlignment="1">
      <alignment horizontal="center" vertical="center" wrapText="1"/>
    </xf>
    <xf numFmtId="0" fontId="63" fillId="0" borderId="0" xfId="0" applyFont="1">
      <alignment vertical="center"/>
    </xf>
    <xf numFmtId="0" fontId="47" fillId="0" borderId="0" xfId="0" applyFont="1">
      <alignment vertical="center"/>
    </xf>
    <xf numFmtId="0" fontId="27" fillId="0" borderId="0" xfId="0" applyFont="1" applyAlignment="1">
      <alignment horizontal="distributed" vertical="center" wrapText="1"/>
    </xf>
    <xf numFmtId="0" fontId="31" fillId="0" borderId="0" xfId="0" applyFont="1">
      <alignment vertical="center"/>
    </xf>
    <xf numFmtId="0" fontId="27" fillId="3" borderId="31" xfId="0" applyFont="1" applyFill="1" applyBorder="1" applyAlignment="1">
      <alignment horizontal="center" vertical="center" wrapText="1"/>
    </xf>
    <xf numFmtId="0" fontId="27" fillId="3" borderId="42" xfId="0" applyFont="1" applyFill="1" applyBorder="1" applyAlignment="1">
      <alignment horizontal="center" vertical="center" wrapText="1"/>
    </xf>
    <xf numFmtId="0" fontId="27" fillId="3" borderId="23" xfId="0" applyFont="1" applyFill="1" applyBorder="1" applyAlignment="1">
      <alignment horizontal="right" vertical="center" wrapText="1"/>
    </xf>
    <xf numFmtId="0" fontId="27" fillId="3" borderId="43" xfId="0" applyFont="1" applyFill="1" applyBorder="1" applyAlignment="1">
      <alignment horizontal="center" vertical="center" wrapText="1"/>
    </xf>
    <xf numFmtId="0" fontId="27" fillId="3" borderId="10" xfId="0" applyFont="1" applyFill="1" applyBorder="1" applyAlignment="1">
      <alignment horizontal="right" vertical="center" wrapText="1"/>
    </xf>
    <xf numFmtId="0" fontId="29" fillId="0" borderId="0" xfId="0" applyFont="1" applyAlignment="1">
      <alignment horizontal="left" vertical="center"/>
    </xf>
    <xf numFmtId="0" fontId="31" fillId="0" borderId="0" xfId="0" applyFont="1" applyAlignment="1">
      <alignment vertical="center" wrapText="1"/>
    </xf>
    <xf numFmtId="0" fontId="30" fillId="0" borderId="0" xfId="0" applyFont="1" applyAlignment="1">
      <alignment horizontal="left" vertical="center" wrapText="1"/>
    </xf>
    <xf numFmtId="0" fontId="38" fillId="0" borderId="0" xfId="2" applyFont="1" applyFill="1" applyBorder="1" applyAlignment="1" applyProtection="1">
      <alignment horizontal="left" vertical="center" wrapText="1"/>
    </xf>
    <xf numFmtId="0" fontId="27" fillId="0" borderId="5" xfId="0" applyFont="1" applyBorder="1">
      <alignment vertical="center"/>
    </xf>
    <xf numFmtId="0" fontId="23" fillId="0" borderId="0" xfId="2" applyAlignment="1" applyProtection="1">
      <alignment horizontal="left" vertical="top" wrapText="1"/>
    </xf>
    <xf numFmtId="0" fontId="81" fillId="0" borderId="0" xfId="0" applyFont="1">
      <alignment vertical="center"/>
    </xf>
    <xf numFmtId="0" fontId="27" fillId="0" borderId="0" xfId="0" applyFont="1" applyAlignment="1">
      <alignment horizontal="left" vertical="top"/>
    </xf>
    <xf numFmtId="0" fontId="30" fillId="2" borderId="0" xfId="0" applyFont="1" applyFill="1" applyAlignment="1">
      <alignment horizontal="left" vertical="center" wrapText="1"/>
    </xf>
    <xf numFmtId="0" fontId="27" fillId="2" borderId="0" xfId="0" applyFont="1" applyFill="1">
      <alignment vertical="center"/>
    </xf>
    <xf numFmtId="0" fontId="27" fillId="0" borderId="3" xfId="0" applyFont="1" applyBorder="1" applyAlignment="1">
      <alignment horizontal="left" vertical="center" wrapText="1"/>
    </xf>
    <xf numFmtId="0" fontId="110" fillId="0" borderId="0" xfId="0" applyFont="1">
      <alignment vertical="center"/>
    </xf>
    <xf numFmtId="0" fontId="27" fillId="0" borderId="0" xfId="0" applyFont="1" applyAlignment="1">
      <alignment horizontal="right" vertical="center" wrapText="1"/>
    </xf>
    <xf numFmtId="0" fontId="27" fillId="0" borderId="0" xfId="0" applyFont="1" applyAlignment="1">
      <alignment horizontal="center" wrapText="1"/>
    </xf>
    <xf numFmtId="0" fontId="84" fillId="2" borderId="0" xfId="0" applyFont="1" applyFill="1">
      <alignment vertical="center"/>
    </xf>
    <xf numFmtId="0" fontId="85" fillId="2" borderId="0" xfId="0" applyFont="1" applyFill="1">
      <alignment vertical="center"/>
    </xf>
    <xf numFmtId="0" fontId="86" fillId="2" borderId="0" xfId="0" applyFont="1" applyFill="1" applyAlignment="1">
      <alignment horizontal="right" vertical="center"/>
    </xf>
    <xf numFmtId="0" fontId="39" fillId="0" borderId="0" xfId="0" applyFont="1">
      <alignment vertical="center"/>
    </xf>
    <xf numFmtId="0" fontId="39" fillId="0" borderId="0" xfId="0" applyFont="1" applyAlignment="1">
      <alignment horizontal="center" vertical="center" wrapText="1"/>
    </xf>
    <xf numFmtId="0" fontId="29"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left" vertical="center"/>
    </xf>
    <xf numFmtId="0" fontId="40" fillId="0" borderId="0" xfId="0" applyFont="1">
      <alignment vertical="center"/>
    </xf>
    <xf numFmtId="0" fontId="43" fillId="0" borderId="0" xfId="0" applyFont="1">
      <alignment vertical="center"/>
    </xf>
    <xf numFmtId="0" fontId="50"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8" fillId="3" borderId="23" xfId="0" applyFont="1" applyFill="1" applyBorder="1">
      <alignment vertical="center"/>
    </xf>
    <xf numFmtId="0" fontId="8" fillId="0" borderId="5" xfId="0" applyFont="1" applyBorder="1">
      <alignment vertical="center"/>
    </xf>
    <xf numFmtId="0" fontId="8" fillId="3" borderId="21" xfId="0" applyFont="1" applyFill="1" applyBorder="1">
      <alignment vertical="center"/>
    </xf>
    <xf numFmtId="0" fontId="8" fillId="3" borderId="25" xfId="0" applyFont="1" applyFill="1" applyBorder="1">
      <alignment vertical="center"/>
    </xf>
    <xf numFmtId="0" fontId="8" fillId="3" borderId="40" xfId="0" applyFont="1" applyFill="1" applyBorder="1">
      <alignment vertical="center"/>
    </xf>
    <xf numFmtId="0" fontId="7" fillId="0" borderId="181" xfId="0" applyFont="1" applyBorder="1" applyProtection="1">
      <alignment vertical="center"/>
      <protection locked="0"/>
    </xf>
    <xf numFmtId="176" fontId="7" fillId="0" borderId="108" xfId="5" applyNumberFormat="1" applyFont="1" applyBorder="1" applyAlignment="1" applyProtection="1">
      <alignment horizontal="center" vertical="center" wrapText="1"/>
      <protection locked="0"/>
    </xf>
    <xf numFmtId="176" fontId="7" fillId="0" borderId="185" xfId="5" applyNumberFormat="1" applyFont="1" applyBorder="1" applyAlignment="1" applyProtection="1">
      <alignment horizontal="center" vertical="center" wrapText="1"/>
      <protection locked="0"/>
    </xf>
    <xf numFmtId="176" fontId="7" fillId="0" borderId="183" xfId="5" applyNumberFormat="1" applyFont="1" applyBorder="1" applyAlignment="1" applyProtection="1">
      <alignment horizontal="center" vertical="center" wrapText="1"/>
      <protection locked="0"/>
    </xf>
    <xf numFmtId="176" fontId="7" fillId="0" borderId="110" xfId="5" applyNumberFormat="1" applyFont="1" applyBorder="1" applyAlignment="1" applyProtection="1">
      <alignment horizontal="center" vertical="center" wrapText="1"/>
      <protection locked="0"/>
    </xf>
    <xf numFmtId="176" fontId="7" fillId="0" borderId="103" xfId="5" applyNumberFormat="1" applyFont="1" applyBorder="1" applyAlignment="1" applyProtection="1">
      <alignment horizontal="center" vertical="center" wrapText="1"/>
      <protection locked="0"/>
    </xf>
    <xf numFmtId="176" fontId="7" fillId="0" borderId="111" xfId="5" applyNumberFormat="1" applyFont="1" applyBorder="1" applyAlignment="1" applyProtection="1">
      <alignment horizontal="center" vertical="center" wrapText="1"/>
      <protection locked="0"/>
    </xf>
    <xf numFmtId="176" fontId="7" fillId="0" borderId="112" xfId="5" applyNumberFormat="1" applyFont="1" applyBorder="1" applyAlignment="1" applyProtection="1">
      <alignment horizontal="center" vertical="center" wrapText="1"/>
      <protection locked="0"/>
    </xf>
    <xf numFmtId="176" fontId="7" fillId="0" borderId="109" xfId="5"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12" fillId="3" borderId="178" xfId="0" applyFont="1" applyFill="1" applyBorder="1" applyAlignment="1">
      <alignment horizontal="center" vertical="center" wrapText="1"/>
    </xf>
    <xf numFmtId="0" fontId="16" fillId="0" borderId="11" xfId="0" applyFont="1" applyBorder="1" applyAlignment="1">
      <alignment vertical="center" wrapText="1"/>
    </xf>
    <xf numFmtId="0" fontId="8" fillId="3" borderId="178" xfId="0" applyFont="1" applyFill="1" applyBorder="1" applyAlignment="1">
      <alignment horizontal="center" vertical="center" wrapText="1"/>
    </xf>
    <xf numFmtId="0" fontId="7" fillId="0" borderId="11" xfId="0" applyFont="1" applyBorder="1" applyAlignment="1">
      <alignment vertical="center" wrapText="1"/>
    </xf>
    <xf numFmtId="0" fontId="8" fillId="3" borderId="16" xfId="0" applyFont="1" applyFill="1" applyBorder="1" applyAlignment="1">
      <alignment vertical="center" wrapText="1"/>
    </xf>
    <xf numFmtId="0" fontId="8" fillId="3" borderId="182" xfId="0" applyFont="1" applyFill="1" applyBorder="1" applyAlignment="1">
      <alignment horizontal="left" vertical="center" wrapText="1"/>
    </xf>
    <xf numFmtId="0" fontId="8" fillId="3" borderId="17" xfId="0" applyFont="1" applyFill="1" applyBorder="1" applyAlignment="1">
      <alignment vertical="center" wrapText="1"/>
    </xf>
    <xf numFmtId="0" fontId="8" fillId="3" borderId="22" xfId="0" applyFont="1" applyFill="1" applyBorder="1" applyAlignment="1">
      <alignment vertical="center" wrapText="1"/>
    </xf>
    <xf numFmtId="0" fontId="7" fillId="0" borderId="0" xfId="0" applyFont="1" applyAlignment="1">
      <alignment vertical="top" wrapText="1"/>
    </xf>
    <xf numFmtId="0" fontId="14" fillId="3" borderId="45"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3" fillId="0" borderId="0" xfId="5" applyFont="1">
      <alignment vertical="center"/>
    </xf>
    <xf numFmtId="0" fontId="52" fillId="0" borderId="0" xfId="5" applyFont="1">
      <alignment vertical="center"/>
    </xf>
    <xf numFmtId="0" fontId="49"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48" fillId="3" borderId="139" xfId="5" applyFont="1" applyFill="1" applyBorder="1" applyAlignment="1">
      <alignment horizontal="center" vertical="center" wrapText="1"/>
    </xf>
    <xf numFmtId="0" fontId="50" fillId="3" borderId="143" xfId="5" applyFont="1" applyFill="1" applyBorder="1" applyAlignment="1">
      <alignment horizontal="center" vertical="center" wrapText="1"/>
    </xf>
    <xf numFmtId="0" fontId="7" fillId="3" borderId="74" xfId="5" applyFont="1" applyFill="1" applyBorder="1" applyAlignment="1">
      <alignment horizontal="center" vertical="center" wrapText="1"/>
    </xf>
    <xf numFmtId="0" fontId="7" fillId="3" borderId="9" xfId="5" applyFont="1" applyFill="1" applyBorder="1" applyAlignment="1">
      <alignment horizontal="center" vertical="center" wrapText="1"/>
    </xf>
    <xf numFmtId="0" fontId="7" fillId="3" borderId="184" xfId="5" applyFont="1" applyFill="1" applyBorder="1" applyAlignment="1">
      <alignment horizontal="center" vertical="center" wrapText="1"/>
    </xf>
    <xf numFmtId="0" fontId="7" fillId="3" borderId="108" xfId="5" applyFont="1" applyFill="1" applyBorder="1" applyAlignment="1">
      <alignment horizontal="center" vertical="center" wrapText="1"/>
    </xf>
    <xf numFmtId="0" fontId="7" fillId="3" borderId="105" xfId="5" applyFont="1" applyFill="1" applyBorder="1" applyAlignment="1">
      <alignment horizontal="center" vertical="center" wrapText="1"/>
    </xf>
    <xf numFmtId="0" fontId="7" fillId="3" borderId="113" xfId="5" applyFont="1" applyFill="1" applyBorder="1" applyAlignment="1">
      <alignment horizontal="center" vertical="center" wrapText="1"/>
    </xf>
    <xf numFmtId="0" fontId="48" fillId="0" borderId="0" xfId="5" applyFont="1" applyAlignment="1">
      <alignment horizontal="left" vertical="center"/>
    </xf>
    <xf numFmtId="0" fontId="48" fillId="0" borderId="0" xfId="5" applyFont="1" applyAlignment="1">
      <alignment horizontal="center" vertical="center" wrapText="1"/>
    </xf>
    <xf numFmtId="0" fontId="7" fillId="0" borderId="0" xfId="5" applyFont="1" applyAlignment="1">
      <alignment vertical="top" wrapText="1"/>
    </xf>
    <xf numFmtId="0" fontId="48" fillId="3" borderId="81" xfId="5" applyFont="1" applyFill="1" applyBorder="1" applyAlignment="1">
      <alignment horizontal="left" vertical="center"/>
    </xf>
    <xf numFmtId="0" fontId="48" fillId="3" borderId="72" xfId="5" applyFont="1" applyFill="1" applyBorder="1" applyAlignment="1">
      <alignment horizontal="left" vertical="center"/>
    </xf>
    <xf numFmtId="0" fontId="8" fillId="3" borderId="72" xfId="5" applyFont="1" applyFill="1" applyBorder="1" applyAlignment="1">
      <alignment horizontal="left" vertical="center"/>
    </xf>
    <xf numFmtId="0" fontId="7" fillId="3" borderId="80" xfId="5" applyFont="1" applyFill="1" applyBorder="1" applyAlignment="1">
      <alignment horizontal="left" vertical="top" wrapText="1"/>
    </xf>
    <xf numFmtId="0" fontId="7" fillId="3" borderId="76" xfId="5" applyFont="1" applyFill="1" applyBorder="1" applyAlignment="1">
      <alignment vertical="top" wrapText="1"/>
    </xf>
    <xf numFmtId="0" fontId="7" fillId="3" borderId="75" xfId="5" applyFont="1" applyFill="1" applyBorder="1" applyAlignment="1">
      <alignment vertical="top" wrapText="1"/>
    </xf>
    <xf numFmtId="0" fontId="48" fillId="3" borderId="188" xfId="5" applyFont="1" applyFill="1" applyBorder="1" applyAlignment="1">
      <alignment horizontal="center" vertical="center" wrapText="1"/>
    </xf>
    <xf numFmtId="0" fontId="50" fillId="3" borderId="178" xfId="5" applyFont="1" applyFill="1" applyBorder="1" applyAlignment="1">
      <alignment horizontal="center" vertical="center" wrapText="1"/>
    </xf>
    <xf numFmtId="0" fontId="11" fillId="0" borderId="0" xfId="5" applyFont="1">
      <alignment vertical="center"/>
    </xf>
    <xf numFmtId="0" fontId="29" fillId="0" borderId="0" xfId="0" applyFont="1" applyAlignment="1">
      <alignment horizontal="right" vertical="top" wrapText="1"/>
    </xf>
    <xf numFmtId="0" fontId="89" fillId="0" borderId="0" xfId="0" applyFont="1">
      <alignment vertical="center"/>
    </xf>
    <xf numFmtId="0" fontId="68" fillId="0" borderId="0" xfId="6" applyFont="1" applyAlignment="1">
      <alignment vertical="center" wrapText="1"/>
    </xf>
    <xf numFmtId="0" fontId="31" fillId="2" borderId="5" xfId="5" applyFont="1" applyFill="1" applyBorder="1" applyAlignment="1" applyProtection="1">
      <alignment horizontal="center" vertical="center" wrapText="1"/>
      <protection locked="0"/>
    </xf>
    <xf numFmtId="0" fontId="31" fillId="2" borderId="0" xfId="5" applyFont="1" applyFill="1" applyAlignment="1" applyProtection="1">
      <alignment horizontal="center" vertical="center" wrapText="1"/>
      <protection locked="0"/>
    </xf>
    <xf numFmtId="0" fontId="30" fillId="0" borderId="128" xfId="5" applyFont="1" applyBorder="1" applyAlignment="1" applyProtection="1">
      <alignment horizontal="left" vertical="center" wrapText="1"/>
      <protection locked="0"/>
    </xf>
    <xf numFmtId="0" fontId="35" fillId="0" borderId="0" xfId="0" applyFont="1" applyAlignment="1">
      <alignment horizontal="center" vertical="center"/>
    </xf>
    <xf numFmtId="0" fontId="27" fillId="0" borderId="0" xfId="0" applyFont="1" applyAlignment="1">
      <alignment horizontal="left" vertical="center" wrapText="1"/>
    </xf>
    <xf numFmtId="0" fontId="31" fillId="0" borderId="0" xfId="0" applyFont="1" applyAlignment="1">
      <alignment horizontal="center" vertical="center"/>
    </xf>
    <xf numFmtId="0" fontId="29" fillId="0" borderId="0" xfId="0" applyFont="1" applyAlignment="1">
      <alignment horizontal="left" vertical="center" wrapText="1"/>
    </xf>
    <xf numFmtId="0" fontId="31" fillId="0" borderId="0" xfId="0" applyFont="1" applyAlignment="1">
      <alignment horizontal="left" vertical="center"/>
    </xf>
    <xf numFmtId="0" fontId="43" fillId="0" borderId="0" xfId="0" applyFont="1" applyAlignment="1">
      <alignment horizontal="left" vertical="center" shrinkToFit="1"/>
    </xf>
    <xf numFmtId="0" fontId="40" fillId="0" borderId="0" xfId="0" applyFont="1" applyAlignment="1">
      <alignment horizontal="left" vertical="center" shrinkToFit="1"/>
    </xf>
    <xf numFmtId="0" fontId="48" fillId="3" borderId="176" xfId="5" applyFont="1" applyFill="1" applyBorder="1" applyAlignment="1">
      <alignment horizontal="center" vertical="center" wrapText="1"/>
    </xf>
    <xf numFmtId="0" fontId="48" fillId="3" borderId="0" xfId="5" applyFont="1" applyFill="1" applyAlignment="1">
      <alignment horizontal="distributed" vertical="center"/>
    </xf>
    <xf numFmtId="0" fontId="48" fillId="3" borderId="77" xfId="5" applyFont="1" applyFill="1" applyBorder="1" applyAlignment="1">
      <alignment horizontal="center" vertical="center" wrapText="1"/>
    </xf>
    <xf numFmtId="0" fontId="48" fillId="3" borderId="89" xfId="5" applyFont="1" applyFill="1" applyBorder="1" applyAlignment="1">
      <alignment horizontal="center" vertical="center" wrapText="1"/>
    </xf>
    <xf numFmtId="0" fontId="48" fillId="3" borderId="182" xfId="5" applyFont="1" applyFill="1" applyBorder="1" applyAlignment="1">
      <alignment horizontal="center" vertical="center" wrapText="1"/>
    </xf>
    <xf numFmtId="0" fontId="14" fillId="0" borderId="0" xfId="0" applyFont="1" applyAlignment="1">
      <alignment horizontal="center" vertical="center"/>
    </xf>
    <xf numFmtId="0" fontId="68" fillId="0" borderId="79" xfId="6" applyFont="1" applyBorder="1">
      <alignment vertical="center"/>
    </xf>
    <xf numFmtId="0" fontId="68" fillId="2" borderId="0" xfId="6" applyFont="1" applyFill="1">
      <alignment vertical="center"/>
    </xf>
    <xf numFmtId="0" fontId="68" fillId="2" borderId="182" xfId="6" applyFont="1" applyFill="1" applyBorder="1">
      <alignment vertical="center"/>
    </xf>
    <xf numFmtId="176" fontId="40" fillId="3" borderId="0" xfId="5" applyNumberFormat="1" applyFont="1" applyFill="1" applyAlignment="1">
      <alignment horizontal="distributed" vertical="center"/>
    </xf>
    <xf numFmtId="0" fontId="80" fillId="3" borderId="0" xfId="0" applyFont="1" applyFill="1">
      <alignment vertical="center"/>
    </xf>
    <xf numFmtId="0" fontId="80" fillId="0" borderId="0" xfId="0" applyFont="1">
      <alignment vertical="center"/>
    </xf>
    <xf numFmtId="0" fontId="30" fillId="0" borderId="0" xfId="0" applyFont="1" applyAlignment="1">
      <alignment horizontal="left" vertical="top" wrapText="1"/>
    </xf>
    <xf numFmtId="0" fontId="27" fillId="0" borderId="0" xfId="0" applyFont="1" applyProtection="1">
      <alignment vertical="center"/>
      <protection locked="0"/>
    </xf>
    <xf numFmtId="0" fontId="8" fillId="3" borderId="182" xfId="0" applyFont="1" applyFill="1" applyBorder="1" applyAlignment="1" applyProtection="1">
      <alignment horizontal="left" vertical="center" wrapText="1"/>
      <protection locked="0"/>
    </xf>
    <xf numFmtId="0" fontId="98" fillId="3" borderId="16" xfId="0" applyFont="1" applyFill="1" applyBorder="1" applyAlignment="1">
      <alignment horizontal="center" vertical="center" wrapText="1"/>
    </xf>
    <xf numFmtId="0" fontId="111" fillId="0" borderId="0" xfId="0" applyFont="1">
      <alignment vertical="center"/>
    </xf>
    <xf numFmtId="0" fontId="30" fillId="3" borderId="6" xfId="0" applyFont="1" applyFill="1" applyBorder="1" applyAlignment="1">
      <alignment vertical="center" wrapText="1"/>
    </xf>
    <xf numFmtId="0" fontId="30" fillId="3" borderId="172" xfId="0" applyFont="1" applyFill="1" applyBorder="1" applyAlignment="1">
      <alignment vertical="center" wrapText="1"/>
    </xf>
    <xf numFmtId="186" fontId="105" fillId="8" borderId="178" xfId="9" applyNumberFormat="1" applyFont="1" applyFill="1" applyBorder="1" applyAlignment="1" applyProtection="1">
      <alignment horizontal="center" vertical="center" wrapText="1"/>
      <protection locked="0"/>
    </xf>
    <xf numFmtId="186" fontId="105" fillId="8" borderId="199" xfId="9" applyNumberFormat="1" applyFont="1" applyFill="1" applyBorder="1" applyAlignment="1" applyProtection="1">
      <alignment horizontal="center" vertical="center" wrapText="1"/>
      <protection locked="0"/>
    </xf>
    <xf numFmtId="0" fontId="113" fillId="0" borderId="0" xfId="8" applyFont="1" applyAlignment="1">
      <alignment horizontal="center" vertical="center"/>
    </xf>
    <xf numFmtId="0" fontId="112" fillId="0" borderId="0" xfId="8" applyFont="1">
      <alignment vertical="center"/>
    </xf>
    <xf numFmtId="0" fontId="114" fillId="0" borderId="0" xfId="9" applyFont="1" applyAlignment="1">
      <alignment horizontal="center" vertical="center"/>
    </xf>
    <xf numFmtId="0" fontId="115" fillId="0" borderId="0" xfId="8" applyFont="1">
      <alignment vertical="center"/>
    </xf>
    <xf numFmtId="0" fontId="115" fillId="0" borderId="0" xfId="8" applyFont="1" applyAlignment="1">
      <alignment vertical="center" textRotation="255" wrapText="1"/>
    </xf>
    <xf numFmtId="0" fontId="115" fillId="0" borderId="0" xfId="8" applyFont="1" applyAlignment="1">
      <alignment vertical="center" textRotation="255"/>
    </xf>
    <xf numFmtId="0" fontId="104" fillId="3" borderId="176" xfId="9" applyFont="1" applyFill="1" applyBorder="1" applyAlignment="1">
      <alignment vertical="center" wrapText="1"/>
    </xf>
    <xf numFmtId="0" fontId="104" fillId="3" borderId="176" xfId="9" applyFont="1" applyFill="1" applyBorder="1" applyAlignment="1">
      <alignment vertical="center"/>
    </xf>
    <xf numFmtId="0" fontId="104" fillId="3" borderId="178" xfId="9" applyFont="1" applyFill="1" applyBorder="1" applyAlignment="1">
      <alignment vertical="center" wrapText="1"/>
    </xf>
    <xf numFmtId="38" fontId="17" fillId="0" borderId="0" xfId="10" applyFont="1" applyAlignment="1" applyProtection="1">
      <alignment horizontal="left" vertical="center"/>
    </xf>
    <xf numFmtId="38" fontId="118" fillId="0" borderId="0" xfId="10" applyFont="1" applyFill="1" applyBorder="1" applyAlignment="1" applyProtection="1">
      <alignment vertical="center"/>
    </xf>
    <xf numFmtId="38" fontId="17" fillId="0" borderId="0" xfId="10" applyFont="1" applyFill="1" applyBorder="1" applyAlignment="1" applyProtection="1">
      <alignment vertical="center"/>
    </xf>
    <xf numFmtId="38" fontId="120" fillId="0" borderId="0" xfId="10" applyFont="1" applyProtection="1">
      <alignment vertical="center"/>
    </xf>
    <xf numFmtId="38" fontId="122" fillId="0" borderId="222" xfId="10" applyFont="1" applyBorder="1" applyProtection="1">
      <alignment vertical="center"/>
    </xf>
    <xf numFmtId="38" fontId="120" fillId="0" borderId="0" xfId="10" applyFont="1" applyFill="1" applyProtection="1">
      <alignment vertical="center"/>
    </xf>
    <xf numFmtId="38" fontId="125" fillId="0" borderId="0" xfId="10" applyFont="1" applyProtection="1">
      <alignment vertical="center"/>
    </xf>
    <xf numFmtId="188" fontId="124" fillId="10" borderId="228" xfId="10" applyNumberFormat="1" applyFont="1" applyFill="1" applyBorder="1" applyAlignment="1" applyProtection="1">
      <alignment horizontal="right" vertical="center"/>
      <protection locked="0"/>
    </xf>
    <xf numFmtId="38" fontId="124" fillId="10" borderId="229" xfId="10" applyFont="1" applyFill="1" applyBorder="1" applyAlignment="1" applyProtection="1">
      <alignment horizontal="center" vertical="center"/>
    </xf>
    <xf numFmtId="188" fontId="124" fillId="10" borderId="229" xfId="10" applyNumberFormat="1" applyFont="1" applyFill="1" applyBorder="1" applyAlignment="1" applyProtection="1">
      <alignment horizontal="left" vertical="center"/>
    </xf>
    <xf numFmtId="38" fontId="124" fillId="10" borderId="228" xfId="10" applyFont="1" applyFill="1" applyBorder="1" applyAlignment="1" applyProtection="1">
      <alignment vertical="center"/>
      <protection locked="0"/>
    </xf>
    <xf numFmtId="38" fontId="124" fillId="10" borderId="229" xfId="10" applyFont="1" applyFill="1" applyBorder="1" applyAlignment="1" applyProtection="1">
      <alignment vertical="center"/>
    </xf>
    <xf numFmtId="38" fontId="105" fillId="10" borderId="228" xfId="10" applyFont="1" applyFill="1" applyBorder="1" applyAlignment="1" applyProtection="1">
      <alignment horizontal="right" vertical="center" shrinkToFit="1"/>
    </xf>
    <xf numFmtId="189" fontId="105" fillId="10" borderId="229" xfId="10" applyNumberFormat="1" applyFont="1" applyFill="1" applyBorder="1" applyAlignment="1" applyProtection="1">
      <alignment horizontal="left" vertical="center" shrinkToFit="1"/>
      <protection locked="0"/>
    </xf>
    <xf numFmtId="38" fontId="105" fillId="10" borderId="229" xfId="10" applyFont="1" applyFill="1" applyBorder="1" applyAlignment="1" applyProtection="1">
      <alignment horizontal="right" vertical="center"/>
    </xf>
    <xf numFmtId="38" fontId="105" fillId="10" borderId="229" xfId="10" applyFont="1" applyFill="1" applyBorder="1" applyAlignment="1" applyProtection="1">
      <alignment vertical="center"/>
    </xf>
    <xf numFmtId="38" fontId="125" fillId="0" borderId="0" xfId="10" applyFont="1" applyAlignment="1" applyProtection="1">
      <alignment horizontal="left" vertical="center"/>
    </xf>
    <xf numFmtId="38" fontId="120" fillId="0" borderId="0" xfId="10" applyFont="1" applyAlignment="1" applyProtection="1">
      <alignment horizontal="left" vertical="center"/>
    </xf>
    <xf numFmtId="188" fontId="124" fillId="10" borderId="230" xfId="10" applyNumberFormat="1" applyFont="1" applyFill="1" applyBorder="1" applyAlignment="1" applyProtection="1">
      <alignment horizontal="right" vertical="center"/>
      <protection locked="0"/>
    </xf>
    <xf numFmtId="38" fontId="124" fillId="10" borderId="231" xfId="10" applyFont="1" applyFill="1" applyBorder="1" applyAlignment="1" applyProtection="1">
      <alignment horizontal="center" vertical="center"/>
    </xf>
    <xf numFmtId="188" fontId="124" fillId="10" borderId="231" xfId="10" applyNumberFormat="1" applyFont="1" applyFill="1" applyBorder="1" applyAlignment="1" applyProtection="1">
      <alignment horizontal="left" vertical="center"/>
    </xf>
    <xf numFmtId="38" fontId="122" fillId="0" borderId="221" xfId="10" applyFont="1" applyBorder="1" applyProtection="1">
      <alignment vertical="center"/>
    </xf>
    <xf numFmtId="0" fontId="30" fillId="3" borderId="182" xfId="0" applyFont="1" applyFill="1" applyBorder="1" applyAlignment="1">
      <alignment vertical="center" wrapText="1"/>
    </xf>
    <xf numFmtId="178" fontId="27" fillId="3" borderId="181" xfId="0" applyNumberFormat="1" applyFont="1" applyFill="1" applyBorder="1" applyAlignment="1">
      <alignment vertical="center" wrapText="1"/>
    </xf>
    <xf numFmtId="0" fontId="30" fillId="3" borderId="181" xfId="0" applyFont="1" applyFill="1" applyBorder="1" applyAlignment="1">
      <alignment vertical="center" wrapText="1"/>
    </xf>
    <xf numFmtId="178" fontId="27" fillId="3" borderId="187" xfId="0" applyNumberFormat="1" applyFont="1" applyFill="1" applyBorder="1" applyAlignment="1">
      <alignment vertical="center" wrapText="1"/>
    </xf>
    <xf numFmtId="0" fontId="44" fillId="3" borderId="181" xfId="0" applyFont="1" applyFill="1" applyBorder="1" applyAlignment="1">
      <alignment horizontal="left" vertical="center" shrinkToFit="1"/>
    </xf>
    <xf numFmtId="0" fontId="8" fillId="3" borderId="206" xfId="0" applyFont="1" applyFill="1" applyBorder="1">
      <alignment vertical="center"/>
    </xf>
    <xf numFmtId="0" fontId="8" fillId="3" borderId="174" xfId="0" applyFont="1" applyFill="1" applyBorder="1">
      <alignment vertical="center"/>
    </xf>
    <xf numFmtId="0" fontId="60" fillId="0" borderId="0" xfId="0" applyFont="1">
      <alignment vertical="center"/>
    </xf>
    <xf numFmtId="0" fontId="89" fillId="0" borderId="131" xfId="0" applyFont="1" applyBorder="1">
      <alignment vertical="center"/>
    </xf>
    <xf numFmtId="0" fontId="89" fillId="0" borderId="132" xfId="0" applyFont="1" applyBorder="1">
      <alignment vertical="center"/>
    </xf>
    <xf numFmtId="0" fontId="89" fillId="0" borderId="133" xfId="0" applyFont="1" applyBorder="1">
      <alignment vertical="center"/>
    </xf>
    <xf numFmtId="0" fontId="59" fillId="0" borderId="195" xfId="0" applyFont="1" applyBorder="1" applyAlignment="1">
      <alignment vertical="center" wrapText="1"/>
    </xf>
    <xf numFmtId="0" fontId="89" fillId="0" borderId="197" xfId="0" applyFont="1" applyBorder="1">
      <alignment vertical="center"/>
    </xf>
    <xf numFmtId="0" fontId="59" fillId="0" borderId="130" xfId="0" applyFont="1" applyBorder="1" applyAlignment="1">
      <alignment vertical="center" wrapText="1"/>
    </xf>
    <xf numFmtId="0" fontId="59" fillId="0" borderId="198" xfId="0" applyFont="1" applyBorder="1" applyAlignment="1">
      <alignment vertical="center" wrapText="1"/>
    </xf>
    <xf numFmtId="0" fontId="91" fillId="0" borderId="200" xfId="0" applyFont="1" applyBorder="1" applyAlignment="1">
      <alignment vertical="center" wrapText="1"/>
    </xf>
    <xf numFmtId="0" fontId="59" fillId="0" borderId="148" xfId="0" applyFont="1" applyBorder="1" applyAlignment="1">
      <alignment vertical="center" wrapText="1"/>
    </xf>
    <xf numFmtId="0" fontId="59" fillId="0" borderId="176" xfId="0" applyFont="1" applyBorder="1" applyAlignment="1">
      <alignment vertical="center" wrapText="1"/>
    </xf>
    <xf numFmtId="0" fontId="59" fillId="0" borderId="148" xfId="0" applyFont="1" applyBorder="1">
      <alignment vertical="center"/>
    </xf>
    <xf numFmtId="0" fontId="90" fillId="0" borderId="163" xfId="0" applyFont="1" applyBorder="1">
      <alignment vertical="center"/>
    </xf>
    <xf numFmtId="0" fontId="59" fillId="0" borderId="176" xfId="0" applyFont="1" applyBorder="1">
      <alignment vertical="center"/>
    </xf>
    <xf numFmtId="0" fontId="90" fillId="0" borderId="177" xfId="0" applyFont="1" applyBorder="1">
      <alignment vertical="center"/>
    </xf>
    <xf numFmtId="0" fontId="59" fillId="0" borderId="198" xfId="0" applyFont="1" applyBorder="1">
      <alignment vertical="center"/>
    </xf>
    <xf numFmtId="0" fontId="90" fillId="0" borderId="200" xfId="0" applyFont="1" applyBorder="1">
      <alignment vertical="center"/>
    </xf>
    <xf numFmtId="0" fontId="90" fillId="0" borderId="104" xfId="0" applyFont="1" applyBorder="1">
      <alignment vertical="center"/>
    </xf>
    <xf numFmtId="0" fontId="90" fillId="0" borderId="202" xfId="0" applyFont="1" applyBorder="1">
      <alignment vertical="center"/>
    </xf>
    <xf numFmtId="0" fontId="14" fillId="3" borderId="175" xfId="0" applyFont="1" applyFill="1" applyBorder="1" applyAlignment="1">
      <alignment horizontal="center" vertical="center" wrapText="1"/>
    </xf>
    <xf numFmtId="178" fontId="59" fillId="3" borderId="219" xfId="0" quotePrefix="1" applyNumberFormat="1" applyFont="1" applyFill="1" applyBorder="1" applyAlignment="1">
      <alignment horizontal="center" vertical="center"/>
    </xf>
    <xf numFmtId="0" fontId="27" fillId="0" borderId="0" xfId="0" applyFont="1" applyAlignment="1">
      <alignment horizontal="center" vertical="center" wrapText="1"/>
    </xf>
    <xf numFmtId="0" fontId="27" fillId="3" borderId="52" xfId="0" applyFont="1" applyFill="1" applyBorder="1" applyAlignment="1">
      <alignment vertical="center" wrapText="1"/>
    </xf>
    <xf numFmtId="0" fontId="27" fillId="3" borderId="44" xfId="0" applyFont="1" applyFill="1" applyBorder="1" applyAlignment="1">
      <alignment vertical="center" wrapText="1"/>
    </xf>
    <xf numFmtId="0" fontId="27" fillId="0" borderId="5" xfId="0" applyFont="1" applyBorder="1" applyAlignment="1">
      <alignment horizontal="left" vertical="center"/>
    </xf>
    <xf numFmtId="0" fontId="81" fillId="0" borderId="0" xfId="0" applyFont="1" applyAlignment="1">
      <alignment horizontal="left" vertical="top"/>
    </xf>
    <xf numFmtId="0" fontId="8" fillId="0" borderId="0" xfId="0" applyFont="1" applyAlignment="1">
      <alignment horizontal="left" vertical="center" wrapText="1"/>
    </xf>
    <xf numFmtId="0" fontId="13" fillId="0" borderId="0" xfId="0" applyFont="1" applyAlignment="1">
      <alignment horizontal="left" vertical="center"/>
    </xf>
    <xf numFmtId="0" fontId="8" fillId="0" borderId="0" xfId="0" applyFont="1" applyAlignment="1">
      <alignment vertical="center" wrapText="1"/>
    </xf>
    <xf numFmtId="0" fontId="13" fillId="0" borderId="0" xfId="0" applyFont="1" applyAlignment="1">
      <alignment vertical="center" wrapText="1"/>
    </xf>
    <xf numFmtId="0" fontId="25" fillId="0" borderId="0" xfId="2" applyFont="1" applyFill="1" applyBorder="1" applyAlignment="1" applyProtection="1">
      <alignment horizontal="left" vertical="center" wrapText="1"/>
    </xf>
    <xf numFmtId="0" fontId="30" fillId="3" borderId="44" xfId="0" applyFont="1" applyFill="1" applyBorder="1" applyAlignment="1">
      <alignment vertical="center" wrapText="1"/>
    </xf>
    <xf numFmtId="0" fontId="131" fillId="0" borderId="0" xfId="8" applyFont="1">
      <alignment vertical="center"/>
    </xf>
    <xf numFmtId="0" fontId="8" fillId="3" borderId="0" xfId="0" applyFont="1" applyFill="1" applyAlignment="1">
      <alignment vertical="center" wrapText="1"/>
    </xf>
    <xf numFmtId="0" fontId="24" fillId="0" borderId="178" xfId="0" applyFont="1" applyBorder="1" applyAlignment="1" applyProtection="1">
      <alignment horizontal="center" vertical="center" wrapText="1"/>
      <protection locked="0"/>
    </xf>
    <xf numFmtId="0" fontId="24" fillId="3" borderId="178" xfId="0" applyFont="1" applyFill="1" applyBorder="1" applyAlignment="1" applyProtection="1">
      <alignment horizontal="center" vertical="center" wrapText="1"/>
      <protection locked="0"/>
    </xf>
    <xf numFmtId="0" fontId="132" fillId="0" borderId="0" xfId="8" applyFont="1">
      <alignment vertical="center"/>
    </xf>
    <xf numFmtId="0" fontId="46" fillId="2" borderId="178" xfId="0" applyFont="1" applyFill="1" applyBorder="1" applyAlignment="1" applyProtection="1">
      <alignment horizontal="center" vertical="center" wrapText="1"/>
      <protection locked="0"/>
    </xf>
    <xf numFmtId="180" fontId="28" fillId="3" borderId="146" xfId="0" applyNumberFormat="1" applyFont="1" applyFill="1" applyBorder="1" applyProtection="1">
      <alignment vertical="center"/>
      <protection locked="0"/>
    </xf>
    <xf numFmtId="180" fontId="28" fillId="3" borderId="41" xfId="0" applyNumberFormat="1" applyFont="1" applyFill="1" applyBorder="1" applyAlignment="1" applyProtection="1">
      <alignment horizontal="right" vertical="center"/>
      <protection locked="0"/>
    </xf>
    <xf numFmtId="0" fontId="27" fillId="3" borderId="1"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104" fillId="3" borderId="178" xfId="9" applyFont="1" applyFill="1" applyBorder="1" applyAlignment="1">
      <alignment horizontal="center" vertical="center" wrapText="1"/>
    </xf>
    <xf numFmtId="0" fontId="135" fillId="0" borderId="216" xfId="2" applyFont="1" applyBorder="1" applyAlignment="1" applyProtection="1">
      <alignment horizontal="center" vertical="center" textRotation="180" wrapText="1"/>
      <protection locked="0"/>
    </xf>
    <xf numFmtId="0" fontId="135" fillId="0" borderId="217" xfId="2" applyFont="1" applyBorder="1" applyAlignment="1" applyProtection="1">
      <alignment horizontal="center" vertical="center" textRotation="180" wrapText="1"/>
      <protection locked="0"/>
    </xf>
    <xf numFmtId="0" fontId="135" fillId="0" borderId="218" xfId="2" applyFont="1" applyBorder="1" applyAlignment="1" applyProtection="1">
      <alignment horizontal="center" vertical="center" textRotation="180" wrapText="1"/>
      <protection locked="0"/>
    </xf>
    <xf numFmtId="0" fontId="135" fillId="0" borderId="218" xfId="2" applyFont="1" applyBorder="1" applyAlignment="1" applyProtection="1">
      <alignment horizontal="center" vertical="center" textRotation="180"/>
      <protection locked="0"/>
    </xf>
    <xf numFmtId="0" fontId="137" fillId="3" borderId="178" xfId="2" applyFont="1" applyFill="1" applyBorder="1" applyAlignment="1">
      <alignment horizontal="center" vertical="center" wrapText="1"/>
    </xf>
    <xf numFmtId="0" fontId="137" fillId="3" borderId="178" xfId="2" applyFont="1" applyFill="1" applyBorder="1" applyAlignment="1">
      <alignment horizontal="center" vertical="center"/>
    </xf>
    <xf numFmtId="0" fontId="137" fillId="3" borderId="199" xfId="2" applyFont="1" applyFill="1" applyBorder="1" applyAlignment="1">
      <alignment horizontal="center" vertical="center"/>
    </xf>
    <xf numFmtId="0" fontId="15" fillId="0" borderId="0" xfId="0" applyFont="1" applyAlignment="1">
      <alignment horizontal="left" vertical="center"/>
    </xf>
    <xf numFmtId="0" fontId="8" fillId="0" borderId="0" xfId="0" applyFont="1" applyAlignment="1">
      <alignment horizontal="center" vertical="center"/>
    </xf>
    <xf numFmtId="0" fontId="139" fillId="0" borderId="0" xfId="0" applyFont="1" applyAlignment="1">
      <alignment horizontal="center" vertical="center"/>
    </xf>
    <xf numFmtId="0" fontId="8" fillId="2" borderId="25" xfId="0" applyFont="1" applyFill="1" applyBorder="1" applyProtection="1">
      <alignment vertical="center"/>
      <protection locked="0"/>
    </xf>
    <xf numFmtId="0" fontId="15" fillId="3" borderId="173" xfId="0" applyFont="1" applyFill="1" applyBorder="1" applyAlignment="1">
      <alignment vertical="center" shrinkToFit="1"/>
    </xf>
    <xf numFmtId="0" fontId="18" fillId="3" borderId="205" xfId="0" applyFont="1" applyFill="1" applyBorder="1">
      <alignment vertical="center"/>
    </xf>
    <xf numFmtId="0" fontId="64" fillId="3" borderId="173" xfId="0" applyFont="1" applyFill="1" applyBorder="1" applyAlignment="1">
      <alignment horizontal="right" vertical="center"/>
    </xf>
    <xf numFmtId="0" fontId="68" fillId="3" borderId="237" xfId="6" applyFont="1" applyFill="1" applyBorder="1" applyAlignment="1">
      <alignment vertical="center" wrapText="1"/>
    </xf>
    <xf numFmtId="0" fontId="68" fillId="3" borderId="237" xfId="6" applyFont="1" applyFill="1" applyBorder="1">
      <alignment vertical="center"/>
    </xf>
    <xf numFmtId="0" fontId="7" fillId="3" borderId="239" xfId="5" applyFont="1" applyFill="1" applyBorder="1" applyAlignment="1">
      <alignment horizontal="center" vertical="center" wrapText="1"/>
    </xf>
    <xf numFmtId="0" fontId="13" fillId="0" borderId="239" xfId="5" applyBorder="1">
      <alignment vertical="center"/>
    </xf>
    <xf numFmtId="0" fontId="91" fillId="0" borderId="104" xfId="0" applyFont="1" applyBorder="1" applyAlignment="1">
      <alignment vertical="center" wrapText="1"/>
    </xf>
    <xf numFmtId="0" fontId="27" fillId="3" borderId="178" xfId="0" applyFont="1" applyFill="1" applyBorder="1" applyAlignment="1">
      <alignment horizontal="center" vertical="center"/>
    </xf>
    <xf numFmtId="0" fontId="26" fillId="0" borderId="0" xfId="0" applyFont="1" applyAlignment="1">
      <alignment horizontal="center" vertical="center" shrinkToFit="1"/>
    </xf>
    <xf numFmtId="182" fontId="30" fillId="2" borderId="237" xfId="0" applyNumberFormat="1" applyFont="1" applyFill="1" applyBorder="1" applyAlignment="1" applyProtection="1">
      <alignment vertical="center" wrapText="1"/>
      <protection locked="0"/>
    </xf>
    <xf numFmtId="0" fontId="27" fillId="3" borderId="5" xfId="0" applyFont="1" applyFill="1" applyBorder="1" applyAlignment="1">
      <alignment vertical="center" shrinkToFit="1"/>
    </xf>
    <xf numFmtId="0" fontId="27" fillId="3" borderId="0" xfId="0" applyFont="1" applyFill="1" applyAlignment="1">
      <alignment vertical="center" shrinkToFit="1"/>
    </xf>
    <xf numFmtId="0" fontId="27" fillId="3" borderId="11" xfId="0" applyFont="1" applyFill="1" applyBorder="1" applyAlignment="1">
      <alignment vertical="center" shrinkToFit="1"/>
    </xf>
    <xf numFmtId="0" fontId="27" fillId="3" borderId="237" xfId="0" applyFont="1" applyFill="1" applyBorder="1" applyAlignment="1">
      <alignment vertical="center" shrinkToFit="1"/>
    </xf>
    <xf numFmtId="0" fontId="27" fillId="3" borderId="9" xfId="0" applyFont="1" applyFill="1" applyBorder="1" applyAlignment="1">
      <alignment vertical="center" shrinkToFit="1"/>
    </xf>
    <xf numFmtId="0" fontId="27" fillId="3" borderId="10" xfId="0" applyFont="1" applyFill="1" applyBorder="1" applyAlignment="1">
      <alignment vertical="center" shrinkToFit="1"/>
    </xf>
    <xf numFmtId="0" fontId="8" fillId="3" borderId="254" xfId="0" applyFont="1" applyFill="1" applyBorder="1" applyAlignment="1">
      <alignment horizontal="center" vertical="center"/>
    </xf>
    <xf numFmtId="0" fontId="8" fillId="3" borderId="239" xfId="0" applyFont="1" applyFill="1" applyBorder="1">
      <alignment vertical="center"/>
    </xf>
    <xf numFmtId="0" fontId="8" fillId="2" borderId="239" xfId="0" applyFont="1" applyFill="1" applyBorder="1" applyProtection="1">
      <alignment vertical="center"/>
      <protection locked="0"/>
    </xf>
    <xf numFmtId="0" fontId="7" fillId="2" borderId="251" xfId="0" applyFont="1" applyFill="1" applyBorder="1" applyAlignment="1" applyProtection="1">
      <alignment horizontal="left" vertical="center"/>
      <protection locked="0"/>
    </xf>
    <xf numFmtId="0" fontId="7" fillId="0" borderId="239" xfId="0" applyFont="1" applyBorder="1" applyAlignment="1">
      <alignment horizontal="left" vertical="center" wrapText="1"/>
    </xf>
    <xf numFmtId="38" fontId="7" fillId="0" borderId="239" xfId="1" applyFont="1" applyFill="1" applyBorder="1" applyAlignment="1" applyProtection="1">
      <alignment horizontal="right" vertical="center" wrapText="1"/>
    </xf>
    <xf numFmtId="179" fontId="7" fillId="0" borderId="239" xfId="0" applyNumberFormat="1" applyFont="1" applyBorder="1" applyAlignment="1">
      <alignment horizontal="left" vertical="center" wrapText="1"/>
    </xf>
    <xf numFmtId="49" fontId="68" fillId="3" borderId="239" xfId="6" applyNumberFormat="1" applyFont="1" applyFill="1" applyBorder="1">
      <alignment vertical="center"/>
    </xf>
    <xf numFmtId="0" fontId="68" fillId="3" borderId="239" xfId="6" applyFont="1" applyFill="1" applyBorder="1">
      <alignment vertical="center"/>
    </xf>
    <xf numFmtId="0" fontId="68" fillId="3" borderId="255" xfId="6" applyFont="1" applyFill="1" applyBorder="1">
      <alignment vertical="center"/>
    </xf>
    <xf numFmtId="0" fontId="68" fillId="2" borderId="252" xfId="6" applyFont="1" applyFill="1" applyBorder="1">
      <alignment vertical="center"/>
    </xf>
    <xf numFmtId="0" fontId="68" fillId="2" borderId="253" xfId="6" applyFont="1" applyFill="1" applyBorder="1">
      <alignment vertical="center"/>
    </xf>
    <xf numFmtId="0" fontId="27" fillId="3" borderId="257" xfId="5" applyFont="1" applyFill="1" applyBorder="1" applyAlignment="1">
      <alignment horizontal="justify" vertical="center" wrapText="1"/>
    </xf>
    <xf numFmtId="0" fontId="27" fillId="3" borderId="259" xfId="5" applyFont="1" applyFill="1" applyBorder="1" applyAlignment="1">
      <alignment horizontal="right" vertical="center" wrapText="1"/>
    </xf>
    <xf numFmtId="0" fontId="27" fillId="3" borderId="260" xfId="5" applyFont="1" applyFill="1" applyBorder="1" applyAlignment="1">
      <alignment vertical="center" wrapText="1"/>
    </xf>
    <xf numFmtId="0" fontId="27" fillId="3" borderId="261" xfId="5" applyFont="1" applyFill="1" applyBorder="1" applyAlignment="1">
      <alignment horizontal="center" vertical="center" wrapText="1"/>
    </xf>
    <xf numFmtId="0" fontId="47" fillId="3" borderId="262" xfId="5" applyFont="1" applyFill="1" applyBorder="1" applyAlignment="1">
      <alignment horizontal="center" vertical="center" wrapText="1"/>
    </xf>
    <xf numFmtId="0" fontId="27" fillId="3" borderId="264" xfId="5" applyFont="1" applyFill="1" applyBorder="1" applyAlignment="1">
      <alignment vertical="center" wrapText="1"/>
    </xf>
    <xf numFmtId="0" fontId="27" fillId="3" borderId="257" xfId="5" applyFont="1" applyFill="1" applyBorder="1" applyAlignment="1">
      <alignment vertical="center" wrapText="1"/>
    </xf>
    <xf numFmtId="0" fontId="30" fillId="0" borderId="265" xfId="5" applyFont="1" applyBorder="1" applyAlignment="1" applyProtection="1">
      <alignment horizontal="center" vertical="center" wrapText="1"/>
      <protection locked="0"/>
    </xf>
    <xf numFmtId="0" fontId="28" fillId="0" borderId="257" xfId="5" applyFont="1" applyBorder="1" applyAlignment="1" applyProtection="1">
      <alignment wrapText="1"/>
      <protection locked="0"/>
    </xf>
    <xf numFmtId="0" fontId="27" fillId="3" borderId="272" xfId="0" applyFont="1" applyFill="1" applyBorder="1" applyAlignment="1">
      <alignment horizontal="right" vertical="center" wrapText="1"/>
    </xf>
    <xf numFmtId="0" fontId="32" fillId="2" borderId="276" xfId="0" applyFont="1" applyFill="1" applyBorder="1" applyProtection="1">
      <alignment vertical="center"/>
      <protection locked="0"/>
    </xf>
    <xf numFmtId="0" fontId="27" fillId="3" borderId="270" xfId="0" applyFont="1" applyFill="1" applyBorder="1" applyAlignment="1">
      <alignment vertical="center" wrapText="1"/>
    </xf>
    <xf numFmtId="178" fontId="27" fillId="3" borderId="274" xfId="0" applyNumberFormat="1" applyFont="1" applyFill="1" applyBorder="1" applyAlignment="1">
      <alignment vertical="center" wrapText="1"/>
    </xf>
    <xf numFmtId="0" fontId="30" fillId="3" borderId="274" xfId="0" applyFont="1" applyFill="1" applyBorder="1" applyAlignment="1">
      <alignment vertical="center" wrapText="1"/>
    </xf>
    <xf numFmtId="0" fontId="44" fillId="3" borderId="274" xfId="0" applyFont="1" applyFill="1" applyBorder="1" applyAlignment="1">
      <alignment horizontal="left" vertical="center" shrinkToFit="1"/>
    </xf>
    <xf numFmtId="0" fontId="7" fillId="0" borderId="274" xfId="0" applyFont="1" applyBorder="1" applyProtection="1">
      <alignment vertical="center"/>
      <protection locked="0"/>
    </xf>
    <xf numFmtId="176" fontId="7" fillId="0" borderId="237" xfId="5" applyNumberFormat="1" applyFont="1" applyBorder="1" applyAlignment="1" applyProtection="1">
      <alignment horizontal="center" vertical="center" wrapText="1"/>
      <protection locked="0"/>
    </xf>
    <xf numFmtId="0" fontId="13" fillId="0" borderId="284" xfId="5" applyBorder="1">
      <alignment vertical="center"/>
    </xf>
    <xf numFmtId="0" fontId="7" fillId="3" borderId="284" xfId="5" applyFont="1" applyFill="1" applyBorder="1" applyAlignment="1">
      <alignment horizontal="center" vertical="center" wrapText="1"/>
    </xf>
    <xf numFmtId="178" fontId="27" fillId="3" borderId="291" xfId="0" applyNumberFormat="1" applyFont="1" applyFill="1" applyBorder="1" applyAlignment="1">
      <alignment vertical="center" wrapText="1"/>
    </xf>
    <xf numFmtId="0" fontId="30" fillId="3" borderId="291" xfId="0" applyFont="1" applyFill="1" applyBorder="1" applyAlignment="1">
      <alignment vertical="center" wrapText="1"/>
    </xf>
    <xf numFmtId="0" fontId="44" fillId="3" borderId="291" xfId="0" applyFont="1" applyFill="1" applyBorder="1" applyAlignment="1">
      <alignment horizontal="left" vertical="center" shrinkToFit="1"/>
    </xf>
    <xf numFmtId="0" fontId="7" fillId="0" borderId="291" xfId="0" applyFont="1" applyBorder="1" applyProtection="1">
      <alignment vertical="center"/>
      <protection locked="0"/>
    </xf>
    <xf numFmtId="0" fontId="12" fillId="0" borderId="0" xfId="0" applyFont="1" applyAlignment="1">
      <alignment vertical="center" wrapText="1"/>
    </xf>
    <xf numFmtId="0" fontId="13" fillId="0" borderId="0" xfId="0" applyFont="1" applyAlignment="1">
      <alignment vertical="center" wrapText="1"/>
    </xf>
    <xf numFmtId="0" fontId="31" fillId="0" borderId="0" xfId="0" applyFont="1" applyAlignment="1">
      <alignment horizontal="left" vertical="center"/>
    </xf>
    <xf numFmtId="0" fontId="27" fillId="0" borderId="5"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wrapText="1"/>
    </xf>
    <xf numFmtId="0" fontId="13" fillId="0" borderId="0" xfId="0" applyFont="1" applyAlignment="1">
      <alignment horizontal="left" vertical="center"/>
    </xf>
    <xf numFmtId="0" fontId="98" fillId="3" borderId="16" xfId="0" applyFont="1" applyFill="1" applyBorder="1" applyAlignment="1">
      <alignment horizontal="center" vertical="center" wrapText="1"/>
    </xf>
    <xf numFmtId="0" fontId="27" fillId="3" borderId="178" xfId="0" applyFont="1" applyFill="1" applyBorder="1" applyAlignment="1">
      <alignment horizontal="center" vertical="center"/>
    </xf>
    <xf numFmtId="0" fontId="27" fillId="0" borderId="0" xfId="0" applyFont="1" applyAlignment="1">
      <alignment horizontal="left" vertical="center" wrapText="1"/>
    </xf>
    <xf numFmtId="0" fontId="7" fillId="0" borderId="0" xfId="0" applyFont="1" applyAlignment="1">
      <alignment horizontal="left" vertical="center" wrapText="1"/>
    </xf>
    <xf numFmtId="0" fontId="7" fillId="2" borderId="239" xfId="0" applyFont="1" applyFill="1" applyBorder="1" applyAlignment="1" applyProtection="1">
      <alignment horizontal="left" vertical="center"/>
      <protection locked="0"/>
    </xf>
    <xf numFmtId="0" fontId="8" fillId="3" borderId="178"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8" fillId="0" borderId="0" xfId="0" applyFont="1" applyFill="1" applyBorder="1" applyAlignment="1">
      <alignment horizontal="left" vertical="center" wrapText="1"/>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0" fontId="8" fillId="0" borderId="251" xfId="0" applyFont="1" applyFill="1" applyBorder="1">
      <alignment vertical="center"/>
    </xf>
    <xf numFmtId="0" fontId="12" fillId="3" borderId="31" xfId="0" applyFont="1" applyFill="1" applyBorder="1" applyAlignment="1">
      <alignment horizontal="right" vertical="center" wrapText="1"/>
    </xf>
    <xf numFmtId="0" fontId="12" fillId="3" borderId="13" xfId="0" applyFont="1" applyFill="1" applyBorder="1" applyAlignment="1">
      <alignment horizontal="right"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top" wrapText="1"/>
    </xf>
    <xf numFmtId="20" fontId="12" fillId="0" borderId="0" xfId="0" applyNumberFormat="1" applyFont="1" applyFill="1" applyAlignment="1">
      <alignment horizontal="center" vertical="top" wrapText="1"/>
    </xf>
    <xf numFmtId="0" fontId="8" fillId="0" borderId="0" xfId="0" applyFont="1" applyFill="1" applyAlignment="1">
      <alignment horizontal="left" vertical="center"/>
    </xf>
    <xf numFmtId="0" fontId="8" fillId="0" borderId="0" xfId="0" applyFont="1" applyFill="1" applyAlignment="1">
      <alignment horizontal="left" vertical="center" wrapText="1"/>
    </xf>
    <xf numFmtId="0" fontId="8" fillId="0" borderId="178" xfId="0" applyFont="1" applyFill="1" applyBorder="1" applyAlignment="1" applyProtection="1">
      <alignment vertical="center" shrinkToFit="1"/>
      <protection locked="0"/>
    </xf>
    <xf numFmtId="0" fontId="8" fillId="3" borderId="178" xfId="0" applyFont="1" applyFill="1" applyBorder="1" applyAlignment="1">
      <alignment horizontal="center" vertical="center" shrinkToFit="1"/>
    </xf>
    <xf numFmtId="0" fontId="27" fillId="0" borderId="0" xfId="0" applyFont="1" applyProtection="1">
      <alignment vertical="center"/>
    </xf>
    <xf numFmtId="0" fontId="27" fillId="3" borderId="0" xfId="0" applyFont="1" applyFill="1" applyProtection="1">
      <alignment vertical="center"/>
    </xf>
    <xf numFmtId="0" fontId="27" fillId="3" borderId="0" xfId="0" applyFont="1" applyFill="1" applyAlignment="1" applyProtection="1">
      <alignment horizontal="right" vertical="center"/>
    </xf>
    <xf numFmtId="0" fontId="0" fillId="3" borderId="182" xfId="0" applyFill="1" applyBorder="1" applyProtection="1">
      <alignment vertical="center"/>
    </xf>
    <xf numFmtId="0" fontId="0" fillId="3" borderId="0" xfId="0" applyFill="1" applyProtection="1">
      <alignment vertical="center"/>
    </xf>
    <xf numFmtId="0" fontId="0" fillId="3" borderId="187" xfId="0" applyFill="1" applyBorder="1" applyProtection="1">
      <alignment vertical="center"/>
    </xf>
    <xf numFmtId="0" fontId="0" fillId="0" borderId="0" xfId="0" applyAlignment="1">
      <alignment horizontal="center" vertical="center"/>
    </xf>
    <xf numFmtId="0" fontId="59" fillId="0" borderId="201" xfId="0" applyFont="1" applyBorder="1" applyAlignment="1">
      <alignment horizontal="left" vertical="center" wrapText="1"/>
    </xf>
    <xf numFmtId="0" fontId="59" fillId="0" borderId="194" xfId="0" applyFont="1" applyBorder="1" applyAlignment="1">
      <alignment horizontal="left" vertical="center" wrapText="1"/>
    </xf>
    <xf numFmtId="0" fontId="59" fillId="0" borderId="202" xfId="0" applyFont="1" applyBorder="1" applyAlignment="1">
      <alignment horizontal="left" vertical="center" wrapText="1"/>
    </xf>
    <xf numFmtId="0" fontId="0" fillId="0" borderId="0" xfId="0"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8" fillId="3" borderId="0" xfId="0" applyFont="1" applyFill="1" applyAlignment="1">
      <alignment horizontal="distributed" vertical="center" wrapText="1"/>
    </xf>
    <xf numFmtId="185" fontId="8" fillId="0" borderId="182" xfId="0" applyNumberFormat="1" applyFont="1" applyBorder="1" applyAlignment="1" applyProtection="1">
      <alignment horizontal="distributed" vertical="distributed" wrapText="1"/>
      <protection locked="0"/>
    </xf>
    <xf numFmtId="185" fontId="8" fillId="0" borderId="252" xfId="0" applyNumberFormat="1" applyFont="1" applyBorder="1" applyAlignment="1" applyProtection="1">
      <alignment horizontal="distributed" vertical="distributed" wrapText="1"/>
      <protection locked="0"/>
    </xf>
    <xf numFmtId="185" fontId="8" fillId="0" borderId="253" xfId="0" applyNumberFormat="1" applyFont="1" applyBorder="1" applyAlignment="1" applyProtection="1">
      <alignment horizontal="distributed" vertical="distributed" wrapText="1"/>
      <protection locked="0"/>
    </xf>
    <xf numFmtId="0" fontId="8" fillId="3" borderId="16" xfId="0" applyFont="1" applyFill="1" applyBorder="1" applyAlignment="1">
      <alignment horizontal="center" vertical="center" wrapText="1"/>
    </xf>
    <xf numFmtId="0" fontId="21" fillId="3" borderId="4" xfId="0" applyFont="1" applyFill="1" applyBorder="1" applyAlignment="1">
      <alignment vertical="center"/>
    </xf>
    <xf numFmtId="0" fontId="21" fillId="3" borderId="17" xfId="0" applyFont="1" applyFill="1" applyBorder="1" applyAlignment="1">
      <alignment vertical="center"/>
    </xf>
    <xf numFmtId="0" fontId="21" fillId="3" borderId="11" xfId="0" applyFont="1" applyFill="1" applyBorder="1" applyAlignment="1">
      <alignment vertical="center"/>
    </xf>
    <xf numFmtId="0" fontId="14" fillId="3" borderId="173" xfId="0" applyFont="1" applyFill="1" applyBorder="1" applyAlignment="1">
      <alignment horizontal="center" vertical="center"/>
    </xf>
    <xf numFmtId="0" fontId="14" fillId="3" borderId="205" xfId="0" applyFont="1" applyFill="1" applyBorder="1" applyAlignment="1">
      <alignment horizontal="center" vertical="center"/>
    </xf>
    <xf numFmtId="0" fontId="15" fillId="2" borderId="205" xfId="0" applyFont="1" applyFill="1" applyBorder="1" applyAlignment="1" applyProtection="1">
      <alignment horizontal="left" vertical="center"/>
      <protection locked="0"/>
    </xf>
    <xf numFmtId="0" fontId="15" fillId="2" borderId="206" xfId="0" applyFont="1" applyFill="1" applyBorder="1" applyAlignment="1" applyProtection="1">
      <alignment horizontal="left" vertical="center"/>
      <protection locked="0"/>
    </xf>
    <xf numFmtId="177" fontId="24" fillId="2" borderId="6" xfId="0" applyNumberFormat="1" applyFont="1" applyFill="1" applyBorder="1" applyAlignment="1" applyProtection="1">
      <alignment horizontal="left" vertical="center"/>
      <protection locked="0"/>
    </xf>
    <xf numFmtId="177" fontId="24" fillId="2" borderId="19" xfId="0" applyNumberFormat="1" applyFont="1" applyFill="1" applyBorder="1" applyAlignment="1" applyProtection="1">
      <alignment horizontal="left" vertical="center"/>
      <protection locked="0"/>
    </xf>
    <xf numFmtId="177" fontId="24" fillId="2" borderId="25" xfId="0" applyNumberFormat="1" applyFont="1" applyFill="1" applyBorder="1" applyAlignment="1" applyProtection="1">
      <alignment horizontal="left" vertical="center"/>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xf>
    <xf numFmtId="0" fontId="7" fillId="2" borderId="239" xfId="0" applyFont="1" applyFill="1" applyBorder="1" applyAlignment="1" applyProtection="1">
      <alignment horizontal="left" vertical="center"/>
      <protection locked="0"/>
    </xf>
    <xf numFmtId="0" fontId="7" fillId="2" borderId="205"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11" xfId="0" applyFont="1" applyFill="1" applyBorder="1" applyAlignment="1" applyProtection="1">
      <alignment horizontal="left" vertical="center"/>
      <protection locked="0"/>
    </xf>
    <xf numFmtId="0" fontId="9" fillId="0" borderId="0" xfId="0" applyFont="1" applyAlignment="1">
      <alignment horizontal="center" vertical="center" wrapText="1"/>
    </xf>
    <xf numFmtId="0" fontId="14" fillId="3" borderId="9" xfId="0" applyFont="1" applyFill="1" applyBorder="1" applyAlignment="1">
      <alignment horizontal="distributed" vertical="distributed" wrapText="1"/>
    </xf>
    <xf numFmtId="0" fontId="83" fillId="0" borderId="0" xfId="0" applyFont="1" applyAlignment="1">
      <alignment horizontal="left" vertical="center" wrapText="1"/>
    </xf>
    <xf numFmtId="0" fontId="8" fillId="3" borderId="3"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0" xfId="0" applyFont="1" applyFill="1" applyAlignment="1">
      <alignment horizontal="center" vertical="center" wrapText="1"/>
    </xf>
    <xf numFmtId="0" fontId="15" fillId="2" borderId="205" xfId="0" applyFont="1" applyFill="1" applyBorder="1" applyAlignment="1" applyProtection="1">
      <alignment horizontal="center" vertical="center"/>
      <protection locked="0"/>
    </xf>
    <xf numFmtId="177" fontId="8" fillId="3" borderId="254" xfId="0" applyNumberFormat="1" applyFont="1" applyFill="1" applyBorder="1" applyAlignment="1">
      <alignment horizontal="center" vertical="center"/>
    </xf>
    <xf numFmtId="177" fontId="8" fillId="3" borderId="237" xfId="0" applyNumberFormat="1" applyFont="1" applyFill="1" applyBorder="1" applyAlignment="1">
      <alignment horizontal="center" vertical="center"/>
    </xf>
    <xf numFmtId="0" fontId="8" fillId="0" borderId="254" xfId="0" applyFont="1" applyBorder="1" applyAlignment="1" applyProtection="1">
      <alignment horizontal="center" vertical="center"/>
      <protection locked="0"/>
    </xf>
    <xf numFmtId="0" fontId="8" fillId="0" borderId="251" xfId="0" applyFont="1" applyBorder="1" applyAlignment="1" applyProtection="1">
      <alignment horizontal="center" vertical="center"/>
      <protection locked="0"/>
    </xf>
    <xf numFmtId="0" fontId="8" fillId="0" borderId="237"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177" fontId="12" fillId="3" borderId="254" xfId="0" applyNumberFormat="1" applyFont="1" applyFill="1" applyBorder="1" applyAlignment="1">
      <alignment horizontal="left" vertical="center"/>
    </xf>
    <xf numFmtId="177" fontId="12" fillId="3" borderId="237" xfId="0" applyNumberFormat="1" applyFont="1" applyFill="1" applyBorder="1" applyAlignment="1">
      <alignment horizontal="left" vertical="center"/>
    </xf>
    <xf numFmtId="177" fontId="24" fillId="0" borderId="254" xfId="0" applyNumberFormat="1" applyFont="1" applyBorder="1" applyAlignment="1" applyProtection="1">
      <alignment horizontal="center" vertical="center"/>
      <protection locked="0"/>
    </xf>
    <xf numFmtId="177" fontId="24" fillId="0" borderId="239" xfId="0" applyNumberFormat="1" applyFont="1" applyBorder="1" applyAlignment="1" applyProtection="1">
      <alignment horizontal="center" vertical="center"/>
      <protection locked="0"/>
    </xf>
    <xf numFmtId="177" fontId="24" fillId="0" borderId="251" xfId="0" applyNumberFormat="1" applyFont="1" applyBorder="1" applyAlignment="1" applyProtection="1">
      <alignment horizontal="center" vertical="center"/>
      <protection locked="0"/>
    </xf>
    <xf numFmtId="177" fontId="24" fillId="0" borderId="237" xfId="0" applyNumberFormat="1" applyFont="1" applyBorder="1" applyAlignment="1" applyProtection="1">
      <alignment horizontal="center" vertical="center"/>
      <protection locked="0"/>
    </xf>
    <xf numFmtId="177" fontId="24" fillId="0" borderId="9" xfId="0" applyNumberFormat="1" applyFont="1" applyBorder="1" applyAlignment="1" applyProtection="1">
      <alignment horizontal="center" vertical="center"/>
      <protection locked="0"/>
    </xf>
    <xf numFmtId="177" fontId="24" fillId="0" borderId="10"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protection locked="0"/>
    </xf>
    <xf numFmtId="0" fontId="140" fillId="0" borderId="0" xfId="0" applyFont="1" applyFill="1" applyAlignment="1">
      <alignment horizontal="left" vertical="center"/>
    </xf>
    <xf numFmtId="0" fontId="8" fillId="3" borderId="2" xfId="0" applyFont="1" applyFill="1" applyBorder="1" applyAlignment="1">
      <alignment horizontal="center" vertical="center" wrapText="1"/>
    </xf>
    <xf numFmtId="0" fontId="7" fillId="2" borderId="178" xfId="0" applyFont="1" applyFill="1" applyBorder="1" applyAlignment="1" applyProtection="1">
      <alignment horizontal="left" vertical="center"/>
      <protection locked="0"/>
    </xf>
    <xf numFmtId="0" fontId="12" fillId="0" borderId="0" xfId="0" applyFont="1" applyFill="1" applyAlignment="1">
      <alignment horizontal="left" vertical="center" wrapText="1"/>
    </xf>
    <xf numFmtId="0" fontId="12" fillId="0" borderId="0" xfId="0" applyFont="1" applyFill="1" applyAlignment="1">
      <alignment horizontal="left" vertical="top" wrapText="1"/>
    </xf>
    <xf numFmtId="0" fontId="141" fillId="0" borderId="0" xfId="0" applyFont="1" applyFill="1" applyAlignment="1">
      <alignment horizontal="left" vertical="center"/>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7" fillId="2" borderId="237" xfId="0"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176" fontId="8" fillId="0" borderId="178" xfId="0" applyNumberFormat="1" applyFont="1" applyBorder="1" applyAlignment="1">
      <alignment horizontal="center" vertical="center" wrapText="1"/>
    </xf>
    <xf numFmtId="0" fontId="8" fillId="3" borderId="178" xfId="0" applyFont="1" applyFill="1" applyBorder="1" applyAlignment="1">
      <alignment horizontal="center" vertical="center" wrapText="1"/>
    </xf>
    <xf numFmtId="56" fontId="7" fillId="0" borderId="178" xfId="0" applyNumberFormat="1" applyFont="1" applyBorder="1" applyAlignment="1" applyProtection="1">
      <alignment horizontal="center" vertical="center" shrinkToFit="1"/>
      <protection locked="0"/>
    </xf>
    <xf numFmtId="0" fontId="7" fillId="0" borderId="178" xfId="0" applyFont="1" applyBorder="1" applyAlignment="1" applyProtection="1">
      <alignment horizontal="center" vertical="center" shrinkToFit="1"/>
      <protection locked="0"/>
    </xf>
    <xf numFmtId="0" fontId="12" fillId="0" borderId="0" xfId="0" applyFont="1" applyAlignment="1">
      <alignment horizontal="left" vertical="center" wrapText="1"/>
    </xf>
    <xf numFmtId="0" fontId="8" fillId="3" borderId="11" xfId="0" applyFont="1" applyFill="1" applyBorder="1" applyAlignment="1">
      <alignment horizontal="center" vertical="center" wrapText="1"/>
    </xf>
    <xf numFmtId="0" fontId="14" fillId="3" borderId="173" xfId="0" applyFont="1" applyFill="1" applyBorder="1" applyAlignment="1">
      <alignment horizontal="right" vertical="center"/>
    </xf>
    <xf numFmtId="0" fontId="14" fillId="3" borderId="174" xfId="0" applyFont="1" applyFill="1" applyBorder="1" applyAlignment="1">
      <alignment horizontal="right" vertical="center"/>
    </xf>
    <xf numFmtId="0" fontId="7" fillId="0" borderId="33" xfId="0" applyFont="1" applyBorder="1" applyAlignment="1" applyProtection="1">
      <alignment horizontal="left" vertical="center"/>
      <protection locked="0"/>
    </xf>
    <xf numFmtId="0" fontId="7" fillId="0" borderId="205" xfId="0" applyFont="1" applyBorder="1" applyAlignment="1" applyProtection="1">
      <alignment horizontal="left" vertical="center"/>
      <protection locked="0"/>
    </xf>
    <xf numFmtId="0" fontId="7" fillId="0" borderId="206" xfId="0" applyFont="1" applyBorder="1" applyAlignment="1" applyProtection="1">
      <alignment horizontal="left" vertical="center"/>
      <protection locked="0"/>
    </xf>
    <xf numFmtId="0" fontId="12" fillId="3" borderId="29" xfId="0" applyFont="1" applyFill="1" applyBorder="1" applyAlignment="1">
      <alignment horizontal="right" vertical="center"/>
    </xf>
    <xf numFmtId="0" fontId="12" fillId="3" borderId="28" xfId="0" applyFont="1" applyFill="1" applyBorder="1" applyAlignment="1">
      <alignment horizontal="right" vertical="center"/>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23" xfId="0" applyFont="1" applyBorder="1" applyAlignment="1" applyProtection="1">
      <alignment horizontal="left" vertical="center"/>
      <protection locked="0"/>
    </xf>
    <xf numFmtId="0" fontId="53" fillId="0" borderId="39" xfId="2" applyFont="1" applyFill="1" applyBorder="1" applyAlignment="1" applyProtection="1">
      <alignment horizontal="left" vertical="center"/>
      <protection locked="0"/>
    </xf>
    <xf numFmtId="0" fontId="7" fillId="0" borderId="19"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12" fillId="3" borderId="6" xfId="0" applyFont="1" applyFill="1" applyBorder="1" applyAlignment="1">
      <alignment horizontal="right" vertical="center"/>
    </xf>
    <xf numFmtId="0" fontId="12" fillId="3" borderId="27" xfId="0" applyFont="1" applyFill="1" applyBorder="1" applyAlignment="1">
      <alignment horizontal="right" vertical="center"/>
    </xf>
    <xf numFmtId="0" fontId="7" fillId="0" borderId="39" xfId="0" applyFont="1" applyBorder="1" applyAlignment="1" applyProtection="1">
      <alignment horizontal="left" vertical="center"/>
      <protection locked="0"/>
    </xf>
    <xf numFmtId="0" fontId="25" fillId="0" borderId="0" xfId="2" applyFont="1" applyFill="1" applyBorder="1" applyAlignment="1" applyProtection="1">
      <alignment horizontal="left" vertical="center"/>
    </xf>
    <xf numFmtId="0" fontId="7" fillId="0" borderId="0" xfId="0" applyFont="1" applyAlignment="1">
      <alignment horizontal="left" vertical="center"/>
    </xf>
    <xf numFmtId="0" fontId="12" fillId="3" borderId="175" xfId="0" applyFont="1" applyFill="1" applyBorder="1" applyAlignment="1">
      <alignment horizontal="center" vertical="center" wrapText="1"/>
    </xf>
    <xf numFmtId="0" fontId="12" fillId="3" borderId="236" xfId="0" applyFont="1" applyFill="1" applyBorder="1" applyAlignment="1">
      <alignment horizontal="center" vertical="center" wrapText="1"/>
    </xf>
    <xf numFmtId="0" fontId="12" fillId="3" borderId="252" xfId="0" applyFont="1" applyFill="1" applyBorder="1" applyAlignment="1">
      <alignment horizontal="center" vertical="center" wrapText="1"/>
    </xf>
    <xf numFmtId="0" fontId="13" fillId="2" borderId="175" xfId="0" applyFont="1" applyFill="1" applyBorder="1" applyAlignment="1" applyProtection="1">
      <alignment horizontal="center" vertical="center" wrapText="1"/>
      <protection locked="0"/>
    </xf>
    <xf numFmtId="0" fontId="13" fillId="2" borderId="236" xfId="0" applyFont="1" applyFill="1" applyBorder="1" applyAlignment="1" applyProtection="1">
      <alignment horizontal="center" vertical="center" wrapText="1"/>
      <protection locked="0"/>
    </xf>
    <xf numFmtId="0" fontId="13" fillId="2" borderId="175" xfId="0" applyFont="1" applyFill="1" applyBorder="1" applyAlignment="1" applyProtection="1">
      <alignment horizontal="left" vertical="center" wrapText="1"/>
      <protection locked="0"/>
    </xf>
    <xf numFmtId="0" fontId="13" fillId="2" borderId="252" xfId="0" applyFont="1" applyFill="1" applyBorder="1" applyAlignment="1" applyProtection="1">
      <alignment horizontal="left" vertical="center" wrapText="1"/>
      <protection locked="0"/>
    </xf>
    <xf numFmtId="0" fontId="13" fillId="2" borderId="236" xfId="0" applyFont="1" applyFill="1" applyBorder="1" applyAlignment="1" applyProtection="1">
      <alignment horizontal="left" vertical="center" wrapText="1"/>
      <protection locked="0"/>
    </xf>
    <xf numFmtId="0" fontId="8" fillId="3" borderId="1"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7" fillId="0" borderId="182" xfId="0" applyFont="1" applyBorder="1" applyAlignment="1" applyProtection="1">
      <alignment horizontal="left" vertical="top" wrapText="1"/>
      <protection locked="0"/>
    </xf>
    <xf numFmtId="0" fontId="7" fillId="0" borderId="252" xfId="0" applyFont="1" applyBorder="1" applyAlignment="1" applyProtection="1">
      <alignment horizontal="left" vertical="top" wrapText="1"/>
      <protection locked="0"/>
    </xf>
    <xf numFmtId="0" fontId="7" fillId="0" borderId="253" xfId="0" applyFont="1" applyBorder="1" applyAlignment="1" applyProtection="1">
      <alignment horizontal="left" vertical="top" wrapText="1"/>
      <protection locked="0"/>
    </xf>
    <xf numFmtId="0" fontId="13" fillId="0" borderId="0" xfId="0" applyFont="1" applyAlignment="1">
      <alignment vertical="center" wrapText="1"/>
    </xf>
    <xf numFmtId="0" fontId="8" fillId="3" borderId="23" xfId="0" applyFont="1" applyFill="1" applyBorder="1" applyAlignment="1">
      <alignment horizontal="center" vertical="center" wrapText="1"/>
    </xf>
    <xf numFmtId="0" fontId="7" fillId="2" borderId="182" xfId="0" applyFont="1" applyFill="1" applyBorder="1" applyAlignment="1" applyProtection="1">
      <alignment horizontal="left" vertical="top" wrapText="1"/>
      <protection locked="0"/>
    </xf>
    <xf numFmtId="0" fontId="7" fillId="2" borderId="252" xfId="0" applyFont="1" applyFill="1" applyBorder="1" applyAlignment="1" applyProtection="1">
      <alignment horizontal="left" vertical="top" wrapText="1"/>
      <protection locked="0"/>
    </xf>
    <xf numFmtId="0" fontId="7" fillId="2" borderId="253" xfId="0" applyFont="1" applyFill="1" applyBorder="1" applyAlignment="1" applyProtection="1">
      <alignment horizontal="left" vertical="top" wrapText="1"/>
      <protection locked="0"/>
    </xf>
    <xf numFmtId="0" fontId="15" fillId="2" borderId="206" xfId="0" applyFont="1" applyFill="1" applyBorder="1" applyAlignment="1" applyProtection="1">
      <alignment horizontal="center" vertical="center"/>
      <protection locked="0"/>
    </xf>
    <xf numFmtId="0" fontId="8" fillId="3" borderId="254" xfId="0" applyFont="1" applyFill="1" applyBorder="1" applyAlignment="1">
      <alignment horizontal="left" vertical="center"/>
    </xf>
    <xf numFmtId="0" fontId="8" fillId="3" borderId="239" xfId="0" applyFont="1" applyFill="1" applyBorder="1" applyAlignment="1">
      <alignment horizontal="left" vertical="center"/>
    </xf>
    <xf numFmtId="0" fontId="8" fillId="3" borderId="251" xfId="0" applyFont="1" applyFill="1" applyBorder="1" applyAlignment="1">
      <alignment horizontal="left" vertical="center"/>
    </xf>
    <xf numFmtId="0" fontId="7" fillId="2" borderId="0" xfId="0" applyFont="1" applyFill="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0" borderId="32"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8" fillId="11" borderId="6" xfId="0" applyFont="1" applyFill="1" applyBorder="1" applyAlignment="1">
      <alignment horizontal="left" vertical="center"/>
    </xf>
    <xf numFmtId="0" fontId="8" fillId="11" borderId="19" xfId="0" applyFont="1" applyFill="1" applyBorder="1" applyAlignment="1">
      <alignment horizontal="left" vertical="center"/>
    </xf>
    <xf numFmtId="0" fontId="7" fillId="3" borderId="5" xfId="0" applyFont="1" applyFill="1" applyBorder="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3" borderId="11" xfId="0" applyFont="1" applyFill="1" applyBorder="1" applyAlignment="1" applyProtection="1">
      <alignment horizontal="left" vertical="center"/>
      <protection locked="0"/>
    </xf>
    <xf numFmtId="0" fontId="7" fillId="2" borderId="25" xfId="0" applyFont="1" applyFill="1" applyBorder="1" applyAlignment="1" applyProtection="1">
      <alignment horizontal="center" vertical="center"/>
      <protection locked="0"/>
    </xf>
    <xf numFmtId="0" fontId="8" fillId="3" borderId="237"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60" fillId="0" borderId="0" xfId="0" applyFont="1" applyAlignment="1">
      <alignment horizontal="left" vertical="center" wrapText="1"/>
    </xf>
    <xf numFmtId="0" fontId="13" fillId="0" borderId="0" xfId="0" applyFont="1" applyAlignment="1">
      <alignment horizontal="left" vertical="center" wrapText="1"/>
    </xf>
    <xf numFmtId="0" fontId="7" fillId="2" borderId="32" xfId="0" applyFont="1" applyFill="1" applyBorder="1" applyAlignment="1" applyProtection="1">
      <alignment horizontal="left" vertical="center"/>
      <protection locked="0"/>
    </xf>
    <xf numFmtId="0" fontId="7" fillId="2" borderId="20"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11" fillId="0" borderId="0" xfId="0" applyFont="1" applyAlignment="1">
      <alignment horizontal="left" vertical="center" wrapText="1"/>
    </xf>
    <xf numFmtId="0" fontId="59" fillId="3" borderId="16" xfId="0" applyFont="1" applyFill="1" applyBorder="1" applyAlignment="1">
      <alignment horizontal="center" vertical="center" wrapText="1"/>
    </xf>
    <xf numFmtId="0" fontId="59" fillId="3" borderId="4" xfId="0" applyFont="1" applyFill="1" applyBorder="1" applyAlignment="1">
      <alignment horizontal="center" vertical="center" wrapText="1"/>
    </xf>
    <xf numFmtId="0" fontId="59" fillId="3" borderId="17" xfId="0" applyFont="1" applyFill="1" applyBorder="1" applyAlignment="1">
      <alignment horizontal="center" vertical="center" wrapText="1"/>
    </xf>
    <xf numFmtId="0" fontId="59" fillId="3" borderId="11" xfId="0" applyFont="1" applyFill="1" applyBorder="1" applyAlignment="1">
      <alignment horizontal="center" vertical="center" wrapText="1"/>
    </xf>
    <xf numFmtId="0" fontId="59" fillId="3" borderId="22" xfId="0" applyFont="1" applyFill="1" applyBorder="1" applyAlignment="1">
      <alignment horizontal="center" vertical="center" wrapText="1"/>
    </xf>
    <xf numFmtId="0" fontId="59" fillId="3" borderId="21" xfId="0" applyFont="1" applyFill="1" applyBorder="1" applyAlignment="1">
      <alignment horizontal="center" vertical="center" wrapText="1"/>
    </xf>
    <xf numFmtId="0" fontId="59" fillId="3" borderId="173" xfId="0" applyFont="1" applyFill="1" applyBorder="1" applyAlignment="1">
      <alignment horizontal="center" vertical="center"/>
    </xf>
    <xf numFmtId="0" fontId="59" fillId="3" borderId="205" xfId="0" applyFont="1" applyFill="1" applyBorder="1" applyAlignment="1">
      <alignment horizontal="center" vertical="center"/>
    </xf>
    <xf numFmtId="0" fontId="13" fillId="0" borderId="205" xfId="0" applyFont="1" applyBorder="1" applyAlignment="1" applyProtection="1">
      <alignment horizontal="center" vertical="center"/>
      <protection locked="0"/>
    </xf>
    <xf numFmtId="0" fontId="13" fillId="0" borderId="206" xfId="0" applyFont="1" applyBorder="1" applyAlignment="1" applyProtection="1">
      <alignment horizontal="center" vertical="center"/>
      <protection locked="0"/>
    </xf>
    <xf numFmtId="0" fontId="59" fillId="3" borderId="29" xfId="0" applyFont="1" applyFill="1" applyBorder="1" applyAlignment="1">
      <alignment horizontal="center" vertical="center"/>
    </xf>
    <xf numFmtId="0" fontId="59" fillId="3" borderId="2" xfId="0" applyFont="1" applyFill="1" applyBorder="1" applyAlignment="1">
      <alignment horizontal="center" vertical="center"/>
    </xf>
    <xf numFmtId="0" fontId="7" fillId="2" borderId="2" xfId="0" applyFont="1" applyFill="1" applyBorder="1" applyAlignment="1" applyProtection="1">
      <alignment horizontal="left" vertical="center"/>
      <protection locked="0"/>
    </xf>
    <xf numFmtId="0" fontId="7" fillId="2" borderId="23" xfId="0" applyFont="1" applyFill="1" applyBorder="1" applyAlignment="1" applyProtection="1">
      <alignment horizontal="left" vertical="center"/>
      <protection locked="0"/>
    </xf>
    <xf numFmtId="0" fontId="59" fillId="3" borderId="237" xfId="0" applyFont="1" applyFill="1" applyBorder="1" applyAlignment="1">
      <alignment horizontal="center" vertical="center"/>
    </xf>
    <xf numFmtId="0" fontId="59" fillId="3" borderId="9" xfId="0" applyFont="1" applyFill="1" applyBorder="1" applyAlignment="1">
      <alignment horizontal="center" vertical="center"/>
    </xf>
    <xf numFmtId="0" fontId="7" fillId="2" borderId="19" xfId="0" applyFont="1" applyFill="1" applyBorder="1" applyAlignment="1" applyProtection="1">
      <alignment horizontal="left" vertical="center"/>
      <protection locked="0"/>
    </xf>
    <xf numFmtId="0" fontId="59" fillId="3" borderId="19" xfId="0" applyFont="1" applyFill="1" applyBorder="1" applyAlignment="1">
      <alignment horizontal="center" vertical="center"/>
    </xf>
    <xf numFmtId="176" fontId="7" fillId="2" borderId="19" xfId="0" applyNumberFormat="1" applyFont="1" applyFill="1" applyBorder="1" applyAlignment="1" applyProtection="1">
      <alignment horizontal="left" vertical="center"/>
      <protection locked="0"/>
    </xf>
    <xf numFmtId="176" fontId="7" fillId="2" borderId="25" xfId="0" applyNumberFormat="1" applyFont="1" applyFill="1" applyBorder="1" applyAlignment="1" applyProtection="1">
      <alignment horizontal="left" vertical="center"/>
      <protection locked="0"/>
    </xf>
    <xf numFmtId="0" fontId="8" fillId="3" borderId="2" xfId="0" applyFont="1" applyFill="1" applyBorder="1" applyAlignment="1">
      <alignment horizontal="left" vertical="center" wrapText="1"/>
    </xf>
    <xf numFmtId="0" fontId="7" fillId="2" borderId="178" xfId="0" applyFont="1" applyFill="1" applyBorder="1" applyAlignment="1" applyProtection="1">
      <alignment horizontal="center" vertical="center"/>
      <protection locked="0"/>
    </xf>
    <xf numFmtId="176" fontId="7" fillId="2" borderId="2" xfId="0" applyNumberFormat="1" applyFont="1" applyFill="1" applyBorder="1" applyAlignment="1" applyProtection="1">
      <alignment horizontal="left" vertical="center"/>
      <protection locked="0"/>
    </xf>
    <xf numFmtId="176" fontId="7" fillId="2" borderId="23" xfId="0" applyNumberFormat="1" applyFont="1" applyFill="1" applyBorder="1" applyAlignment="1" applyProtection="1">
      <alignment horizontal="left" vertical="center"/>
      <protection locked="0"/>
    </xf>
    <xf numFmtId="0" fontId="59" fillId="3" borderId="6" xfId="0" applyFont="1" applyFill="1" applyBorder="1" applyAlignment="1">
      <alignment horizontal="left" vertical="center"/>
    </xf>
    <xf numFmtId="0" fontId="59" fillId="3" borderId="19" xfId="0" applyFont="1" applyFill="1" applyBorder="1" applyAlignment="1">
      <alignment horizontal="left" vertical="center"/>
    </xf>
    <xf numFmtId="0" fontId="7" fillId="2" borderId="205" xfId="0" applyFont="1" applyFill="1" applyBorder="1" applyAlignment="1" applyProtection="1">
      <alignment horizontal="center" vertical="center"/>
      <protection locked="0"/>
    </xf>
    <xf numFmtId="0" fontId="7" fillId="2" borderId="206"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7" fillId="2" borderId="23" xfId="0" applyFont="1" applyFill="1" applyBorder="1" applyAlignment="1" applyProtection="1">
      <alignment horizontal="center" vertical="center"/>
      <protection locked="0"/>
    </xf>
    <xf numFmtId="0" fontId="16" fillId="0" borderId="2" xfId="0" applyFont="1" applyBorder="1" applyAlignment="1" applyProtection="1">
      <alignment horizontal="left" vertical="center"/>
      <protection locked="0"/>
    </xf>
    <xf numFmtId="0" fontId="16" fillId="0" borderId="23" xfId="0" applyFont="1" applyBorder="1" applyAlignment="1" applyProtection="1">
      <alignment horizontal="left" vertical="center"/>
      <protection locked="0"/>
    </xf>
    <xf numFmtId="0" fontId="59" fillId="3" borderId="205" xfId="0" applyFont="1" applyFill="1" applyBorder="1" applyAlignment="1">
      <alignment horizontal="right" vertical="center"/>
    </xf>
    <xf numFmtId="0" fontId="59" fillId="3" borderId="237" xfId="0" applyFont="1" applyFill="1" applyBorder="1" applyAlignment="1">
      <alignment horizontal="left" vertical="center"/>
    </xf>
    <xf numFmtId="0" fontId="59" fillId="3" borderId="9" xfId="0" applyFont="1" applyFill="1" applyBorder="1" applyAlignment="1">
      <alignment horizontal="left" vertical="center"/>
    </xf>
    <xf numFmtId="176" fontId="7" fillId="2" borderId="9" xfId="0" applyNumberFormat="1" applyFont="1" applyFill="1" applyBorder="1" applyAlignment="1" applyProtection="1">
      <alignment horizontal="left" vertical="center"/>
      <protection locked="0"/>
    </xf>
    <xf numFmtId="176" fontId="7" fillId="2" borderId="10" xfId="0" applyNumberFormat="1" applyFont="1" applyFill="1" applyBorder="1" applyAlignment="1" applyProtection="1">
      <alignment horizontal="left" vertical="center"/>
      <protection locked="0"/>
    </xf>
    <xf numFmtId="0" fontId="8" fillId="3" borderId="20" xfId="0" applyFont="1" applyFill="1" applyBorder="1" applyAlignment="1">
      <alignment horizontal="center" vertical="center" wrapText="1"/>
    </xf>
    <xf numFmtId="0" fontId="8" fillId="0" borderId="178" xfId="0" applyFont="1" applyBorder="1" applyAlignment="1">
      <alignment horizontal="center" vertical="center" wrapText="1"/>
    </xf>
    <xf numFmtId="0" fontId="8" fillId="0" borderId="178" xfId="0" applyFont="1" applyBorder="1" applyAlignment="1">
      <alignment horizontal="left" vertical="center"/>
    </xf>
    <xf numFmtId="0" fontId="67" fillId="0" borderId="0" xfId="0" applyFont="1" applyAlignment="1">
      <alignment horizontal="left" vertical="top" wrapText="1"/>
    </xf>
    <xf numFmtId="0" fontId="34" fillId="0" borderId="0" xfId="0" applyFont="1" applyAlignment="1">
      <alignment vertical="center" wrapText="1"/>
    </xf>
    <xf numFmtId="0" fontId="7" fillId="2" borderId="182" xfId="0" applyFont="1" applyFill="1" applyBorder="1" applyAlignment="1" applyProtection="1">
      <alignment horizontal="center" vertical="center"/>
      <protection locked="0"/>
    </xf>
    <xf numFmtId="0" fontId="7" fillId="2" borderId="291" xfId="0" applyFont="1" applyFill="1" applyBorder="1" applyAlignment="1" applyProtection="1">
      <alignment horizontal="center" vertical="center"/>
      <protection locked="0"/>
    </xf>
    <xf numFmtId="0" fontId="7" fillId="2" borderId="253" xfId="0" applyFont="1" applyFill="1" applyBorder="1" applyAlignment="1" applyProtection="1">
      <alignment horizontal="center" vertical="center"/>
      <protection locked="0"/>
    </xf>
    <xf numFmtId="0" fontId="8" fillId="3" borderId="16"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7" fillId="0" borderId="182" xfId="0" applyFont="1" applyFill="1" applyBorder="1" applyAlignment="1" applyProtection="1">
      <alignment horizontal="left" vertical="center"/>
      <protection locked="0"/>
    </xf>
    <xf numFmtId="0" fontId="7" fillId="0" borderId="291" xfId="0" applyFont="1" applyFill="1" applyBorder="1" applyAlignment="1" applyProtection="1">
      <alignment horizontal="left" vertical="center"/>
      <protection locked="0"/>
    </xf>
    <xf numFmtId="0" fontId="7" fillId="0" borderId="253" xfId="0" applyFont="1" applyFill="1" applyBorder="1" applyAlignment="1" applyProtection="1">
      <alignment horizontal="left" vertical="center"/>
      <protection locked="0"/>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23" xfId="0" applyFont="1" applyFill="1" applyBorder="1" applyAlignment="1">
      <alignment horizontal="left" vertical="center"/>
    </xf>
    <xf numFmtId="0" fontId="7" fillId="0" borderId="182" xfId="0" applyFont="1" applyFill="1" applyBorder="1" applyAlignment="1" applyProtection="1">
      <alignment horizontal="left" vertical="center" wrapText="1"/>
      <protection locked="0"/>
    </xf>
    <xf numFmtId="0" fontId="13" fillId="0" borderId="291" xfId="0" applyFont="1" applyFill="1" applyBorder="1" applyAlignment="1" applyProtection="1">
      <alignment horizontal="left" vertical="center" wrapText="1"/>
      <protection locked="0"/>
    </xf>
    <xf numFmtId="0" fontId="13" fillId="0" borderId="253" xfId="0" applyFont="1" applyFill="1" applyBorder="1" applyAlignment="1" applyProtection="1">
      <alignment horizontal="left" vertical="center" wrapText="1"/>
      <protection locked="0"/>
    </xf>
    <xf numFmtId="0" fontId="13" fillId="0" borderId="0" xfId="0" applyFont="1" applyFill="1" applyAlignment="1">
      <alignment vertical="center" wrapText="1"/>
    </xf>
    <xf numFmtId="0" fontId="8" fillId="0" borderId="0" xfId="0" applyFont="1" applyFill="1" applyAlignment="1">
      <alignment horizontal="left" vertical="center" wrapText="1"/>
    </xf>
    <xf numFmtId="0" fontId="11" fillId="0" borderId="0" xfId="0" applyFont="1" applyFill="1" applyAlignment="1">
      <alignment horizontal="left" vertical="center"/>
    </xf>
    <xf numFmtId="0" fontId="68" fillId="0" borderId="176" xfId="6" applyFont="1" applyBorder="1" applyAlignment="1">
      <alignment horizontal="left" vertical="center"/>
    </xf>
    <xf numFmtId="0" fontId="68" fillId="0" borderId="178" xfId="6" applyFont="1" applyBorder="1" applyAlignment="1">
      <alignment horizontal="left" vertical="center"/>
    </xf>
    <xf numFmtId="0" fontId="68" fillId="0" borderId="0" xfId="6" applyFont="1" applyAlignment="1">
      <alignment horizontal="left" vertical="center"/>
    </xf>
    <xf numFmtId="0" fontId="73" fillId="0" borderId="5" xfId="6" applyFont="1" applyBorder="1" applyAlignment="1">
      <alignment horizontal="center" vertical="center" wrapText="1"/>
    </xf>
    <xf numFmtId="0" fontId="73" fillId="0" borderId="0" xfId="6" applyFont="1" applyAlignment="1">
      <alignment horizontal="center" vertical="center" wrapText="1"/>
    </xf>
    <xf numFmtId="0" fontId="73" fillId="0" borderId="11" xfId="6" applyFont="1" applyBorder="1" applyAlignment="1">
      <alignment horizontal="center" vertical="center" wrapText="1"/>
    </xf>
    <xf numFmtId="0" fontId="73" fillId="0" borderId="151" xfId="6" applyFont="1" applyBorder="1" applyAlignment="1">
      <alignment horizontal="center" vertical="center" wrapText="1"/>
    </xf>
    <xf numFmtId="0" fontId="73" fillId="0" borderId="76" xfId="6" applyFont="1" applyBorder="1" applyAlignment="1">
      <alignment horizontal="center" vertical="center" wrapText="1"/>
    </xf>
    <xf numFmtId="0" fontId="73" fillId="0" borderId="152" xfId="6" applyFont="1" applyBorder="1" applyAlignment="1">
      <alignment horizontal="center" vertical="center" wrapText="1"/>
    </xf>
    <xf numFmtId="0" fontId="68" fillId="3" borderId="254" xfId="6" applyFont="1" applyFill="1" applyBorder="1" applyAlignment="1">
      <alignment horizontal="center" vertical="center"/>
    </xf>
    <xf numFmtId="0" fontId="68" fillId="3" borderId="239" xfId="6" applyFont="1" applyFill="1" applyBorder="1" applyAlignment="1">
      <alignment horizontal="center" vertical="center"/>
    </xf>
    <xf numFmtId="0" fontId="68" fillId="3" borderId="255" xfId="6" applyFont="1" applyFill="1" applyBorder="1" applyAlignment="1">
      <alignment horizontal="center" vertical="center"/>
    </xf>
    <xf numFmtId="0" fontId="68" fillId="3" borderId="151" xfId="6" applyFont="1" applyFill="1" applyBorder="1" applyAlignment="1">
      <alignment horizontal="center" vertical="center"/>
    </xf>
    <xf numFmtId="0" fontId="68" fillId="3" borderId="76" xfId="6" applyFont="1" applyFill="1" applyBorder="1" applyAlignment="1">
      <alignment horizontal="center" vertical="center"/>
    </xf>
    <xf numFmtId="0" fontId="68" fillId="3" borderId="75" xfId="6" applyFont="1" applyFill="1" applyBorder="1" applyAlignment="1">
      <alignment horizontal="center" vertical="center"/>
    </xf>
    <xf numFmtId="0" fontId="68" fillId="0" borderId="151" xfId="6" applyFont="1" applyBorder="1" applyAlignment="1">
      <alignment horizontal="center" vertical="center"/>
    </xf>
    <xf numFmtId="0" fontId="68" fillId="0" borderId="76" xfId="6" applyFont="1" applyBorder="1" applyAlignment="1">
      <alignment horizontal="center" vertical="center"/>
    </xf>
    <xf numFmtId="0" fontId="68" fillId="3" borderId="76" xfId="6" applyFont="1" applyFill="1" applyBorder="1" applyAlignment="1">
      <alignment horizontal="left" vertical="center"/>
    </xf>
    <xf numFmtId="0" fontId="68" fillId="3" borderId="152" xfId="6" applyFont="1" applyFill="1" applyBorder="1" applyAlignment="1">
      <alignment horizontal="left" vertical="center"/>
    </xf>
    <xf numFmtId="0" fontId="68" fillId="3" borderId="239" xfId="6" applyFont="1" applyFill="1" applyBorder="1" applyAlignment="1">
      <alignment vertical="center"/>
    </xf>
    <xf numFmtId="0" fontId="68" fillId="0" borderId="176" xfId="6" applyFont="1" applyBorder="1" applyAlignment="1">
      <alignment horizontal="left" vertical="center" wrapText="1"/>
    </xf>
    <xf numFmtId="0" fontId="68" fillId="0" borderId="182" xfId="6" applyFont="1" applyBorder="1" applyAlignment="1">
      <alignment horizontal="left" vertical="center"/>
    </xf>
    <xf numFmtId="49" fontId="68" fillId="3" borderId="254" xfId="6" applyNumberFormat="1" applyFont="1" applyFill="1" applyBorder="1" applyAlignment="1">
      <alignment horizontal="center" vertical="center"/>
    </xf>
    <xf numFmtId="49" fontId="68" fillId="3" borderId="239" xfId="6" applyNumberFormat="1" applyFont="1" applyFill="1" applyBorder="1" applyAlignment="1">
      <alignment horizontal="center" vertical="center"/>
    </xf>
    <xf numFmtId="185" fontId="68" fillId="3" borderId="254" xfId="6" applyNumberFormat="1" applyFont="1" applyFill="1" applyBorder="1" applyAlignment="1">
      <alignment horizontal="center" vertical="center"/>
    </xf>
    <xf numFmtId="185" fontId="68" fillId="3" borderId="239" xfId="6" applyNumberFormat="1" applyFont="1" applyFill="1" applyBorder="1" applyAlignment="1">
      <alignment horizontal="center" vertical="center"/>
    </xf>
    <xf numFmtId="185" fontId="68" fillId="3" borderId="255" xfId="6" applyNumberFormat="1" applyFont="1" applyFill="1" applyBorder="1" applyAlignment="1">
      <alignment horizontal="center" vertical="center"/>
    </xf>
    <xf numFmtId="185" fontId="68" fillId="3" borderId="151" xfId="6" applyNumberFormat="1" applyFont="1" applyFill="1" applyBorder="1" applyAlignment="1">
      <alignment horizontal="center" vertical="center"/>
    </xf>
    <xf numFmtId="185" fontId="68" fillId="3" borderId="76" xfId="6" applyNumberFormat="1" applyFont="1" applyFill="1" applyBorder="1" applyAlignment="1">
      <alignment horizontal="center" vertical="center"/>
    </xf>
    <xf numFmtId="185" fontId="68" fillId="3" borderId="75" xfId="6" applyNumberFormat="1" applyFont="1" applyFill="1" applyBorder="1" applyAlignment="1">
      <alignment horizontal="center" vertical="center"/>
    </xf>
    <xf numFmtId="0" fontId="68" fillId="0" borderId="0" xfId="6" applyFont="1" applyAlignment="1">
      <alignment horizontal="left" vertical="center" wrapText="1"/>
    </xf>
    <xf numFmtId="0" fontId="68" fillId="0" borderId="5" xfId="6" applyFont="1" applyBorder="1" applyAlignment="1">
      <alignment horizontal="left" vertical="center"/>
    </xf>
    <xf numFmtId="0" fontId="74" fillId="3" borderId="0" xfId="6" applyFont="1" applyFill="1" applyAlignment="1">
      <alignment horizontal="left" vertical="center"/>
    </xf>
    <xf numFmtId="0" fontId="74" fillId="3" borderId="11" xfId="6" applyFont="1" applyFill="1" applyBorder="1" applyAlignment="1">
      <alignment horizontal="left" vertical="center"/>
    </xf>
    <xf numFmtId="0" fontId="55" fillId="0" borderId="81" xfId="6" applyFont="1" applyFill="1" applyBorder="1" applyAlignment="1">
      <alignment horizontal="left" vertical="center" wrapText="1"/>
    </xf>
    <xf numFmtId="0" fontId="55" fillId="0" borderId="72" xfId="6" applyFont="1" applyFill="1" applyBorder="1" applyAlignment="1">
      <alignment horizontal="left" vertical="center"/>
    </xf>
    <xf numFmtId="0" fontId="55" fillId="0" borderId="79" xfId="6" applyFont="1" applyFill="1" applyBorder="1" applyAlignment="1">
      <alignment horizontal="left" vertical="center"/>
    </xf>
    <xf numFmtId="0" fontId="55" fillId="0" borderId="0" xfId="6" applyFont="1" applyFill="1" applyAlignment="1">
      <alignment horizontal="left" vertical="center"/>
    </xf>
    <xf numFmtId="0" fontId="55" fillId="0" borderId="11" xfId="6" applyFont="1" applyFill="1" applyBorder="1" applyAlignment="1">
      <alignment horizontal="left" vertical="center"/>
    </xf>
    <xf numFmtId="0" fontId="55" fillId="0" borderId="77" xfId="6" applyFont="1" applyFill="1" applyBorder="1" applyAlignment="1">
      <alignment horizontal="left" vertical="center"/>
    </xf>
    <xf numFmtId="0" fontId="55" fillId="0" borderId="76" xfId="6" applyFont="1" applyFill="1" applyBorder="1" applyAlignment="1">
      <alignment horizontal="left" vertical="center"/>
    </xf>
    <xf numFmtId="0" fontId="55" fillId="0" borderId="152" xfId="6" applyFont="1" applyFill="1" applyBorder="1" applyAlignment="1">
      <alignment horizontal="left" vertical="center"/>
    </xf>
    <xf numFmtId="0" fontId="73" fillId="0" borderId="71" xfId="6" applyFont="1" applyBorder="1" applyAlignment="1">
      <alignment horizontal="center" vertical="center"/>
    </xf>
    <xf numFmtId="0" fontId="73" fillId="0" borderId="72" xfId="6" applyFont="1" applyBorder="1" applyAlignment="1">
      <alignment horizontal="center" vertical="center"/>
    </xf>
    <xf numFmtId="0" fontId="68" fillId="3" borderId="72" xfId="6" applyFont="1" applyFill="1" applyBorder="1" applyAlignment="1">
      <alignment horizontal="left" vertical="center"/>
    </xf>
    <xf numFmtId="0" fontId="68" fillId="3" borderId="73" xfId="6" applyFont="1" applyFill="1" applyBorder="1" applyAlignment="1">
      <alignment horizontal="left" vertical="center"/>
    </xf>
    <xf numFmtId="0" fontId="68" fillId="0" borderId="239" xfId="6" applyFont="1" applyBorder="1" applyAlignment="1" applyProtection="1">
      <alignment horizontal="center" vertical="center"/>
      <protection locked="0"/>
    </xf>
    <xf numFmtId="0" fontId="68" fillId="0" borderId="76" xfId="6" applyFont="1" applyBorder="1" applyAlignment="1" applyProtection="1">
      <alignment horizontal="center" vertical="center"/>
      <protection locked="0"/>
    </xf>
    <xf numFmtId="0" fontId="68" fillId="0" borderId="239" xfId="6" applyFont="1" applyBorder="1" applyAlignment="1">
      <alignment horizontal="center" vertical="center"/>
    </xf>
    <xf numFmtId="0" fontId="68" fillId="0" borderId="251" xfId="6" applyFont="1" applyBorder="1" applyAlignment="1">
      <alignment horizontal="center" vertical="center"/>
    </xf>
    <xf numFmtId="0" fontId="68" fillId="0" borderId="152" xfId="6" applyFont="1" applyBorder="1" applyAlignment="1">
      <alignment horizontal="center" vertical="center"/>
    </xf>
    <xf numFmtId="0" fontId="68" fillId="0" borderId="254" xfId="6" applyFont="1" applyBorder="1" applyAlignment="1">
      <alignment horizontal="center" vertical="center" wrapText="1"/>
    </xf>
    <xf numFmtId="187" fontId="68" fillId="3" borderId="254" xfId="6" applyNumberFormat="1" applyFont="1" applyFill="1" applyBorder="1" applyAlignment="1">
      <alignment horizontal="center" vertical="center"/>
    </xf>
    <xf numFmtId="187" fontId="68" fillId="3" borderId="239" xfId="6" applyNumberFormat="1" applyFont="1" applyFill="1" applyBorder="1" applyAlignment="1">
      <alignment horizontal="center" vertical="center"/>
    </xf>
    <xf numFmtId="187" fontId="68" fillId="3" borderId="251" xfId="6" applyNumberFormat="1" applyFont="1" applyFill="1" applyBorder="1" applyAlignment="1">
      <alignment horizontal="center" vertical="center"/>
    </xf>
    <xf numFmtId="187" fontId="68" fillId="3" borderId="151" xfId="6" applyNumberFormat="1" applyFont="1" applyFill="1" applyBorder="1" applyAlignment="1">
      <alignment horizontal="center" vertical="center"/>
    </xf>
    <xf numFmtId="187" fontId="68" fillId="3" borderId="76" xfId="6" applyNumberFormat="1" applyFont="1" applyFill="1" applyBorder="1" applyAlignment="1">
      <alignment horizontal="center" vertical="center"/>
    </xf>
    <xf numFmtId="187" fontId="68" fillId="3" borderId="152" xfId="6" applyNumberFormat="1" applyFont="1" applyFill="1" applyBorder="1" applyAlignment="1">
      <alignment horizontal="center" vertical="center"/>
    </xf>
    <xf numFmtId="0" fontId="75" fillId="3" borderId="0" xfId="6" applyFont="1" applyFill="1" applyAlignment="1">
      <alignment horizontal="distributed" vertical="distributed"/>
    </xf>
    <xf numFmtId="0" fontId="16" fillId="3" borderId="0" xfId="0" applyFont="1" applyFill="1" applyAlignment="1">
      <alignment horizontal="distributed" vertical="distributed"/>
    </xf>
    <xf numFmtId="0" fontId="68" fillId="3" borderId="71" xfId="6" applyFont="1" applyFill="1" applyBorder="1" applyAlignment="1">
      <alignment horizontal="center" vertical="center"/>
    </xf>
    <xf numFmtId="0" fontId="68" fillId="3" borderId="72" xfId="6" applyFont="1" applyFill="1" applyBorder="1" applyAlignment="1">
      <alignment horizontal="center" vertical="center"/>
    </xf>
    <xf numFmtId="0" fontId="68" fillId="3" borderId="73" xfId="6" applyFont="1" applyFill="1" applyBorder="1" applyAlignment="1">
      <alignment horizontal="center" vertical="center"/>
    </xf>
    <xf numFmtId="0" fontId="68" fillId="3" borderId="5" xfId="6" applyFont="1" applyFill="1" applyBorder="1" applyAlignment="1">
      <alignment horizontal="center" vertical="center"/>
    </xf>
    <xf numFmtId="0" fontId="68" fillId="3" borderId="0" xfId="6" applyFont="1" applyFill="1" applyAlignment="1">
      <alignment horizontal="center" vertical="center"/>
    </xf>
    <xf numFmtId="0" fontId="68" fillId="3" borderId="11" xfId="6" applyFont="1" applyFill="1" applyBorder="1" applyAlignment="1">
      <alignment horizontal="center" vertical="center"/>
    </xf>
    <xf numFmtId="0" fontId="68" fillId="3" borderId="237" xfId="6" applyFont="1" applyFill="1" applyBorder="1" applyAlignment="1">
      <alignment horizontal="center" vertical="center"/>
    </xf>
    <xf numFmtId="0" fontId="68" fillId="3" borderId="9" xfId="6" applyFont="1" applyFill="1" applyBorder="1" applyAlignment="1">
      <alignment horizontal="center" vertical="center"/>
    </xf>
    <xf numFmtId="0" fontId="68" fillId="3" borderId="10" xfId="6" applyFont="1" applyFill="1" applyBorder="1" applyAlignment="1">
      <alignment horizontal="center" vertical="center"/>
    </xf>
    <xf numFmtId="0" fontId="74" fillId="3" borderId="71" xfId="6" applyFont="1" applyFill="1" applyBorder="1" applyAlignment="1">
      <alignment horizontal="center" vertical="center" wrapText="1"/>
    </xf>
    <xf numFmtId="0" fontId="74" fillId="3" borderId="72" xfId="6" applyFont="1" applyFill="1" applyBorder="1" applyAlignment="1">
      <alignment horizontal="center" vertical="center" wrapText="1"/>
    </xf>
    <xf numFmtId="0" fontId="74" fillId="3" borderId="80" xfId="6" applyFont="1" applyFill="1" applyBorder="1" applyAlignment="1">
      <alignment horizontal="center" vertical="center" wrapText="1"/>
    </xf>
    <xf numFmtId="0" fontId="74" fillId="3" borderId="5" xfId="6" applyFont="1" applyFill="1" applyBorder="1" applyAlignment="1">
      <alignment horizontal="center" vertical="center" wrapText="1"/>
    </xf>
    <xf numFmtId="0" fontId="74" fillId="3" borderId="0" xfId="6" applyFont="1" applyFill="1" applyAlignment="1">
      <alignment horizontal="center" vertical="center" wrapText="1"/>
    </xf>
    <xf numFmtId="0" fontId="74" fillId="3" borderId="78" xfId="6" applyFont="1" applyFill="1" applyBorder="1" applyAlignment="1">
      <alignment horizontal="center" vertical="center" wrapText="1"/>
    </xf>
    <xf numFmtId="0" fontId="74" fillId="3" borderId="237" xfId="6" applyFont="1" applyFill="1" applyBorder="1" applyAlignment="1">
      <alignment horizontal="center" vertical="center" wrapText="1"/>
    </xf>
    <xf numFmtId="0" fontId="74" fillId="3" borderId="9" xfId="6" applyFont="1" applyFill="1" applyBorder="1" applyAlignment="1">
      <alignment horizontal="center" vertical="center" wrapText="1"/>
    </xf>
    <xf numFmtId="0" fontId="74" fillId="3" borderId="149" xfId="6" applyFont="1" applyFill="1" applyBorder="1" applyAlignment="1">
      <alignment horizontal="center" vertical="center" wrapText="1"/>
    </xf>
    <xf numFmtId="0" fontId="68" fillId="0" borderId="79" xfId="6" applyFont="1" applyBorder="1" applyAlignment="1">
      <alignment horizontal="center" vertical="center" wrapText="1"/>
    </xf>
    <xf numFmtId="0" fontId="68" fillId="0" borderId="0" xfId="6" applyFont="1" applyAlignment="1">
      <alignment horizontal="center" vertical="center"/>
    </xf>
    <xf numFmtId="0" fontId="68" fillId="0" borderId="77" xfId="6" applyFont="1" applyBorder="1" applyAlignment="1">
      <alignment horizontal="center" vertical="center"/>
    </xf>
    <xf numFmtId="0" fontId="68" fillId="0" borderId="254" xfId="6" applyFont="1" applyBorder="1" applyAlignment="1">
      <alignment horizontal="center" vertical="center"/>
    </xf>
    <xf numFmtId="0" fontId="94" fillId="0" borderId="0" xfId="6" applyFont="1" applyAlignment="1" applyProtection="1">
      <alignment horizontal="center" vertical="center" wrapText="1"/>
      <protection locked="0"/>
    </xf>
    <xf numFmtId="0" fontId="68" fillId="0" borderId="81" xfId="6" applyFont="1" applyBorder="1" applyAlignment="1">
      <alignment horizontal="left" vertical="center" wrapText="1"/>
    </xf>
    <xf numFmtId="0" fontId="68" fillId="0" borderId="72" xfId="6" applyFont="1" applyBorder="1" applyAlignment="1">
      <alignment horizontal="left" vertical="center" wrapText="1"/>
    </xf>
    <xf numFmtId="0" fontId="68" fillId="0" borderId="73" xfId="6" applyFont="1" applyBorder="1" applyAlignment="1">
      <alignment horizontal="left" vertical="center" wrapText="1"/>
    </xf>
    <xf numFmtId="0" fontId="68" fillId="0" borderId="79" xfId="6" applyFont="1" applyBorder="1" applyAlignment="1">
      <alignment horizontal="left" vertical="center" wrapText="1"/>
    </xf>
    <xf numFmtId="0" fontId="68" fillId="0" borderId="11" xfId="6" applyFont="1" applyBorder="1" applyAlignment="1">
      <alignment horizontal="left" vertical="center" wrapText="1"/>
    </xf>
    <xf numFmtId="0" fontId="68" fillId="0" borderId="150" xfId="6" applyFont="1" applyBorder="1" applyAlignment="1">
      <alignment horizontal="left" vertical="center" wrapText="1"/>
    </xf>
    <xf numFmtId="0" fontId="68" fillId="0" borderId="9" xfId="6" applyFont="1" applyBorder="1" applyAlignment="1">
      <alignment horizontal="left" vertical="center" wrapText="1"/>
    </xf>
    <xf numFmtId="0" fontId="68" fillId="0" borderId="10" xfId="6" applyFont="1" applyBorder="1" applyAlignment="1">
      <alignment horizontal="left" vertical="center" wrapText="1"/>
    </xf>
    <xf numFmtId="49" fontId="68" fillId="0" borderId="143" xfId="6" applyNumberFormat="1" applyFont="1" applyBorder="1" applyAlignment="1" applyProtection="1">
      <alignment horizontal="center" vertical="center"/>
      <protection locked="0"/>
    </xf>
    <xf numFmtId="49" fontId="68" fillId="0" borderId="178" xfId="6" applyNumberFormat="1" applyFont="1" applyBorder="1" applyAlignment="1" applyProtection="1">
      <alignment horizontal="center" vertical="center"/>
      <protection locked="0"/>
    </xf>
    <xf numFmtId="0" fontId="68" fillId="0" borderId="178" xfId="6" applyFont="1" applyBorder="1" applyAlignment="1">
      <alignment horizontal="left" vertical="center" wrapText="1"/>
    </xf>
    <xf numFmtId="0" fontId="74" fillId="3" borderId="254" xfId="6" applyFont="1" applyFill="1" applyBorder="1" applyAlignment="1">
      <alignment horizontal="center" vertical="center"/>
    </xf>
    <xf numFmtId="0" fontId="74" fillId="3" borderId="239" xfId="6" applyFont="1" applyFill="1" applyBorder="1" applyAlignment="1">
      <alignment horizontal="center" vertical="center"/>
    </xf>
    <xf numFmtId="0" fontId="74" fillId="3" borderId="255" xfId="6" applyFont="1" applyFill="1" applyBorder="1" applyAlignment="1">
      <alignment horizontal="center" vertical="center"/>
    </xf>
    <xf numFmtId="0" fontId="74" fillId="3" borderId="151" xfId="6" applyFont="1" applyFill="1" applyBorder="1" applyAlignment="1">
      <alignment horizontal="center" vertical="center"/>
    </xf>
    <xf numFmtId="0" fontId="74" fillId="3" borderId="76" xfId="6" applyFont="1" applyFill="1" applyBorder="1" applyAlignment="1">
      <alignment horizontal="center" vertical="center"/>
    </xf>
    <xf numFmtId="0" fontId="74" fillId="3" borderId="75" xfId="6" applyFont="1" applyFill="1" applyBorder="1" applyAlignment="1">
      <alignment horizontal="center" vertical="center"/>
    </xf>
    <xf numFmtId="0" fontId="68" fillId="0" borderId="81" xfId="6" applyFont="1" applyBorder="1" applyAlignment="1">
      <alignment horizontal="center" vertical="center" wrapText="1"/>
    </xf>
    <xf numFmtId="0" fontId="68" fillId="0" borderId="72" xfId="6" applyFont="1" applyBorder="1" applyAlignment="1">
      <alignment horizontal="center" vertical="center" wrapText="1"/>
    </xf>
    <xf numFmtId="0" fontId="68" fillId="0" borderId="73" xfId="6" applyFont="1" applyBorder="1" applyAlignment="1">
      <alignment horizontal="center" vertical="center" wrapText="1"/>
    </xf>
    <xf numFmtId="0" fontId="68" fillId="0" borderId="150" xfId="6" applyFont="1" applyBorder="1" applyAlignment="1">
      <alignment horizontal="center" vertical="center" wrapText="1"/>
    </xf>
    <xf numFmtId="0" fontId="68" fillId="0" borderId="9" xfId="6" applyFont="1" applyBorder="1" applyAlignment="1">
      <alignment horizontal="center" vertical="center" wrapText="1"/>
    </xf>
    <xf numFmtId="0" fontId="68" fillId="0" borderId="10" xfId="6" applyFont="1" applyBorder="1" applyAlignment="1">
      <alignment horizontal="center" vertical="center" wrapText="1"/>
    </xf>
    <xf numFmtId="0" fontId="55" fillId="0" borderId="5" xfId="6" applyFont="1" applyBorder="1" applyAlignment="1">
      <alignment horizontal="left" vertical="center" wrapText="1"/>
    </xf>
    <xf numFmtId="0" fontId="55" fillId="0" borderId="0" xfId="6" applyFont="1" applyAlignment="1">
      <alignment horizontal="left" vertical="center" wrapText="1"/>
    </xf>
    <xf numFmtId="0" fontId="55" fillId="0" borderId="239" xfId="6" applyFont="1" applyBorder="1" applyAlignment="1">
      <alignment horizontal="left" vertical="center" wrapText="1"/>
    </xf>
    <xf numFmtId="0" fontId="55" fillId="0" borderId="255" xfId="6" applyFont="1" applyBorder="1" applyAlignment="1">
      <alignment horizontal="left" vertical="center" wrapText="1"/>
    </xf>
    <xf numFmtId="0" fontId="55" fillId="0" borderId="237" xfId="6" applyFont="1" applyBorder="1" applyAlignment="1">
      <alignment horizontal="left" vertical="center" wrapText="1"/>
    </xf>
    <xf numFmtId="0" fontId="55" fillId="0" borderId="9" xfId="6" applyFont="1" applyBorder="1" applyAlignment="1">
      <alignment horizontal="left" vertical="center" wrapText="1"/>
    </xf>
    <xf numFmtId="0" fontId="55" fillId="0" borderId="149" xfId="6" applyFont="1" applyBorder="1" applyAlignment="1">
      <alignment horizontal="left" vertical="center" wrapText="1"/>
    </xf>
    <xf numFmtId="176" fontId="72" fillId="3" borderId="0" xfId="6" applyNumberFormat="1" applyFont="1" applyFill="1" applyAlignment="1">
      <alignment horizontal="center" vertical="center"/>
    </xf>
    <xf numFmtId="0" fontId="68" fillId="0" borderId="71" xfId="6" applyFont="1" applyBorder="1" applyAlignment="1">
      <alignment horizontal="center" vertical="center" wrapText="1"/>
    </xf>
    <xf numFmtId="0" fontId="68" fillId="0" borderId="5" xfId="6" applyFont="1" applyBorder="1" applyAlignment="1">
      <alignment horizontal="center" vertical="center" wrapText="1"/>
    </xf>
    <xf numFmtId="0" fontId="68" fillId="0" borderId="0" xfId="6" applyFont="1" applyAlignment="1">
      <alignment horizontal="center" vertical="center" wrapText="1"/>
    </xf>
    <xf numFmtId="0" fontId="68" fillId="0" borderId="11" xfId="6" applyFont="1" applyBorder="1" applyAlignment="1">
      <alignment horizontal="center" vertical="center" wrapText="1"/>
    </xf>
    <xf numFmtId="0" fontId="68" fillId="0" borderId="237" xfId="6" applyFont="1" applyBorder="1" applyAlignment="1">
      <alignment horizontal="center" vertical="center" wrapText="1"/>
    </xf>
    <xf numFmtId="0" fontId="73" fillId="0" borderId="254" xfId="6" applyFont="1" applyBorder="1" applyAlignment="1">
      <alignment horizontal="center" vertical="center" wrapText="1"/>
    </xf>
    <xf numFmtId="0" fontId="73" fillId="0" borderId="239" xfId="6" applyFont="1" applyBorder="1" applyAlignment="1">
      <alignment horizontal="center" vertical="center"/>
    </xf>
    <xf numFmtId="0" fontId="73" fillId="0" borderId="151" xfId="6" applyFont="1" applyBorder="1" applyAlignment="1">
      <alignment horizontal="center" vertical="center"/>
    </xf>
    <xf numFmtId="0" fontId="73" fillId="0" borderId="76" xfId="6" applyFont="1" applyBorder="1" applyAlignment="1">
      <alignment horizontal="center" vertical="center"/>
    </xf>
    <xf numFmtId="0" fontId="68" fillId="0" borderId="255" xfId="6" applyFont="1" applyBorder="1" applyAlignment="1">
      <alignment horizontal="center" vertical="center"/>
    </xf>
    <xf numFmtId="0" fontId="68" fillId="0" borderId="75" xfId="6" applyFont="1" applyBorder="1" applyAlignment="1">
      <alignment horizontal="center" vertical="center"/>
    </xf>
    <xf numFmtId="0" fontId="68" fillId="0" borderId="240" xfId="6" applyFont="1" applyBorder="1" applyAlignment="1">
      <alignment horizontal="center" vertical="center" wrapText="1"/>
    </xf>
    <xf numFmtId="0" fontId="73" fillId="3" borderId="71" xfId="6" applyFont="1" applyFill="1" applyBorder="1" applyAlignment="1">
      <alignment horizontal="center" vertical="center"/>
    </xf>
    <xf numFmtId="0" fontId="73" fillId="3" borderId="72" xfId="6" applyFont="1" applyFill="1" applyBorder="1" applyAlignment="1">
      <alignment horizontal="center" vertical="center"/>
    </xf>
    <xf numFmtId="0" fontId="68" fillId="0" borderId="71" xfId="6" applyFont="1" applyBorder="1" applyAlignment="1">
      <alignment horizontal="left" vertical="center" wrapText="1"/>
    </xf>
    <xf numFmtId="0" fontId="68" fillId="0" borderId="5" xfId="6" applyFont="1" applyBorder="1" applyAlignment="1">
      <alignment horizontal="left" vertical="center" wrapText="1"/>
    </xf>
    <xf numFmtId="0" fontId="68" fillId="0" borderId="237" xfId="6" applyFont="1" applyBorder="1" applyAlignment="1">
      <alignment horizontal="left" vertical="center" wrapText="1"/>
    </xf>
    <xf numFmtId="0" fontId="68" fillId="0" borderId="78" xfId="6" applyFont="1" applyBorder="1" applyAlignment="1">
      <alignment horizontal="center" vertical="center"/>
    </xf>
    <xf numFmtId="0" fontId="68" fillId="0" borderId="72" xfId="6" applyFont="1" applyBorder="1" applyAlignment="1">
      <alignment horizontal="center" vertical="center"/>
    </xf>
    <xf numFmtId="0" fontId="68" fillId="0" borderId="9" xfId="6" applyFont="1" applyBorder="1" applyAlignment="1">
      <alignment horizontal="center" vertical="center"/>
    </xf>
    <xf numFmtId="0" fontId="68" fillId="0" borderId="72" xfId="6" applyFont="1" applyBorder="1" applyAlignment="1" applyProtection="1">
      <alignment horizontal="center" vertical="center"/>
      <protection locked="0"/>
    </xf>
    <xf numFmtId="0" fontId="68" fillId="0" borderId="9" xfId="6" applyFont="1" applyBorder="1" applyAlignment="1" applyProtection="1">
      <alignment horizontal="center" vertical="center"/>
      <protection locked="0"/>
    </xf>
    <xf numFmtId="0" fontId="68" fillId="0" borderId="73" xfId="6" applyFont="1" applyBorder="1" applyAlignment="1">
      <alignment horizontal="center" vertical="center"/>
    </xf>
    <xf numFmtId="0" fontId="68" fillId="0" borderId="10" xfId="6" applyFont="1" applyBorder="1" applyAlignment="1">
      <alignment horizontal="center" vertical="center"/>
    </xf>
    <xf numFmtId="0" fontId="68" fillId="0" borderId="176" xfId="6" applyFont="1" applyBorder="1" applyAlignment="1" applyProtection="1">
      <alignment horizontal="center" vertical="center"/>
      <protection locked="0"/>
    </xf>
    <xf numFmtId="0" fontId="68" fillId="0" borderId="178" xfId="6" applyFont="1" applyBorder="1" applyAlignment="1" applyProtection="1">
      <alignment horizontal="center" vertical="center"/>
      <protection locked="0"/>
    </xf>
    <xf numFmtId="0" fontId="68" fillId="0" borderId="177" xfId="6" applyFont="1" applyBorder="1" applyAlignment="1" applyProtection="1">
      <alignment horizontal="center" vertical="center"/>
      <protection locked="0"/>
    </xf>
    <xf numFmtId="0" fontId="68" fillId="3" borderId="144" xfId="6" applyFont="1" applyFill="1" applyBorder="1" applyAlignment="1">
      <alignment horizontal="center" vertical="center"/>
    </xf>
    <xf numFmtId="0" fontId="68" fillId="3" borderId="141" xfId="6" applyFont="1" applyFill="1" applyBorder="1" applyAlignment="1">
      <alignment horizontal="center" vertical="center"/>
    </xf>
    <xf numFmtId="0" fontId="68" fillId="3" borderId="145" xfId="6" applyFont="1" applyFill="1" applyBorder="1" applyAlignment="1">
      <alignment horizontal="center" vertical="center"/>
    </xf>
    <xf numFmtId="0" fontId="75" fillId="0" borderId="240" xfId="6" applyFont="1" applyBorder="1" applyAlignment="1">
      <alignment horizontal="left" vertical="center" wrapText="1"/>
    </xf>
    <xf numFmtId="0" fontId="75" fillId="0" borderId="239" xfId="6" applyFont="1" applyBorder="1" applyAlignment="1">
      <alignment horizontal="left" vertical="center" wrapText="1"/>
    </xf>
    <xf numFmtId="0" fontId="75" fillId="0" borderId="79" xfId="6" applyFont="1" applyBorder="1" applyAlignment="1">
      <alignment horizontal="left" vertical="center" wrapText="1"/>
    </xf>
    <xf numFmtId="0" fontId="75" fillId="0" borderId="0" xfId="6" applyFont="1" applyAlignment="1">
      <alignment horizontal="left" vertical="center" wrapText="1"/>
    </xf>
    <xf numFmtId="0" fontId="75" fillId="0" borderId="150" xfId="6" applyFont="1" applyBorder="1" applyAlignment="1">
      <alignment horizontal="left" vertical="center" wrapText="1"/>
    </xf>
    <xf numFmtId="0" fontId="75" fillId="0" borderId="9" xfId="6" applyFont="1" applyBorder="1" applyAlignment="1">
      <alignment horizontal="left" vertical="center" wrapText="1"/>
    </xf>
    <xf numFmtId="0" fontId="68" fillId="0" borderId="240" xfId="6" applyFont="1" applyBorder="1" applyAlignment="1" applyProtection="1">
      <alignment horizontal="center" vertical="center"/>
      <protection locked="0"/>
    </xf>
    <xf numFmtId="0" fontId="68" fillId="0" borderId="255" xfId="6" applyFont="1" applyBorder="1" applyAlignment="1" applyProtection="1">
      <alignment horizontal="center" vertical="center"/>
      <protection locked="0"/>
    </xf>
    <xf numFmtId="0" fontId="68" fillId="0" borderId="79" xfId="6" applyFont="1" applyBorder="1" applyAlignment="1" applyProtection="1">
      <alignment horizontal="center" vertical="center"/>
      <protection locked="0"/>
    </xf>
    <xf numFmtId="0" fontId="68" fillId="0" borderId="0" xfId="6" applyFont="1" applyAlignment="1" applyProtection="1">
      <alignment horizontal="center" vertical="center"/>
      <protection locked="0"/>
    </xf>
    <xf numFmtId="0" fontId="68" fillId="0" borderId="78" xfId="6" applyFont="1" applyBorder="1" applyAlignment="1" applyProtection="1">
      <alignment horizontal="center" vertical="center"/>
      <protection locked="0"/>
    </xf>
    <xf numFmtId="0" fontId="68" fillId="0" borderId="150" xfId="6" applyFont="1" applyBorder="1" applyAlignment="1" applyProtection="1">
      <alignment horizontal="center" vertical="center"/>
      <protection locked="0"/>
    </xf>
    <xf numFmtId="0" fontId="68" fillId="0" borderId="149" xfId="6" applyFont="1" applyBorder="1" applyAlignment="1" applyProtection="1">
      <alignment horizontal="center" vertical="center"/>
      <protection locked="0"/>
    </xf>
    <xf numFmtId="0" fontId="68" fillId="0" borderId="148" xfId="6" applyFont="1" applyBorder="1" applyAlignment="1">
      <alignment horizontal="left" vertical="center" wrapText="1"/>
    </xf>
    <xf numFmtId="0" fontId="68" fillId="0" borderId="143" xfId="6" applyFont="1" applyBorder="1" applyAlignment="1">
      <alignment horizontal="left" vertical="center" wrapText="1"/>
    </xf>
    <xf numFmtId="0" fontId="68" fillId="0" borderId="144" xfId="6" applyFont="1" applyBorder="1" applyAlignment="1">
      <alignment horizontal="left" vertical="center" wrapText="1"/>
    </xf>
    <xf numFmtId="0" fontId="68" fillId="0" borderId="182" xfId="6" applyFont="1" applyBorder="1" applyAlignment="1">
      <alignment horizontal="left" vertical="center" wrapText="1"/>
    </xf>
    <xf numFmtId="0" fontId="68" fillId="0" borderId="148" xfId="6" applyFont="1" applyBorder="1" applyAlignment="1" applyProtection="1">
      <alignment horizontal="center" vertical="center"/>
      <protection locked="0"/>
    </xf>
    <xf numFmtId="0" fontId="68" fillId="0" borderId="143" xfId="6" applyFont="1" applyBorder="1" applyAlignment="1" applyProtection="1">
      <alignment horizontal="center" vertical="center"/>
      <protection locked="0"/>
    </xf>
    <xf numFmtId="0" fontId="68" fillId="0" borderId="163" xfId="6" applyFont="1" applyBorder="1" applyAlignment="1" applyProtection="1">
      <alignment horizontal="center" vertical="center"/>
      <protection locked="0"/>
    </xf>
    <xf numFmtId="0" fontId="68" fillId="0" borderId="0" xfId="6" applyFont="1" applyAlignment="1">
      <alignment vertical="center" wrapText="1"/>
    </xf>
    <xf numFmtId="0" fontId="68" fillId="0" borderId="198" xfId="6" applyFont="1" applyBorder="1" applyAlignment="1">
      <alignment horizontal="left" vertical="center" wrapText="1"/>
    </xf>
    <xf numFmtId="0" fontId="68" fillId="0" borderId="199" xfId="6" applyFont="1" applyBorder="1" applyAlignment="1">
      <alignment horizontal="left" vertical="center" wrapText="1"/>
    </xf>
    <xf numFmtId="0" fontId="68" fillId="0" borderId="254" xfId="6" applyFont="1" applyBorder="1" applyAlignment="1" applyProtection="1">
      <alignment horizontal="center" vertical="center"/>
      <protection locked="0"/>
    </xf>
    <xf numFmtId="0" fontId="68" fillId="0" borderId="237" xfId="6" applyFont="1" applyBorder="1" applyAlignment="1" applyProtection="1">
      <alignment horizontal="center" vertical="center"/>
      <protection locked="0"/>
    </xf>
    <xf numFmtId="0" fontId="68" fillId="0" borderId="11" xfId="6" applyFont="1" applyBorder="1" applyAlignment="1">
      <alignment horizontal="center" vertical="center"/>
    </xf>
    <xf numFmtId="0" fontId="68" fillId="0" borderId="5" xfId="6" applyFont="1" applyBorder="1" applyAlignment="1" applyProtection="1">
      <alignment horizontal="center" vertical="center"/>
      <protection locked="0"/>
    </xf>
    <xf numFmtId="0" fontId="68" fillId="0" borderId="11" xfId="6" applyFont="1" applyBorder="1" applyAlignment="1" applyProtection="1">
      <alignment horizontal="center" vertical="center"/>
      <protection locked="0"/>
    </xf>
    <xf numFmtId="0" fontId="68" fillId="0" borderId="10" xfId="6" applyFont="1" applyBorder="1" applyAlignment="1" applyProtection="1">
      <alignment horizontal="center" vertical="center"/>
      <protection locked="0"/>
    </xf>
    <xf numFmtId="0" fontId="68" fillId="0" borderId="239" xfId="6" applyFont="1" applyBorder="1" applyAlignment="1">
      <alignment horizontal="center" vertical="center" wrapText="1"/>
    </xf>
    <xf numFmtId="0" fontId="68" fillId="0" borderId="151" xfId="6" applyFont="1" applyBorder="1" applyAlignment="1">
      <alignment horizontal="center" vertical="center" wrapText="1"/>
    </xf>
    <xf numFmtId="0" fontId="68" fillId="0" borderId="76" xfId="6" applyFont="1" applyBorder="1" applyAlignment="1">
      <alignment horizontal="center" vertical="center" wrapText="1"/>
    </xf>
    <xf numFmtId="0" fontId="68" fillId="0" borderId="5" xfId="6" applyFont="1" applyBorder="1" applyAlignment="1">
      <alignment horizontal="center" vertical="center"/>
    </xf>
    <xf numFmtId="0" fontId="68" fillId="2" borderId="72" xfId="6" applyFont="1" applyFill="1" applyBorder="1" applyAlignment="1" applyProtection="1">
      <alignment horizontal="left" vertical="center"/>
      <protection locked="0"/>
    </xf>
    <xf numFmtId="0" fontId="68" fillId="2" borderId="80" xfId="6" applyFont="1" applyFill="1" applyBorder="1" applyAlignment="1" applyProtection="1">
      <alignment horizontal="left" vertical="center"/>
      <protection locked="0"/>
    </xf>
    <xf numFmtId="0" fontId="68" fillId="3" borderId="5" xfId="6" applyFont="1" applyFill="1" applyBorder="1" applyAlignment="1">
      <alignment horizontal="center" vertical="center" wrapText="1"/>
    </xf>
    <xf numFmtId="0" fontId="68" fillId="3" borderId="0" xfId="6" applyFont="1" applyFill="1" applyAlignment="1">
      <alignment horizontal="center" vertical="center" wrapText="1"/>
    </xf>
    <xf numFmtId="0" fontId="68" fillId="3" borderId="78" xfId="6" applyFont="1" applyFill="1" applyBorder="1" applyAlignment="1">
      <alignment horizontal="center" vertical="center" wrapText="1"/>
    </xf>
    <xf numFmtId="0" fontId="68" fillId="0" borderId="178" xfId="6" applyFont="1" applyBorder="1" applyAlignment="1">
      <alignment horizontal="center" vertical="center" wrapText="1"/>
    </xf>
    <xf numFmtId="0" fontId="68" fillId="0" borderId="178" xfId="6" applyFont="1" applyBorder="1" applyAlignment="1">
      <alignment horizontal="center" vertical="center"/>
    </xf>
    <xf numFmtId="0" fontId="68" fillId="0" borderId="251" xfId="6" applyFont="1" applyBorder="1" applyAlignment="1">
      <alignment horizontal="center" vertical="center" wrapText="1"/>
    </xf>
    <xf numFmtId="0" fontId="73" fillId="0" borderId="254" xfId="6" applyFont="1" applyFill="1" applyBorder="1" applyAlignment="1">
      <alignment horizontal="left" vertical="center" wrapText="1"/>
    </xf>
    <xf numFmtId="0" fontId="73" fillId="0" borderId="239" xfId="6" applyFont="1" applyFill="1" applyBorder="1" applyAlignment="1">
      <alignment horizontal="left" vertical="center" wrapText="1"/>
    </xf>
    <xf numFmtId="0" fontId="73" fillId="0" borderId="251" xfId="6" applyFont="1" applyFill="1" applyBorder="1" applyAlignment="1">
      <alignment horizontal="left" vertical="center" wrapText="1"/>
    </xf>
    <xf numFmtId="0" fontId="73" fillId="0" borderId="5" xfId="6" applyFont="1" applyFill="1" applyBorder="1" applyAlignment="1">
      <alignment horizontal="left" vertical="center" wrapText="1"/>
    </xf>
    <xf numFmtId="0" fontId="73" fillId="0" borderId="0" xfId="6" applyFont="1" applyFill="1" applyAlignment="1">
      <alignment horizontal="left" vertical="center" wrapText="1"/>
    </xf>
    <xf numFmtId="0" fontId="73" fillId="0" borderId="11" xfId="6" applyFont="1" applyFill="1" applyBorder="1" applyAlignment="1">
      <alignment horizontal="left" vertical="center" wrapText="1"/>
    </xf>
    <xf numFmtId="0" fontId="73" fillId="0" borderId="237" xfId="6" applyFont="1" applyFill="1" applyBorder="1" applyAlignment="1">
      <alignment horizontal="left" vertical="center" wrapText="1"/>
    </xf>
    <xf numFmtId="0" fontId="73" fillId="0" borderId="9" xfId="6" applyFont="1" applyFill="1" applyBorder="1" applyAlignment="1">
      <alignment horizontal="left" vertical="center" wrapText="1"/>
    </xf>
    <xf numFmtId="0" fontId="73" fillId="0" borderId="10" xfId="6" applyFont="1" applyFill="1" applyBorder="1" applyAlignment="1">
      <alignment horizontal="left" vertical="center" wrapText="1"/>
    </xf>
    <xf numFmtId="0" fontId="73" fillId="0" borderId="5" xfId="6" applyFont="1" applyBorder="1" applyAlignment="1">
      <alignment horizontal="center" vertical="center"/>
    </xf>
    <xf numFmtId="0" fontId="73" fillId="0" borderId="0" xfId="6" applyFont="1" applyAlignment="1">
      <alignment horizontal="center" vertical="center"/>
    </xf>
    <xf numFmtId="0" fontId="68" fillId="0" borderId="0" xfId="6" applyFont="1" applyAlignment="1" applyProtection="1">
      <alignment horizontal="left" vertical="center"/>
      <protection locked="0"/>
    </xf>
    <xf numFmtId="0" fontId="68" fillId="0" borderId="78" xfId="6" applyFont="1" applyBorder="1" applyAlignment="1" applyProtection="1">
      <alignment horizontal="left" vertical="center"/>
      <protection locked="0"/>
    </xf>
    <xf numFmtId="0" fontId="68" fillId="0" borderId="5" xfId="6" applyFont="1" applyBorder="1" applyAlignment="1" applyProtection="1">
      <alignment horizontal="left" vertical="center" wrapText="1"/>
      <protection locked="0"/>
    </xf>
    <xf numFmtId="0" fontId="68" fillId="0" borderId="0" xfId="6" applyFont="1" applyAlignment="1" applyProtection="1">
      <alignment horizontal="left" vertical="center" wrapText="1"/>
      <protection locked="0"/>
    </xf>
    <xf numFmtId="0" fontId="68" fillId="0" borderId="78" xfId="6" applyFont="1" applyBorder="1" applyAlignment="1" applyProtection="1">
      <alignment horizontal="left" vertical="center" wrapText="1"/>
      <protection locked="0"/>
    </xf>
    <xf numFmtId="0" fontId="68" fillId="0" borderId="237" xfId="6" applyFont="1" applyBorder="1" applyAlignment="1" applyProtection="1">
      <alignment horizontal="left" vertical="center" wrapText="1"/>
      <protection locked="0"/>
    </xf>
    <xf numFmtId="0" fontId="68" fillId="0" borderId="9" xfId="6" applyFont="1" applyBorder="1" applyAlignment="1" applyProtection="1">
      <alignment horizontal="left" vertical="center" wrapText="1"/>
      <protection locked="0"/>
    </xf>
    <xf numFmtId="0" fontId="68" fillId="0" borderId="149" xfId="6" applyFont="1" applyBorder="1" applyAlignment="1" applyProtection="1">
      <alignment horizontal="left" vertical="center" wrapText="1"/>
      <protection locked="0"/>
    </xf>
    <xf numFmtId="0" fontId="68" fillId="0" borderId="143" xfId="6" applyFont="1" applyBorder="1" applyAlignment="1">
      <alignment horizontal="left" vertical="center"/>
    </xf>
    <xf numFmtId="0" fontId="68" fillId="0" borderId="143" xfId="6" applyFont="1" applyBorder="1" applyAlignment="1">
      <alignment horizontal="center" vertical="center" wrapText="1"/>
    </xf>
    <xf numFmtId="0" fontId="68" fillId="2" borderId="182" xfId="6" applyFont="1" applyFill="1" applyBorder="1" applyAlignment="1">
      <alignment horizontal="center" vertical="center"/>
    </xf>
    <xf numFmtId="0" fontId="68" fillId="2" borderId="252" xfId="6" applyFont="1" applyFill="1" applyBorder="1" applyAlignment="1">
      <alignment horizontal="center" vertical="center"/>
    </xf>
    <xf numFmtId="0" fontId="68" fillId="2" borderId="253" xfId="6" applyFont="1" applyFill="1" applyBorder="1" applyAlignment="1">
      <alignment horizontal="center" vertical="center"/>
    </xf>
    <xf numFmtId="49" fontId="68" fillId="2" borderId="182" xfId="6" applyNumberFormat="1" applyFont="1" applyFill="1" applyBorder="1" applyAlignment="1">
      <alignment horizontal="center" vertical="center"/>
    </xf>
    <xf numFmtId="49" fontId="68" fillId="2" borderId="252" xfId="6" applyNumberFormat="1" applyFont="1" applyFill="1" applyBorder="1" applyAlignment="1">
      <alignment horizontal="center" vertical="center"/>
    </xf>
    <xf numFmtId="49" fontId="68" fillId="2" borderId="253" xfId="6" applyNumberFormat="1" applyFont="1" applyFill="1" applyBorder="1" applyAlignment="1">
      <alignment horizontal="center" vertical="center"/>
    </xf>
    <xf numFmtId="0" fontId="68" fillId="0" borderId="240" xfId="6" applyFont="1" applyBorder="1" applyAlignment="1">
      <alignment horizontal="left" vertical="center" wrapText="1"/>
    </xf>
    <xf numFmtId="0" fontId="68" fillId="0" borderId="239" xfId="6" applyFont="1" applyBorder="1" applyAlignment="1">
      <alignment horizontal="left" vertical="center"/>
    </xf>
    <xf numFmtId="0" fontId="68" fillId="0" borderId="251" xfId="6" applyFont="1" applyBorder="1" applyAlignment="1">
      <alignment horizontal="left" vertical="center"/>
    </xf>
    <xf numFmtId="0" fontId="68" fillId="0" borderId="77" xfId="6" applyFont="1" applyBorder="1" applyAlignment="1">
      <alignment horizontal="left" vertical="center"/>
    </xf>
    <xf numFmtId="0" fontId="68" fillId="0" borderId="76" xfId="6" applyFont="1" applyBorder="1" applyAlignment="1">
      <alignment horizontal="left" vertical="center"/>
    </xf>
    <xf numFmtId="0" fontId="68" fillId="0" borderId="152" xfId="6" applyFont="1" applyBorder="1" applyAlignment="1">
      <alignment horizontal="left" vertical="center"/>
    </xf>
    <xf numFmtId="0" fontId="68" fillId="0" borderId="152" xfId="6" applyFont="1" applyBorder="1" applyAlignment="1">
      <alignment horizontal="center" vertical="center" wrapText="1"/>
    </xf>
    <xf numFmtId="0" fontId="30" fillId="0" borderId="160" xfId="5" applyFont="1" applyBorder="1" applyAlignment="1" applyProtection="1">
      <alignment horizontal="left" vertical="top" wrapText="1"/>
      <protection locked="0"/>
    </xf>
    <xf numFmtId="0" fontId="30" fillId="0" borderId="161" xfId="5" applyFont="1" applyBorder="1" applyAlignment="1" applyProtection="1">
      <alignment horizontal="left" vertical="top" wrapText="1"/>
      <protection locked="0"/>
    </xf>
    <xf numFmtId="0" fontId="30" fillId="0" borderId="162" xfId="5" applyFont="1" applyBorder="1" applyAlignment="1" applyProtection="1">
      <alignment horizontal="left" vertical="top" wrapText="1"/>
      <protection locked="0"/>
    </xf>
    <xf numFmtId="0" fontId="28" fillId="3" borderId="263" xfId="5" applyFont="1" applyFill="1" applyBorder="1" applyAlignment="1">
      <alignment horizontal="center" vertical="center" wrapText="1"/>
    </xf>
    <xf numFmtId="0" fontId="28" fillId="3" borderId="11" xfId="5" applyFont="1" applyFill="1" applyBorder="1" applyAlignment="1">
      <alignment horizontal="center" vertical="center" wrapText="1"/>
    </xf>
    <xf numFmtId="0" fontId="28" fillId="3" borderId="123" xfId="5" applyFont="1" applyFill="1" applyBorder="1" applyAlignment="1">
      <alignment horizontal="center" vertical="center" wrapText="1"/>
    </xf>
    <xf numFmtId="0" fontId="82" fillId="3" borderId="0" xfId="5" applyFont="1" applyFill="1" applyAlignment="1">
      <alignment horizontal="center" vertical="center" wrapText="1"/>
    </xf>
    <xf numFmtId="0" fontId="82" fillId="3" borderId="125" xfId="5" applyFont="1" applyFill="1" applyBorder="1" applyAlignment="1">
      <alignment horizontal="center" vertical="center" wrapText="1"/>
    </xf>
    <xf numFmtId="0" fontId="27" fillId="3" borderId="267" xfId="5" applyFont="1" applyFill="1" applyBorder="1" applyAlignment="1">
      <alignment horizontal="left" vertical="center" wrapText="1"/>
    </xf>
    <xf numFmtId="0" fontId="27" fillId="3" borderId="268" xfId="5" applyFont="1" applyFill="1" applyBorder="1" applyAlignment="1">
      <alignment horizontal="left" vertical="center" wrapText="1"/>
    </xf>
    <xf numFmtId="0" fontId="27" fillId="3" borderId="137" xfId="5" applyFont="1" applyFill="1" applyBorder="1" applyAlignment="1">
      <alignment horizontal="left" vertical="center" wrapText="1"/>
    </xf>
    <xf numFmtId="0" fontId="27" fillId="3" borderId="114" xfId="5" applyFont="1" applyFill="1" applyBorder="1" applyAlignment="1">
      <alignment horizontal="left" vertical="center" wrapText="1"/>
    </xf>
    <xf numFmtId="0" fontId="27" fillId="3" borderId="84" xfId="5" applyFont="1" applyFill="1" applyBorder="1" applyAlignment="1">
      <alignment horizontal="left" vertical="center" wrapText="1"/>
    </xf>
    <xf numFmtId="0" fontId="27" fillId="3" borderId="153" xfId="5" applyFont="1" applyFill="1" applyBorder="1" applyAlignment="1">
      <alignment horizontal="left" vertical="center" wrapText="1"/>
    </xf>
    <xf numFmtId="0" fontId="27" fillId="3" borderId="138" xfId="5" applyFont="1" applyFill="1" applyBorder="1" applyAlignment="1">
      <alignment horizontal="left" vertical="center" wrapText="1"/>
    </xf>
    <xf numFmtId="0" fontId="27" fillId="3" borderId="126" xfId="5" applyFont="1" applyFill="1" applyBorder="1" applyAlignment="1">
      <alignment horizontal="left" vertical="center" wrapText="1"/>
    </xf>
    <xf numFmtId="0" fontId="30" fillId="2" borderId="266" xfId="5" applyFont="1" applyFill="1" applyBorder="1" applyAlignment="1" applyProtection="1">
      <alignment horizontal="center" vertical="center" wrapText="1"/>
      <protection locked="0"/>
    </xf>
    <xf numFmtId="0" fontId="30" fillId="2" borderId="155" xfId="5" applyFont="1" applyFill="1" applyBorder="1" applyAlignment="1" applyProtection="1">
      <alignment horizontal="center" vertical="center" wrapText="1"/>
      <protection locked="0"/>
    </xf>
    <xf numFmtId="0" fontId="30" fillId="0" borderId="257" xfId="5" applyFont="1" applyBorder="1" applyAlignment="1" applyProtection="1">
      <alignment horizontal="center" vertical="center" wrapText="1"/>
      <protection locked="0"/>
    </xf>
    <xf numFmtId="0" fontId="27" fillId="3" borderId="257" xfId="5" applyFont="1" applyFill="1" applyBorder="1" applyAlignment="1">
      <alignment horizontal="center" vertical="center" wrapText="1"/>
    </xf>
    <xf numFmtId="0" fontId="31" fillId="2" borderId="270" xfId="5" applyFont="1" applyFill="1" applyBorder="1" applyAlignment="1" applyProtection="1">
      <alignment horizontal="center" vertical="center" wrapText="1"/>
      <protection locked="0"/>
    </xf>
    <xf numFmtId="0" fontId="31" fillId="2" borderId="124" xfId="5" applyFont="1" applyFill="1" applyBorder="1" applyAlignment="1" applyProtection="1">
      <alignment horizontal="center" vertical="center" wrapText="1"/>
      <protection locked="0"/>
    </xf>
    <xf numFmtId="49" fontId="7" fillId="0" borderId="165" xfId="5" applyNumberFormat="1" applyFont="1" applyBorder="1" applyAlignment="1" applyProtection="1">
      <alignment horizontal="left" vertical="center" wrapText="1"/>
      <protection locked="0"/>
    </xf>
    <xf numFmtId="49" fontId="7" fillId="0" borderId="167" xfId="5" applyNumberFormat="1" applyFont="1" applyBorder="1" applyAlignment="1" applyProtection="1">
      <alignment horizontal="left" vertical="center" wrapText="1"/>
      <protection locked="0"/>
    </xf>
    <xf numFmtId="49" fontId="7" fillId="0" borderId="169" xfId="5" applyNumberFormat="1" applyFont="1" applyBorder="1" applyAlignment="1" applyProtection="1">
      <alignment horizontal="left" vertical="center" wrapText="1"/>
      <protection locked="0"/>
    </xf>
    <xf numFmtId="0" fontId="27" fillId="2" borderId="128" xfId="5" applyFont="1" applyFill="1" applyBorder="1" applyAlignment="1">
      <alignment horizontal="left" vertical="center" wrapText="1"/>
    </xf>
    <xf numFmtId="0" fontId="30" fillId="2" borderId="269" xfId="5" applyFont="1" applyFill="1" applyBorder="1" applyAlignment="1" applyProtection="1">
      <alignment horizontal="center" vertical="center" wrapText="1"/>
      <protection locked="0"/>
    </xf>
    <xf numFmtId="0" fontId="30" fillId="2" borderId="111" xfId="5" applyFont="1" applyFill="1" applyBorder="1" applyAlignment="1" applyProtection="1">
      <alignment horizontal="center" vertical="center" wrapText="1"/>
      <protection locked="0"/>
    </xf>
    <xf numFmtId="0" fontId="27" fillId="3" borderId="127" xfId="5" applyFont="1" applyFill="1" applyBorder="1" applyAlignment="1">
      <alignment horizontal="left" vertical="center"/>
    </xf>
    <xf numFmtId="0" fontId="27" fillId="3" borderId="128" xfId="5" applyFont="1" applyFill="1" applyBorder="1" applyAlignment="1">
      <alignment horizontal="left" vertical="center"/>
    </xf>
    <xf numFmtId="0" fontId="27" fillId="3" borderId="107" xfId="5" applyFont="1" applyFill="1" applyBorder="1" applyAlignment="1">
      <alignment horizontal="left" vertical="center"/>
    </xf>
    <xf numFmtId="0" fontId="27" fillId="3" borderId="87" xfId="5" applyFont="1" applyFill="1" applyBorder="1" applyAlignment="1">
      <alignment horizontal="left" vertical="center"/>
    </xf>
    <xf numFmtId="0" fontId="30" fillId="0" borderId="128" xfId="5" applyFont="1" applyBorder="1" applyAlignment="1" applyProtection="1">
      <alignment horizontal="left" vertical="center" wrapText="1"/>
      <protection locked="0"/>
    </xf>
    <xf numFmtId="0" fontId="30" fillId="0" borderId="87" xfId="5" applyFont="1" applyBorder="1" applyAlignment="1" applyProtection="1">
      <alignment horizontal="left" vertical="center" wrapText="1"/>
      <protection locked="0"/>
    </xf>
    <xf numFmtId="0" fontId="30" fillId="2" borderId="127" xfId="5" applyFont="1" applyFill="1" applyBorder="1" applyAlignment="1" applyProtection="1">
      <alignment horizontal="center" vertical="center" wrapText="1"/>
      <protection locked="0"/>
    </xf>
    <xf numFmtId="0" fontId="30" fillId="2" borderId="237" xfId="5" applyFont="1" applyFill="1" applyBorder="1" applyAlignment="1" applyProtection="1">
      <alignment horizontal="center" vertical="center" wrapText="1"/>
      <protection locked="0"/>
    </xf>
    <xf numFmtId="0" fontId="27" fillId="3" borderId="136" xfId="5" applyFont="1" applyFill="1" applyBorder="1" applyAlignment="1">
      <alignment horizontal="left" vertical="center" wrapText="1"/>
    </xf>
    <xf numFmtId="0" fontId="27" fillId="3" borderId="129" xfId="5" applyFont="1" applyFill="1" applyBorder="1" applyAlignment="1">
      <alignment horizontal="left" vertical="center" wrapText="1"/>
    </xf>
    <xf numFmtId="0" fontId="30" fillId="2" borderId="156" xfId="5" applyFont="1" applyFill="1" applyBorder="1" applyAlignment="1" applyProtection="1">
      <alignment horizontal="center" vertical="center" wrapText="1"/>
      <protection locked="0"/>
    </xf>
    <xf numFmtId="0" fontId="31" fillId="2" borderId="5" xfId="5" applyFont="1" applyFill="1" applyBorder="1" applyAlignment="1" applyProtection="1">
      <alignment horizontal="center" vertical="center" wrapText="1"/>
      <protection locked="0"/>
    </xf>
    <xf numFmtId="0" fontId="31" fillId="2" borderId="0" xfId="5" applyFont="1" applyFill="1" applyAlignment="1" applyProtection="1">
      <alignment horizontal="center" vertical="center" wrapText="1"/>
      <protection locked="0"/>
    </xf>
    <xf numFmtId="0" fontId="31" fillId="2" borderId="271" xfId="5" applyFont="1" applyFill="1" applyBorder="1" applyAlignment="1" applyProtection="1">
      <alignment horizontal="center" vertical="center" wrapText="1"/>
      <protection locked="0"/>
    </xf>
    <xf numFmtId="0" fontId="31" fillId="2" borderId="154" xfId="5" applyFont="1" applyFill="1" applyBorder="1" applyAlignment="1" applyProtection="1">
      <alignment horizontal="center" vertical="center" wrapText="1"/>
      <protection locked="0"/>
    </xf>
    <xf numFmtId="49" fontId="30" fillId="0" borderId="164" xfId="5" applyNumberFormat="1" applyFont="1" applyBorder="1" applyAlignment="1" applyProtection="1">
      <alignment horizontal="left" vertical="center" wrapText="1"/>
      <protection locked="0"/>
    </xf>
    <xf numFmtId="49" fontId="30" fillId="0" borderId="166" xfId="5" applyNumberFormat="1" applyFont="1" applyBorder="1" applyAlignment="1" applyProtection="1">
      <alignment horizontal="left" vertical="center" wrapText="1"/>
      <protection locked="0"/>
    </xf>
    <xf numFmtId="49" fontId="30" fillId="0" borderId="168" xfId="5" applyNumberFormat="1" applyFont="1" applyBorder="1" applyAlignment="1" applyProtection="1">
      <alignment horizontal="left" vertical="center" wrapText="1"/>
      <protection locked="0"/>
    </xf>
    <xf numFmtId="0" fontId="75" fillId="0" borderId="0" xfId="5" applyFont="1" applyAlignment="1">
      <alignment horizontal="center" vertical="center" wrapText="1"/>
    </xf>
    <xf numFmtId="0" fontId="75" fillId="0" borderId="0" xfId="5" applyFont="1" applyAlignment="1">
      <alignment horizontal="center" vertical="center"/>
    </xf>
    <xf numFmtId="0" fontId="31" fillId="2" borderId="157" xfId="5" applyFont="1" applyFill="1" applyBorder="1" applyAlignment="1" applyProtection="1">
      <alignment horizontal="center" vertical="center" wrapText="1"/>
      <protection locked="0"/>
    </xf>
    <xf numFmtId="0" fontId="31" fillId="2" borderId="158" xfId="5" applyFont="1" applyFill="1" applyBorder="1" applyAlignment="1" applyProtection="1">
      <alignment horizontal="center" vertical="center" wrapText="1"/>
      <protection locked="0"/>
    </xf>
    <xf numFmtId="0" fontId="31" fillId="2" borderId="159" xfId="5" applyFont="1" applyFill="1" applyBorder="1" applyAlignment="1" applyProtection="1">
      <alignment horizontal="center" vertical="center" wrapText="1"/>
      <protection locked="0"/>
    </xf>
    <xf numFmtId="0" fontId="55" fillId="3" borderId="9" xfId="5" applyFont="1" applyFill="1" applyBorder="1" applyAlignment="1">
      <alignment horizontal="left" vertical="center"/>
    </xf>
    <xf numFmtId="0" fontId="27" fillId="3" borderId="256" xfId="5" applyFont="1" applyFill="1" applyBorder="1" applyAlignment="1">
      <alignment horizontal="justify" vertical="center" wrapText="1"/>
    </xf>
    <xf numFmtId="0" fontId="27" fillId="3" borderId="257" xfId="5" applyFont="1" applyFill="1" applyBorder="1" applyAlignment="1">
      <alignment horizontal="justify" vertical="center" wrapText="1"/>
    </xf>
    <xf numFmtId="0" fontId="27" fillId="3" borderId="258" xfId="5" applyFont="1" applyFill="1" applyBorder="1" applyAlignment="1">
      <alignment horizontal="justify" vertical="center" wrapText="1"/>
    </xf>
    <xf numFmtId="0" fontId="11" fillId="0" borderId="0" xfId="5" applyFont="1" applyAlignment="1">
      <alignment horizontal="left" vertical="center"/>
    </xf>
    <xf numFmtId="0" fontId="76" fillId="0" borderId="0" xfId="5" applyFont="1" applyAlignment="1">
      <alignment horizontal="left" vertical="center" wrapText="1"/>
    </xf>
    <xf numFmtId="0" fontId="7" fillId="2" borderId="274" xfId="0" applyFont="1" applyFill="1" applyBorder="1" applyAlignment="1" applyProtection="1">
      <alignment horizontal="center" vertical="center"/>
      <protection locked="0"/>
    </xf>
    <xf numFmtId="0" fontId="7" fillId="2" borderId="187" xfId="0" applyFont="1" applyFill="1" applyBorder="1" applyAlignment="1" applyProtection="1">
      <alignment horizontal="center" vertical="center"/>
      <protection locked="0"/>
    </xf>
    <xf numFmtId="0" fontId="27" fillId="3" borderId="178" xfId="0" applyFont="1" applyFill="1" applyBorder="1" applyAlignment="1">
      <alignment horizontal="left" vertical="center" wrapText="1"/>
    </xf>
    <xf numFmtId="0" fontId="27" fillId="3" borderId="271" xfId="0" applyFont="1" applyFill="1" applyBorder="1" applyAlignment="1">
      <alignment horizontal="left" vertical="center" wrapText="1"/>
    </xf>
    <xf numFmtId="0" fontId="99" fillId="3" borderId="271" xfId="0" applyFont="1" applyFill="1" applyBorder="1" applyAlignment="1">
      <alignment horizontal="left" vertical="center" wrapText="1"/>
    </xf>
    <xf numFmtId="0" fontId="99" fillId="3" borderId="178" xfId="0" applyFont="1" applyFill="1" applyBorder="1" applyAlignment="1">
      <alignment horizontal="left" vertical="center" wrapText="1"/>
    </xf>
    <xf numFmtId="0" fontId="27" fillId="3" borderId="17" xfId="0" applyFont="1" applyFill="1" applyBorder="1" applyAlignment="1" applyProtection="1">
      <alignment horizontal="center" vertical="center" wrapText="1"/>
      <protection locked="0"/>
    </xf>
    <xf numFmtId="0" fontId="27" fillId="3" borderId="18" xfId="0" applyFont="1" applyFill="1" applyBorder="1" applyAlignment="1" applyProtection="1">
      <alignment horizontal="center" vertical="center" wrapText="1"/>
      <protection locked="0"/>
    </xf>
    <xf numFmtId="0" fontId="27" fillId="3" borderId="146" xfId="0" applyFont="1" applyFill="1" applyBorder="1" applyAlignment="1" applyProtection="1">
      <alignment horizontal="center" vertical="center" wrapText="1"/>
      <protection locked="0"/>
    </xf>
    <xf numFmtId="0" fontId="27" fillId="3" borderId="9" xfId="0" applyFont="1" applyFill="1" applyBorder="1" applyAlignment="1" applyProtection="1">
      <alignment horizontal="center" vertical="center" wrapText="1"/>
      <protection locked="0"/>
    </xf>
    <xf numFmtId="181" fontId="28" fillId="0" borderId="273" xfId="0" applyNumberFormat="1" applyFont="1" applyBorder="1" applyAlignment="1" applyProtection="1">
      <alignment horizontal="center" vertical="center"/>
      <protection locked="0"/>
    </xf>
    <xf numFmtId="181" fontId="28" fillId="0" borderId="17" xfId="0" applyNumberFormat="1" applyFont="1" applyBorder="1" applyAlignment="1" applyProtection="1">
      <alignment horizontal="center" vertical="center"/>
      <protection locked="0"/>
    </xf>
    <xf numFmtId="181" fontId="28" fillId="0" borderId="146" xfId="0" applyNumberFormat="1" applyFont="1" applyBorder="1" applyAlignment="1" applyProtection="1">
      <alignment horizontal="center" vertical="center"/>
      <protection locked="0"/>
    </xf>
    <xf numFmtId="0" fontId="29" fillId="3" borderId="17" xfId="0" applyFont="1" applyFill="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protection locked="0"/>
    </xf>
    <xf numFmtId="0" fontId="32" fillId="0" borderId="273" xfId="0" applyFont="1" applyBorder="1" applyAlignment="1" applyProtection="1">
      <alignment horizontal="left" vertical="top" wrapText="1"/>
      <protection locked="0"/>
    </xf>
    <xf numFmtId="0" fontId="32" fillId="0" borderId="239" xfId="0" applyFont="1" applyBorder="1" applyAlignment="1" applyProtection="1">
      <alignment horizontal="left" vertical="top" wrapText="1"/>
      <protection locked="0"/>
    </xf>
    <xf numFmtId="0" fontId="32" fillId="0" borderId="17"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8" fillId="3" borderId="32"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23" xfId="0" applyFont="1" applyFill="1" applyBorder="1" applyAlignment="1">
      <alignment horizontal="center" vertical="center" wrapText="1"/>
    </xf>
    <xf numFmtId="0" fontId="22" fillId="0" borderId="20" xfId="0" applyFont="1" applyBorder="1" applyAlignment="1">
      <alignment horizontal="left" vertical="center" wrapText="1"/>
    </xf>
    <xf numFmtId="0" fontId="27" fillId="3" borderId="29"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27" fillId="2" borderId="6"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27" fillId="2" borderId="25" xfId="0" applyFont="1" applyFill="1" applyBorder="1" applyAlignment="1" applyProtection="1">
      <alignment horizontal="left" vertical="center" wrapText="1"/>
      <protection locked="0"/>
    </xf>
    <xf numFmtId="0" fontId="30" fillId="0" borderId="270" xfId="0" applyFont="1" applyBorder="1" applyAlignment="1" applyProtection="1">
      <alignment horizontal="left" vertical="center" wrapText="1"/>
      <protection locked="0"/>
    </xf>
    <xf numFmtId="0" fontId="30" fillId="0" borderId="239" xfId="0" applyFont="1" applyBorder="1" applyAlignment="1" applyProtection="1">
      <alignment horizontal="left" vertical="center" wrapText="1"/>
      <protection locked="0"/>
    </xf>
    <xf numFmtId="0" fontId="30" fillId="0" borderId="275" xfId="0" applyFont="1" applyBorder="1" applyAlignment="1" applyProtection="1">
      <alignment horizontal="left" vertical="center" wrapText="1"/>
      <protection locked="0"/>
    </xf>
    <xf numFmtId="0" fontId="30" fillId="0" borderId="5" xfId="0" applyFont="1" applyBorder="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30" fillId="0" borderId="18" xfId="0" applyFont="1" applyBorder="1" applyAlignment="1" applyProtection="1">
      <alignment horizontal="left" vertical="center" wrapText="1"/>
      <protection locked="0"/>
    </xf>
    <xf numFmtId="0" fontId="30" fillId="0" borderId="273" xfId="0" applyFont="1" applyBorder="1" applyAlignment="1" applyProtection="1">
      <alignment horizontal="left" vertical="center" wrapText="1"/>
      <protection locked="0"/>
    </xf>
    <xf numFmtId="0" fontId="30" fillId="0" borderId="17" xfId="0" applyFont="1" applyBorder="1" applyAlignment="1" applyProtection="1">
      <alignment horizontal="left" vertical="center" wrapText="1"/>
      <protection locked="0"/>
    </xf>
    <xf numFmtId="184" fontId="46" fillId="0" borderId="273" xfId="0" applyNumberFormat="1" applyFont="1" applyBorder="1" applyAlignment="1" applyProtection="1">
      <alignment horizontal="center" vertical="center"/>
      <protection locked="0"/>
    </xf>
    <xf numFmtId="184" fontId="46" fillId="0" borderId="275" xfId="0" applyNumberFormat="1" applyFont="1" applyBorder="1" applyAlignment="1" applyProtection="1">
      <alignment horizontal="center" vertical="center"/>
      <protection locked="0"/>
    </xf>
    <xf numFmtId="184" fontId="46" fillId="0" borderId="17" xfId="0" applyNumberFormat="1" applyFont="1" applyBorder="1" applyAlignment="1" applyProtection="1">
      <alignment horizontal="center" vertical="center"/>
      <protection locked="0"/>
    </xf>
    <xf numFmtId="184" fontId="46" fillId="0" borderId="18" xfId="0" applyNumberFormat="1" applyFont="1" applyBorder="1" applyAlignment="1" applyProtection="1">
      <alignment horizontal="center" vertical="center"/>
      <protection locked="0"/>
    </xf>
    <xf numFmtId="181" fontId="28" fillId="0" borderId="276"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7" fillId="3" borderId="273" xfId="0" applyFont="1" applyFill="1" applyBorder="1" applyAlignment="1" applyProtection="1">
      <alignment horizontal="center" vertical="center" wrapText="1"/>
      <protection locked="0"/>
    </xf>
    <xf numFmtId="0" fontId="27" fillId="3" borderId="275"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34" xfId="0" applyFont="1" applyFill="1" applyBorder="1" applyAlignment="1" applyProtection="1">
      <alignment horizontal="center" vertical="center" wrapText="1"/>
      <protection locked="0"/>
    </xf>
    <xf numFmtId="0" fontId="27" fillId="3" borderId="135" xfId="0" applyFont="1" applyFill="1" applyBorder="1" applyAlignment="1" applyProtection="1">
      <alignment horizontal="center" vertical="center" wrapText="1"/>
      <protection locked="0"/>
    </xf>
    <xf numFmtId="0" fontId="30" fillId="0" borderId="32" xfId="0" applyFont="1" applyBorder="1" applyAlignment="1" applyProtection="1">
      <alignment horizontal="left" vertical="center" wrapText="1"/>
      <protection locked="0"/>
    </xf>
    <xf numFmtId="0" fontId="30" fillId="0" borderId="20" xfId="0" applyFont="1" applyBorder="1" applyAlignment="1" applyProtection="1">
      <alignment horizontal="left" vertical="center" wrapText="1"/>
      <protection locked="0"/>
    </xf>
    <xf numFmtId="0" fontId="30" fillId="0" borderId="40" xfId="0" applyFont="1" applyBorder="1" applyAlignment="1" applyProtection="1">
      <alignment horizontal="left" vertical="center" wrapText="1"/>
      <protection locked="0"/>
    </xf>
    <xf numFmtId="0" fontId="27" fillId="3" borderId="0" xfId="0"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30" fillId="0" borderId="22" xfId="0" applyFont="1" applyBorder="1" applyAlignment="1" applyProtection="1">
      <alignment horizontal="left" vertical="center" wrapText="1"/>
      <protection locked="0"/>
    </xf>
    <xf numFmtId="181" fontId="28" fillId="0" borderId="45" xfId="0" applyNumberFormat="1" applyFont="1" applyBorder="1" applyAlignment="1" applyProtection="1">
      <alignment horizontal="center" vertical="center"/>
      <protection locked="0"/>
    </xf>
    <xf numFmtId="0" fontId="27" fillId="3" borderId="41" xfId="0" applyFont="1" applyFill="1" applyBorder="1" applyAlignment="1" applyProtection="1">
      <alignment horizontal="center" vertical="center" wrapText="1"/>
      <protection locked="0"/>
    </xf>
    <xf numFmtId="0" fontId="138" fillId="11" borderId="16" xfId="0" applyFont="1" applyFill="1" applyBorder="1" applyAlignment="1">
      <alignment horizontal="center" vertical="center" wrapText="1"/>
    </xf>
    <xf numFmtId="0" fontId="138" fillId="11" borderId="3" xfId="0" applyFont="1" applyFill="1" applyBorder="1" applyAlignment="1">
      <alignment horizontal="center" vertical="center"/>
    </xf>
    <xf numFmtId="0" fontId="138" fillId="11" borderId="26" xfId="0" applyFont="1" applyFill="1" applyBorder="1" applyAlignment="1">
      <alignment horizontal="center" vertical="center"/>
    </xf>
    <xf numFmtId="0" fontId="138" fillId="11" borderId="146" xfId="0" applyFont="1" applyFill="1" applyBorder="1" applyAlignment="1">
      <alignment horizontal="center" vertical="center"/>
    </xf>
    <xf numFmtId="0" fontId="138" fillId="11" borderId="9" xfId="0" applyFont="1" applyFill="1" applyBorder="1" applyAlignment="1">
      <alignment horizontal="center" vertical="center"/>
    </xf>
    <xf numFmtId="0" fontId="138" fillId="11" borderId="41" xfId="0" applyFont="1" applyFill="1" applyBorder="1" applyAlignment="1">
      <alignment horizontal="center" vertical="center"/>
    </xf>
    <xf numFmtId="180" fontId="116" fillId="3" borderId="270" xfId="0" applyNumberFormat="1" applyFont="1" applyFill="1" applyBorder="1" applyAlignment="1">
      <alignment horizontal="center" vertical="center"/>
    </xf>
    <xf numFmtId="180" fontId="116" fillId="3" borderId="239" xfId="0" applyNumberFormat="1" applyFont="1" applyFill="1" applyBorder="1" applyAlignment="1">
      <alignment horizontal="center" vertical="center"/>
    </xf>
    <xf numFmtId="180" fontId="116" fillId="3" borderId="272" xfId="0" applyNumberFormat="1" applyFont="1" applyFill="1" applyBorder="1" applyAlignment="1">
      <alignment horizontal="center" vertical="center"/>
    </xf>
    <xf numFmtId="180" fontId="116" fillId="3" borderId="237" xfId="0" applyNumberFormat="1" applyFont="1" applyFill="1" applyBorder="1" applyAlignment="1">
      <alignment horizontal="center" vertical="center"/>
    </xf>
    <xf numFmtId="180" fontId="116" fillId="3" borderId="9" xfId="0" applyNumberFormat="1" applyFont="1" applyFill="1" applyBorder="1" applyAlignment="1">
      <alignment horizontal="center" vertical="center"/>
    </xf>
    <xf numFmtId="180" fontId="116" fillId="3" borderId="10" xfId="0" applyNumberFormat="1" applyFont="1" applyFill="1" applyBorder="1" applyAlignment="1">
      <alignment horizontal="center" vertical="center"/>
    </xf>
    <xf numFmtId="0" fontId="21" fillId="0" borderId="0" xfId="0" applyFont="1" applyAlignment="1">
      <alignment horizontal="left" vertical="center"/>
    </xf>
    <xf numFmtId="0" fontId="31" fillId="0" borderId="0" xfId="0" applyFont="1" applyAlignment="1">
      <alignment horizontal="left" vertical="center"/>
    </xf>
    <xf numFmtId="0" fontId="27" fillId="3" borderId="15" xfId="0" applyFont="1" applyFill="1" applyBorder="1" applyAlignment="1">
      <alignment vertical="center" wrapText="1"/>
    </xf>
    <xf numFmtId="0" fontId="27" fillId="3" borderId="1" xfId="0" applyFont="1" applyFill="1" applyBorder="1" applyAlignment="1">
      <alignment vertical="center" wrapText="1"/>
    </xf>
    <xf numFmtId="0" fontId="30" fillId="0" borderId="182" xfId="0" applyFont="1" applyBorder="1" applyAlignment="1" applyProtection="1">
      <alignment horizontal="left" vertical="top" wrapText="1"/>
      <protection locked="0"/>
    </xf>
    <xf numFmtId="0" fontId="30" fillId="0" borderId="274" xfId="0" applyFont="1" applyBorder="1" applyAlignment="1" applyProtection="1">
      <alignment horizontal="left" vertical="top" wrapText="1"/>
      <protection locked="0"/>
    </xf>
    <xf numFmtId="0" fontId="30" fillId="0" borderId="187" xfId="0" applyFont="1" applyBorder="1" applyAlignment="1" applyProtection="1">
      <alignment horizontal="left" vertical="top" wrapText="1"/>
      <protection locked="0"/>
    </xf>
    <xf numFmtId="0" fontId="27" fillId="3" borderId="22" xfId="0" applyFont="1" applyFill="1" applyBorder="1" applyAlignment="1">
      <alignment horizontal="left" vertical="center" wrapText="1"/>
    </xf>
    <xf numFmtId="0" fontId="27" fillId="3" borderId="20" xfId="0" applyFont="1" applyFill="1" applyBorder="1" applyAlignment="1">
      <alignment horizontal="left" vertical="center" wrapText="1"/>
    </xf>
    <xf numFmtId="0" fontId="27" fillId="3" borderId="21" xfId="0" applyFont="1" applyFill="1" applyBorder="1" applyAlignment="1">
      <alignment horizontal="left" vertical="center" wrapText="1"/>
    </xf>
    <xf numFmtId="0" fontId="27" fillId="3" borderId="237" xfId="0" applyFont="1" applyFill="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30" fillId="0" borderId="182" xfId="0" applyFont="1" applyBorder="1" applyAlignment="1" applyProtection="1">
      <alignment horizontal="left" vertical="center" wrapText="1"/>
      <protection locked="0"/>
    </xf>
    <xf numFmtId="0" fontId="30" fillId="0" borderId="274" xfId="0" applyFont="1" applyBorder="1" applyAlignment="1" applyProtection="1">
      <alignment horizontal="left" vertical="center" wrapText="1"/>
      <protection locked="0"/>
    </xf>
    <xf numFmtId="0" fontId="30" fillId="0" borderId="187" xfId="0" applyFont="1" applyBorder="1" applyAlignment="1" applyProtection="1">
      <alignment horizontal="left" vertical="center" wrapText="1"/>
      <protection locked="0"/>
    </xf>
    <xf numFmtId="0" fontId="27" fillId="3" borderId="16" xfId="0" applyFont="1" applyFill="1" applyBorder="1" applyAlignment="1">
      <alignment horizontal="left" vertical="center" wrapText="1"/>
    </xf>
    <xf numFmtId="0" fontId="27" fillId="3" borderId="3" xfId="0" applyFont="1" applyFill="1" applyBorder="1" applyAlignment="1">
      <alignment horizontal="left" vertical="center" wrapText="1"/>
    </xf>
    <xf numFmtId="0" fontId="27" fillId="3" borderId="4" xfId="0" applyFont="1" applyFill="1" applyBorder="1" applyAlignment="1">
      <alignment horizontal="left" vertical="center" wrapText="1"/>
    </xf>
    <xf numFmtId="0" fontId="30" fillId="0" borderId="6" xfId="0" applyFont="1" applyBorder="1" applyAlignment="1" applyProtection="1">
      <alignment horizontal="left" vertical="center" wrapText="1"/>
      <protection locked="0"/>
    </xf>
    <xf numFmtId="0" fontId="30" fillId="0" borderId="19"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27" fillId="3" borderId="173" xfId="0" applyFont="1" applyFill="1" applyBorder="1" applyAlignment="1">
      <alignment horizontal="left" vertical="center"/>
    </xf>
    <xf numFmtId="0" fontId="27" fillId="3" borderId="205" xfId="0" applyFont="1" applyFill="1" applyBorder="1" applyAlignment="1">
      <alignment horizontal="left" vertical="center"/>
    </xf>
    <xf numFmtId="0" fontId="27" fillId="3" borderId="206" xfId="0" applyFont="1" applyFill="1" applyBorder="1" applyAlignment="1">
      <alignment horizontal="left" vertical="center"/>
    </xf>
    <xf numFmtId="0" fontId="29" fillId="3" borderId="1"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7" fillId="3" borderId="175" xfId="0" applyFont="1" applyFill="1" applyBorder="1" applyAlignment="1">
      <alignment horizontal="center" vertical="center" wrapText="1"/>
    </xf>
    <xf numFmtId="0" fontId="27" fillId="3" borderId="274" xfId="0" applyFont="1" applyFill="1" applyBorder="1" applyAlignment="1">
      <alignment horizontal="center" vertical="center" wrapText="1"/>
    </xf>
    <xf numFmtId="0" fontId="8" fillId="3" borderId="178" xfId="0" applyFont="1" applyFill="1" applyBorder="1" applyAlignment="1">
      <alignment horizontal="left" vertical="center"/>
    </xf>
    <xf numFmtId="0" fontId="8" fillId="2" borderId="270" xfId="0" applyFont="1" applyFill="1" applyBorder="1" applyAlignment="1" applyProtection="1">
      <alignment horizontal="center" vertical="center"/>
      <protection locked="0"/>
    </xf>
    <xf numFmtId="0" fontId="8" fillId="2" borderId="239" xfId="0" applyFont="1" applyFill="1" applyBorder="1" applyAlignment="1" applyProtection="1">
      <alignment horizontal="center" vertical="center"/>
      <protection locked="0"/>
    </xf>
    <xf numFmtId="0" fontId="8" fillId="2" borderId="272" xfId="0" applyFont="1" applyFill="1" applyBorder="1" applyAlignment="1" applyProtection="1">
      <alignment horizontal="center" vertical="center"/>
      <protection locked="0"/>
    </xf>
    <xf numFmtId="0" fontId="8" fillId="2" borderId="237"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protection locked="0"/>
    </xf>
    <xf numFmtId="0" fontId="8" fillId="3" borderId="27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78" xfId="0" applyFont="1" applyFill="1" applyBorder="1" applyAlignment="1">
      <alignment horizontal="left" vertical="center" wrapText="1"/>
    </xf>
    <xf numFmtId="0" fontId="27" fillId="3" borderId="270" xfId="0" applyFont="1" applyFill="1" applyBorder="1" applyAlignment="1">
      <alignment horizontal="left" vertical="center" wrapText="1"/>
    </xf>
    <xf numFmtId="0" fontId="27" fillId="3" borderId="239" xfId="0" applyFont="1" applyFill="1" applyBorder="1" applyAlignment="1">
      <alignment horizontal="left" vertical="center" wrapText="1"/>
    </xf>
    <xf numFmtId="0" fontId="27" fillId="3" borderId="272"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11" xfId="0" applyFont="1" applyFill="1" applyBorder="1" applyAlignment="1">
      <alignment horizontal="left" vertical="center" wrapText="1"/>
    </xf>
    <xf numFmtId="0" fontId="27" fillId="2" borderId="239" xfId="0" applyFont="1" applyFill="1" applyBorder="1" applyAlignment="1" applyProtection="1">
      <alignment horizontal="center" vertical="center"/>
      <protection locked="0"/>
    </xf>
    <xf numFmtId="0" fontId="27" fillId="2" borderId="272"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7" fillId="2" borderId="11"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protection locked="0"/>
    </xf>
    <xf numFmtId="0" fontId="27" fillId="2" borderId="270" xfId="0" applyFont="1" applyFill="1" applyBorder="1" applyAlignment="1" applyProtection="1">
      <alignment horizontal="center" vertical="center"/>
      <protection locked="0"/>
    </xf>
    <xf numFmtId="0" fontId="27" fillId="2" borderId="5" xfId="0" applyFont="1" applyFill="1" applyBorder="1" applyAlignment="1" applyProtection="1">
      <alignment horizontal="center" vertical="center"/>
      <protection locked="0"/>
    </xf>
    <xf numFmtId="0" fontId="27" fillId="2" borderId="237" xfId="0" applyFont="1" applyFill="1" applyBorder="1" applyAlignment="1" applyProtection="1">
      <alignment horizontal="center" vertical="center"/>
      <protection locked="0"/>
    </xf>
    <xf numFmtId="0" fontId="27" fillId="3" borderId="271" xfId="0" applyFont="1" applyFill="1" applyBorder="1" applyAlignment="1">
      <alignment horizontal="left" vertical="center"/>
    </xf>
    <xf numFmtId="0" fontId="27" fillId="3" borderId="52" xfId="0" applyFont="1" applyFill="1" applyBorder="1" applyAlignment="1">
      <alignment horizontal="left" vertical="center"/>
    </xf>
    <xf numFmtId="0" fontId="27" fillId="3" borderId="44" xfId="0" applyFont="1" applyFill="1" applyBorder="1" applyAlignment="1">
      <alignment horizontal="left" vertical="center"/>
    </xf>
    <xf numFmtId="0" fontId="27" fillId="0" borderId="270" xfId="0" applyFont="1" applyBorder="1" applyAlignment="1">
      <alignment horizontal="left" vertical="center"/>
    </xf>
    <xf numFmtId="0" fontId="27" fillId="0" borderId="239" xfId="0" applyFont="1" applyBorder="1" applyAlignment="1">
      <alignment horizontal="left" vertical="center"/>
    </xf>
    <xf numFmtId="0" fontId="27" fillId="0" borderId="5" xfId="0" applyFont="1" applyBorder="1" applyAlignment="1">
      <alignment horizontal="left" vertical="center"/>
    </xf>
    <xf numFmtId="0" fontId="27" fillId="0" borderId="0" xfId="0" applyFont="1" applyAlignment="1">
      <alignment horizontal="left" vertical="center"/>
    </xf>
    <xf numFmtId="0" fontId="30" fillId="3" borderId="182" xfId="0" applyFont="1" applyFill="1" applyBorder="1" applyAlignment="1">
      <alignment horizontal="left" vertical="center" wrapText="1"/>
    </xf>
    <xf numFmtId="0" fontId="30" fillId="3" borderId="274" xfId="0" applyFont="1" applyFill="1" applyBorder="1" applyAlignment="1">
      <alignment horizontal="left" vertical="center" wrapText="1"/>
    </xf>
    <xf numFmtId="0" fontId="30" fillId="3" borderId="187" xfId="0" applyFont="1" applyFill="1" applyBorder="1" applyAlignment="1">
      <alignment horizontal="left" vertical="center" wrapText="1"/>
    </xf>
    <xf numFmtId="0" fontId="30" fillId="2" borderId="182" xfId="0" applyFont="1" applyFill="1" applyBorder="1" applyAlignment="1" applyProtection="1">
      <alignment horizontal="center" vertical="center" wrapText="1"/>
      <protection locked="0"/>
    </xf>
    <xf numFmtId="0" fontId="30" fillId="2" borderId="274" xfId="0" applyFont="1" applyFill="1" applyBorder="1" applyAlignment="1" applyProtection="1">
      <alignment horizontal="center" vertical="center" wrapText="1"/>
      <protection locked="0"/>
    </xf>
    <xf numFmtId="0" fontId="30" fillId="2" borderId="187" xfId="0" applyFont="1" applyFill="1" applyBorder="1" applyAlignment="1" applyProtection="1">
      <alignment horizontal="center" vertical="center" wrapText="1"/>
      <protection locked="0"/>
    </xf>
    <xf numFmtId="0" fontId="7" fillId="3" borderId="271" xfId="0" applyFont="1" applyFill="1" applyBorder="1" applyAlignment="1">
      <alignment horizontal="left" vertical="center" wrapText="1"/>
    </xf>
    <xf numFmtId="0" fontId="7" fillId="3" borderId="178" xfId="0" applyFont="1" applyFill="1" applyBorder="1" applyAlignment="1">
      <alignment horizontal="left" vertical="center" wrapText="1"/>
    </xf>
    <xf numFmtId="0" fontId="30" fillId="2" borderId="182" xfId="0" applyFont="1" applyFill="1" applyBorder="1" applyAlignment="1">
      <alignment horizontal="left" vertical="center" wrapText="1"/>
    </xf>
    <xf numFmtId="0" fontId="30" fillId="2" borderId="274" xfId="0" applyFont="1" applyFill="1" applyBorder="1" applyAlignment="1">
      <alignment horizontal="left" vertical="center" wrapText="1"/>
    </xf>
    <xf numFmtId="0" fontId="30" fillId="2" borderId="187" xfId="0" applyFont="1" applyFill="1" applyBorder="1" applyAlignment="1">
      <alignment horizontal="left" vertical="center" wrapText="1"/>
    </xf>
    <xf numFmtId="0" fontId="30" fillId="3" borderId="182" xfId="0" applyFont="1" applyFill="1" applyBorder="1" applyAlignment="1" applyProtection="1">
      <alignment horizontal="left" vertical="center" wrapText="1"/>
      <protection locked="0"/>
    </xf>
    <xf numFmtId="0" fontId="30" fillId="3" borderId="274" xfId="0" applyFont="1" applyFill="1" applyBorder="1" applyAlignment="1" applyProtection="1">
      <alignment horizontal="left" vertical="center" wrapText="1"/>
      <protection locked="0"/>
    </xf>
    <xf numFmtId="0" fontId="30" fillId="3" borderId="187" xfId="0" applyFont="1" applyFill="1" applyBorder="1" applyAlignment="1" applyProtection="1">
      <alignment horizontal="left" vertical="center" wrapText="1"/>
      <protection locked="0"/>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Alignment="1">
      <alignment horizontal="left" vertical="center" wrapText="1"/>
    </xf>
    <xf numFmtId="0" fontId="31" fillId="0" borderId="0" xfId="0" applyFont="1" applyAlignment="1">
      <alignment horizontal="left" vertical="center" wrapText="1"/>
    </xf>
    <xf numFmtId="0" fontId="31" fillId="0" borderId="9" xfId="0" applyFont="1" applyBorder="1" applyAlignment="1">
      <alignment horizontal="left" vertical="center" wrapText="1"/>
    </xf>
    <xf numFmtId="0" fontId="27" fillId="3" borderId="170" xfId="0" applyFont="1" applyFill="1" applyBorder="1" applyAlignment="1">
      <alignment horizontal="center" vertical="center" wrapText="1"/>
    </xf>
    <xf numFmtId="0" fontId="27" fillId="2" borderId="170" xfId="0" applyFont="1" applyFill="1" applyBorder="1" applyAlignment="1" applyProtection="1">
      <alignment horizontal="center" vertical="center" wrapText="1"/>
      <protection locked="0"/>
    </xf>
    <xf numFmtId="0" fontId="27" fillId="3" borderId="178" xfId="0" applyFont="1" applyFill="1" applyBorder="1" applyAlignment="1">
      <alignment horizontal="left" vertical="center"/>
    </xf>
    <xf numFmtId="0" fontId="27" fillId="3" borderId="182" xfId="0" applyFont="1" applyFill="1" applyBorder="1" applyAlignment="1">
      <alignment horizontal="left" vertical="center"/>
    </xf>
    <xf numFmtId="0" fontId="27" fillId="2" borderId="178" xfId="0" applyFont="1" applyFill="1" applyBorder="1" applyAlignment="1" applyProtection="1">
      <alignment horizontal="center" vertical="center"/>
      <protection locked="0"/>
    </xf>
    <xf numFmtId="0" fontId="27" fillId="2" borderId="271" xfId="0" applyFont="1" applyFill="1" applyBorder="1" applyAlignment="1" applyProtection="1">
      <alignment horizontal="center" vertical="center"/>
      <protection locked="0"/>
    </xf>
    <xf numFmtId="0" fontId="27" fillId="3" borderId="182" xfId="0" applyFont="1" applyFill="1" applyBorder="1" applyAlignment="1">
      <alignment horizontal="left" vertical="center" wrapText="1"/>
    </xf>
    <xf numFmtId="0" fontId="27" fillId="0" borderId="5" xfId="0" applyFont="1" applyBorder="1" applyAlignment="1">
      <alignment horizontal="left" vertical="center" wrapText="1"/>
    </xf>
    <xf numFmtId="0" fontId="27" fillId="2" borderId="270" xfId="0" applyFont="1" applyFill="1" applyBorder="1" applyAlignment="1" applyProtection="1">
      <alignment horizontal="left" vertical="center" wrapText="1"/>
      <protection locked="0"/>
    </xf>
    <xf numFmtId="0" fontId="27" fillId="2" borderId="239" xfId="0" applyFont="1" applyFill="1" applyBorder="1" applyAlignment="1" applyProtection="1">
      <alignment horizontal="left" vertical="center" wrapText="1"/>
      <protection locked="0"/>
    </xf>
    <xf numFmtId="0" fontId="27" fillId="2" borderId="272" xfId="0" applyFont="1" applyFill="1" applyBorder="1" applyAlignment="1" applyProtection="1">
      <alignment horizontal="left" vertical="center" wrapText="1"/>
      <protection locked="0"/>
    </xf>
    <xf numFmtId="0" fontId="27" fillId="2" borderId="237" xfId="0" applyFont="1" applyFill="1" applyBorder="1" applyAlignment="1" applyProtection="1">
      <alignment horizontal="left" vertical="center" wrapText="1"/>
      <protection locked="0"/>
    </xf>
    <xf numFmtId="0" fontId="27" fillId="2" borderId="9"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3" borderId="171" xfId="0" applyFont="1" applyFill="1" applyBorder="1" applyAlignment="1">
      <alignment horizontal="center" vertical="center" wrapText="1"/>
    </xf>
    <xf numFmtId="0" fontId="27" fillId="2" borderId="171" xfId="0" applyFont="1" applyFill="1" applyBorder="1" applyAlignment="1" applyProtection="1">
      <alignment horizontal="center" vertical="center" wrapText="1"/>
      <protection locked="0"/>
    </xf>
    <xf numFmtId="0" fontId="27" fillId="3" borderId="172" xfId="0" applyFont="1" applyFill="1" applyBorder="1" applyAlignment="1">
      <alignment horizontal="center" vertical="center" wrapText="1"/>
    </xf>
    <xf numFmtId="0" fontId="27" fillId="2" borderId="172" xfId="0" applyFont="1" applyFill="1" applyBorder="1" applyAlignment="1" applyProtection="1">
      <alignment horizontal="center" vertical="center" wrapText="1"/>
      <protection locked="0"/>
    </xf>
    <xf numFmtId="0" fontId="27" fillId="3" borderId="178" xfId="0" applyFont="1" applyFill="1" applyBorder="1" applyAlignment="1">
      <alignment horizontal="center" vertical="center" wrapText="1"/>
    </xf>
    <xf numFmtId="0" fontId="27" fillId="2" borderId="270" xfId="0" applyFont="1" applyFill="1" applyBorder="1" applyAlignment="1" applyProtection="1">
      <alignment horizontal="center" vertical="center" wrapText="1"/>
      <protection locked="0"/>
    </xf>
    <xf numFmtId="0" fontId="27" fillId="2" borderId="239" xfId="0" applyFont="1" applyFill="1" applyBorder="1" applyAlignment="1" applyProtection="1">
      <alignment horizontal="center" vertical="center" wrapText="1"/>
      <protection locked="0"/>
    </xf>
    <xf numFmtId="0" fontId="27" fillId="2" borderId="272" xfId="0" applyFont="1" applyFill="1" applyBorder="1" applyAlignment="1" applyProtection="1">
      <alignment horizontal="center" vertical="center" wrapText="1"/>
      <protection locked="0"/>
    </xf>
    <xf numFmtId="0" fontId="27" fillId="2" borderId="237" xfId="0"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31" fillId="0" borderId="9" xfId="0" applyFont="1" applyBorder="1" applyAlignment="1">
      <alignment horizontal="left" vertical="center"/>
    </xf>
    <xf numFmtId="183" fontId="8" fillId="3" borderId="270" xfId="0" applyNumberFormat="1" applyFont="1" applyFill="1" applyBorder="1" applyAlignment="1">
      <alignment horizontal="center" vertical="center"/>
    </xf>
    <xf numFmtId="183" fontId="8" fillId="3" borderId="239" xfId="0" applyNumberFormat="1" applyFont="1" applyFill="1" applyBorder="1" applyAlignment="1">
      <alignment horizontal="center" vertical="center"/>
    </xf>
    <xf numFmtId="183" fontId="8" fillId="3" borderId="272" xfId="0" applyNumberFormat="1" applyFont="1" applyFill="1" applyBorder="1" applyAlignment="1">
      <alignment horizontal="center" vertical="center"/>
    </xf>
    <xf numFmtId="183" fontId="8" fillId="3" borderId="237" xfId="0" applyNumberFormat="1" applyFont="1" applyFill="1" applyBorder="1" applyAlignment="1">
      <alignment horizontal="center" vertical="center"/>
    </xf>
    <xf numFmtId="183" fontId="8" fillId="3" borderId="9" xfId="0" applyNumberFormat="1" applyFont="1" applyFill="1" applyBorder="1" applyAlignment="1">
      <alignment horizontal="center" vertical="center"/>
    </xf>
    <xf numFmtId="183" fontId="8" fillId="3" borderId="10" xfId="0" applyNumberFormat="1" applyFont="1" applyFill="1" applyBorder="1" applyAlignment="1">
      <alignment horizontal="center" vertical="center"/>
    </xf>
    <xf numFmtId="0" fontId="27" fillId="3" borderId="271" xfId="0" applyFont="1" applyFill="1" applyBorder="1" applyAlignment="1">
      <alignment horizontal="center" vertical="center"/>
    </xf>
    <xf numFmtId="0" fontId="27" fillId="3" borderId="44" xfId="0" applyFont="1" applyFill="1" applyBorder="1" applyAlignment="1">
      <alignment horizontal="center" vertical="center"/>
    </xf>
    <xf numFmtId="0" fontId="47" fillId="3" borderId="270" xfId="0" applyFont="1" applyFill="1" applyBorder="1" applyAlignment="1">
      <alignment horizontal="center" vertical="center"/>
    </xf>
    <xf numFmtId="0" fontId="47" fillId="3" borderId="239" xfId="0" applyFont="1" applyFill="1" applyBorder="1" applyAlignment="1">
      <alignment horizontal="center" vertical="center"/>
    </xf>
    <xf numFmtId="0" fontId="47" fillId="3" borderId="272" xfId="0" applyFont="1" applyFill="1" applyBorder="1" applyAlignment="1">
      <alignment horizontal="center" vertical="center"/>
    </xf>
    <xf numFmtId="0" fontId="47" fillId="3" borderId="237" xfId="0" applyFont="1" applyFill="1" applyBorder="1" applyAlignment="1">
      <alignment horizontal="center" vertical="center"/>
    </xf>
    <xf numFmtId="0" fontId="47" fillId="3" borderId="9" xfId="0" applyFont="1" applyFill="1" applyBorder="1" applyAlignment="1">
      <alignment horizontal="center" vertical="center"/>
    </xf>
    <xf numFmtId="0" fontId="47" fillId="3" borderId="10" xfId="0" applyFont="1" applyFill="1" applyBorder="1" applyAlignment="1">
      <alignment horizontal="center" vertical="center"/>
    </xf>
    <xf numFmtId="0" fontId="13" fillId="0" borderId="0" xfId="0" applyFont="1" applyAlignment="1">
      <alignment horizontal="left" vertical="center"/>
    </xf>
    <xf numFmtId="0" fontId="30" fillId="0" borderId="27" xfId="0" applyFont="1" applyBorder="1" applyAlignment="1" applyProtection="1">
      <alignment horizontal="left" vertical="center" wrapText="1"/>
      <protection locked="0"/>
    </xf>
    <xf numFmtId="0" fontId="30" fillId="0" borderId="39" xfId="0" applyFont="1" applyBorder="1" applyAlignment="1" applyProtection="1">
      <alignment horizontal="left" vertical="center" wrapText="1"/>
      <protection locked="0"/>
    </xf>
    <xf numFmtId="0" fontId="139" fillId="0" borderId="5" xfId="0" applyFont="1" applyBorder="1" applyAlignment="1">
      <alignment horizontal="right" vertical="center"/>
    </xf>
    <xf numFmtId="0" fontId="139" fillId="0" borderId="0" xfId="0" applyFont="1" applyAlignment="1">
      <alignment horizontal="right" vertical="center"/>
    </xf>
    <xf numFmtId="0" fontId="7" fillId="0" borderId="182" xfId="0" applyFont="1" applyFill="1" applyBorder="1" applyAlignment="1" applyProtection="1">
      <alignment horizontal="center" vertical="center"/>
      <protection locked="0"/>
    </xf>
    <xf numFmtId="0" fontId="7" fillId="0" borderId="274" xfId="0" applyFont="1" applyFill="1" applyBorder="1" applyAlignment="1" applyProtection="1">
      <alignment horizontal="center" vertical="center"/>
      <protection locked="0"/>
    </xf>
    <xf numFmtId="0" fontId="7" fillId="0" borderId="187" xfId="0" applyFont="1" applyFill="1" applyBorder="1" applyAlignment="1" applyProtection="1">
      <alignment horizontal="center" vertical="center"/>
      <protection locked="0"/>
    </xf>
    <xf numFmtId="0" fontId="8" fillId="0" borderId="182" xfId="0" applyFont="1" applyBorder="1" applyAlignment="1">
      <alignment horizontal="center" vertical="center"/>
    </xf>
    <xf numFmtId="0" fontId="8" fillId="0" borderId="274" xfId="0" applyFont="1" applyBorder="1" applyAlignment="1">
      <alignment horizontal="center" vertical="center"/>
    </xf>
    <xf numFmtId="0" fontId="8" fillId="0" borderId="187" xfId="0" applyFont="1" applyBorder="1" applyAlignment="1">
      <alignment horizontal="center" vertical="center"/>
    </xf>
    <xf numFmtId="0" fontId="30" fillId="0" borderId="29" xfId="0" applyFont="1" applyBorder="1" applyAlignment="1" applyProtection="1">
      <alignment horizontal="left" vertical="center" wrapText="1"/>
      <protection locked="0"/>
    </xf>
    <xf numFmtId="0" fontId="30" fillId="0" borderId="2" xfId="0" applyFont="1" applyBorder="1" applyAlignment="1" applyProtection="1">
      <alignment horizontal="left" vertical="center" wrapText="1"/>
      <protection locked="0"/>
    </xf>
    <xf numFmtId="0" fontId="30" fillId="0" borderId="28" xfId="0" applyFont="1" applyBorder="1" applyAlignment="1" applyProtection="1">
      <alignment horizontal="left" vertical="center" wrapText="1"/>
      <protection locked="0"/>
    </xf>
    <xf numFmtId="0" fontId="30" fillId="0" borderId="1" xfId="0" applyFont="1" applyBorder="1" applyAlignment="1" applyProtection="1">
      <alignment horizontal="left" vertical="center" wrapText="1"/>
      <protection locked="0"/>
    </xf>
    <xf numFmtId="0" fontId="30" fillId="0" borderId="23" xfId="0" applyFont="1" applyBorder="1" applyAlignment="1" applyProtection="1">
      <alignment horizontal="left" vertical="center" wrapText="1"/>
      <protection locked="0"/>
    </xf>
    <xf numFmtId="0" fontId="27" fillId="3" borderId="271" xfId="0" applyFont="1" applyFill="1" applyBorder="1" applyAlignment="1">
      <alignment horizontal="center" vertical="center" wrapText="1"/>
    </xf>
    <xf numFmtId="0" fontId="27" fillId="3" borderId="147" xfId="0" applyFont="1" applyFill="1" applyBorder="1" applyAlignment="1">
      <alignment horizontal="center" vertical="center" wrapText="1"/>
    </xf>
    <xf numFmtId="0" fontId="27" fillId="3" borderId="270" xfId="0" applyFont="1" applyFill="1" applyBorder="1" applyAlignment="1">
      <alignment horizontal="center" vertical="center"/>
    </xf>
    <xf numFmtId="0" fontId="27" fillId="3" borderId="239" xfId="0" applyFont="1" applyFill="1" applyBorder="1" applyAlignment="1">
      <alignment horizontal="center" vertical="center"/>
    </xf>
    <xf numFmtId="0" fontId="27" fillId="3" borderId="275" xfId="0" applyFont="1" applyFill="1" applyBorder="1" applyAlignment="1">
      <alignment horizontal="center" vertical="center"/>
    </xf>
    <xf numFmtId="0" fontId="27" fillId="3" borderId="237"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41" xfId="0" applyFont="1" applyFill="1" applyBorder="1" applyAlignment="1">
      <alignment horizontal="center" vertical="center"/>
    </xf>
    <xf numFmtId="0" fontId="27" fillId="3" borderId="273" xfId="0" applyFont="1" applyFill="1" applyBorder="1" applyAlignment="1">
      <alignment horizontal="center" vertical="center"/>
    </xf>
    <xf numFmtId="0" fontId="27" fillId="3" borderId="146" xfId="0" applyFont="1" applyFill="1" applyBorder="1" applyAlignment="1">
      <alignment horizontal="center" vertical="center"/>
    </xf>
    <xf numFmtId="0" fontId="27" fillId="3" borderId="272" xfId="0" applyFont="1" applyFill="1" applyBorder="1" applyAlignment="1">
      <alignment horizontal="center" vertical="center"/>
    </xf>
    <xf numFmtId="0" fontId="27" fillId="3" borderId="10" xfId="0" applyFont="1" applyFill="1" applyBorder="1" applyAlignment="1">
      <alignment horizontal="center" vertical="center"/>
    </xf>
    <xf numFmtId="0" fontId="30" fillId="0" borderId="173" xfId="0" applyFont="1" applyBorder="1" applyAlignment="1" applyProtection="1">
      <alignment horizontal="left" vertical="center" wrapText="1"/>
      <protection locked="0"/>
    </xf>
    <xf numFmtId="0" fontId="30" fillId="0" borderId="205" xfId="0" applyFont="1" applyBorder="1" applyAlignment="1" applyProtection="1">
      <alignment horizontal="left" vertical="center" wrapText="1"/>
      <protection locked="0"/>
    </xf>
    <xf numFmtId="0" fontId="30" fillId="0" borderId="174" xfId="0" applyFont="1" applyBorder="1" applyAlignment="1" applyProtection="1">
      <alignment horizontal="left" vertical="center" wrapText="1"/>
      <protection locked="0"/>
    </xf>
    <xf numFmtId="0" fontId="30" fillId="0" borderId="33" xfId="0" applyFont="1" applyBorder="1" applyAlignment="1" applyProtection="1">
      <alignment horizontal="left" vertical="center" wrapText="1"/>
      <protection locked="0"/>
    </xf>
    <xf numFmtId="0" fontId="30" fillId="0" borderId="206" xfId="0" applyFont="1" applyBorder="1" applyAlignment="1" applyProtection="1">
      <alignment horizontal="left" vertical="center" wrapText="1"/>
      <protection locked="0"/>
    </xf>
    <xf numFmtId="0" fontId="31" fillId="0" borderId="274" xfId="0" applyFont="1" applyBorder="1" applyAlignment="1" applyProtection="1">
      <alignment horizontal="left" vertical="top" wrapText="1"/>
      <protection locked="0"/>
    </xf>
    <xf numFmtId="0" fontId="31" fillId="0" borderId="187" xfId="0" applyFont="1" applyBorder="1" applyAlignment="1" applyProtection="1">
      <alignment horizontal="left" vertical="top" wrapText="1"/>
      <protection locked="0"/>
    </xf>
    <xf numFmtId="0" fontId="27" fillId="0" borderId="0" xfId="0" applyFont="1" applyAlignment="1">
      <alignment horizontal="left" wrapText="1"/>
    </xf>
    <xf numFmtId="0" fontId="30" fillId="0" borderId="182" xfId="0" applyFont="1" applyBorder="1" applyAlignment="1" applyProtection="1">
      <alignment horizontal="left" vertical="top"/>
      <protection locked="0"/>
    </xf>
    <xf numFmtId="0" fontId="30" fillId="0" borderId="274" xfId="0" applyFont="1" applyBorder="1" applyAlignment="1" applyProtection="1">
      <alignment horizontal="left" vertical="top"/>
      <protection locked="0"/>
    </xf>
    <xf numFmtId="0" fontId="30" fillId="0" borderId="187" xfId="0" applyFont="1" applyBorder="1" applyAlignment="1" applyProtection="1">
      <alignment horizontal="left" vertical="top"/>
      <protection locked="0"/>
    </xf>
    <xf numFmtId="0" fontId="27" fillId="3" borderId="1" xfId="0" applyFont="1" applyFill="1" applyBorder="1" applyAlignment="1">
      <alignment horizontal="left" vertical="center" wrapText="1"/>
    </xf>
    <xf numFmtId="0" fontId="27" fillId="3" borderId="2" xfId="0" applyFont="1" applyFill="1" applyBorder="1" applyAlignment="1">
      <alignment horizontal="left" vertical="center" wrapText="1"/>
    </xf>
    <xf numFmtId="0" fontId="27" fillId="3" borderId="23" xfId="0" applyFont="1" applyFill="1" applyBorder="1" applyAlignment="1">
      <alignment horizontal="left" vertical="center" wrapText="1"/>
    </xf>
    <xf numFmtId="0" fontId="27" fillId="3" borderId="270" xfId="0" applyFont="1" applyFill="1" applyBorder="1" applyAlignment="1">
      <alignment horizontal="center" vertical="center" wrapText="1"/>
    </xf>
    <xf numFmtId="0" fontId="27" fillId="3" borderId="272" xfId="0" applyFont="1" applyFill="1" applyBorder="1" applyAlignment="1">
      <alignment horizontal="center" vertical="center" wrapText="1"/>
    </xf>
    <xf numFmtId="0" fontId="30" fillId="0" borderId="270" xfId="0" applyFont="1" applyBorder="1" applyAlignment="1" applyProtection="1">
      <alignment horizontal="right" vertical="center" wrapText="1"/>
      <protection locked="0"/>
    </xf>
    <xf numFmtId="0" fontId="30" fillId="0" borderId="272" xfId="0" applyFont="1" applyBorder="1" applyAlignment="1" applyProtection="1">
      <alignment horizontal="right" vertical="center" wrapText="1"/>
      <protection locked="0"/>
    </xf>
    <xf numFmtId="0" fontId="29" fillId="3" borderId="239" xfId="0" applyFont="1" applyFill="1" applyBorder="1" applyAlignment="1">
      <alignment horizontal="left" vertical="center" wrapText="1"/>
    </xf>
    <xf numFmtId="0" fontId="29" fillId="3" borderId="272" xfId="0" applyFont="1" applyFill="1" applyBorder="1" applyAlignment="1">
      <alignment horizontal="left" vertical="center" wrapText="1"/>
    </xf>
    <xf numFmtId="0" fontId="27" fillId="0" borderId="0" xfId="0" applyFont="1" applyAlignment="1">
      <alignment horizontal="left" vertical="top" wrapText="1"/>
    </xf>
    <xf numFmtId="0" fontId="65" fillId="0" borderId="175" xfId="2" applyFont="1" applyFill="1" applyBorder="1" applyAlignment="1" applyProtection="1">
      <alignment horizontal="left" vertical="center" wrapText="1"/>
      <protection locked="0"/>
    </xf>
    <xf numFmtId="0" fontId="65" fillId="0" borderId="274" xfId="2" applyFont="1" applyFill="1" applyBorder="1" applyAlignment="1" applyProtection="1">
      <alignment horizontal="left" vertical="center" wrapText="1"/>
      <protection locked="0"/>
    </xf>
    <xf numFmtId="0" fontId="65" fillId="0" borderId="187" xfId="2" applyFont="1" applyFill="1" applyBorder="1" applyAlignment="1" applyProtection="1">
      <alignment horizontal="left" vertical="center" wrapText="1"/>
      <protection locked="0"/>
    </xf>
    <xf numFmtId="0" fontId="27" fillId="3" borderId="26" xfId="0" applyFont="1" applyFill="1" applyBorder="1" applyAlignment="1">
      <alignment horizontal="left" vertical="center" wrapText="1"/>
    </xf>
    <xf numFmtId="0" fontId="27" fillId="3" borderId="17" xfId="0" applyFont="1" applyFill="1" applyBorder="1" applyAlignment="1">
      <alignment horizontal="left" vertical="center" wrapText="1"/>
    </xf>
    <xf numFmtId="0" fontId="27" fillId="3" borderId="18" xfId="0" applyFont="1" applyFill="1" applyBorder="1" applyAlignment="1">
      <alignment horizontal="left" vertical="center" wrapText="1"/>
    </xf>
    <xf numFmtId="0" fontId="27" fillId="3" borderId="40" xfId="0" applyFont="1" applyFill="1" applyBorder="1" applyAlignment="1">
      <alignment horizontal="left" vertical="center" wrapText="1"/>
    </xf>
    <xf numFmtId="0" fontId="27" fillId="3" borderId="274" xfId="0" applyFont="1" applyFill="1" applyBorder="1" applyAlignment="1">
      <alignment horizontal="left" vertical="center" wrapText="1"/>
    </xf>
    <xf numFmtId="0" fontId="27" fillId="3" borderId="187" xfId="0" applyFont="1" applyFill="1" applyBorder="1" applyAlignment="1">
      <alignment horizontal="left" vertical="center" wrapText="1"/>
    </xf>
    <xf numFmtId="0" fontId="30" fillId="0" borderId="237" xfId="0" applyFont="1" applyBorder="1" applyAlignment="1" applyProtection="1">
      <alignment horizontal="left" vertical="center" wrapText="1"/>
      <protection locked="0"/>
    </xf>
    <xf numFmtId="0" fontId="30" fillId="0" borderId="9" xfId="0" applyFont="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27" fillId="3" borderId="173" xfId="0" applyFont="1" applyFill="1" applyBorder="1" applyAlignment="1">
      <alignment horizontal="left" vertical="center" wrapText="1"/>
    </xf>
    <xf numFmtId="0" fontId="27" fillId="3" borderId="205" xfId="0" applyFont="1" applyFill="1" applyBorder="1" applyAlignment="1">
      <alignment horizontal="left" vertical="center" wrapText="1"/>
    </xf>
    <xf numFmtId="0" fontId="27" fillId="3" borderId="206" xfId="0" applyFont="1" applyFill="1" applyBorder="1" applyAlignment="1">
      <alignment horizontal="left" vertical="center" wrapText="1"/>
    </xf>
    <xf numFmtId="0" fontId="30" fillId="0" borderId="6" xfId="0" applyFont="1" applyBorder="1" applyAlignment="1" applyProtection="1">
      <alignment horizontal="left" vertical="top" wrapText="1"/>
      <protection locked="0"/>
    </xf>
    <xf numFmtId="0" fontId="30" fillId="0" borderId="19" xfId="0" applyFont="1" applyBorder="1" applyAlignment="1" applyProtection="1">
      <alignment horizontal="left" vertical="top" wrapText="1"/>
      <protection locked="0"/>
    </xf>
    <xf numFmtId="0" fontId="30" fillId="0" borderId="25" xfId="0" applyFont="1" applyBorder="1" applyAlignment="1" applyProtection="1">
      <alignment horizontal="left" vertical="top" wrapText="1"/>
      <protection locked="0"/>
    </xf>
    <xf numFmtId="0" fontId="27" fillId="3" borderId="29" xfId="0" applyFont="1" applyFill="1" applyBorder="1" applyAlignment="1">
      <alignment horizontal="left" vertical="center" wrapText="1"/>
    </xf>
    <xf numFmtId="0" fontId="30" fillId="3" borderId="237"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2" borderId="23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wrapText="1"/>
      <protection locked="0"/>
    </xf>
    <xf numFmtId="0" fontId="30" fillId="3" borderId="10" xfId="0" applyFont="1" applyFill="1" applyBorder="1" applyAlignment="1">
      <alignment horizontal="center" vertical="center" wrapText="1"/>
    </xf>
    <xf numFmtId="0" fontId="30" fillId="2" borderId="9" xfId="0" applyFont="1" applyFill="1" applyBorder="1" applyAlignment="1" applyProtection="1">
      <alignment horizontal="center" vertical="center" wrapText="1"/>
      <protection locked="0"/>
    </xf>
    <xf numFmtId="0" fontId="8" fillId="3" borderId="12" xfId="0" applyFont="1" applyFill="1" applyBorder="1" applyAlignment="1">
      <alignment vertical="center" wrapText="1"/>
    </xf>
    <xf numFmtId="0" fontId="8" fillId="3" borderId="15" xfId="0" applyFont="1" applyFill="1" applyBorder="1" applyAlignment="1">
      <alignment vertical="center" wrapText="1"/>
    </xf>
    <xf numFmtId="0" fontId="8" fillId="3" borderId="1" xfId="0" applyFont="1" applyFill="1" applyBorder="1" applyAlignment="1">
      <alignment vertical="center" wrapText="1"/>
    </xf>
    <xf numFmtId="0" fontId="30" fillId="2" borderId="178" xfId="0" applyFont="1" applyFill="1" applyBorder="1" applyAlignment="1" applyProtection="1">
      <alignment horizontal="center" vertical="center" wrapText="1"/>
      <protection locked="0"/>
    </xf>
    <xf numFmtId="0" fontId="27" fillId="3" borderId="24" xfId="0" applyFont="1" applyFill="1" applyBorder="1" applyAlignment="1">
      <alignment horizontal="center" vertical="center" wrapText="1"/>
    </xf>
    <xf numFmtId="0" fontId="27" fillId="3" borderId="26"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18"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30" fillId="2" borderId="270" xfId="0" applyFont="1" applyFill="1" applyBorder="1" applyAlignment="1">
      <alignment horizontal="left" vertical="center" wrapText="1"/>
    </xf>
    <xf numFmtId="0" fontId="30" fillId="2" borderId="239" xfId="0" applyFont="1" applyFill="1" applyBorder="1" applyAlignment="1">
      <alignment horizontal="left" vertical="center" wrapText="1"/>
    </xf>
    <xf numFmtId="0" fontId="30" fillId="2" borderId="272" xfId="0" applyFont="1" applyFill="1" applyBorder="1" applyAlignment="1">
      <alignment horizontal="left" vertical="center" wrapText="1"/>
    </xf>
    <xf numFmtId="0" fontId="30" fillId="2" borderId="237" xfId="0" applyFont="1" applyFill="1" applyBorder="1" applyAlignment="1" applyProtection="1">
      <alignment horizontal="left" vertical="top" wrapText="1"/>
      <protection locked="0"/>
    </xf>
    <xf numFmtId="0" fontId="30" fillId="2" borderId="9" xfId="0" applyFont="1" applyFill="1" applyBorder="1" applyAlignment="1" applyProtection="1">
      <alignment horizontal="left" vertical="top" wrapText="1"/>
      <protection locked="0"/>
    </xf>
    <xf numFmtId="0" fontId="30" fillId="2" borderId="10" xfId="0" applyFont="1" applyFill="1" applyBorder="1" applyAlignment="1" applyProtection="1">
      <alignment horizontal="left" vertical="top" wrapText="1"/>
      <protection locked="0"/>
    </xf>
    <xf numFmtId="0" fontId="30" fillId="3" borderId="44" xfId="0" applyFont="1" applyFill="1" applyBorder="1" applyAlignment="1">
      <alignment horizontal="center" vertical="center" wrapText="1"/>
    </xf>
    <xf numFmtId="0" fontId="27" fillId="3" borderId="12" xfId="0" applyFont="1" applyFill="1" applyBorder="1" applyAlignment="1">
      <alignment vertical="center" wrapText="1"/>
    </xf>
    <xf numFmtId="0" fontId="30" fillId="3" borderId="182" xfId="0" applyFont="1" applyFill="1" applyBorder="1" applyAlignment="1">
      <alignment horizontal="center" vertical="center" wrapText="1"/>
    </xf>
    <xf numFmtId="0" fontId="30" fillId="3" borderId="274" xfId="0" applyFont="1" applyFill="1" applyBorder="1" applyAlignment="1">
      <alignment horizontal="center" vertical="center" wrapText="1"/>
    </xf>
    <xf numFmtId="0" fontId="30" fillId="3" borderId="187" xfId="0" applyFont="1" applyFill="1" applyBorder="1" applyAlignment="1">
      <alignment horizontal="center" vertical="center" wrapText="1"/>
    </xf>
    <xf numFmtId="0" fontId="30" fillId="0" borderId="182" xfId="0" applyFont="1" applyBorder="1" applyAlignment="1" applyProtection="1">
      <alignment horizontal="center" vertical="center" wrapText="1"/>
      <protection locked="0"/>
    </xf>
    <xf numFmtId="0" fontId="30" fillId="0" borderId="274" xfId="0" applyFont="1" applyBorder="1" applyAlignment="1" applyProtection="1">
      <alignment horizontal="center" vertical="center" wrapText="1"/>
      <protection locked="0"/>
    </xf>
    <xf numFmtId="0" fontId="30" fillId="0" borderId="187" xfId="0" applyFont="1" applyBorder="1" applyAlignment="1" applyProtection="1">
      <alignment horizontal="center" vertical="center" wrapText="1"/>
      <protection locked="0"/>
    </xf>
    <xf numFmtId="0" fontId="27" fillId="3" borderId="44" xfId="0" applyFont="1" applyFill="1" applyBorder="1" applyAlignment="1">
      <alignment horizontal="center" vertical="center" wrapText="1"/>
    </xf>
    <xf numFmtId="0" fontId="27" fillId="0" borderId="178" xfId="0" applyFont="1" applyBorder="1" applyAlignment="1" applyProtection="1">
      <alignment horizontal="center" vertical="center"/>
      <protection locked="0"/>
    </xf>
    <xf numFmtId="0" fontId="30" fillId="0" borderId="178" xfId="0" applyFont="1" applyBorder="1" applyAlignment="1" applyProtection="1">
      <alignment horizontal="left" vertical="center" wrapText="1"/>
      <protection locked="0"/>
    </xf>
    <xf numFmtId="0" fontId="79" fillId="0" borderId="0" xfId="0" applyFont="1" applyAlignment="1">
      <alignment horizontal="left" vertical="center" wrapText="1"/>
    </xf>
    <xf numFmtId="0" fontId="79" fillId="0" borderId="9" xfId="0" applyFont="1" applyBorder="1" applyAlignment="1">
      <alignment horizontal="left" vertical="center" wrapText="1"/>
    </xf>
    <xf numFmtId="0" fontId="30" fillId="0" borderId="182" xfId="0" applyFont="1" applyBorder="1" applyAlignment="1" applyProtection="1">
      <alignment horizontal="center" vertical="top" wrapText="1"/>
      <protection locked="0"/>
    </xf>
    <xf numFmtId="0" fontId="30" fillId="0" borderId="274" xfId="0" applyFont="1" applyBorder="1" applyAlignment="1" applyProtection="1">
      <alignment horizontal="center" vertical="top" wrapText="1"/>
      <protection locked="0"/>
    </xf>
    <xf numFmtId="0" fontId="30" fillId="0" borderId="187" xfId="0" applyFont="1" applyBorder="1" applyAlignment="1" applyProtection="1">
      <alignment horizontal="center" vertical="top" wrapText="1"/>
      <protection locked="0"/>
    </xf>
    <xf numFmtId="0" fontId="79" fillId="0" borderId="20" xfId="0" applyFont="1" applyBorder="1" applyAlignment="1">
      <alignment horizontal="left" vertical="center" wrapText="1"/>
    </xf>
    <xf numFmtId="0" fontId="79" fillId="2" borderId="178" xfId="0" applyFont="1" applyFill="1" applyBorder="1" applyAlignment="1" applyProtection="1">
      <alignment horizontal="center" vertical="center" wrapText="1"/>
      <protection locked="0"/>
    </xf>
    <xf numFmtId="0" fontId="59" fillId="2" borderId="178" xfId="0" applyFont="1" applyFill="1" applyBorder="1" applyAlignment="1">
      <alignment horizontal="left" vertical="center" wrapText="1"/>
    </xf>
    <xf numFmtId="0" fontId="27" fillId="2" borderId="178" xfId="0" applyFont="1" applyFill="1" applyBorder="1" applyAlignment="1" applyProtection="1">
      <alignment horizontal="left" vertical="top"/>
      <protection locked="0"/>
    </xf>
    <xf numFmtId="0" fontId="30" fillId="0" borderId="271" xfId="0" applyFont="1" applyBorder="1" applyAlignment="1" applyProtection="1">
      <alignment horizontal="center" vertical="top" wrapText="1"/>
      <protection locked="0"/>
    </xf>
    <xf numFmtId="0" fontId="27" fillId="3" borderId="15"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31" fillId="0" borderId="239" xfId="0" applyFont="1" applyBorder="1" applyAlignment="1">
      <alignment horizontal="left" vertical="center" wrapText="1"/>
    </xf>
    <xf numFmtId="0" fontId="27" fillId="0" borderId="273" xfId="0" applyFont="1" applyBorder="1" applyAlignment="1" applyProtection="1">
      <alignment horizontal="center" vertical="center" wrapText="1"/>
      <protection locked="0"/>
    </xf>
    <xf numFmtId="0" fontId="27" fillId="0" borderId="239" xfId="0" applyFont="1" applyBorder="1" applyAlignment="1" applyProtection="1">
      <alignment horizontal="center" vertical="center" wrapText="1"/>
      <protection locked="0"/>
    </xf>
    <xf numFmtId="0" fontId="27" fillId="0" borderId="275" xfId="0" applyFont="1" applyBorder="1" applyAlignment="1" applyProtection="1">
      <alignment horizontal="center" vertical="center" wrapText="1"/>
      <protection locked="0"/>
    </xf>
    <xf numFmtId="0" fontId="27" fillId="0" borderId="17"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27" fillId="0" borderId="22" xfId="0" applyFont="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0" fontId="27" fillId="0" borderId="40" xfId="0" applyFont="1" applyBorder="1" applyAlignment="1" applyProtection="1">
      <alignment horizontal="center" vertical="center" wrapText="1"/>
      <protection locked="0"/>
    </xf>
    <xf numFmtId="0" fontId="27" fillId="0" borderId="182" xfId="0" applyFont="1" applyBorder="1" applyAlignment="1" applyProtection="1">
      <alignment horizontal="center" vertical="center" wrapText="1"/>
      <protection locked="0"/>
    </xf>
    <xf numFmtId="0" fontId="27" fillId="0" borderId="274" xfId="0" applyFont="1" applyBorder="1" applyAlignment="1" applyProtection="1">
      <alignment horizontal="center" vertical="center" wrapText="1"/>
      <protection locked="0"/>
    </xf>
    <xf numFmtId="0" fontId="27" fillId="0" borderId="187" xfId="0" applyFont="1" applyBorder="1" applyAlignment="1" applyProtection="1">
      <alignment horizontal="center" vertical="center" wrapText="1"/>
      <protection locked="0"/>
    </xf>
    <xf numFmtId="0" fontId="129" fillId="0" borderId="0" xfId="0" applyFont="1" applyAlignment="1">
      <alignment horizontal="left" vertical="center" wrapText="1"/>
    </xf>
    <xf numFmtId="0" fontId="128" fillId="0" borderId="0" xfId="0" applyFont="1" applyAlignment="1">
      <alignment horizontal="left" vertical="center" wrapText="1"/>
    </xf>
    <xf numFmtId="0" fontId="29" fillId="3" borderId="146" xfId="0" applyFont="1" applyFill="1" applyBorder="1" applyAlignment="1" applyProtection="1">
      <alignment horizontal="center" vertical="center" wrapText="1"/>
      <protection locked="0"/>
    </xf>
    <xf numFmtId="0" fontId="29" fillId="3" borderId="41" xfId="0" applyFont="1" applyFill="1" applyBorder="1" applyAlignment="1" applyProtection="1">
      <alignment horizontal="center" vertical="center" wrapText="1"/>
      <protection locked="0"/>
    </xf>
    <xf numFmtId="0" fontId="40" fillId="3" borderId="239" xfId="0" applyFont="1" applyFill="1" applyBorder="1" applyAlignment="1">
      <alignment horizontal="center" vertical="center" wrapText="1"/>
    </xf>
    <xf numFmtId="0" fontId="40" fillId="3" borderId="275" xfId="0" applyFont="1" applyFill="1" applyBorder="1" applyAlignment="1">
      <alignment horizontal="center" vertical="center" wrapText="1"/>
    </xf>
    <xf numFmtId="0" fontId="40" fillId="3" borderId="0" xfId="0" applyFont="1" applyFill="1" applyAlignment="1">
      <alignment horizontal="center" vertical="center" wrapText="1"/>
    </xf>
    <xf numFmtId="0" fontId="40" fillId="3" borderId="18" xfId="0" applyFont="1" applyFill="1" applyBorder="1" applyAlignment="1">
      <alignment horizontal="center" vertical="center" wrapText="1"/>
    </xf>
    <xf numFmtId="184" fontId="57" fillId="3" borderId="273" xfId="0" applyNumberFormat="1" applyFont="1" applyFill="1" applyBorder="1" applyAlignment="1">
      <alignment horizontal="center"/>
    </xf>
    <xf numFmtId="184" fontId="57" fillId="3" borderId="239" xfId="0" applyNumberFormat="1" applyFont="1" applyFill="1" applyBorder="1" applyAlignment="1">
      <alignment horizontal="center"/>
    </xf>
    <xf numFmtId="181" fontId="28" fillId="3" borderId="17" xfId="0" applyNumberFormat="1" applyFont="1" applyFill="1" applyBorder="1" applyAlignment="1">
      <alignment horizontal="center" vertical="center"/>
    </xf>
    <xf numFmtId="181" fontId="28" fillId="3" borderId="0" xfId="0" applyNumberFormat="1" applyFont="1" applyFill="1" applyAlignment="1">
      <alignment horizontal="center" vertical="center"/>
    </xf>
    <xf numFmtId="0" fontId="30" fillId="0" borderId="41" xfId="0" applyFont="1" applyBorder="1" applyAlignment="1" applyProtection="1">
      <alignment horizontal="left" vertical="center" wrapText="1"/>
      <protection locked="0"/>
    </xf>
    <xf numFmtId="0" fontId="30" fillId="0" borderId="146" xfId="0" applyFont="1" applyBorder="1" applyAlignment="1" applyProtection="1">
      <alignment horizontal="left" vertical="center" wrapText="1"/>
      <protection locked="0"/>
    </xf>
    <xf numFmtId="181" fontId="28" fillId="0" borderId="69" xfId="0" applyNumberFormat="1" applyFont="1" applyBorder="1" applyAlignment="1" applyProtection="1">
      <alignment horizontal="center" vertical="center"/>
      <protection locked="0"/>
    </xf>
    <xf numFmtId="0" fontId="29" fillId="3" borderId="273" xfId="0" applyFont="1" applyFill="1" applyBorder="1" applyAlignment="1" applyProtection="1">
      <alignment horizontal="center" vertical="center" wrapText="1"/>
      <protection locked="0"/>
    </xf>
    <xf numFmtId="0" fontId="29" fillId="3" borderId="275" xfId="0" applyFont="1" applyFill="1" applyBorder="1" applyAlignment="1" applyProtection="1">
      <alignment horizontal="center" vertical="center" wrapText="1"/>
      <protection locked="0"/>
    </xf>
    <xf numFmtId="0" fontId="98" fillId="3" borderId="39" xfId="0" applyFont="1" applyFill="1" applyBorder="1" applyAlignment="1">
      <alignment horizontal="center" vertical="center" wrapText="1"/>
    </xf>
    <xf numFmtId="0" fontId="98" fillId="3" borderId="27" xfId="0" applyFont="1" applyFill="1" applyBorder="1" applyAlignment="1">
      <alignment horizontal="center" vertical="center" wrapText="1"/>
    </xf>
    <xf numFmtId="0" fontId="98" fillId="3" borderId="16" xfId="0" applyFont="1" applyFill="1" applyBorder="1" applyAlignment="1">
      <alignment horizontal="center" vertical="center" wrapText="1"/>
    </xf>
    <xf numFmtId="0" fontId="98" fillId="3" borderId="3" xfId="0" applyFont="1" applyFill="1" applyBorder="1" applyAlignment="1">
      <alignment horizontal="center" vertical="center" wrapText="1"/>
    </xf>
    <xf numFmtId="0" fontId="98" fillId="3" borderId="26" xfId="0" applyFont="1" applyFill="1" applyBorder="1" applyAlignment="1">
      <alignment horizontal="center" vertical="center" wrapText="1"/>
    </xf>
    <xf numFmtId="0" fontId="98" fillId="3" borderId="146" xfId="0" applyFont="1" applyFill="1" applyBorder="1" applyAlignment="1">
      <alignment horizontal="center" vertical="center" wrapText="1"/>
    </xf>
    <xf numFmtId="0" fontId="98" fillId="3" borderId="9"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3" borderId="12" xfId="0" applyFont="1" applyFill="1" applyBorder="1" applyAlignment="1">
      <alignment horizontal="center" vertical="center"/>
    </xf>
    <xf numFmtId="0" fontId="98" fillId="3" borderId="45" xfId="0" applyFont="1" applyFill="1" applyBorder="1" applyAlignment="1">
      <alignment horizontal="center" vertical="center"/>
    </xf>
    <xf numFmtId="0" fontId="98" fillId="3" borderId="16" xfId="0" applyFont="1" applyFill="1" applyBorder="1" applyAlignment="1">
      <alignment horizontal="center" vertical="center"/>
    </xf>
    <xf numFmtId="0" fontId="98" fillId="3" borderId="3" xfId="0" applyFont="1" applyFill="1" applyBorder="1" applyAlignment="1">
      <alignment horizontal="center" vertical="center"/>
    </xf>
    <xf numFmtId="0" fontId="98" fillId="3" borderId="26" xfId="0" applyFont="1" applyFill="1" applyBorder="1" applyAlignment="1">
      <alignment horizontal="center" vertical="center"/>
    </xf>
    <xf numFmtId="0" fontId="98" fillId="3" borderId="146" xfId="0" applyFont="1" applyFill="1" applyBorder="1" applyAlignment="1">
      <alignment horizontal="center" vertical="center"/>
    </xf>
    <xf numFmtId="0" fontId="98" fillId="3" borderId="9"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6" xfId="0" applyFont="1" applyFill="1" applyBorder="1" applyAlignment="1">
      <alignment horizontal="center" vertical="center" wrapText="1" shrinkToFit="1"/>
    </xf>
    <xf numFmtId="0" fontId="98" fillId="3" borderId="3" xfId="0" applyFont="1" applyFill="1" applyBorder="1" applyAlignment="1">
      <alignment horizontal="center" vertical="center" wrapText="1" shrinkToFit="1"/>
    </xf>
    <xf numFmtId="0" fontId="98" fillId="3" borderId="26" xfId="0" applyFont="1" applyFill="1" applyBorder="1" applyAlignment="1">
      <alignment horizontal="center" vertical="center" wrapText="1" shrinkToFit="1"/>
    </xf>
    <xf numFmtId="0" fontId="98" fillId="3" borderId="146" xfId="0" applyFont="1" applyFill="1" applyBorder="1" applyAlignment="1">
      <alignment horizontal="center" vertical="center" wrapText="1" shrinkToFit="1"/>
    </xf>
    <xf numFmtId="0" fontId="98" fillId="3" borderId="9" xfId="0" applyFont="1" applyFill="1" applyBorder="1" applyAlignment="1">
      <alignment horizontal="center" vertical="center" wrapText="1" shrinkToFit="1"/>
    </xf>
    <xf numFmtId="0" fontId="98" fillId="3" borderId="41" xfId="0" applyFont="1" applyFill="1" applyBorder="1" applyAlignment="1">
      <alignment horizontal="center" vertical="center" wrapText="1" shrinkToFit="1"/>
    </xf>
    <xf numFmtId="0" fontId="27" fillId="3" borderId="12" xfId="0" applyFont="1" applyFill="1" applyBorder="1" applyAlignment="1">
      <alignment horizontal="center" vertical="center" wrapText="1"/>
    </xf>
    <xf numFmtId="0" fontId="27" fillId="3" borderId="69" xfId="0" applyFont="1" applyFill="1" applyBorder="1" applyAlignment="1">
      <alignment horizontal="center" vertical="center" wrapText="1"/>
    </xf>
    <xf numFmtId="0" fontId="27" fillId="0" borderId="182" xfId="0" applyFont="1" applyBorder="1" applyAlignment="1" applyProtection="1">
      <alignment horizontal="left" vertical="center" wrapText="1"/>
      <protection locked="0"/>
    </xf>
    <xf numFmtId="0" fontId="27" fillId="0" borderId="181" xfId="0" applyFont="1" applyBorder="1" applyAlignment="1" applyProtection="1">
      <alignment horizontal="left" vertical="center" wrapText="1"/>
      <protection locked="0"/>
    </xf>
    <xf numFmtId="0" fontId="27" fillId="0" borderId="187" xfId="0" applyFont="1" applyBorder="1" applyAlignment="1" applyProtection="1">
      <alignment horizontal="left" vertical="center" wrapText="1"/>
      <protection locked="0"/>
    </xf>
    <xf numFmtId="0" fontId="98" fillId="3" borderId="12" xfId="0" applyFont="1" applyFill="1" applyBorder="1" applyAlignment="1">
      <alignment horizontal="center" vertical="center" wrapText="1"/>
    </xf>
    <xf numFmtId="0" fontId="98" fillId="3" borderId="69" xfId="0" applyFont="1" applyFill="1" applyBorder="1" applyAlignment="1">
      <alignment horizontal="center" vertical="center" wrapText="1"/>
    </xf>
    <xf numFmtId="0" fontId="98" fillId="3" borderId="1" xfId="0" applyFont="1" applyFill="1" applyBorder="1" applyAlignment="1">
      <alignment horizontal="center" vertical="center" wrapText="1"/>
    </xf>
    <xf numFmtId="0" fontId="98" fillId="3" borderId="2" xfId="0" applyFont="1" applyFill="1" applyBorder="1" applyAlignment="1">
      <alignment horizontal="center" vertical="center" wrapText="1"/>
    </xf>
    <xf numFmtId="0" fontId="98" fillId="3" borderId="28" xfId="0" applyFont="1" applyFill="1" applyBorder="1" applyAlignment="1">
      <alignment horizontal="center" vertical="center" wrapText="1"/>
    </xf>
    <xf numFmtId="0" fontId="81" fillId="3" borderId="16" xfId="0" applyFont="1" applyFill="1" applyBorder="1" applyAlignment="1">
      <alignment horizontal="left" vertical="center" wrapText="1"/>
    </xf>
    <xf numFmtId="0" fontId="81" fillId="3" borderId="173" xfId="0" applyFont="1" applyFill="1" applyBorder="1" applyAlignment="1">
      <alignment horizontal="left" vertical="center" wrapText="1"/>
    </xf>
    <xf numFmtId="0" fontId="27" fillId="3" borderId="33" xfId="0" applyFont="1" applyFill="1" applyBorder="1" applyAlignment="1">
      <alignment vertical="center" wrapText="1"/>
    </xf>
    <xf numFmtId="0" fontId="27" fillId="3" borderId="205" xfId="0" applyFont="1" applyFill="1" applyBorder="1" applyAlignment="1">
      <alignment vertical="center" wrapText="1"/>
    </xf>
    <xf numFmtId="0" fontId="27" fillId="3" borderId="206" xfId="0" applyFont="1" applyFill="1" applyBorder="1" applyAlignment="1">
      <alignment vertical="center" wrapText="1"/>
    </xf>
    <xf numFmtId="0" fontId="23" fillId="0" borderId="175" xfId="2" applyFill="1" applyBorder="1" applyAlignment="1" applyProtection="1">
      <alignment horizontal="left" vertical="center" wrapText="1"/>
      <protection locked="0"/>
    </xf>
    <xf numFmtId="0" fontId="23" fillId="0" borderId="274" xfId="2" applyFill="1" applyBorder="1" applyAlignment="1" applyProtection="1">
      <alignment horizontal="left" vertical="center" wrapText="1"/>
      <protection locked="0"/>
    </xf>
    <xf numFmtId="0" fontId="23" fillId="0" borderId="187" xfId="2" applyFill="1" applyBorder="1" applyAlignment="1" applyProtection="1">
      <alignment horizontal="left" vertical="center" wrapText="1"/>
      <protection locked="0"/>
    </xf>
    <xf numFmtId="0" fontId="81" fillId="3" borderId="3" xfId="0" applyFont="1" applyFill="1" applyBorder="1" applyAlignment="1">
      <alignment horizontal="left" vertical="center" wrapText="1"/>
    </xf>
    <xf numFmtId="0" fontId="81" fillId="3" borderId="4" xfId="0" applyFont="1" applyFill="1" applyBorder="1" applyAlignment="1">
      <alignment horizontal="left" vertical="center" wrapText="1"/>
    </xf>
    <xf numFmtId="0" fontId="81" fillId="3" borderId="17" xfId="0" applyFont="1" applyFill="1" applyBorder="1" applyAlignment="1">
      <alignment horizontal="left" vertical="center" wrapText="1"/>
    </xf>
    <xf numFmtId="0" fontId="81" fillId="3" borderId="0" xfId="0" applyFont="1" applyFill="1" applyAlignment="1">
      <alignment horizontal="left" vertical="center" wrapText="1"/>
    </xf>
    <xf numFmtId="0" fontId="81" fillId="3" borderId="11" xfId="0" applyFont="1" applyFill="1" applyBorder="1" applyAlignment="1">
      <alignment horizontal="left" vertical="center" wrapText="1"/>
    </xf>
    <xf numFmtId="0" fontId="130" fillId="3" borderId="173" xfId="0" applyFont="1" applyFill="1" applyBorder="1" applyAlignment="1">
      <alignment horizontal="left" vertical="center" wrapText="1"/>
    </xf>
    <xf numFmtId="0" fontId="8" fillId="3" borderId="205" xfId="0" applyFont="1" applyFill="1" applyBorder="1" applyAlignment="1">
      <alignment horizontal="left" vertical="center" wrapText="1"/>
    </xf>
    <xf numFmtId="0" fontId="8" fillId="3" borderId="206" xfId="0" applyFont="1" applyFill="1" applyBorder="1" applyAlignment="1">
      <alignment horizontal="left" vertical="center" wrapText="1"/>
    </xf>
    <xf numFmtId="0" fontId="13" fillId="0" borderId="0" xfId="0" applyFont="1" applyAlignment="1">
      <alignment horizontal="center" vertical="center"/>
    </xf>
    <xf numFmtId="0" fontId="27" fillId="3" borderId="273" xfId="0" applyFont="1" applyFill="1" applyBorder="1" applyAlignment="1">
      <alignment horizontal="left" vertical="center" wrapText="1"/>
    </xf>
    <xf numFmtId="0" fontId="27" fillId="3" borderId="146" xfId="0" applyFont="1" applyFill="1" applyBorder="1" applyAlignment="1">
      <alignment horizontal="left" vertical="center" wrapText="1"/>
    </xf>
    <xf numFmtId="0" fontId="29" fillId="3" borderId="1" xfId="0" applyFont="1" applyFill="1" applyBorder="1" applyAlignment="1">
      <alignment horizontal="left" vertical="center" wrapText="1" shrinkToFit="1"/>
    </xf>
    <xf numFmtId="0" fontId="29" fillId="3" borderId="2" xfId="0" applyFont="1" applyFill="1" applyBorder="1" applyAlignment="1">
      <alignment horizontal="left" vertical="center" wrapText="1" shrinkToFit="1"/>
    </xf>
    <xf numFmtId="0" fontId="28" fillId="0" borderId="182" xfId="0" applyFont="1" applyBorder="1" applyAlignment="1" applyProtection="1">
      <alignment horizontal="left" vertical="top" wrapText="1"/>
      <protection locked="0"/>
    </xf>
    <xf numFmtId="0" fontId="28" fillId="0" borderId="181" xfId="0" applyFont="1" applyBorder="1" applyAlignment="1" applyProtection="1">
      <alignment horizontal="left" vertical="top" wrapText="1"/>
      <protection locked="0"/>
    </xf>
    <xf numFmtId="0" fontId="28" fillId="0" borderId="187" xfId="0" applyFont="1" applyBorder="1" applyAlignment="1" applyProtection="1">
      <alignment horizontal="left" vertical="top" wrapText="1"/>
      <protection locked="0"/>
    </xf>
    <xf numFmtId="0" fontId="29" fillId="3" borderId="16"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11" xfId="0" applyFont="1" applyFill="1" applyBorder="1" applyAlignment="1">
      <alignment horizontal="left" vertical="center" wrapText="1"/>
    </xf>
    <xf numFmtId="0" fontId="29" fillId="3" borderId="22" xfId="0" applyFont="1" applyFill="1" applyBorder="1" applyAlignment="1">
      <alignment horizontal="left" vertical="center" wrapText="1"/>
    </xf>
    <xf numFmtId="0" fontId="29" fillId="3" borderId="20" xfId="0" applyFont="1" applyFill="1" applyBorder="1" applyAlignment="1">
      <alignment horizontal="left" vertical="center" wrapText="1"/>
    </xf>
    <xf numFmtId="0" fontId="29" fillId="3" borderId="21" xfId="0" applyFont="1" applyFill="1" applyBorder="1" applyAlignment="1">
      <alignment horizontal="left" vertical="center" wrapText="1"/>
    </xf>
    <xf numFmtId="0" fontId="29" fillId="3" borderId="270" xfId="0" applyFont="1" applyFill="1" applyBorder="1" applyAlignment="1">
      <alignment horizontal="center" vertical="center" wrapText="1"/>
    </xf>
    <xf numFmtId="0" fontId="29" fillId="3" borderId="239" xfId="0" applyFont="1" applyFill="1" applyBorder="1" applyAlignment="1">
      <alignment horizontal="center" vertical="center" wrapText="1"/>
    </xf>
    <xf numFmtId="0" fontId="29" fillId="3" borderId="271" xfId="0" applyFont="1" applyFill="1" applyBorder="1" applyAlignment="1">
      <alignment horizontal="center" vertical="center" wrapText="1"/>
    </xf>
    <xf numFmtId="0" fontId="28" fillId="3" borderId="270" xfId="0" applyFont="1" applyFill="1" applyBorder="1" applyAlignment="1">
      <alignment horizontal="center" vertical="center" wrapText="1"/>
    </xf>
    <xf numFmtId="0" fontId="28" fillId="3" borderId="272"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237"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0" borderId="237" xfId="0" applyFont="1" applyBorder="1" applyAlignment="1" applyProtection="1">
      <alignment horizontal="center" vertical="center" wrapText="1"/>
      <protection locked="0"/>
    </xf>
    <xf numFmtId="0" fontId="28" fillId="0" borderId="9"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28" fillId="0" borderId="44" xfId="0" applyFont="1" applyBorder="1" applyAlignment="1" applyProtection="1">
      <alignment horizontal="center" vertical="center" wrapText="1"/>
      <protection locked="0"/>
    </xf>
    <xf numFmtId="0" fontId="29" fillId="3" borderId="52" xfId="0" applyFont="1" applyFill="1" applyBorder="1" applyAlignment="1">
      <alignment horizontal="center" vertical="center" wrapText="1"/>
    </xf>
    <xf numFmtId="0" fontId="29" fillId="0" borderId="44" xfId="0" applyFont="1" applyBorder="1" applyAlignment="1" applyProtection="1">
      <alignment horizontal="center" vertical="center" wrapText="1"/>
      <protection locked="0"/>
    </xf>
    <xf numFmtId="0" fontId="29" fillId="3" borderId="16" xfId="0" applyFont="1" applyFill="1" applyBorder="1" applyAlignment="1">
      <alignment horizontal="left" vertical="center" wrapText="1" shrinkToFit="1"/>
    </xf>
    <xf numFmtId="0" fontId="29" fillId="3" borderId="3" xfId="0" applyFont="1" applyFill="1" applyBorder="1" applyAlignment="1">
      <alignment horizontal="left" vertical="center" wrapText="1" shrinkToFit="1"/>
    </xf>
    <xf numFmtId="0" fontId="29" fillId="3" borderId="22" xfId="0" applyFont="1" applyFill="1" applyBorder="1" applyAlignment="1">
      <alignment horizontal="left" vertical="center" wrapText="1" shrinkToFit="1"/>
    </xf>
    <xf numFmtId="0" fontId="29" fillId="3" borderId="20" xfId="0" applyFont="1" applyFill="1" applyBorder="1" applyAlignment="1">
      <alignment horizontal="left" vertical="center" wrapText="1" shrinkToFit="1"/>
    </xf>
    <xf numFmtId="0" fontId="29" fillId="3" borderId="21" xfId="0" applyFont="1" applyFill="1" applyBorder="1" applyAlignment="1">
      <alignment horizontal="left" vertical="center" wrapText="1" shrinkToFit="1"/>
    </xf>
    <xf numFmtId="0" fontId="29" fillId="3" borderId="182" xfId="0" applyFont="1" applyFill="1" applyBorder="1" applyAlignment="1">
      <alignment horizontal="center" vertical="center" shrinkToFit="1"/>
    </xf>
    <xf numFmtId="0" fontId="29" fillId="3" borderId="181" xfId="0" applyFont="1" applyFill="1" applyBorder="1" applyAlignment="1">
      <alignment horizontal="center" vertical="center" shrinkToFit="1"/>
    </xf>
    <xf numFmtId="0" fontId="29" fillId="3" borderId="187" xfId="0" applyFont="1" applyFill="1" applyBorder="1" applyAlignment="1">
      <alignment horizontal="center" vertical="center" shrinkToFit="1"/>
    </xf>
    <xf numFmtId="0" fontId="28" fillId="0" borderId="182" xfId="0" applyFont="1" applyBorder="1" applyAlignment="1" applyProtection="1">
      <alignment horizontal="center" vertical="center" wrapText="1"/>
      <protection locked="0"/>
    </xf>
    <xf numFmtId="0" fontId="28" fillId="0" borderId="181" xfId="0" applyFont="1" applyBorder="1" applyAlignment="1" applyProtection="1">
      <alignment horizontal="center" vertical="center" wrapText="1"/>
      <protection locked="0"/>
    </xf>
    <xf numFmtId="0" fontId="28" fillId="0" borderId="187" xfId="0" applyFont="1" applyBorder="1" applyAlignment="1" applyProtection="1">
      <alignment horizontal="center" vertical="center" wrapText="1"/>
      <protection locked="0"/>
    </xf>
    <xf numFmtId="0" fontId="28" fillId="0" borderId="181" xfId="0" applyFont="1" applyBorder="1" applyAlignment="1" applyProtection="1">
      <alignment horizontal="left" vertical="center" wrapText="1"/>
      <protection locked="0"/>
    </xf>
    <xf numFmtId="0" fontId="28" fillId="0" borderId="187" xfId="0" applyFont="1" applyBorder="1" applyAlignment="1" applyProtection="1">
      <alignment horizontal="left" vertical="center" wrapText="1"/>
      <protection locked="0"/>
    </xf>
    <xf numFmtId="0" fontId="27" fillId="3" borderId="19" xfId="0" applyFont="1" applyFill="1" applyBorder="1" applyAlignment="1">
      <alignment horizontal="left" vertical="center" wrapText="1"/>
    </xf>
    <xf numFmtId="0" fontId="27" fillId="3" borderId="25" xfId="0" applyFont="1" applyFill="1" applyBorder="1" applyAlignment="1">
      <alignment horizontal="left" vertical="center" wrapText="1"/>
    </xf>
    <xf numFmtId="0" fontId="29" fillId="3" borderId="4" xfId="0" applyFont="1" applyFill="1" applyBorder="1" applyAlignment="1">
      <alignment horizontal="left" vertical="center" wrapText="1" shrinkToFit="1"/>
    </xf>
    <xf numFmtId="0" fontId="29" fillId="3" borderId="270" xfId="0" applyFont="1" applyFill="1" applyBorder="1" applyAlignment="1">
      <alignment horizontal="center" vertical="center" wrapText="1" shrinkToFit="1"/>
    </xf>
    <xf numFmtId="0" fontId="29" fillId="3" borderId="239" xfId="0" applyFont="1" applyFill="1" applyBorder="1" applyAlignment="1">
      <alignment horizontal="center" vertical="center" wrapText="1" shrinkToFit="1"/>
    </xf>
    <xf numFmtId="0" fontId="29" fillId="3" borderId="270" xfId="0" applyFont="1" applyFill="1" applyBorder="1" applyAlignment="1">
      <alignment horizontal="center" vertical="center" shrinkToFit="1"/>
    </xf>
    <xf numFmtId="0" fontId="29" fillId="3" borderId="239" xfId="0" applyFont="1" applyFill="1" applyBorder="1" applyAlignment="1">
      <alignment horizontal="center" vertical="center" shrinkToFit="1"/>
    </xf>
    <xf numFmtId="0" fontId="29" fillId="3" borderId="272" xfId="0" applyFont="1" applyFill="1" applyBorder="1" applyAlignment="1">
      <alignment horizontal="center" vertical="center" shrinkToFit="1"/>
    </xf>
    <xf numFmtId="0" fontId="28" fillId="0" borderId="182" xfId="0" applyFont="1" applyBorder="1" applyAlignment="1" applyProtection="1">
      <alignment horizontal="center" vertical="center" wrapText="1" shrinkToFit="1"/>
      <protection locked="0"/>
    </xf>
    <xf numFmtId="0" fontId="28" fillId="0" borderId="181" xfId="0" applyFont="1" applyBorder="1" applyAlignment="1" applyProtection="1">
      <alignment horizontal="center" vertical="center" wrapText="1" shrinkToFit="1"/>
      <protection locked="0"/>
    </xf>
    <xf numFmtId="0" fontId="28" fillId="0" borderId="187" xfId="0" applyFont="1" applyBorder="1" applyAlignment="1" applyProtection="1">
      <alignment horizontal="center" vertical="center" wrapText="1" shrinkToFit="1"/>
      <protection locked="0"/>
    </xf>
    <xf numFmtId="0" fontId="28" fillId="0" borderId="181" xfId="0" applyFont="1" applyBorder="1" applyAlignment="1" applyProtection="1">
      <alignment horizontal="center" vertical="center" shrinkToFit="1"/>
      <protection locked="0"/>
    </xf>
    <xf numFmtId="0" fontId="28" fillId="0" borderId="187" xfId="0" applyFont="1" applyBorder="1" applyAlignment="1" applyProtection="1">
      <alignment horizontal="center" vertical="center" shrinkToFit="1"/>
      <protection locked="0"/>
    </xf>
    <xf numFmtId="0" fontId="27" fillId="3" borderId="16" xfId="0" applyFont="1" applyFill="1" applyBorder="1" applyAlignment="1">
      <alignment horizontal="left" vertical="center" wrapText="1" shrinkToFit="1"/>
    </xf>
    <xf numFmtId="0" fontId="27" fillId="3" borderId="3" xfId="0" applyFont="1" applyFill="1" applyBorder="1" applyAlignment="1">
      <alignment horizontal="left" vertical="center" wrapText="1" shrinkToFit="1"/>
    </xf>
    <xf numFmtId="0" fontId="27" fillId="3" borderId="4" xfId="0" applyFont="1" applyFill="1" applyBorder="1" applyAlignment="1">
      <alignment horizontal="left" vertical="center" wrapText="1" shrinkToFit="1"/>
    </xf>
    <xf numFmtId="0" fontId="27" fillId="3" borderId="17" xfId="0" applyFont="1" applyFill="1" applyBorder="1" applyAlignment="1">
      <alignment horizontal="left" vertical="center" wrapText="1" shrinkToFit="1"/>
    </xf>
    <xf numFmtId="0" fontId="27" fillId="3" borderId="0" xfId="0" applyFont="1" applyFill="1" applyAlignment="1">
      <alignment horizontal="left" vertical="center" wrapText="1" shrinkToFit="1"/>
    </xf>
    <xf numFmtId="0" fontId="27" fillId="3" borderId="11" xfId="0" applyFont="1" applyFill="1" applyBorder="1" applyAlignment="1">
      <alignment horizontal="left" vertical="center" wrapText="1" shrinkToFit="1"/>
    </xf>
    <xf numFmtId="0" fontId="27" fillId="3" borderId="22" xfId="0" applyFont="1" applyFill="1" applyBorder="1" applyAlignment="1">
      <alignment horizontal="left" vertical="center" wrapText="1" shrinkToFit="1"/>
    </xf>
    <xf numFmtId="0" fontId="27" fillId="3" borderId="20" xfId="0" applyFont="1" applyFill="1" applyBorder="1" applyAlignment="1">
      <alignment horizontal="left" vertical="center" wrapText="1" shrinkToFit="1"/>
    </xf>
    <xf numFmtId="0" fontId="27" fillId="3" borderId="21" xfId="0" applyFont="1" applyFill="1" applyBorder="1" applyAlignment="1">
      <alignment horizontal="left" vertical="center" wrapText="1" shrinkToFit="1"/>
    </xf>
    <xf numFmtId="0" fontId="30" fillId="0" borderId="203" xfId="0" applyFont="1" applyBorder="1" applyAlignment="1" applyProtection="1">
      <alignment horizontal="center" vertical="center" wrapText="1"/>
      <protection locked="0"/>
    </xf>
    <xf numFmtId="0" fontId="30" fillId="0" borderId="204" xfId="0" applyFont="1" applyBorder="1" applyAlignment="1" applyProtection="1">
      <alignment horizontal="center" vertical="center" wrapText="1"/>
      <protection locked="0"/>
    </xf>
    <xf numFmtId="0" fontId="27" fillId="3" borderId="24" xfId="0" applyFont="1" applyFill="1" applyBorder="1" applyAlignment="1">
      <alignment horizontal="left" vertical="center" wrapText="1" shrinkToFit="1"/>
    </xf>
    <xf numFmtId="0" fontId="27" fillId="3" borderId="5" xfId="0" applyFont="1" applyFill="1" applyBorder="1" applyAlignment="1">
      <alignment horizontal="left" vertical="center" wrapText="1" shrinkToFit="1"/>
    </xf>
    <xf numFmtId="0" fontId="27" fillId="3" borderId="237" xfId="0" applyFont="1" applyFill="1" applyBorder="1" applyAlignment="1">
      <alignment horizontal="left" vertical="center" wrapText="1" shrinkToFit="1"/>
    </xf>
    <xf numFmtId="0" fontId="27" fillId="3" borderId="9" xfId="0" applyFont="1" applyFill="1" applyBorder="1" applyAlignment="1">
      <alignment horizontal="left" vertical="center" wrapText="1" shrinkToFit="1"/>
    </xf>
    <xf numFmtId="0" fontId="27" fillId="3" borderId="10" xfId="0" applyFont="1" applyFill="1" applyBorder="1" applyAlignment="1">
      <alignment horizontal="left" vertical="center" wrapText="1" shrinkToFit="1"/>
    </xf>
    <xf numFmtId="0" fontId="30" fillId="0" borderId="33" xfId="0" applyFont="1" applyBorder="1" applyAlignment="1" applyProtection="1">
      <alignment horizontal="right" vertical="center" shrinkToFit="1"/>
      <protection locked="0"/>
    </xf>
    <xf numFmtId="0" fontId="30" fillId="0" borderId="205" xfId="0" applyFont="1" applyBorder="1" applyAlignment="1" applyProtection="1">
      <alignment horizontal="right" vertical="center" shrinkToFit="1"/>
      <protection locked="0"/>
    </xf>
    <xf numFmtId="0" fontId="30" fillId="0" borderId="22" xfId="0" applyFont="1" applyBorder="1" applyAlignment="1" applyProtection="1">
      <alignment horizontal="center" vertical="center" wrapText="1"/>
      <protection locked="0"/>
    </xf>
    <xf numFmtId="0" fontId="30" fillId="0" borderId="20" xfId="0" applyFont="1" applyBorder="1" applyAlignment="1" applyProtection="1">
      <alignment horizontal="center" vertical="center" wrapText="1"/>
      <protection locked="0"/>
    </xf>
    <xf numFmtId="0" fontId="30" fillId="0" borderId="1" xfId="0" applyFont="1" applyBorder="1" applyAlignment="1" applyProtection="1">
      <alignment horizontal="right" vertical="center" shrinkToFit="1"/>
      <protection locked="0"/>
    </xf>
    <xf numFmtId="0" fontId="30" fillId="0" borderId="2" xfId="0" applyFont="1" applyBorder="1" applyAlignment="1" applyProtection="1">
      <alignment horizontal="right" vertical="center" shrinkToFit="1"/>
      <protection locked="0"/>
    </xf>
    <xf numFmtId="0" fontId="30" fillId="0" borderId="39"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27" fillId="0" borderId="52" xfId="0" applyFont="1" applyBorder="1" applyAlignment="1" applyProtection="1">
      <alignment horizontal="center" vertical="center" wrapText="1"/>
      <protection locked="0"/>
    </xf>
    <xf numFmtId="0" fontId="27" fillId="0" borderId="44"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27" fillId="3" borderId="182" xfId="0" applyFont="1" applyFill="1" applyBorder="1" applyAlignment="1">
      <alignment horizontal="center" vertical="center" wrapText="1"/>
    </xf>
    <xf numFmtId="0" fontId="27" fillId="3" borderId="181" xfId="0" applyFont="1" applyFill="1" applyBorder="1" applyAlignment="1">
      <alignment horizontal="center" vertical="center" wrapText="1"/>
    </xf>
    <xf numFmtId="0" fontId="27" fillId="0" borderId="237" xfId="0" applyFont="1" applyBorder="1" applyAlignment="1" applyProtection="1">
      <alignment horizontal="center" vertical="center" wrapText="1"/>
      <protection locked="0"/>
    </xf>
    <xf numFmtId="0" fontId="27" fillId="0" borderId="9" xfId="0" applyFont="1" applyBorder="1" applyAlignment="1" applyProtection="1">
      <alignment horizontal="center" vertical="center" wrapText="1"/>
      <protection locked="0"/>
    </xf>
    <xf numFmtId="0" fontId="27" fillId="3" borderId="22" xfId="0" applyFont="1" applyFill="1" applyBorder="1" applyAlignment="1">
      <alignment horizontal="left" vertical="center" shrinkToFit="1"/>
    </xf>
    <xf numFmtId="0" fontId="27" fillId="3" borderId="20" xfId="0" applyFont="1" applyFill="1" applyBorder="1" applyAlignment="1">
      <alignment horizontal="left" vertical="center" shrinkToFit="1"/>
    </xf>
    <xf numFmtId="0" fontId="37" fillId="3" borderId="20" xfId="0" applyFont="1" applyFill="1" applyBorder="1" applyAlignment="1">
      <alignment horizontal="left" vertical="center" shrinkToFit="1"/>
    </xf>
    <xf numFmtId="0" fontId="27" fillId="3" borderId="178" xfId="0" applyFont="1" applyFill="1" applyBorder="1" applyAlignment="1">
      <alignment horizontal="left" vertical="center" shrinkToFit="1"/>
    </xf>
    <xf numFmtId="0" fontId="30" fillId="0" borderId="39" xfId="0" applyFont="1" applyBorder="1" applyAlignment="1" applyProtection="1">
      <alignment horizontal="right" vertical="center" shrinkToFit="1"/>
      <protection locked="0"/>
    </xf>
    <xf numFmtId="0" fontId="30" fillId="0" borderId="19" xfId="0" applyFont="1" applyBorder="1" applyAlignment="1" applyProtection="1">
      <alignment horizontal="right" vertical="center" shrinkToFit="1"/>
      <protection locked="0"/>
    </xf>
    <xf numFmtId="0" fontId="30" fillId="2" borderId="181" xfId="0" applyFont="1" applyFill="1" applyBorder="1" applyAlignment="1" applyProtection="1">
      <alignment horizontal="center" vertical="center" wrapText="1"/>
      <protection locked="0"/>
    </xf>
    <xf numFmtId="0" fontId="27" fillId="3" borderId="32" xfId="0" applyFont="1" applyFill="1" applyBorder="1" applyAlignment="1">
      <alignment horizontal="left" vertical="center" shrinkToFit="1"/>
    </xf>
    <xf numFmtId="0" fontId="27" fillId="3" borderId="21" xfId="0" applyFont="1" applyFill="1" applyBorder="1" applyAlignment="1">
      <alignment horizontal="left" vertical="center" shrinkToFit="1"/>
    </xf>
    <xf numFmtId="0" fontId="27" fillId="3" borderId="16" xfId="0" applyFont="1" applyFill="1" applyBorder="1" applyAlignment="1">
      <alignment vertical="center" shrinkToFit="1"/>
    </xf>
    <xf numFmtId="0" fontId="27" fillId="3" borderId="3" xfId="0" applyFont="1" applyFill="1" applyBorder="1" applyAlignment="1">
      <alignment vertical="center" shrinkToFit="1"/>
    </xf>
    <xf numFmtId="0" fontId="37" fillId="3" borderId="4" xfId="0" applyFont="1" applyFill="1" applyBorder="1" applyAlignment="1">
      <alignment vertical="center" shrinkToFit="1"/>
    </xf>
    <xf numFmtId="0" fontId="0" fillId="0" borderId="182" xfId="0" applyBorder="1" applyAlignment="1" applyProtection="1">
      <alignment horizontal="center" vertical="center"/>
      <protection locked="0"/>
    </xf>
    <xf numFmtId="0" fontId="0" fillId="0" borderId="181" xfId="0" applyBorder="1" applyAlignment="1" applyProtection="1">
      <alignment horizontal="center" vertical="center"/>
      <protection locked="0"/>
    </xf>
    <xf numFmtId="0" fontId="27" fillId="3" borderId="16" xfId="0" applyFont="1" applyFill="1" applyBorder="1" applyAlignment="1">
      <alignment horizontal="left" vertical="center" shrinkToFit="1"/>
    </xf>
    <xf numFmtId="0" fontId="27" fillId="3" borderId="3" xfId="0" applyFont="1" applyFill="1" applyBorder="1" applyAlignment="1">
      <alignment horizontal="left" vertical="center" shrinkToFit="1"/>
    </xf>
    <xf numFmtId="0" fontId="27" fillId="3" borderId="4" xfId="0" applyFont="1" applyFill="1" applyBorder="1" applyAlignment="1">
      <alignment horizontal="left" vertical="center" shrinkToFit="1"/>
    </xf>
    <xf numFmtId="0" fontId="30" fillId="0" borderId="182" xfId="0" applyFont="1" applyBorder="1" applyAlignment="1" applyProtection="1">
      <alignment horizontal="center" vertical="center"/>
      <protection locked="0"/>
    </xf>
    <xf numFmtId="0" fontId="30" fillId="0" borderId="181" xfId="0" applyFont="1" applyBorder="1" applyAlignment="1" applyProtection="1">
      <alignment horizontal="center" vertical="center"/>
      <protection locked="0"/>
    </xf>
    <xf numFmtId="0" fontId="27" fillId="3" borderId="181" xfId="0" applyFont="1" applyFill="1" applyBorder="1" applyAlignment="1">
      <alignment horizontal="left" vertical="center" wrapText="1"/>
    </xf>
    <xf numFmtId="0" fontId="27" fillId="3" borderId="17" xfId="0" applyFont="1" applyFill="1" applyBorder="1" applyAlignment="1">
      <alignment horizontal="left" vertical="center" shrinkToFit="1"/>
    </xf>
    <xf numFmtId="0" fontId="27" fillId="3" borderId="0" xfId="0" applyFont="1" applyFill="1" applyAlignment="1">
      <alignment horizontal="left" vertical="center" shrinkToFit="1"/>
    </xf>
    <xf numFmtId="0" fontId="27" fillId="3" borderId="11" xfId="0" applyFont="1" applyFill="1" applyBorder="1" applyAlignment="1">
      <alignment horizontal="left" vertical="center" shrinkToFit="1"/>
    </xf>
    <xf numFmtId="0" fontId="27" fillId="3" borderId="182" xfId="0" applyFont="1" applyFill="1" applyBorder="1" applyAlignment="1">
      <alignment horizontal="center" vertical="center"/>
    </xf>
    <xf numFmtId="0" fontId="27" fillId="3" borderId="181" xfId="0" applyFont="1" applyFill="1" applyBorder="1" applyAlignment="1">
      <alignment horizontal="center" vertical="center"/>
    </xf>
    <xf numFmtId="0" fontId="30" fillId="2" borderId="182" xfId="0" applyFont="1" applyFill="1" applyBorder="1" applyAlignment="1" applyProtection="1">
      <alignment horizontal="right" vertical="center" shrinkToFit="1"/>
      <protection locked="0"/>
    </xf>
    <xf numFmtId="0" fontId="30" fillId="2" borderId="187" xfId="0" applyFont="1" applyFill="1" applyBorder="1" applyAlignment="1" applyProtection="1">
      <alignment horizontal="right" vertical="center" shrinkToFit="1"/>
      <protection locked="0"/>
    </xf>
    <xf numFmtId="176" fontId="27" fillId="0" borderId="178" xfId="0" applyNumberFormat="1" applyFont="1" applyBorder="1" applyAlignment="1" applyProtection="1">
      <alignment horizontal="left" vertical="center" shrinkToFit="1"/>
      <protection locked="0"/>
    </xf>
    <xf numFmtId="0" fontId="8" fillId="3" borderId="16" xfId="0" applyFont="1" applyFill="1" applyBorder="1" applyAlignment="1">
      <alignment horizontal="left" vertical="center" shrinkToFit="1"/>
    </xf>
    <xf numFmtId="0" fontId="8" fillId="3" borderId="3" xfId="0" applyFont="1" applyFill="1" applyBorder="1" applyAlignment="1">
      <alignment horizontal="left" vertical="center" shrinkToFit="1"/>
    </xf>
    <xf numFmtId="0" fontId="8" fillId="3" borderId="22" xfId="0" applyFont="1" applyFill="1" applyBorder="1" applyAlignment="1">
      <alignment horizontal="left" vertical="center" shrinkToFit="1"/>
    </xf>
    <xf numFmtId="0" fontId="8" fillId="3" borderId="20" xfId="0" applyFont="1" applyFill="1" applyBorder="1" applyAlignment="1">
      <alignment horizontal="left" vertical="center" shrinkToFit="1"/>
    </xf>
    <xf numFmtId="0" fontId="35" fillId="0" borderId="0" xfId="0" applyFont="1" applyAlignment="1">
      <alignment horizontal="center" vertical="center"/>
    </xf>
    <xf numFmtId="0" fontId="27" fillId="3" borderId="178" xfId="0" applyFont="1" applyFill="1" applyBorder="1" applyAlignment="1">
      <alignment horizontal="center" vertical="center"/>
    </xf>
    <xf numFmtId="0" fontId="97" fillId="3" borderId="178" xfId="0" applyFont="1" applyFill="1" applyBorder="1" applyAlignment="1">
      <alignment horizontal="center" vertical="center"/>
    </xf>
    <xf numFmtId="0" fontId="30" fillId="3" borderId="178" xfId="0" applyFont="1" applyFill="1" applyBorder="1" applyAlignment="1">
      <alignment horizontal="center" vertical="center" wrapText="1"/>
    </xf>
    <xf numFmtId="0" fontId="30" fillId="2" borderId="178" xfId="0" applyFont="1" applyFill="1" applyBorder="1" applyAlignment="1" applyProtection="1">
      <alignment horizontal="left" vertical="center"/>
      <protection locked="0"/>
    </xf>
    <xf numFmtId="0" fontId="29" fillId="3" borderId="182" xfId="0" applyFont="1" applyFill="1" applyBorder="1" applyAlignment="1">
      <alignment horizontal="center" vertical="center" wrapText="1"/>
    </xf>
    <xf numFmtId="0" fontId="27" fillId="3" borderId="187" xfId="0" applyFont="1" applyFill="1" applyBorder="1" applyAlignment="1">
      <alignment horizontal="center" vertical="center" wrapText="1"/>
    </xf>
    <xf numFmtId="0" fontId="30" fillId="3" borderId="182" xfId="0" applyFont="1" applyFill="1" applyBorder="1" applyAlignment="1">
      <alignment horizontal="center" vertical="center"/>
    </xf>
    <xf numFmtId="0" fontId="30" fillId="3" borderId="291" xfId="0" applyFont="1" applyFill="1" applyBorder="1" applyAlignment="1">
      <alignment horizontal="center" vertical="center"/>
    </xf>
    <xf numFmtId="0" fontId="30" fillId="3" borderId="187" xfId="0" applyFont="1" applyFill="1" applyBorder="1" applyAlignment="1">
      <alignment horizontal="center" vertical="center"/>
    </xf>
    <xf numFmtId="0" fontId="27" fillId="0" borderId="182" xfId="0" applyFont="1" applyFill="1" applyBorder="1" applyAlignment="1" applyProtection="1">
      <alignment horizontal="center" vertical="center" wrapText="1"/>
      <protection locked="0"/>
    </xf>
    <xf numFmtId="0" fontId="27" fillId="0" borderId="291" xfId="0" applyFont="1" applyFill="1" applyBorder="1" applyAlignment="1" applyProtection="1">
      <alignment horizontal="center" vertical="center" wrapText="1"/>
      <protection locked="0"/>
    </xf>
    <xf numFmtId="0" fontId="27" fillId="0" borderId="187" xfId="0" applyFont="1" applyFill="1" applyBorder="1" applyAlignment="1" applyProtection="1">
      <alignment horizontal="center" vertical="center" wrapText="1"/>
      <protection locked="0"/>
    </xf>
    <xf numFmtId="0" fontId="27" fillId="0" borderId="146"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8" fillId="0" borderId="0" xfId="0" applyFont="1" applyAlignment="1">
      <alignment horizontal="left" vertical="center" wrapText="1"/>
    </xf>
    <xf numFmtId="0" fontId="27" fillId="3" borderId="0" xfId="0" applyFont="1" applyFill="1" applyAlignment="1">
      <alignment horizontal="distributed" vertical="distributed"/>
    </xf>
    <xf numFmtId="176" fontId="27" fillId="3" borderId="0" xfId="0" applyNumberFormat="1" applyFont="1" applyFill="1" applyAlignment="1">
      <alignment horizontal="center" vertical="center" wrapText="1"/>
    </xf>
    <xf numFmtId="0" fontId="136" fillId="3" borderId="176" xfId="9" applyFont="1" applyFill="1" applyBorder="1" applyAlignment="1">
      <alignment horizontal="center" vertical="center" textRotation="180"/>
    </xf>
    <xf numFmtId="0" fontId="104" fillId="3" borderId="178" xfId="9" applyFont="1" applyFill="1" applyBorder="1" applyAlignment="1">
      <alignment horizontal="center" vertical="center" wrapText="1"/>
    </xf>
    <xf numFmtId="0" fontId="136" fillId="3" borderId="198" xfId="9" applyFont="1" applyFill="1" applyBorder="1" applyAlignment="1">
      <alignment horizontal="center" vertical="center" textRotation="180"/>
    </xf>
    <xf numFmtId="0" fontId="104" fillId="3" borderId="199" xfId="9" applyFont="1" applyFill="1" applyBorder="1" applyAlignment="1">
      <alignment horizontal="center" vertical="center" wrapText="1"/>
    </xf>
    <xf numFmtId="0" fontId="136" fillId="3" borderId="176" xfId="9" applyFont="1" applyFill="1" applyBorder="1" applyAlignment="1">
      <alignment horizontal="center" vertical="center" textRotation="180" wrapText="1"/>
    </xf>
    <xf numFmtId="0" fontId="107" fillId="0" borderId="0" xfId="7" applyFont="1" applyAlignment="1">
      <alignment horizontal="center"/>
    </xf>
    <xf numFmtId="0" fontId="134" fillId="0" borderId="207" xfId="8" applyFont="1" applyBorder="1" applyAlignment="1">
      <alignment horizontal="center" vertical="center" wrapText="1"/>
    </xf>
    <xf numFmtId="0" fontId="134" fillId="0" borderId="208" xfId="8" applyFont="1" applyBorder="1" applyAlignment="1">
      <alignment horizontal="center" vertical="center" wrapText="1"/>
    </xf>
    <xf numFmtId="0" fontId="134" fillId="0" borderId="209" xfId="8" applyFont="1" applyBorder="1" applyAlignment="1">
      <alignment horizontal="center" vertical="center" wrapText="1"/>
    </xf>
    <xf numFmtId="0" fontId="134" fillId="0" borderId="213" xfId="8" applyFont="1" applyBorder="1" applyAlignment="1">
      <alignment horizontal="center" vertical="center" wrapText="1"/>
    </xf>
    <xf numFmtId="0" fontId="134" fillId="0" borderId="214" xfId="8" applyFont="1" applyBorder="1" applyAlignment="1">
      <alignment horizontal="center" vertical="center" wrapText="1"/>
    </xf>
    <xf numFmtId="0" fontId="134" fillId="0" borderId="215" xfId="8" applyFont="1" applyBorder="1" applyAlignment="1">
      <alignment horizontal="center" vertical="center" wrapText="1"/>
    </xf>
    <xf numFmtId="0" fontId="101" fillId="0" borderId="210" xfId="8" applyFont="1" applyBorder="1" applyAlignment="1">
      <alignment horizontal="center" vertical="center"/>
    </xf>
    <xf numFmtId="0" fontId="101" fillId="0" borderId="211" xfId="8" applyFont="1" applyBorder="1" applyAlignment="1">
      <alignment horizontal="center" vertical="center"/>
    </xf>
    <xf numFmtId="0" fontId="101" fillId="0" borderId="212" xfId="8" applyFont="1" applyBorder="1" applyAlignment="1">
      <alignment horizontal="center" vertical="center"/>
    </xf>
    <xf numFmtId="0" fontId="101" fillId="0" borderId="210" xfId="8" applyFont="1" applyBorder="1" applyAlignment="1">
      <alignment horizontal="center" vertical="center" wrapText="1"/>
    </xf>
    <xf numFmtId="0" fontId="131" fillId="0" borderId="0" xfId="8" applyFont="1" applyAlignment="1">
      <alignment horizontal="left" vertical="center" wrapText="1"/>
    </xf>
    <xf numFmtId="49" fontId="108" fillId="0" borderId="0" xfId="8" applyNumberFormat="1" applyFont="1" applyAlignment="1">
      <alignment horizontal="left" vertical="center" wrapText="1"/>
    </xf>
    <xf numFmtId="49" fontId="109" fillId="0" borderId="0" xfId="2" applyNumberFormat="1" applyFont="1" applyAlignment="1" applyProtection="1">
      <alignment horizontal="left" vertical="center" wrapText="1"/>
      <protection locked="0"/>
    </xf>
    <xf numFmtId="0" fontId="117" fillId="0" borderId="0" xfId="8" applyFont="1" applyAlignment="1">
      <alignment horizontal="left" vertical="center"/>
    </xf>
    <xf numFmtId="0" fontId="109" fillId="0" borderId="0" xfId="2" applyFont="1" applyAlignment="1" applyProtection="1">
      <alignment horizontal="left" vertical="center" wrapText="1"/>
      <protection locked="0"/>
    </xf>
    <xf numFmtId="0" fontId="7" fillId="0" borderId="28" xfId="0" applyFont="1" applyBorder="1" applyAlignment="1" applyProtection="1">
      <alignment horizontal="left" vertical="center"/>
      <protection locked="0"/>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0" fontId="16" fillId="3" borderId="24" xfId="0" applyFont="1" applyFill="1" applyBorder="1" applyAlignment="1">
      <alignment horizontal="center" vertical="center"/>
    </xf>
    <xf numFmtId="0" fontId="16" fillId="3" borderId="26" xfId="0" applyFont="1" applyFill="1" applyBorder="1" applyAlignment="1">
      <alignment horizontal="center" vertical="center"/>
    </xf>
    <xf numFmtId="0" fontId="46" fillId="0" borderId="182" xfId="0" applyFont="1" applyBorder="1" applyAlignment="1" applyProtection="1">
      <alignment horizontal="center" vertical="center"/>
      <protection locked="0"/>
    </xf>
    <xf numFmtId="0" fontId="46" fillId="0" borderId="274" xfId="0" applyFont="1" applyBorder="1" applyAlignment="1" applyProtection="1">
      <alignment horizontal="center" vertical="center"/>
      <protection locked="0"/>
    </xf>
    <xf numFmtId="0" fontId="46" fillId="0" borderId="187" xfId="0" applyFont="1" applyBorder="1" applyAlignment="1" applyProtection="1">
      <alignment horizontal="center" vertical="center"/>
      <protection locked="0"/>
    </xf>
    <xf numFmtId="38" fontId="30" fillId="0" borderId="1" xfId="4" applyFont="1" applyFill="1" applyBorder="1" applyAlignment="1" applyProtection="1">
      <alignment horizontal="right" vertical="center"/>
      <protection locked="0"/>
    </xf>
    <xf numFmtId="38" fontId="30" fillId="0" borderId="23" xfId="4" applyFont="1" applyFill="1" applyBorder="1" applyAlignment="1" applyProtection="1">
      <alignment horizontal="right" vertical="center"/>
      <protection locked="0"/>
    </xf>
    <xf numFmtId="38" fontId="30" fillId="0" borderId="29" xfId="4" applyFont="1" applyFill="1" applyBorder="1" applyAlignment="1" applyProtection="1">
      <alignment horizontal="right" vertical="center"/>
      <protection locked="0"/>
    </xf>
    <xf numFmtId="38" fontId="30" fillId="0" borderId="2" xfId="4" applyFont="1" applyFill="1" applyBorder="1" applyAlignment="1" applyProtection="1">
      <alignment horizontal="right" vertical="center"/>
      <protection locked="0"/>
    </xf>
    <xf numFmtId="0" fontId="29" fillId="0" borderId="0" xfId="0" applyFont="1" applyAlignment="1">
      <alignment vertical="center" wrapText="1"/>
    </xf>
    <xf numFmtId="0" fontId="8" fillId="3" borderId="3"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6" xfId="0" applyFont="1" applyFill="1" applyBorder="1" applyAlignment="1">
      <alignment horizontal="center" vertical="center"/>
    </xf>
    <xf numFmtId="0" fontId="7" fillId="0" borderId="174" xfId="0" applyFont="1" applyBorder="1" applyAlignment="1" applyProtection="1">
      <alignment horizontal="left" vertical="center"/>
      <protection locked="0"/>
    </xf>
    <xf numFmtId="38" fontId="7" fillId="0" borderId="33" xfId="1" applyFont="1" applyFill="1" applyBorder="1" applyAlignment="1" applyProtection="1">
      <alignment horizontal="right" vertical="center"/>
      <protection locked="0"/>
    </xf>
    <xf numFmtId="38" fontId="7" fillId="0" borderId="205" xfId="1" applyFont="1" applyFill="1" applyBorder="1" applyAlignment="1" applyProtection="1">
      <alignment horizontal="right" vertical="center"/>
      <protection locked="0"/>
    </xf>
    <xf numFmtId="0" fontId="16" fillId="3" borderId="270" xfId="0" applyFont="1" applyFill="1" applyBorder="1" applyAlignment="1">
      <alignment horizontal="center" vertical="center"/>
    </xf>
    <xf numFmtId="0" fontId="16" fillId="3" borderId="275" xfId="0" applyFont="1" applyFill="1" applyBorder="1" applyAlignment="1">
      <alignment horizontal="center" vertical="center"/>
    </xf>
    <xf numFmtId="38" fontId="30" fillId="3" borderId="6" xfId="4" applyFont="1" applyFill="1" applyBorder="1" applyAlignment="1" applyProtection="1">
      <alignment horizontal="right" vertical="center"/>
    </xf>
    <xf numFmtId="38" fontId="30" fillId="3" borderId="19" xfId="4" applyFont="1" applyFill="1" applyBorder="1" applyAlignment="1" applyProtection="1">
      <alignment horizontal="right" vertical="center"/>
    </xf>
    <xf numFmtId="38" fontId="30" fillId="3" borderId="25" xfId="4" applyFont="1" applyFill="1" applyBorder="1" applyAlignment="1" applyProtection="1">
      <alignment horizontal="right" vertical="center"/>
    </xf>
    <xf numFmtId="0" fontId="41" fillId="3" borderId="182" xfId="0" applyFont="1" applyFill="1" applyBorder="1" applyAlignment="1">
      <alignment horizontal="left" vertical="center" shrinkToFit="1"/>
    </xf>
    <xf numFmtId="0" fontId="41" fillId="3" borderId="274" xfId="0" applyFont="1" applyFill="1" applyBorder="1" applyAlignment="1">
      <alignment horizontal="left" vertical="center" shrinkToFit="1"/>
    </xf>
    <xf numFmtId="38" fontId="44" fillId="3" borderId="182" xfId="4" applyFont="1" applyFill="1" applyBorder="1" applyAlignment="1" applyProtection="1">
      <alignment horizontal="right" vertical="center"/>
    </xf>
    <xf numFmtId="38" fontId="44" fillId="3" borderId="236" xfId="4" applyFont="1" applyFill="1" applyBorder="1" applyAlignment="1" applyProtection="1">
      <alignment horizontal="right" vertical="center"/>
    </xf>
    <xf numFmtId="38" fontId="44" fillId="3" borderId="9" xfId="4" applyFont="1" applyFill="1" applyBorder="1" applyAlignment="1" applyProtection="1">
      <alignment horizontal="right" vertical="center"/>
    </xf>
    <xf numFmtId="38" fontId="44" fillId="3" borderId="41" xfId="4" applyFont="1" applyFill="1" applyBorder="1" applyAlignment="1" applyProtection="1">
      <alignment horizontal="right" vertical="center"/>
    </xf>
    <xf numFmtId="38" fontId="44" fillId="3" borderId="13" xfId="4" applyFont="1" applyFill="1" applyBorder="1" applyAlignment="1" applyProtection="1">
      <alignment horizontal="right" vertical="center"/>
    </xf>
    <xf numFmtId="38" fontId="44" fillId="3" borderId="69" xfId="4" applyFont="1" applyFill="1" applyBorder="1" applyAlignment="1" applyProtection="1">
      <alignment horizontal="right" vertical="center"/>
    </xf>
    <xf numFmtId="38" fontId="44" fillId="3" borderId="70" xfId="4" applyFont="1" applyFill="1" applyBorder="1" applyAlignment="1" applyProtection="1">
      <alignment horizontal="right" vertical="center"/>
    </xf>
    <xf numFmtId="38" fontId="44" fillId="3" borderId="237" xfId="4" applyFont="1" applyFill="1" applyBorder="1" applyAlignment="1" applyProtection="1">
      <alignment horizontal="right" vertical="center"/>
    </xf>
    <xf numFmtId="38" fontId="44" fillId="3" borderId="10" xfId="4" applyFont="1" applyFill="1" applyBorder="1" applyAlignment="1" applyProtection="1">
      <alignment horizontal="right" vertical="center"/>
    </xf>
    <xf numFmtId="38" fontId="44" fillId="3" borderId="38" xfId="4" applyFont="1" applyFill="1" applyBorder="1" applyAlignment="1" applyProtection="1">
      <alignment horizontal="right" vertical="center"/>
    </xf>
    <xf numFmtId="38" fontId="44" fillId="3" borderId="35" xfId="4" applyFont="1" applyFill="1" applyBorder="1" applyAlignment="1" applyProtection="1">
      <alignment horizontal="right" vertical="center"/>
    </xf>
    <xf numFmtId="38" fontId="44" fillId="3" borderId="36" xfId="4" applyFont="1" applyFill="1" applyBorder="1" applyAlignment="1" applyProtection="1">
      <alignment horizontal="right" vertical="center"/>
    </xf>
    <xf numFmtId="38" fontId="30" fillId="3" borderId="43" xfId="4" applyFont="1" applyFill="1" applyBorder="1" applyAlignment="1" applyProtection="1">
      <alignment horizontal="right" vertical="center"/>
    </xf>
    <xf numFmtId="38" fontId="30" fillId="3" borderId="47" xfId="4" applyFont="1" applyFill="1" applyBorder="1" applyAlignment="1" applyProtection="1">
      <alignment horizontal="right" vertical="center"/>
    </xf>
    <xf numFmtId="38" fontId="30" fillId="3" borderId="53" xfId="4" applyFont="1" applyFill="1" applyBorder="1" applyAlignment="1" applyProtection="1">
      <alignment horizontal="right" vertical="center"/>
    </xf>
    <xf numFmtId="0" fontId="29" fillId="3" borderId="272"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237" xfId="0" applyFont="1" applyFill="1" applyBorder="1" applyAlignment="1">
      <alignment horizontal="center" vertical="center" wrapText="1"/>
    </xf>
    <xf numFmtId="0" fontId="29" fillId="3" borderId="10" xfId="0" applyFont="1" applyFill="1" applyBorder="1" applyAlignment="1">
      <alignment horizontal="center" vertical="center" wrapText="1"/>
    </xf>
    <xf numFmtId="38" fontId="30" fillId="3" borderId="29" xfId="4" applyFont="1" applyFill="1" applyBorder="1" applyAlignment="1" applyProtection="1">
      <alignment horizontal="right" vertical="center" wrapText="1"/>
    </xf>
    <xf numFmtId="38" fontId="30" fillId="3" borderId="2" xfId="4" applyFont="1" applyFill="1" applyBorder="1" applyAlignment="1" applyProtection="1">
      <alignment horizontal="right" vertical="center" wrapText="1"/>
    </xf>
    <xf numFmtId="38" fontId="30" fillId="3" borderId="23" xfId="4" applyFont="1" applyFill="1" applyBorder="1" applyAlignment="1" applyProtection="1">
      <alignment horizontal="right" vertical="center" wrapText="1"/>
    </xf>
    <xf numFmtId="38" fontId="30" fillId="0" borderId="28" xfId="4" applyFont="1" applyFill="1" applyBorder="1" applyAlignment="1" applyProtection="1">
      <alignment horizontal="right" vertical="center"/>
      <protection locked="0"/>
    </xf>
    <xf numFmtId="38" fontId="30" fillId="3" borderId="32" xfId="4" applyFont="1" applyFill="1" applyBorder="1" applyAlignment="1" applyProtection="1">
      <alignment horizontal="right" vertical="center" wrapText="1"/>
    </xf>
    <xf numFmtId="38" fontId="30" fillId="3" borderId="20" xfId="4" applyFont="1" applyFill="1" applyBorder="1" applyAlignment="1" applyProtection="1">
      <alignment horizontal="right" vertical="center" wrapText="1"/>
    </xf>
    <xf numFmtId="38" fontId="30" fillId="3" borderId="21" xfId="4" applyFont="1" applyFill="1" applyBorder="1" applyAlignment="1" applyProtection="1">
      <alignment horizontal="right" vertical="center" wrapText="1"/>
    </xf>
    <xf numFmtId="38" fontId="30" fillId="0" borderId="64" xfId="4" applyFont="1" applyFill="1" applyBorder="1" applyAlignment="1" applyProtection="1">
      <alignment horizontal="right" vertical="center"/>
      <protection locked="0"/>
    </xf>
    <xf numFmtId="38" fontId="30" fillId="0" borderId="65" xfId="4" applyFont="1" applyFill="1" applyBorder="1" applyAlignment="1" applyProtection="1">
      <alignment horizontal="right" vertical="center"/>
      <protection locked="0"/>
    </xf>
    <xf numFmtId="38" fontId="30" fillId="3" borderId="71" xfId="4" applyFont="1" applyFill="1" applyBorder="1" applyAlignment="1" applyProtection="1">
      <alignment horizontal="right" vertical="center" wrapText="1"/>
    </xf>
    <xf numFmtId="38" fontId="30" fillId="3" borderId="72" xfId="4" applyFont="1" applyFill="1" applyBorder="1" applyAlignment="1" applyProtection="1">
      <alignment horizontal="right" vertical="center" wrapText="1"/>
    </xf>
    <xf numFmtId="38" fontId="30" fillId="3" borderId="73" xfId="4" applyFont="1" applyFill="1" applyBorder="1" applyAlignment="1" applyProtection="1">
      <alignment horizontal="right" vertical="center" wrapText="1"/>
    </xf>
    <xf numFmtId="0" fontId="29" fillId="3" borderId="9" xfId="0" applyFont="1" applyFill="1" applyBorder="1" applyAlignment="1">
      <alignment horizontal="center" vertical="center" wrapText="1"/>
    </xf>
    <xf numFmtId="38" fontId="30" fillId="0" borderId="219" xfId="4" applyFont="1" applyFill="1" applyBorder="1" applyAlignment="1" applyProtection="1">
      <alignment horizontal="right" vertical="center"/>
      <protection locked="0"/>
    </xf>
    <xf numFmtId="38" fontId="30" fillId="0" borderId="30" xfId="4" applyFont="1" applyFill="1" applyBorder="1" applyAlignment="1" applyProtection="1">
      <alignment horizontal="right" vertical="center"/>
      <protection locked="0"/>
    </xf>
    <xf numFmtId="38" fontId="30" fillId="0" borderId="50" xfId="4" applyFont="1" applyFill="1" applyBorder="1" applyAlignment="1" applyProtection="1">
      <alignment horizontal="right" vertical="center"/>
      <protection locked="0"/>
    </xf>
    <xf numFmtId="38" fontId="30" fillId="0" borderId="178" xfId="4" applyFont="1" applyFill="1" applyBorder="1" applyAlignment="1" applyProtection="1">
      <alignment horizontal="right" vertical="center"/>
      <protection locked="0"/>
    </xf>
    <xf numFmtId="38" fontId="30" fillId="0" borderId="182" xfId="4" applyFont="1" applyFill="1" applyBorder="1" applyAlignment="1" applyProtection="1">
      <alignment horizontal="right" vertical="center"/>
      <protection locked="0"/>
    </xf>
    <xf numFmtId="38" fontId="30" fillId="0" borderId="68" xfId="4" applyFont="1" applyFill="1" applyBorder="1" applyAlignment="1" applyProtection="1">
      <alignment horizontal="right" vertical="center"/>
      <protection locked="0"/>
    </xf>
    <xf numFmtId="38" fontId="30" fillId="0" borderId="66" xfId="4" applyFont="1" applyFill="1" applyBorder="1" applyAlignment="1" applyProtection="1">
      <alignment horizontal="right" vertical="center"/>
      <protection locked="0"/>
    </xf>
    <xf numFmtId="38" fontId="30" fillId="0" borderId="67" xfId="4" applyFont="1" applyFill="1" applyBorder="1" applyAlignment="1" applyProtection="1">
      <alignment horizontal="right" vertical="center"/>
      <protection locked="0"/>
    </xf>
    <xf numFmtId="38" fontId="44" fillId="3" borderId="62" xfId="4" applyFont="1" applyFill="1" applyBorder="1" applyAlignment="1" applyProtection="1">
      <alignment horizontal="right" vertical="center"/>
    </xf>
    <xf numFmtId="38" fontId="44" fillId="3" borderId="63" xfId="4" applyFont="1" applyFill="1" applyBorder="1" applyAlignment="1" applyProtection="1">
      <alignment horizontal="right" vertical="center"/>
    </xf>
    <xf numFmtId="38" fontId="44" fillId="3" borderId="37" xfId="4" applyFont="1" applyFill="1" applyBorder="1" applyAlignment="1" applyProtection="1">
      <alignment horizontal="right" vertical="center"/>
    </xf>
    <xf numFmtId="38" fontId="30" fillId="3" borderId="64" xfId="4" applyFont="1" applyFill="1" applyBorder="1" applyAlignment="1" applyProtection="1">
      <alignment horizontal="right" vertical="center"/>
    </xf>
    <xf numFmtId="38" fontId="30" fillId="3" borderId="67" xfId="4" applyFont="1" applyFill="1" applyBorder="1" applyAlignment="1" applyProtection="1">
      <alignment horizontal="right" vertical="center"/>
    </xf>
    <xf numFmtId="38" fontId="30" fillId="3" borderId="178" xfId="4" applyFont="1" applyFill="1" applyBorder="1" applyAlignment="1" applyProtection="1">
      <alignment horizontal="right" vertical="center"/>
    </xf>
    <xf numFmtId="0" fontId="31" fillId="3" borderId="52" xfId="0" applyFont="1" applyFill="1" applyBorder="1" applyAlignment="1">
      <alignment horizontal="center" vertical="center"/>
    </xf>
    <xf numFmtId="0" fontId="31" fillId="3" borderId="54" xfId="0" applyFont="1" applyFill="1" applyBorder="1" applyAlignment="1">
      <alignment horizontal="center" vertical="center"/>
    </xf>
    <xf numFmtId="38" fontId="30" fillId="0" borderId="31" xfId="4" applyFont="1" applyFill="1" applyBorder="1" applyAlignment="1" applyProtection="1">
      <alignment horizontal="right" vertical="center"/>
      <protection locked="0"/>
    </xf>
    <xf numFmtId="38" fontId="30" fillId="0" borderId="46" xfId="4" applyFont="1" applyFill="1" applyBorder="1" applyAlignment="1" applyProtection="1">
      <alignment horizontal="right" vertical="center"/>
      <protection locked="0"/>
    </xf>
    <xf numFmtId="38" fontId="30" fillId="3" borderId="32" xfId="4" applyFont="1" applyFill="1" applyBorder="1" applyAlignment="1" applyProtection="1">
      <alignment horizontal="right" vertical="center"/>
    </xf>
    <xf numFmtId="38" fontId="31" fillId="3" borderId="20" xfId="4" applyFont="1" applyFill="1" applyBorder="1" applyAlignment="1" applyProtection="1">
      <alignment horizontal="right" vertical="center"/>
    </xf>
    <xf numFmtId="38" fontId="31" fillId="3" borderId="21" xfId="4" applyFont="1" applyFill="1" applyBorder="1" applyAlignment="1" applyProtection="1">
      <alignment horizontal="right" vertical="center"/>
    </xf>
    <xf numFmtId="38" fontId="30" fillId="0" borderId="43" xfId="4" applyFont="1" applyFill="1" applyBorder="1" applyAlignment="1" applyProtection="1">
      <alignment horizontal="right" vertical="center"/>
      <protection locked="0"/>
    </xf>
    <xf numFmtId="38" fontId="30" fillId="0" borderId="47" xfId="4" applyFont="1" applyFill="1" applyBorder="1" applyAlignment="1" applyProtection="1">
      <alignment horizontal="right" vertical="center"/>
      <protection locked="0"/>
    </xf>
    <xf numFmtId="38" fontId="30" fillId="0" borderId="53" xfId="4" applyFont="1" applyFill="1" applyBorder="1" applyAlignment="1" applyProtection="1">
      <alignment horizontal="right" vertical="center"/>
      <protection locked="0"/>
    </xf>
    <xf numFmtId="38" fontId="30" fillId="0" borderId="6" xfId="4" applyFont="1" applyFill="1" applyBorder="1" applyAlignment="1" applyProtection="1">
      <alignment horizontal="right" vertical="center"/>
      <protection locked="0"/>
    </xf>
    <xf numFmtId="38" fontId="30" fillId="0" borderId="27" xfId="4" applyFont="1" applyFill="1" applyBorder="1" applyAlignment="1" applyProtection="1">
      <alignment horizontal="right" vertical="center"/>
      <protection locked="0"/>
    </xf>
    <xf numFmtId="38" fontId="30" fillId="0" borderId="3" xfId="4" applyFont="1" applyFill="1" applyBorder="1" applyAlignment="1" applyProtection="1">
      <alignment horizontal="right" vertical="center"/>
      <protection locked="0"/>
    </xf>
    <xf numFmtId="38" fontId="30" fillId="0" borderId="26" xfId="4" applyFont="1" applyFill="1" applyBorder="1" applyAlignment="1" applyProtection="1">
      <alignment horizontal="right" vertical="center"/>
      <protection locked="0"/>
    </xf>
    <xf numFmtId="38" fontId="30" fillId="0" borderId="24" xfId="4" applyFont="1" applyFill="1" applyBorder="1" applyAlignment="1" applyProtection="1">
      <alignment horizontal="right" vertical="center"/>
      <protection locked="0"/>
    </xf>
    <xf numFmtId="38" fontId="30" fillId="0" borderId="51" xfId="4" applyFont="1" applyFill="1" applyBorder="1" applyAlignment="1" applyProtection="1">
      <alignment horizontal="right" vertical="center"/>
      <protection locked="0"/>
    </xf>
    <xf numFmtId="38" fontId="30" fillId="0" borderId="173" xfId="4" applyFont="1" applyFill="1" applyBorder="1" applyAlignment="1" applyProtection="1">
      <alignment horizontal="right" vertical="center"/>
      <protection locked="0"/>
    </xf>
    <xf numFmtId="38" fontId="30" fillId="0" borderId="174" xfId="4" applyFont="1" applyFill="1" applyBorder="1" applyAlignment="1" applyProtection="1">
      <alignment horizontal="right" vertical="center"/>
      <protection locked="0"/>
    </xf>
    <xf numFmtId="38" fontId="30" fillId="0" borderId="20" xfId="4" applyFont="1" applyFill="1" applyBorder="1" applyAlignment="1" applyProtection="1">
      <alignment horizontal="right" vertical="center"/>
      <protection locked="0"/>
    </xf>
    <xf numFmtId="38" fontId="30" fillId="0" borderId="40" xfId="4" applyFont="1" applyFill="1" applyBorder="1" applyAlignment="1" applyProtection="1">
      <alignment horizontal="right" vertical="center"/>
      <protection locked="0"/>
    </xf>
    <xf numFmtId="38" fontId="30" fillId="0" borderId="205" xfId="4" applyFont="1" applyFill="1" applyBorder="1" applyAlignment="1" applyProtection="1">
      <alignment horizontal="right" vertical="center"/>
      <protection locked="0"/>
    </xf>
    <xf numFmtId="38" fontId="30" fillId="3" borderId="55" xfId="4" applyFont="1" applyFill="1" applyBorder="1" applyAlignment="1" applyProtection="1">
      <alignment horizontal="right" vertical="center"/>
    </xf>
    <xf numFmtId="38" fontId="30" fillId="3" borderId="61" xfId="4" applyFont="1" applyFill="1" applyBorder="1" applyAlignment="1" applyProtection="1">
      <alignment horizontal="right" vertical="center"/>
    </xf>
    <xf numFmtId="38" fontId="30" fillId="3" borderId="56" xfId="4" applyFont="1" applyFill="1" applyBorder="1" applyAlignment="1" applyProtection="1">
      <alignment horizontal="right" vertical="center"/>
    </xf>
    <xf numFmtId="38" fontId="30" fillId="3" borderId="57" xfId="4" applyFont="1" applyFill="1" applyBorder="1" applyAlignment="1" applyProtection="1">
      <alignment horizontal="right" vertical="center"/>
    </xf>
    <xf numFmtId="38" fontId="30" fillId="3" borderId="58" xfId="4" applyFont="1" applyFill="1" applyBorder="1" applyAlignment="1" applyProtection="1">
      <alignment horizontal="right" vertical="center"/>
    </xf>
    <xf numFmtId="38" fontId="30" fillId="3" borderId="59" xfId="4" applyFont="1" applyFill="1" applyBorder="1" applyAlignment="1" applyProtection="1">
      <alignment horizontal="right" vertical="center"/>
    </xf>
    <xf numFmtId="38" fontId="30" fillId="3" borderId="60" xfId="4" applyFont="1" applyFill="1" applyBorder="1" applyAlignment="1" applyProtection="1">
      <alignment horizontal="right" vertical="center"/>
    </xf>
    <xf numFmtId="176" fontId="27"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7" fillId="3" borderId="1" xfId="0" applyFont="1" applyFill="1" applyBorder="1" applyAlignment="1">
      <alignment horizontal="center" vertical="center" shrinkToFit="1"/>
    </xf>
    <xf numFmtId="0" fontId="27" fillId="3" borderId="2" xfId="0" applyFont="1" applyFill="1" applyBorder="1" applyAlignment="1">
      <alignment horizontal="center" vertical="center" shrinkToFit="1"/>
    </xf>
    <xf numFmtId="0" fontId="27" fillId="3" borderId="23" xfId="0" applyFont="1" applyFill="1" applyBorder="1" applyAlignment="1">
      <alignment horizontal="center" vertical="center" shrinkToFit="1"/>
    </xf>
    <xf numFmtId="0" fontId="30" fillId="3" borderId="182" xfId="0" applyFont="1" applyFill="1" applyBorder="1" applyAlignment="1">
      <alignment horizontal="left" vertical="center"/>
    </xf>
    <xf numFmtId="0" fontId="30" fillId="3" borderId="274" xfId="0" applyFont="1" applyFill="1" applyBorder="1" applyAlignment="1">
      <alignment horizontal="left" vertical="center"/>
    </xf>
    <xf numFmtId="0" fontId="30" fillId="3" borderId="187" xfId="0" applyFont="1" applyFill="1" applyBorder="1" applyAlignment="1">
      <alignment horizontal="left" vertical="center"/>
    </xf>
    <xf numFmtId="0" fontId="27" fillId="3" borderId="16"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4" xfId="0" applyFont="1" applyFill="1" applyBorder="1" applyAlignment="1">
      <alignment horizontal="center" vertical="center"/>
    </xf>
    <xf numFmtId="0" fontId="27" fillId="3" borderId="17" xfId="0" applyFont="1" applyFill="1" applyBorder="1" applyAlignment="1">
      <alignment horizontal="center" vertical="center"/>
    </xf>
    <xf numFmtId="0" fontId="27" fillId="3" borderId="0" xfId="0" applyFont="1" applyFill="1" applyAlignment="1">
      <alignment horizontal="center" vertical="center"/>
    </xf>
    <xf numFmtId="0" fontId="27" fillId="3" borderId="11"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30" fillId="3" borderId="270" xfId="0" applyFont="1" applyFill="1" applyBorder="1" applyAlignment="1">
      <alignment horizontal="left" vertical="center"/>
    </xf>
    <xf numFmtId="0" fontId="30" fillId="3" borderId="239" xfId="0" applyFont="1" applyFill="1" applyBorder="1" applyAlignment="1">
      <alignment horizontal="left" vertical="center"/>
    </xf>
    <xf numFmtId="0" fontId="30" fillId="3" borderId="272" xfId="0" applyFont="1" applyFill="1" applyBorder="1" applyAlignment="1">
      <alignment horizontal="left" vertical="center"/>
    </xf>
    <xf numFmtId="0" fontId="30" fillId="3" borderId="5" xfId="0" applyFont="1" applyFill="1" applyBorder="1" applyAlignment="1">
      <alignment horizontal="left" vertical="center"/>
    </xf>
    <xf numFmtId="0" fontId="30" fillId="3" borderId="0" xfId="0" applyFont="1" applyFill="1" applyAlignment="1">
      <alignment horizontal="left" vertical="center"/>
    </xf>
    <xf numFmtId="0" fontId="30" fillId="3" borderId="11" xfId="0" applyFont="1" applyFill="1" applyBorder="1" applyAlignment="1">
      <alignment horizontal="left" vertical="center"/>
    </xf>
    <xf numFmtId="0" fontId="30" fillId="3" borderId="237" xfId="0" applyFont="1" applyFill="1" applyBorder="1" applyAlignment="1">
      <alignment horizontal="left" vertical="center"/>
    </xf>
    <xf numFmtId="0" fontId="30" fillId="3" borderId="9" xfId="0" applyFont="1" applyFill="1" applyBorder="1" applyAlignment="1">
      <alignment horizontal="left" vertical="center"/>
    </xf>
    <xf numFmtId="0" fontId="30" fillId="3" borderId="10" xfId="0" applyFont="1" applyFill="1" applyBorder="1" applyAlignment="1">
      <alignment horizontal="left" vertical="center"/>
    </xf>
    <xf numFmtId="0" fontId="28" fillId="3" borderId="173" xfId="0" applyFont="1" applyFill="1" applyBorder="1" applyAlignment="1">
      <alignment horizontal="center" vertical="center" wrapText="1"/>
    </xf>
    <xf numFmtId="0" fontId="28" fillId="3" borderId="205" xfId="0" applyFont="1" applyFill="1" applyBorder="1" applyAlignment="1">
      <alignment horizontal="center" vertical="center" wrapText="1"/>
    </xf>
    <xf numFmtId="0" fontId="28" fillId="3" borderId="206" xfId="0" applyFont="1" applyFill="1" applyBorder="1" applyAlignment="1">
      <alignment horizontal="center" vertical="center" wrapText="1"/>
    </xf>
    <xf numFmtId="178" fontId="30" fillId="3" borderId="182" xfId="0" applyNumberFormat="1" applyFont="1" applyFill="1" applyBorder="1" applyAlignment="1">
      <alignment horizontal="center" vertical="center" wrapText="1"/>
    </xf>
    <xf numFmtId="178" fontId="30" fillId="3" borderId="274" xfId="0" applyNumberFormat="1" applyFont="1" applyFill="1" applyBorder="1" applyAlignment="1">
      <alignment horizontal="center" vertical="center" wrapText="1"/>
    </xf>
    <xf numFmtId="178" fontId="30" fillId="3" borderId="187" xfId="0" applyNumberFormat="1"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16" fillId="3" borderId="29" xfId="0" applyFont="1" applyFill="1" applyBorder="1" applyAlignment="1">
      <alignment horizontal="center" vertical="center"/>
    </xf>
    <xf numFmtId="0" fontId="16" fillId="3" borderId="28"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27" xfId="0" applyFont="1" applyFill="1" applyBorder="1" applyAlignment="1">
      <alignment horizontal="center" vertical="center"/>
    </xf>
    <xf numFmtId="0" fontId="7" fillId="0" borderId="27" xfId="0" applyFont="1" applyBorder="1" applyAlignment="1" applyProtection="1">
      <alignment horizontal="left" vertical="center"/>
      <protection locked="0"/>
    </xf>
    <xf numFmtId="0" fontId="7" fillId="0" borderId="16"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38" fontId="7" fillId="0" borderId="16"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8" fillId="3" borderId="175" xfId="0" applyFont="1" applyFill="1" applyBorder="1" applyAlignment="1">
      <alignment horizontal="center" vertical="center" wrapText="1"/>
    </xf>
    <xf numFmtId="0" fontId="8" fillId="3" borderId="236" xfId="0" applyFont="1" applyFill="1" applyBorder="1" applyAlignment="1">
      <alignment horizontal="center" vertical="center"/>
    </xf>
    <xf numFmtId="0" fontId="8" fillId="3" borderId="146"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175" xfId="0" applyFont="1" applyFill="1" applyBorder="1" applyAlignment="1">
      <alignment horizontal="center" vertical="center"/>
    </xf>
    <xf numFmtId="0" fontId="8" fillId="3" borderId="274" xfId="0" applyFont="1" applyFill="1" applyBorder="1" applyAlignment="1">
      <alignment horizontal="center" vertical="center"/>
    </xf>
    <xf numFmtId="0" fontId="8" fillId="3" borderId="187" xfId="0" applyFont="1" applyFill="1" applyBorder="1" applyAlignment="1">
      <alignment horizontal="center" vertical="center"/>
    </xf>
    <xf numFmtId="0" fontId="8" fillId="3" borderId="28" xfId="0" applyFont="1" applyFill="1" applyBorder="1" applyAlignment="1">
      <alignment horizontal="left" vertical="center" wrapText="1"/>
    </xf>
    <xf numFmtId="38" fontId="7" fillId="3" borderId="1" xfId="1" applyFont="1" applyFill="1" applyBorder="1" applyAlignment="1" applyProtection="1">
      <alignment horizontal="right" vertical="center"/>
    </xf>
    <xf numFmtId="38" fontId="7" fillId="3" borderId="2" xfId="1" applyFont="1" applyFill="1" applyBorder="1" applyAlignment="1" applyProtection="1">
      <alignment horizontal="right" vertical="center"/>
    </xf>
    <xf numFmtId="0" fontId="16" fillId="3" borderId="5" xfId="0" applyFont="1" applyFill="1" applyBorder="1" applyAlignment="1">
      <alignment horizontal="center" vertical="center"/>
    </xf>
    <xf numFmtId="0" fontId="16" fillId="3" borderId="18" xfId="0" applyFont="1" applyFill="1" applyBorder="1" applyAlignment="1">
      <alignment horizontal="center" vertical="center"/>
    </xf>
    <xf numFmtId="38" fontId="7" fillId="0" borderId="39" xfId="1" applyFont="1" applyFill="1" applyBorder="1" applyAlignment="1" applyProtection="1">
      <alignment horizontal="right" vertical="center"/>
      <protection locked="0"/>
    </xf>
    <xf numFmtId="38" fontId="7" fillId="0" borderId="19" xfId="1" applyFont="1" applyFill="1" applyBorder="1" applyAlignment="1" applyProtection="1">
      <alignment horizontal="right" vertical="center"/>
      <protection locked="0"/>
    </xf>
    <xf numFmtId="0" fontId="8" fillId="3" borderId="33" xfId="0" applyFont="1" applyFill="1" applyBorder="1" applyAlignment="1">
      <alignment horizontal="left" vertical="center" wrapText="1"/>
    </xf>
    <xf numFmtId="0" fontId="8" fillId="3" borderId="174" xfId="0" applyFont="1" applyFill="1" applyBorder="1" applyAlignment="1">
      <alignment horizontal="left" vertical="center" wrapText="1"/>
    </xf>
    <xf numFmtId="38" fontId="7" fillId="3" borderId="33" xfId="1" applyFont="1" applyFill="1" applyBorder="1" applyAlignment="1" applyProtection="1">
      <alignment horizontal="right" vertical="center"/>
    </xf>
    <xf numFmtId="38" fontId="7" fillId="3" borderId="205" xfId="1" applyFont="1" applyFill="1" applyBorder="1" applyAlignment="1" applyProtection="1">
      <alignment horizontal="right" vertical="center"/>
    </xf>
    <xf numFmtId="0" fontId="40" fillId="0" borderId="0" xfId="0" applyFont="1" applyAlignment="1">
      <alignment horizontal="left" vertical="center" shrinkToFit="1"/>
    </xf>
    <xf numFmtId="0" fontId="27" fillId="3" borderId="1" xfId="0" applyFont="1" applyFill="1" applyBorder="1" applyAlignment="1">
      <alignment horizontal="center" vertical="center"/>
    </xf>
    <xf numFmtId="0" fontId="27" fillId="3" borderId="2" xfId="0" applyFont="1" applyFill="1" applyBorder="1" applyAlignment="1">
      <alignment horizontal="center" vertical="center"/>
    </xf>
    <xf numFmtId="0" fontId="16" fillId="3" borderId="173" xfId="0" applyFont="1" applyFill="1" applyBorder="1" applyAlignment="1">
      <alignment horizontal="center" vertical="center"/>
    </xf>
    <xf numFmtId="0" fontId="16" fillId="3" borderId="174" xfId="0" applyFont="1" applyFill="1" applyBorder="1" applyAlignment="1">
      <alignment horizontal="center" vertical="center"/>
    </xf>
    <xf numFmtId="38" fontId="7" fillId="0" borderId="22" xfId="1" applyFont="1" applyFill="1" applyBorder="1" applyAlignment="1" applyProtection="1">
      <alignment horizontal="right" vertical="center"/>
      <protection locked="0"/>
    </xf>
    <xf numFmtId="38" fontId="7" fillId="0" borderId="20" xfId="1" applyFont="1" applyFill="1" applyBorder="1" applyAlignment="1" applyProtection="1">
      <alignment horizontal="right" vertical="center"/>
      <protection locked="0"/>
    </xf>
    <xf numFmtId="0" fontId="16" fillId="3" borderId="16" xfId="0" applyFont="1" applyFill="1" applyBorder="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left" vertical="center"/>
    </xf>
    <xf numFmtId="0" fontId="8" fillId="3" borderId="270" xfId="0" applyFont="1" applyFill="1" applyBorder="1" applyAlignment="1">
      <alignment horizontal="left" vertical="center"/>
    </xf>
    <xf numFmtId="0" fontId="8" fillId="3" borderId="272" xfId="0" applyFont="1" applyFill="1" applyBorder="1" applyAlignment="1">
      <alignment horizontal="left" vertical="center"/>
    </xf>
    <xf numFmtId="0" fontId="8" fillId="3" borderId="5" xfId="0" applyFont="1" applyFill="1" applyBorder="1" applyAlignment="1">
      <alignment horizontal="left" vertical="center"/>
    </xf>
    <xf numFmtId="0" fontId="8" fillId="3" borderId="0" xfId="0" applyFont="1" applyFill="1" applyAlignment="1">
      <alignment horizontal="left" vertical="center"/>
    </xf>
    <xf numFmtId="0" fontId="8" fillId="3" borderId="11" xfId="0" applyFont="1" applyFill="1" applyBorder="1" applyAlignment="1">
      <alignment horizontal="left" vertical="center"/>
    </xf>
    <xf numFmtId="0" fontId="8" fillId="3" borderId="237" xfId="0" applyFont="1" applyFill="1" applyBorder="1" applyAlignment="1">
      <alignment horizontal="left" vertical="center"/>
    </xf>
    <xf numFmtId="0" fontId="8" fillId="3" borderId="9" xfId="0" applyFont="1" applyFill="1" applyBorder="1" applyAlignment="1">
      <alignment horizontal="left" vertical="center"/>
    </xf>
    <xf numFmtId="0" fontId="8" fillId="3" borderId="10" xfId="0" applyFont="1" applyFill="1" applyBorder="1" applyAlignment="1">
      <alignment horizontal="left" vertical="center"/>
    </xf>
    <xf numFmtId="0" fontId="27" fillId="2" borderId="5" xfId="0"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0" fontId="8" fillId="3" borderId="178" xfId="0" applyFont="1" applyFill="1" applyBorder="1" applyAlignment="1">
      <alignment horizontal="center" vertical="center"/>
    </xf>
    <xf numFmtId="0" fontId="29" fillId="3" borderId="48" xfId="0" applyFont="1" applyFill="1" applyBorder="1" applyAlignment="1">
      <alignment vertical="center" wrapText="1"/>
    </xf>
    <xf numFmtId="0" fontId="0" fillId="3" borderId="49" xfId="0" applyFill="1" applyBorder="1" applyAlignment="1">
      <alignment vertical="center" wrapText="1"/>
    </xf>
    <xf numFmtId="0" fontId="32" fillId="3" borderId="270" xfId="0" applyFont="1" applyFill="1" applyBorder="1" applyAlignment="1">
      <alignment horizontal="left" vertical="center" wrapText="1"/>
    </xf>
    <xf numFmtId="0" fontId="32" fillId="3" borderId="275" xfId="0" applyFont="1" applyFill="1" applyBorder="1" applyAlignment="1">
      <alignment horizontal="left" vertical="center" wrapText="1"/>
    </xf>
    <xf numFmtId="0" fontId="27" fillId="3" borderId="275" xfId="0" applyFont="1" applyFill="1" applyBorder="1" applyAlignment="1">
      <alignment horizontal="left" vertical="center"/>
    </xf>
    <xf numFmtId="38" fontId="30" fillId="3" borderId="42" xfId="4" applyFont="1" applyFill="1" applyBorder="1" applyAlignment="1" applyProtection="1">
      <alignment horizontal="right" vertical="center"/>
    </xf>
    <xf numFmtId="38" fontId="30" fillId="3" borderId="15" xfId="4" applyFont="1" applyFill="1" applyBorder="1" applyAlignment="1" applyProtection="1">
      <alignment horizontal="right" vertical="center"/>
    </xf>
    <xf numFmtId="38" fontId="30" fillId="0" borderId="15" xfId="4" applyFont="1" applyFill="1" applyBorder="1" applyAlignment="1" applyProtection="1">
      <alignment horizontal="right" vertical="center"/>
      <protection locked="0"/>
    </xf>
    <xf numFmtId="38" fontId="30" fillId="0" borderId="8" xfId="4" applyFont="1" applyFill="1" applyBorder="1" applyAlignment="1" applyProtection="1">
      <alignment horizontal="right" vertical="center"/>
      <protection locked="0"/>
    </xf>
    <xf numFmtId="0" fontId="43" fillId="0" borderId="0" xfId="0" applyFont="1" applyAlignment="1">
      <alignment horizontal="left" vertical="center" shrinkToFit="1"/>
    </xf>
    <xf numFmtId="0" fontId="27" fillId="3" borderId="274" xfId="0" applyFont="1" applyFill="1" applyBorder="1" applyAlignment="1">
      <alignment horizontal="center" vertical="center"/>
    </xf>
    <xf numFmtId="0" fontId="27" fillId="3" borderId="187" xfId="0" applyFont="1" applyFill="1" applyBorder="1" applyAlignment="1">
      <alignment horizontal="center" vertical="center"/>
    </xf>
    <xf numFmtId="0" fontId="27" fillId="3" borderId="274" xfId="0" applyFont="1" applyFill="1" applyBorder="1" applyAlignment="1">
      <alignment horizontal="left" vertical="center"/>
    </xf>
    <xf numFmtId="0" fontId="27" fillId="3" borderId="187" xfId="0" applyFont="1" applyFill="1" applyBorder="1" applyAlignment="1">
      <alignment horizontal="left" vertical="center"/>
    </xf>
    <xf numFmtId="0" fontId="27" fillId="3" borderId="29" xfId="0" applyFont="1" applyFill="1" applyBorder="1" applyAlignment="1">
      <alignment horizontal="left" vertical="center" shrinkToFit="1"/>
    </xf>
    <xf numFmtId="0" fontId="27" fillId="3" borderId="2" xfId="0" applyFont="1" applyFill="1" applyBorder="1" applyAlignment="1">
      <alignment horizontal="left" vertical="center" shrinkToFit="1"/>
    </xf>
    <xf numFmtId="0" fontId="27" fillId="3" borderId="23" xfId="0" applyFont="1" applyFill="1" applyBorder="1" applyAlignment="1">
      <alignment horizontal="left" vertical="center" shrinkToFit="1"/>
    </xf>
    <xf numFmtId="0" fontId="27" fillId="3" borderId="6" xfId="0" applyFont="1" applyFill="1" applyBorder="1" applyAlignment="1">
      <alignment horizontal="center" vertical="center" shrinkToFit="1"/>
    </xf>
    <xf numFmtId="0" fontId="27" fillId="3" borderId="19" xfId="0" applyFont="1" applyFill="1" applyBorder="1" applyAlignment="1">
      <alignment horizontal="center" vertical="center" shrinkToFit="1"/>
    </xf>
    <xf numFmtId="0" fontId="27" fillId="3" borderId="25" xfId="0" applyFont="1" applyFill="1" applyBorder="1" applyAlignment="1">
      <alignment horizontal="center" vertical="center" shrinkToFit="1"/>
    </xf>
    <xf numFmtId="0" fontId="27" fillId="3" borderId="55" xfId="0" applyFont="1" applyFill="1" applyBorder="1" applyAlignment="1">
      <alignment horizontal="left" vertical="center" shrinkToFit="1"/>
    </xf>
    <xf numFmtId="0" fontId="27" fillId="3" borderId="61" xfId="0" applyFont="1" applyFill="1" applyBorder="1" applyAlignment="1">
      <alignment horizontal="left" vertical="center" shrinkToFit="1"/>
    </xf>
    <xf numFmtId="0" fontId="27" fillId="3" borderId="56" xfId="0" applyFont="1" applyFill="1" applyBorder="1" applyAlignment="1">
      <alignment horizontal="left" vertical="center" shrinkToFit="1"/>
    </xf>
    <xf numFmtId="0" fontId="41" fillId="3" borderId="34" xfId="0" applyFont="1" applyFill="1" applyBorder="1" applyAlignment="1">
      <alignment horizontal="left" vertical="center" shrinkToFit="1"/>
    </xf>
    <xf numFmtId="0" fontId="41" fillId="3" borderId="35" xfId="0" applyFont="1" applyFill="1" applyBorder="1" applyAlignment="1">
      <alignment horizontal="left" vertical="center" shrinkToFit="1"/>
    </xf>
    <xf numFmtId="0" fontId="41" fillId="3" borderId="37" xfId="0" applyFont="1" applyFill="1" applyBorder="1" applyAlignment="1">
      <alignment horizontal="left" vertical="center" shrinkToFit="1"/>
    </xf>
    <xf numFmtId="0" fontId="27" fillId="3" borderId="64" xfId="0" applyFont="1" applyFill="1" applyBorder="1" applyAlignment="1">
      <alignment horizontal="left" vertical="center"/>
    </xf>
    <xf numFmtId="0" fontId="27" fillId="3" borderId="65" xfId="0" applyFont="1" applyFill="1" applyBorder="1" applyAlignment="1">
      <alignment horizontal="left" vertical="center"/>
    </xf>
    <xf numFmtId="0" fontId="27" fillId="3" borderId="66" xfId="0" applyFont="1" applyFill="1" applyBorder="1" applyAlignment="1">
      <alignment horizontal="left" vertical="center"/>
    </xf>
    <xf numFmtId="0" fontId="27" fillId="3" borderId="29" xfId="0" applyFont="1" applyFill="1" applyBorder="1" applyAlignment="1">
      <alignment horizontal="left" vertical="center"/>
    </xf>
    <xf numFmtId="0" fontId="27" fillId="3" borderId="2" xfId="0" applyFont="1" applyFill="1" applyBorder="1" applyAlignment="1">
      <alignment horizontal="left" vertical="center"/>
    </xf>
    <xf numFmtId="0" fontId="27" fillId="3" borderId="23" xfId="0" applyFont="1" applyFill="1" applyBorder="1" applyAlignment="1">
      <alignment horizontal="left" vertical="center"/>
    </xf>
    <xf numFmtId="0" fontId="27" fillId="3" borderId="6" xfId="0" applyFont="1" applyFill="1" applyBorder="1" applyAlignment="1">
      <alignment horizontal="left" vertical="center" shrinkToFit="1"/>
    </xf>
    <xf numFmtId="0" fontId="27" fillId="3" borderId="19" xfId="0" applyFont="1" applyFill="1" applyBorder="1" applyAlignment="1">
      <alignment horizontal="left" vertical="center" shrinkToFit="1"/>
    </xf>
    <xf numFmtId="0" fontId="27" fillId="3" borderId="25" xfId="0" applyFont="1" applyFill="1" applyBorder="1" applyAlignment="1">
      <alignment horizontal="left" vertical="center" shrinkToFit="1"/>
    </xf>
    <xf numFmtId="0" fontId="27" fillId="3" borderId="272" xfId="0" applyFont="1" applyFill="1" applyBorder="1" applyAlignment="1">
      <alignment horizontal="left" vertical="center"/>
    </xf>
    <xf numFmtId="0" fontId="27" fillId="3" borderId="239" xfId="0" applyFont="1" applyFill="1" applyBorder="1" applyAlignment="1">
      <alignment horizontal="left" vertical="center"/>
    </xf>
    <xf numFmtId="0" fontId="41" fillId="3" borderId="270" xfId="0" applyFont="1" applyFill="1" applyBorder="1" applyAlignment="1">
      <alignment horizontal="center" vertical="center"/>
    </xf>
    <xf numFmtId="0" fontId="41" fillId="3" borderId="239" xfId="0" applyFont="1" applyFill="1" applyBorder="1" applyAlignment="1">
      <alignment horizontal="center" vertical="center"/>
    </xf>
    <xf numFmtId="0" fontId="41" fillId="3" borderId="272" xfId="0" applyFont="1" applyFill="1" applyBorder="1" applyAlignment="1">
      <alignment horizontal="center" vertical="center"/>
    </xf>
    <xf numFmtId="0" fontId="7" fillId="0" borderId="79"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78" xfId="5" applyFont="1" applyBorder="1" applyAlignment="1" applyProtection="1">
      <alignment horizontal="center" vertical="center"/>
      <protection locked="0"/>
    </xf>
    <xf numFmtId="0" fontId="7" fillId="3" borderId="182" xfId="5" applyFont="1" applyFill="1" applyBorder="1" applyAlignment="1">
      <alignment horizontal="center" vertical="center" wrapText="1"/>
    </xf>
    <xf numFmtId="0" fontId="7" fillId="3" borderId="274" xfId="5" applyFont="1" applyFill="1" applyBorder="1" applyAlignment="1">
      <alignment horizontal="center" vertical="center" wrapText="1"/>
    </xf>
    <xf numFmtId="0" fontId="7" fillId="3" borderId="186" xfId="5" applyFont="1" applyFill="1" applyBorder="1" applyAlignment="1">
      <alignment horizontal="center" vertical="center" wrapText="1"/>
    </xf>
    <xf numFmtId="0" fontId="7" fillId="3" borderId="179" xfId="5" applyFont="1" applyFill="1" applyBorder="1" applyAlignment="1">
      <alignment horizontal="left" vertical="center" wrapText="1"/>
    </xf>
    <xf numFmtId="0" fontId="7" fillId="3" borderId="274" xfId="5" applyFont="1" applyFill="1" applyBorder="1" applyAlignment="1">
      <alignment horizontal="left" vertical="center" wrapText="1"/>
    </xf>
    <xf numFmtId="0" fontId="7" fillId="3" borderId="187" xfId="5" applyFont="1" applyFill="1" applyBorder="1" applyAlignment="1">
      <alignment horizontal="left" vertical="center" wrapText="1"/>
    </xf>
    <xf numFmtId="0" fontId="48" fillId="3" borderId="241" xfId="5" applyFont="1" applyFill="1" applyBorder="1" applyAlignment="1">
      <alignment horizontal="center" vertical="center" wrapText="1"/>
    </xf>
    <xf numFmtId="0" fontId="48" fillId="3" borderId="79" xfId="5" applyFont="1" applyFill="1" applyBorder="1" applyAlignment="1">
      <alignment horizontal="center" vertical="center" wrapText="1"/>
    </xf>
    <xf numFmtId="0" fontId="48" fillId="3" borderId="77" xfId="5" applyFont="1" applyFill="1" applyBorder="1" applyAlignment="1">
      <alignment horizontal="center" vertical="center" wrapText="1"/>
    </xf>
    <xf numFmtId="176" fontId="8" fillId="3" borderId="182" xfId="5" applyNumberFormat="1" applyFont="1" applyFill="1" applyBorder="1" applyAlignment="1">
      <alignment horizontal="center" vertical="center" wrapText="1"/>
    </xf>
    <xf numFmtId="176" fontId="8" fillId="3" borderId="181" xfId="5" applyNumberFormat="1" applyFont="1" applyFill="1" applyBorder="1" applyAlignment="1">
      <alignment horizontal="center" vertical="center" wrapText="1"/>
    </xf>
    <xf numFmtId="176" fontId="8" fillId="3" borderId="180" xfId="5" applyNumberFormat="1" applyFont="1" applyFill="1" applyBorder="1" applyAlignment="1">
      <alignment horizontal="center" vertical="center" wrapText="1"/>
    </xf>
    <xf numFmtId="0" fontId="8" fillId="3" borderId="242" xfId="5" applyFont="1" applyFill="1" applyBorder="1" applyAlignment="1">
      <alignment horizontal="center" vertical="center" wrapText="1"/>
    </xf>
    <xf numFmtId="0" fontId="8" fillId="3" borderId="243" xfId="5" applyFont="1" applyFill="1" applyBorder="1" applyAlignment="1">
      <alignment horizontal="center" vertical="center" wrapText="1"/>
    </xf>
    <xf numFmtId="0" fontId="8" fillId="3" borderId="244" xfId="5" applyFont="1" applyFill="1" applyBorder="1" applyAlignment="1">
      <alignment horizontal="center" vertical="center" wrapText="1"/>
    </xf>
    <xf numFmtId="0" fontId="7" fillId="0" borderId="245" xfId="5" applyFont="1" applyBorder="1" applyAlignment="1" applyProtection="1">
      <alignment horizontal="left" vertical="top" wrapText="1"/>
      <protection locked="0"/>
    </xf>
    <xf numFmtId="0" fontId="7" fillId="0" borderId="246" xfId="5" applyFont="1" applyBorder="1" applyAlignment="1" applyProtection="1">
      <alignment horizontal="left" vertical="top" wrapText="1"/>
      <protection locked="0"/>
    </xf>
    <xf numFmtId="0" fontId="7" fillId="0" borderId="247" xfId="5" applyFont="1" applyBorder="1" applyAlignment="1" applyProtection="1">
      <alignment horizontal="left" vertical="top" wrapText="1"/>
      <protection locked="0"/>
    </xf>
    <xf numFmtId="0" fontId="7" fillId="0" borderId="245" xfId="5" applyFont="1" applyBorder="1" applyAlignment="1" applyProtection="1">
      <alignment horizontal="left" vertical="center" wrapText="1"/>
      <protection locked="0"/>
    </xf>
    <xf numFmtId="0" fontId="7" fillId="0" borderId="246" xfId="5" applyFont="1" applyBorder="1" applyAlignment="1" applyProtection="1">
      <alignment horizontal="left" vertical="center" wrapText="1"/>
      <protection locked="0"/>
    </xf>
    <xf numFmtId="0" fontId="7" fillId="0" borderId="247" xfId="5" applyFont="1" applyBorder="1" applyAlignment="1" applyProtection="1">
      <alignment horizontal="left" vertical="center" wrapText="1"/>
      <protection locked="0"/>
    </xf>
    <xf numFmtId="0" fontId="7" fillId="0" borderId="95"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94" xfId="5" applyFont="1" applyBorder="1" applyAlignment="1" applyProtection="1">
      <alignment horizontal="left" vertical="center" wrapText="1"/>
      <protection locked="0"/>
    </xf>
    <xf numFmtId="0" fontId="7" fillId="0" borderId="93" xfId="5" applyFont="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92" xfId="5" applyFont="1" applyBorder="1" applyAlignment="1" applyProtection="1">
      <alignment horizontal="left" vertical="center" wrapText="1"/>
      <protection locked="0"/>
    </xf>
    <xf numFmtId="0" fontId="48" fillId="3" borderId="277" xfId="5" applyFont="1" applyFill="1" applyBorder="1" applyAlignment="1">
      <alignment horizontal="center" vertical="center" wrapText="1"/>
    </xf>
    <xf numFmtId="0" fontId="48" fillId="3" borderId="98" xfId="5" applyFont="1" applyFill="1" applyBorder="1" applyAlignment="1">
      <alignment horizontal="center" vertical="center" wrapText="1"/>
    </xf>
    <xf numFmtId="0" fontId="8" fillId="3" borderId="178" xfId="5" applyFont="1" applyFill="1" applyBorder="1" applyAlignment="1">
      <alignment horizontal="center" vertical="center" wrapText="1"/>
    </xf>
    <xf numFmtId="0" fontId="8" fillId="3" borderId="182" xfId="5" applyFont="1" applyFill="1" applyBorder="1" applyAlignment="1">
      <alignment horizontal="center" vertical="center" wrapText="1"/>
    </xf>
    <xf numFmtId="0" fontId="8" fillId="3" borderId="177" xfId="5" applyFont="1" applyFill="1" applyBorder="1" applyAlignment="1">
      <alignment horizontal="center" vertical="center" wrapText="1"/>
    </xf>
    <xf numFmtId="0" fontId="7" fillId="0" borderId="100"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7" fillId="0" borderId="99" xfId="5" applyFont="1" applyBorder="1" applyAlignment="1" applyProtection="1">
      <alignment horizontal="left" vertical="center" wrapText="1"/>
      <protection locked="0"/>
    </xf>
    <xf numFmtId="0" fontId="48" fillId="3" borderId="238" xfId="5" applyFont="1" applyFill="1" applyBorder="1" applyAlignment="1">
      <alignment horizontal="center" vertical="center" wrapText="1"/>
    </xf>
    <xf numFmtId="0" fontId="48" fillId="3" borderId="85" xfId="5" applyFont="1" applyFill="1" applyBorder="1" applyAlignment="1">
      <alignment horizontal="center" vertical="center" wrapText="1"/>
    </xf>
    <xf numFmtId="0" fontId="48" fillId="3" borderId="83" xfId="5" applyFont="1" applyFill="1" applyBorder="1" applyAlignment="1">
      <alignment horizontal="center" vertical="center" wrapText="1"/>
    </xf>
    <xf numFmtId="0" fontId="7" fillId="0" borderId="248" xfId="5" applyFont="1" applyBorder="1" applyAlignment="1" applyProtection="1">
      <alignment horizontal="left" vertical="top" wrapText="1"/>
      <protection locked="0"/>
    </xf>
    <xf numFmtId="0" fontId="7" fillId="0" borderId="249" xfId="5" applyFont="1" applyBorder="1" applyAlignment="1" applyProtection="1">
      <alignment horizontal="left" vertical="top" wrapText="1"/>
      <protection locked="0"/>
    </xf>
    <xf numFmtId="0" fontId="7" fillId="0" borderId="250" xfId="5" applyFont="1" applyBorder="1" applyAlignment="1" applyProtection="1">
      <alignment horizontal="left" vertical="top" wrapText="1"/>
      <protection locked="0"/>
    </xf>
    <xf numFmtId="0" fontId="7" fillId="0" borderId="84"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78" xfId="5" applyFont="1" applyBorder="1" applyAlignment="1" applyProtection="1">
      <alignment horizontal="left" vertical="top" wrapText="1"/>
      <protection locked="0"/>
    </xf>
    <xf numFmtId="0" fontId="7" fillId="0" borderId="82" xfId="5" applyFont="1" applyBorder="1" applyAlignment="1" applyProtection="1">
      <alignment horizontal="left" vertical="top" wrapText="1"/>
      <protection locked="0"/>
    </xf>
    <xf numFmtId="0" fontId="7" fillId="0" borderId="76" xfId="5" applyFont="1" applyBorder="1" applyAlignment="1" applyProtection="1">
      <alignment horizontal="left" vertical="top" wrapText="1"/>
      <protection locked="0"/>
    </xf>
    <xf numFmtId="0" fontId="7" fillId="0" borderId="75" xfId="5" applyFont="1" applyBorder="1" applyAlignment="1" applyProtection="1">
      <alignment horizontal="left" vertical="top" wrapText="1"/>
      <protection locked="0"/>
    </xf>
    <xf numFmtId="0" fontId="7" fillId="0" borderId="178" xfId="5" applyFont="1" applyBorder="1" applyAlignment="1" applyProtection="1">
      <alignment horizontal="left" vertical="center" wrapText="1"/>
      <protection locked="0"/>
    </xf>
    <xf numFmtId="0" fontId="7" fillId="0" borderId="182" xfId="5" applyFont="1" applyBorder="1" applyAlignment="1" applyProtection="1">
      <alignment horizontal="left" vertical="center" wrapText="1"/>
      <protection locked="0"/>
    </xf>
    <xf numFmtId="0" fontId="7" fillId="0" borderId="177" xfId="5" applyFont="1" applyBorder="1" applyAlignment="1" applyProtection="1">
      <alignment horizontal="left" vertical="center" wrapText="1"/>
      <protection locked="0"/>
    </xf>
    <xf numFmtId="0" fontId="48" fillId="3" borderId="91" xfId="5" applyFont="1" applyFill="1" applyBorder="1" applyAlignment="1">
      <alignment horizontal="center" vertical="center" wrapText="1"/>
    </xf>
    <xf numFmtId="0" fontId="48" fillId="3" borderId="89" xfId="5" applyFont="1" applyFill="1" applyBorder="1" applyAlignment="1">
      <alignment horizontal="center" vertical="center" wrapText="1"/>
    </xf>
    <xf numFmtId="0" fontId="7" fillId="0" borderId="97"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96" xfId="5" applyFont="1" applyBorder="1" applyAlignment="1" applyProtection="1">
      <alignment horizontal="left" vertical="center" wrapText="1"/>
      <protection locked="0"/>
    </xf>
    <xf numFmtId="0" fontId="7" fillId="0" borderId="95" xfId="5" applyFont="1" applyBorder="1" applyAlignment="1" applyProtection="1">
      <alignment horizontal="left" vertical="top" wrapText="1"/>
      <protection locked="0"/>
    </xf>
    <xf numFmtId="0" fontId="7" fillId="0" borderId="116"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7" fillId="0" borderId="121" xfId="5" applyFont="1" applyBorder="1" applyAlignment="1" applyProtection="1">
      <alignment horizontal="left" vertical="top" wrapText="1"/>
      <protection locked="0"/>
    </xf>
    <xf numFmtId="0" fontId="7" fillId="0" borderId="92" xfId="5" applyFont="1" applyBorder="1" applyAlignment="1" applyProtection="1">
      <alignment horizontal="left" vertical="top" wrapText="1"/>
      <protection locked="0"/>
    </xf>
    <xf numFmtId="0" fontId="48" fillId="3" borderId="176" xfId="5" applyFont="1" applyFill="1" applyBorder="1" applyAlignment="1">
      <alignment horizontal="center" vertical="center" wrapText="1"/>
    </xf>
    <xf numFmtId="0" fontId="7" fillId="0" borderId="102" xfId="5" applyFont="1" applyBorder="1" applyAlignment="1" applyProtection="1">
      <alignment horizontal="left" vertical="center" wrapText="1"/>
      <protection locked="0"/>
    </xf>
    <xf numFmtId="0" fontId="13" fillId="0" borderId="102" xfId="5" applyBorder="1" applyAlignment="1" applyProtection="1">
      <alignment horizontal="left" vertical="center" wrapText="1"/>
      <protection locked="0"/>
    </xf>
    <xf numFmtId="0" fontId="13" fillId="0" borderId="122" xfId="5" applyBorder="1" applyAlignment="1" applyProtection="1">
      <alignment horizontal="left" vertical="center" wrapText="1"/>
      <protection locked="0"/>
    </xf>
    <xf numFmtId="0" fontId="13" fillId="0" borderId="101" xfId="5" applyBorder="1" applyAlignment="1" applyProtection="1">
      <alignment horizontal="left" vertical="center" wrapText="1"/>
      <protection locked="0"/>
    </xf>
    <xf numFmtId="0" fontId="14" fillId="3" borderId="14" xfId="0" applyFont="1" applyFill="1" applyBorder="1" applyAlignment="1">
      <alignment vertical="center" textRotation="255" wrapText="1"/>
    </xf>
    <xf numFmtId="0" fontId="7" fillId="0" borderId="0" xfId="0" applyFont="1" applyAlignment="1">
      <alignment horizontal="left" vertical="center" wrapText="1"/>
    </xf>
    <xf numFmtId="0" fontId="8" fillId="3" borderId="1" xfId="0" applyFont="1" applyFill="1" applyBorder="1" applyAlignment="1">
      <alignment horizontal="left" vertical="center" wrapText="1" indent="3"/>
    </xf>
    <xf numFmtId="0" fontId="8" fillId="3" borderId="2" xfId="0" applyFont="1" applyFill="1" applyBorder="1" applyAlignment="1">
      <alignment horizontal="left" vertical="center" wrapText="1" indent="3"/>
    </xf>
    <xf numFmtId="0" fontId="8" fillId="3" borderId="23" xfId="0" applyFont="1" applyFill="1" applyBorder="1" applyAlignment="1">
      <alignment horizontal="left" vertical="center" wrapText="1" indent="3"/>
    </xf>
    <xf numFmtId="0" fontId="24" fillId="0" borderId="0" xfId="0" applyFont="1" applyAlignment="1">
      <alignment horizontal="center" vertical="center" wrapText="1"/>
    </xf>
    <xf numFmtId="0" fontId="24" fillId="0" borderId="0" xfId="0" applyFont="1" applyAlignment="1">
      <alignment horizontal="center" vertical="center"/>
    </xf>
    <xf numFmtId="0" fontId="7" fillId="3" borderId="182" xfId="0" applyFont="1" applyFill="1" applyBorder="1" applyAlignment="1">
      <alignment horizontal="left" vertical="center"/>
    </xf>
    <xf numFmtId="0" fontId="7" fillId="3" borderId="274" xfId="0" applyFont="1" applyFill="1" applyBorder="1" applyAlignment="1">
      <alignment horizontal="left" vertical="center"/>
    </xf>
    <xf numFmtId="0" fontId="7" fillId="3" borderId="187" xfId="0" applyFont="1" applyFill="1" applyBorder="1" applyAlignment="1">
      <alignment horizontal="left" vertical="center"/>
    </xf>
    <xf numFmtId="0" fontId="8" fillId="3" borderId="16"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1" xfId="0" applyFont="1" applyFill="1" applyBorder="1" applyAlignment="1">
      <alignment horizontal="center" vertical="center"/>
    </xf>
    <xf numFmtId="0" fontId="7" fillId="3" borderId="182" xfId="0" applyFont="1" applyFill="1" applyBorder="1" applyAlignment="1">
      <alignment horizontal="center" vertical="center" wrapText="1"/>
    </xf>
    <xf numFmtId="0" fontId="7" fillId="3" borderId="274" xfId="0" applyFont="1" applyFill="1" applyBorder="1" applyAlignment="1">
      <alignment horizontal="center" vertical="center" wrapText="1"/>
    </xf>
    <xf numFmtId="0" fontId="7" fillId="3" borderId="187" xfId="0" applyFont="1" applyFill="1" applyBorder="1" applyAlignment="1">
      <alignment horizontal="center" vertical="center" wrapText="1"/>
    </xf>
    <xf numFmtId="0" fontId="7" fillId="0" borderId="182" xfId="0" applyFont="1" applyBorder="1" applyAlignment="1" applyProtection="1">
      <alignment horizontal="left" vertical="center" wrapText="1"/>
      <protection locked="0"/>
    </xf>
    <xf numFmtId="0" fontId="7" fillId="0" borderId="274" xfId="0" applyFont="1" applyBorder="1" applyAlignment="1" applyProtection="1">
      <alignment horizontal="left" vertical="center" wrapText="1"/>
      <protection locked="0"/>
    </xf>
    <xf numFmtId="0" fontId="7" fillId="0" borderId="187" xfId="0"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7" fillId="0" borderId="270" xfId="0" applyFont="1" applyBorder="1" applyAlignment="1" applyProtection="1">
      <alignment horizontal="left" vertical="center" wrapText="1"/>
      <protection locked="0"/>
    </xf>
    <xf numFmtId="0" fontId="7" fillId="0" borderId="239" xfId="0" applyFont="1" applyBorder="1" applyAlignment="1" applyProtection="1">
      <alignment horizontal="left" vertical="center" wrapText="1"/>
      <protection locked="0"/>
    </xf>
    <xf numFmtId="0" fontId="7" fillId="0" borderId="272" xfId="0" applyFont="1" applyBorder="1" applyAlignment="1" applyProtection="1">
      <alignment horizontal="left" vertical="center" wrapText="1"/>
      <protection locked="0"/>
    </xf>
    <xf numFmtId="0" fontId="8" fillId="3" borderId="274" xfId="0" applyFont="1" applyFill="1" applyBorder="1" applyAlignment="1">
      <alignment horizontal="left" vertical="center"/>
    </xf>
    <xf numFmtId="0" fontId="8" fillId="3" borderId="187" xfId="0" applyFont="1" applyFill="1" applyBorder="1" applyAlignment="1">
      <alignment horizontal="left" vertical="center"/>
    </xf>
    <xf numFmtId="0" fontId="8" fillId="3" borderId="0" xfId="0" applyFont="1" applyFill="1" applyAlignment="1">
      <alignment horizontal="left" vertical="center" wrapText="1"/>
    </xf>
    <xf numFmtId="0" fontId="8" fillId="3" borderId="11" xfId="0" applyFont="1" applyFill="1" applyBorder="1" applyAlignment="1">
      <alignment horizontal="left" vertical="center" wrapText="1"/>
    </xf>
    <xf numFmtId="0" fontId="8" fillId="3" borderId="20"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7" fillId="3" borderId="193" xfId="5" applyFont="1" applyFill="1" applyBorder="1" applyAlignment="1">
      <alignment horizontal="left" vertical="center" wrapText="1"/>
    </xf>
    <xf numFmtId="0" fontId="7" fillId="3" borderId="192" xfId="5" applyFont="1" applyFill="1" applyBorder="1" applyAlignment="1">
      <alignment horizontal="left" vertical="center" wrapText="1"/>
    </xf>
    <xf numFmtId="0" fontId="7" fillId="3" borderId="191" xfId="5" applyFont="1" applyFill="1" applyBorder="1" applyAlignment="1">
      <alignment horizontal="left" vertical="center" wrapText="1"/>
    </xf>
    <xf numFmtId="0" fontId="7" fillId="0" borderId="190" xfId="5" applyFont="1" applyBorder="1" applyAlignment="1" applyProtection="1">
      <alignment horizontal="left" vertical="center" wrapText="1"/>
      <protection locked="0"/>
    </xf>
    <xf numFmtId="0" fontId="7" fillId="0" borderId="184" xfId="5" applyFont="1" applyBorder="1" applyAlignment="1" applyProtection="1">
      <alignment horizontal="left" vertical="center" wrapText="1"/>
      <protection locked="0"/>
    </xf>
    <xf numFmtId="0" fontId="7" fillId="0" borderId="189" xfId="5" applyFont="1" applyBorder="1" applyAlignment="1" applyProtection="1">
      <alignment horizontal="left" vertical="center" wrapText="1"/>
      <protection locked="0"/>
    </xf>
    <xf numFmtId="0" fontId="7" fillId="3" borderId="140" xfId="5" applyFont="1" applyFill="1" applyBorder="1" applyAlignment="1">
      <alignment horizontal="left" vertical="center" wrapText="1"/>
    </xf>
    <xf numFmtId="0" fontId="7" fillId="3" borderId="141" xfId="5" applyFont="1" applyFill="1" applyBorder="1" applyAlignment="1">
      <alignment horizontal="left" vertical="center" wrapText="1"/>
    </xf>
    <xf numFmtId="0" fontId="7" fillId="3" borderId="142" xfId="5" applyFont="1" applyFill="1" applyBorder="1" applyAlignment="1">
      <alignment horizontal="left" vertical="center" wrapText="1"/>
    </xf>
    <xf numFmtId="0" fontId="8" fillId="3" borderId="181" xfId="5" applyFont="1" applyFill="1" applyBorder="1" applyAlignment="1">
      <alignment horizontal="center" vertical="center" wrapText="1"/>
    </xf>
    <xf numFmtId="0" fontId="8" fillId="3" borderId="187" xfId="5" applyFont="1" applyFill="1" applyBorder="1" applyAlignment="1">
      <alignment horizontal="center" vertical="center" wrapText="1"/>
    </xf>
    <xf numFmtId="0" fontId="8" fillId="3" borderId="186" xfId="5" applyFont="1" applyFill="1" applyBorder="1" applyAlignment="1">
      <alignment horizontal="center" vertical="center" wrapText="1"/>
    </xf>
    <xf numFmtId="0" fontId="7" fillId="0" borderId="117" xfId="5" applyFont="1" applyBorder="1" applyAlignment="1" applyProtection="1">
      <alignment horizontal="left" vertical="center" wrapText="1"/>
      <protection locked="0"/>
    </xf>
    <xf numFmtId="0" fontId="7" fillId="0" borderId="118" xfId="5" applyFont="1" applyBorder="1" applyAlignment="1" applyProtection="1">
      <alignment horizontal="left" vertical="center" wrapText="1"/>
      <protection locked="0"/>
    </xf>
    <xf numFmtId="0" fontId="7" fillId="3" borderId="144" xfId="5" applyFont="1" applyFill="1" applyBorder="1" applyAlignment="1">
      <alignment horizontal="center" vertical="center" wrapText="1"/>
    </xf>
    <xf numFmtId="0" fontId="7" fillId="3" borderId="141" xfId="5" applyFont="1" applyFill="1" applyBorder="1" applyAlignment="1">
      <alignment horizontal="center" vertical="center" wrapText="1"/>
    </xf>
    <xf numFmtId="0" fontId="7" fillId="3" borderId="145" xfId="5" applyFont="1" applyFill="1" applyBorder="1" applyAlignment="1">
      <alignment horizontal="center" vertical="center" wrapText="1"/>
    </xf>
    <xf numFmtId="0" fontId="7" fillId="0" borderId="181" xfId="5" applyFont="1" applyBorder="1" applyAlignment="1" applyProtection="1">
      <alignment horizontal="left" vertical="center" wrapText="1"/>
      <protection locked="0"/>
    </xf>
    <xf numFmtId="0" fontId="7" fillId="0" borderId="186" xfId="5" applyFont="1" applyBorder="1" applyAlignment="1" applyProtection="1">
      <alignment horizontal="left" vertical="center" wrapText="1"/>
      <protection locked="0"/>
    </xf>
    <xf numFmtId="0" fontId="11" fillId="0" borderId="0" xfId="5" applyFont="1" applyAlignment="1">
      <alignment horizontal="center" vertical="center" wrapText="1"/>
    </xf>
    <xf numFmtId="0" fontId="7" fillId="0" borderId="106" xfId="5" applyFont="1" applyBorder="1" applyAlignment="1" applyProtection="1">
      <alignment horizontal="left" vertical="center" wrapText="1"/>
      <protection locked="0"/>
    </xf>
    <xf numFmtId="0" fontId="7" fillId="0" borderId="105" xfId="5" applyFont="1" applyBorder="1" applyAlignment="1" applyProtection="1">
      <alignment horizontal="left" vertical="center" wrapText="1"/>
      <protection locked="0"/>
    </xf>
    <xf numFmtId="0" fontId="7" fillId="0" borderId="115" xfId="5" applyFont="1" applyBorder="1" applyAlignment="1" applyProtection="1">
      <alignment horizontal="left" vertical="center" wrapText="1"/>
      <protection locked="0"/>
    </xf>
    <xf numFmtId="0" fontId="7" fillId="0" borderId="90" xfId="5" applyFont="1" applyBorder="1" applyAlignment="1" applyProtection="1">
      <alignment horizontal="left" vertical="top" wrapText="1"/>
      <protection locked="0"/>
    </xf>
    <xf numFmtId="0" fontId="7" fillId="0" borderId="72" xfId="5" applyFont="1" applyBorder="1" applyAlignment="1" applyProtection="1">
      <alignment horizontal="left" vertical="top" wrapText="1"/>
      <protection locked="0"/>
    </xf>
    <xf numFmtId="0" fontId="7" fillId="0" borderId="80" xfId="5" applyFont="1" applyBorder="1" applyAlignment="1" applyProtection="1">
      <alignment horizontal="left" vertical="top" wrapText="1"/>
      <protection locked="0"/>
    </xf>
    <xf numFmtId="0" fontId="7" fillId="0" borderId="88" xfId="5" applyFont="1" applyBorder="1" applyAlignment="1" applyProtection="1">
      <alignment horizontal="left" vertical="top" wrapText="1"/>
      <protection locked="0"/>
    </xf>
    <xf numFmtId="0" fontId="7" fillId="0" borderId="87" xfId="5" applyFont="1" applyBorder="1" applyAlignment="1" applyProtection="1">
      <alignment horizontal="left" vertical="top" wrapText="1"/>
      <protection locked="0"/>
    </xf>
    <xf numFmtId="0" fontId="7" fillId="0" borderId="86" xfId="5" applyFont="1" applyBorder="1" applyAlignment="1" applyProtection="1">
      <alignment horizontal="left" vertical="top" wrapText="1"/>
      <protection locked="0"/>
    </xf>
    <xf numFmtId="0" fontId="7" fillId="3" borderId="88" xfId="5" applyFont="1" applyFill="1" applyBorder="1" applyAlignment="1">
      <alignment horizontal="left" vertical="center" wrapText="1"/>
    </xf>
    <xf numFmtId="0" fontId="7" fillId="3" borderId="87" xfId="5" applyFont="1" applyFill="1" applyBorder="1" applyAlignment="1">
      <alignment horizontal="left" vertical="center" wrapText="1"/>
    </xf>
    <xf numFmtId="0" fontId="7" fillId="3" borderId="86" xfId="5" applyFont="1" applyFill="1" applyBorder="1" applyAlignment="1">
      <alignment horizontal="left" vertical="center" wrapText="1"/>
    </xf>
    <xf numFmtId="0" fontId="48" fillId="3" borderId="178" xfId="5" applyFont="1" applyFill="1" applyBorder="1" applyAlignment="1">
      <alignment horizontal="center" vertical="center" wrapText="1"/>
    </xf>
    <xf numFmtId="0" fontId="48" fillId="3" borderId="182" xfId="5" applyFont="1" applyFill="1" applyBorder="1" applyAlignment="1">
      <alignment horizontal="center" vertical="center" wrapText="1"/>
    </xf>
    <xf numFmtId="0" fontId="48" fillId="3" borderId="177" xfId="5" applyFont="1" applyFill="1" applyBorder="1" applyAlignment="1">
      <alignment horizontal="center" vertical="center" wrapText="1"/>
    </xf>
    <xf numFmtId="0" fontId="48" fillId="3" borderId="176" xfId="5" applyFont="1" applyFill="1" applyBorder="1" applyAlignment="1">
      <alignment horizontal="left" vertical="center" wrapText="1"/>
    </xf>
    <xf numFmtId="0" fontId="48" fillId="3" borderId="277" xfId="5" applyFont="1" applyFill="1" applyBorder="1" applyAlignment="1">
      <alignment horizontal="left" vertical="center" wrapText="1"/>
    </xf>
    <xf numFmtId="0" fontId="48" fillId="3" borderId="79" xfId="5" applyFont="1" applyFill="1" applyBorder="1" applyAlignment="1">
      <alignment horizontal="left" vertical="center" wrapText="1"/>
    </xf>
    <xf numFmtId="0" fontId="48" fillId="3" borderId="98" xfId="5" applyFont="1" applyFill="1" applyBorder="1" applyAlignment="1">
      <alignment horizontal="left" vertical="center" wrapText="1"/>
    </xf>
    <xf numFmtId="0" fontId="7" fillId="3" borderId="182" xfId="5" applyFont="1" applyFill="1" applyBorder="1" applyAlignment="1">
      <alignment horizontal="left" vertical="center" wrapText="1"/>
    </xf>
    <xf numFmtId="0" fontId="48" fillId="3" borderId="0" xfId="5" applyFont="1" applyFill="1" applyAlignment="1">
      <alignment horizontal="distributed" vertical="center"/>
    </xf>
    <xf numFmtId="176" fontId="48" fillId="3" borderId="0" xfId="5" applyNumberFormat="1" applyFont="1" applyFill="1" applyAlignment="1">
      <alignment horizontal="distributed" vertical="center"/>
    </xf>
    <xf numFmtId="0" fontId="48" fillId="3" borderId="271" xfId="5" applyFont="1" applyFill="1" applyBorder="1" applyAlignment="1">
      <alignment horizontal="center" vertical="center" wrapText="1"/>
    </xf>
    <xf numFmtId="0" fontId="48" fillId="3" borderId="44" xfId="5" applyFont="1" applyFill="1" applyBorder="1" applyAlignment="1">
      <alignment horizontal="center" vertical="center" wrapText="1"/>
    </xf>
    <xf numFmtId="0" fontId="7" fillId="3" borderId="270" xfId="5" applyFont="1" applyFill="1" applyBorder="1" applyAlignment="1">
      <alignment horizontal="left" vertical="center" wrapText="1"/>
    </xf>
    <xf numFmtId="0" fontId="7" fillId="3" borderId="239" xfId="5" applyFont="1" applyFill="1" applyBorder="1" applyAlignment="1">
      <alignment horizontal="left" vertical="center" wrapText="1"/>
    </xf>
    <xf numFmtId="0" fontId="7" fillId="3" borderId="272" xfId="5" applyFont="1" applyFill="1" applyBorder="1" applyAlignment="1">
      <alignment horizontal="left" vertical="center" wrapText="1"/>
    </xf>
    <xf numFmtId="0" fontId="7" fillId="3" borderId="237" xfId="5" applyFont="1" applyFill="1" applyBorder="1" applyAlignment="1">
      <alignment horizontal="left" vertical="center" wrapText="1"/>
    </xf>
    <xf numFmtId="0" fontId="7" fillId="3" borderId="9" xfId="5" applyFont="1" applyFill="1" applyBorder="1" applyAlignment="1">
      <alignment horizontal="left" vertical="center" wrapText="1"/>
    </xf>
    <xf numFmtId="0" fontId="7" fillId="3" borderId="10" xfId="5" applyFont="1" applyFill="1" applyBorder="1" applyAlignment="1">
      <alignment horizontal="left" vertical="center" wrapText="1"/>
    </xf>
    <xf numFmtId="0" fontId="7" fillId="3" borderId="187" xfId="5" applyFont="1" applyFill="1" applyBorder="1" applyAlignment="1">
      <alignment horizontal="center" vertical="center" wrapText="1"/>
    </xf>
    <xf numFmtId="178" fontId="7" fillId="3" borderId="182" xfId="5" applyNumberFormat="1" applyFont="1" applyFill="1" applyBorder="1" applyAlignment="1">
      <alignment horizontal="center" vertical="center" wrapText="1"/>
    </xf>
    <xf numFmtId="178" fontId="7" fillId="3" borderId="274" xfId="5" applyNumberFormat="1" applyFont="1" applyFill="1" applyBorder="1" applyAlignment="1">
      <alignment horizontal="center" vertical="center" wrapText="1"/>
    </xf>
    <xf numFmtId="178" fontId="7" fillId="3" borderId="187" xfId="5" applyNumberFormat="1" applyFont="1" applyFill="1" applyBorder="1" applyAlignment="1">
      <alignment horizontal="center" vertical="center" wrapText="1"/>
    </xf>
    <xf numFmtId="0" fontId="8" fillId="0" borderId="0" xfId="5" applyFont="1" applyAlignment="1">
      <alignment horizontal="left" vertical="center" wrapText="1"/>
    </xf>
    <xf numFmtId="0" fontId="14" fillId="3" borderId="0" xfId="0" applyFont="1" applyFill="1" applyAlignment="1">
      <alignment horizontal="distributed" vertical="center"/>
    </xf>
    <xf numFmtId="0" fontId="8" fillId="3" borderId="270" xfId="0" applyFont="1" applyFill="1" applyBorder="1" applyAlignment="1">
      <alignment horizontal="left" vertical="center" wrapText="1"/>
    </xf>
    <xf numFmtId="0" fontId="8" fillId="3" borderId="239" xfId="0" applyFont="1" applyFill="1" applyBorder="1" applyAlignment="1">
      <alignment horizontal="left" vertical="center" wrapText="1"/>
    </xf>
    <xf numFmtId="0" fontId="8" fillId="3" borderId="272"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237"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7" fillId="3" borderId="274" xfId="0" applyFont="1" applyFill="1" applyBorder="1" applyAlignment="1">
      <alignment horizontal="left" vertical="center" wrapText="1"/>
    </xf>
    <xf numFmtId="0" fontId="7" fillId="3" borderId="187" xfId="0" applyFont="1" applyFill="1" applyBorder="1" applyAlignment="1">
      <alignment horizontal="left" vertical="center" wrapText="1"/>
    </xf>
    <xf numFmtId="0" fontId="7" fillId="0" borderId="182" xfId="0" applyFont="1" applyBorder="1" applyAlignment="1" applyProtection="1">
      <alignment horizontal="center" vertical="center" wrapText="1"/>
      <protection locked="0"/>
    </xf>
    <xf numFmtId="0" fontId="7" fillId="0" borderId="274" xfId="0" applyFont="1" applyBorder="1" applyAlignment="1" applyProtection="1">
      <alignment horizontal="center" vertical="center" wrapText="1"/>
      <protection locked="0"/>
    </xf>
    <xf numFmtId="0" fontId="7" fillId="0" borderId="187" xfId="0" applyFont="1" applyBorder="1" applyAlignment="1" applyProtection="1">
      <alignment horizontal="center" vertical="center" wrapText="1"/>
      <protection locked="0"/>
    </xf>
    <xf numFmtId="0" fontId="7" fillId="3" borderId="182" xfId="0" applyFont="1" applyFill="1" applyBorder="1" applyAlignment="1">
      <alignment horizontal="left" vertical="center" wrapText="1"/>
    </xf>
    <xf numFmtId="0" fontId="7" fillId="0" borderId="182" xfId="0" applyFont="1" applyBorder="1" applyAlignment="1">
      <alignment horizontal="left" vertical="center" wrapText="1"/>
    </xf>
    <xf numFmtId="0" fontId="7" fillId="0" borderId="274" xfId="0" applyFont="1" applyBorder="1" applyAlignment="1">
      <alignment horizontal="left" vertical="center" wrapText="1"/>
    </xf>
    <xf numFmtId="0" fontId="7" fillId="0" borderId="187" xfId="0" applyFont="1" applyBorder="1" applyAlignment="1">
      <alignment horizontal="left" vertical="center" wrapText="1"/>
    </xf>
    <xf numFmtId="0" fontId="7" fillId="3" borderId="178" xfId="0" applyFont="1" applyFill="1" applyBorder="1" applyAlignment="1" applyProtection="1">
      <alignment horizontal="left" vertical="center" wrapText="1"/>
      <protection locked="0"/>
    </xf>
    <xf numFmtId="0" fontId="51" fillId="0" borderId="0" xfId="5" applyFont="1" applyAlignment="1">
      <alignment horizontal="center" vertical="center"/>
    </xf>
    <xf numFmtId="0" fontId="8" fillId="3" borderId="181" xfId="0" applyFont="1" applyFill="1" applyBorder="1" applyAlignment="1">
      <alignment horizontal="center" vertical="center"/>
    </xf>
    <xf numFmtId="0" fontId="46" fillId="0" borderId="181" xfId="0" applyFont="1" applyBorder="1" applyAlignment="1" applyProtection="1">
      <alignment horizontal="center" vertical="center"/>
      <protection locked="0"/>
    </xf>
    <xf numFmtId="0" fontId="41" fillId="3" borderId="181" xfId="0" applyFont="1" applyFill="1" applyBorder="1" applyAlignment="1">
      <alignment horizontal="left" vertical="center" shrinkToFit="1"/>
    </xf>
    <xf numFmtId="0" fontId="27" fillId="3" borderId="181" xfId="0" applyFont="1" applyFill="1" applyBorder="1" applyAlignment="1">
      <alignment horizontal="left" vertical="center"/>
    </xf>
    <xf numFmtId="178" fontId="30" fillId="3" borderId="181" xfId="0" applyNumberFormat="1" applyFont="1" applyFill="1" applyBorder="1" applyAlignment="1">
      <alignment horizontal="center" vertical="center" wrapText="1"/>
    </xf>
    <xf numFmtId="0" fontId="30" fillId="3" borderId="181" xfId="0" applyFont="1" applyFill="1" applyBorder="1" applyAlignment="1">
      <alignment horizontal="left" vertical="center"/>
    </xf>
    <xf numFmtId="0" fontId="7" fillId="3" borderId="181" xfId="5" applyFont="1" applyFill="1" applyBorder="1" applyAlignment="1">
      <alignment horizontal="left" vertical="center" wrapText="1"/>
    </xf>
    <xf numFmtId="0" fontId="7" fillId="3" borderId="181" xfId="5" applyFont="1" applyFill="1" applyBorder="1" applyAlignment="1">
      <alignment horizontal="center" vertical="center" wrapText="1"/>
    </xf>
    <xf numFmtId="178" fontId="7" fillId="3" borderId="181" xfId="5" applyNumberFormat="1" applyFont="1" applyFill="1" applyBorder="1" applyAlignment="1">
      <alignment horizontal="center" vertical="center" wrapText="1"/>
    </xf>
    <xf numFmtId="0" fontId="7" fillId="0" borderId="181" xfId="0" applyFont="1" applyBorder="1" applyAlignment="1" applyProtection="1">
      <alignment horizontal="left" vertical="center" wrapText="1"/>
      <protection locked="0"/>
    </xf>
    <xf numFmtId="0" fontId="7" fillId="3" borderId="181" xfId="0" applyFont="1" applyFill="1" applyBorder="1" applyAlignment="1">
      <alignment horizontal="left" vertical="center" wrapText="1"/>
    </xf>
    <xf numFmtId="0" fontId="7" fillId="0" borderId="181" xfId="0" applyFont="1" applyBorder="1" applyAlignment="1" applyProtection="1">
      <alignment horizontal="center" vertical="center" wrapText="1"/>
      <protection locked="0"/>
    </xf>
    <xf numFmtId="0" fontId="7" fillId="0" borderId="181" xfId="0" applyFont="1" applyBorder="1" applyAlignment="1">
      <alignment horizontal="left" vertical="center" wrapText="1"/>
    </xf>
    <xf numFmtId="0" fontId="7" fillId="3" borderId="181" xfId="0" applyFont="1" applyFill="1" applyBorder="1" applyAlignment="1">
      <alignment horizontal="left" vertical="center"/>
    </xf>
    <xf numFmtId="0" fontId="7" fillId="3" borderId="181" xfId="0" applyFont="1" applyFill="1" applyBorder="1" applyAlignment="1">
      <alignment horizontal="center" vertical="center" wrapText="1"/>
    </xf>
    <xf numFmtId="0" fontId="8" fillId="3" borderId="181" xfId="0" applyFont="1" applyFill="1" applyBorder="1" applyAlignment="1">
      <alignment horizontal="left" vertical="center"/>
    </xf>
    <xf numFmtId="176" fontId="8" fillId="3" borderId="274" xfId="5" applyNumberFormat="1" applyFont="1" applyFill="1" applyBorder="1" applyAlignment="1">
      <alignment horizontal="center" vertical="center" wrapText="1"/>
    </xf>
    <xf numFmtId="0" fontId="8" fillId="3" borderId="278" xfId="5" applyFont="1" applyFill="1" applyBorder="1" applyAlignment="1">
      <alignment horizontal="center" vertical="center" wrapText="1"/>
    </xf>
    <xf numFmtId="0" fontId="8" fillId="3" borderId="279" xfId="5" applyFont="1" applyFill="1" applyBorder="1" applyAlignment="1">
      <alignment horizontal="center" vertical="center" wrapText="1"/>
    </xf>
    <xf numFmtId="0" fontId="8" fillId="3" borderId="280" xfId="5" applyFont="1" applyFill="1" applyBorder="1" applyAlignment="1">
      <alignment horizontal="center" vertical="center" wrapText="1"/>
    </xf>
    <xf numFmtId="0" fontId="7" fillId="0" borderId="281" xfId="5" applyFont="1" applyBorder="1" applyAlignment="1" applyProtection="1">
      <alignment horizontal="left" vertical="center" wrapText="1"/>
      <protection locked="0"/>
    </xf>
    <xf numFmtId="0" fontId="7" fillId="0" borderId="282" xfId="5" applyFont="1" applyBorder="1" applyAlignment="1" applyProtection="1">
      <alignment horizontal="left" vertical="center" wrapText="1"/>
      <protection locked="0"/>
    </xf>
    <xf numFmtId="0" fontId="7" fillId="0" borderId="283" xfId="5" applyFont="1" applyBorder="1" applyAlignment="1" applyProtection="1">
      <alignment horizontal="left" vertical="center" wrapText="1"/>
      <protection locked="0"/>
    </xf>
    <xf numFmtId="0" fontId="48" fillId="3" borderId="285" xfId="5" applyFont="1" applyFill="1" applyBorder="1" applyAlignment="1">
      <alignment horizontal="left" vertical="center" wrapText="1"/>
    </xf>
    <xf numFmtId="0" fontId="7" fillId="0" borderId="281" xfId="5" applyFont="1" applyBorder="1" applyAlignment="1" applyProtection="1">
      <alignment horizontal="left" vertical="top" wrapText="1"/>
      <protection locked="0"/>
    </xf>
    <xf numFmtId="0" fontId="7" fillId="0" borderId="282" xfId="5" applyFont="1" applyBorder="1" applyAlignment="1" applyProtection="1">
      <alignment horizontal="left" vertical="top" wrapText="1"/>
      <protection locked="0"/>
    </xf>
    <xf numFmtId="0" fontId="7" fillId="0" borderId="283" xfId="5" applyFont="1" applyBorder="1" applyAlignment="1" applyProtection="1">
      <alignment horizontal="left" vertical="top" wrapText="1"/>
      <protection locked="0"/>
    </xf>
    <xf numFmtId="0" fontId="30" fillId="3" borderId="287" xfId="0" applyFont="1" applyFill="1" applyBorder="1" applyAlignment="1">
      <alignment horizontal="left" vertical="center"/>
    </xf>
    <xf numFmtId="0" fontId="30" fillId="3" borderId="284" xfId="0" applyFont="1" applyFill="1" applyBorder="1" applyAlignment="1">
      <alignment horizontal="left" vertical="center"/>
    </xf>
    <xf numFmtId="0" fontId="30" fillId="3" borderId="286" xfId="0" applyFont="1" applyFill="1" applyBorder="1" applyAlignment="1">
      <alignment horizontal="left" vertical="center"/>
    </xf>
    <xf numFmtId="0" fontId="27" fillId="3" borderId="287" xfId="0" applyFont="1" applyFill="1" applyBorder="1" applyAlignment="1">
      <alignment horizontal="left" vertical="center" wrapText="1"/>
    </xf>
    <xf numFmtId="0" fontId="27" fillId="3" borderId="284" xfId="0" applyFont="1" applyFill="1" applyBorder="1" applyAlignment="1">
      <alignment horizontal="left" vertical="center"/>
    </xf>
    <xf numFmtId="0" fontId="41" fillId="3" borderId="287" xfId="0" applyFont="1" applyFill="1" applyBorder="1" applyAlignment="1">
      <alignment horizontal="center" vertical="center"/>
    </xf>
    <xf numFmtId="0" fontId="41" fillId="3" borderId="284" xfId="0" applyFont="1" applyFill="1" applyBorder="1" applyAlignment="1">
      <alignment horizontal="center" vertical="center"/>
    </xf>
    <xf numFmtId="0" fontId="41" fillId="3" borderId="286" xfId="0" applyFont="1" applyFill="1" applyBorder="1" applyAlignment="1">
      <alignment horizontal="center" vertical="center"/>
    </xf>
    <xf numFmtId="0" fontId="29" fillId="3" borderId="287" xfId="0" applyFont="1" applyFill="1" applyBorder="1" applyAlignment="1">
      <alignment horizontal="center" vertical="center" wrapText="1"/>
    </xf>
    <xf numFmtId="0" fontId="29" fillId="3" borderId="286" xfId="0" applyFont="1" applyFill="1" applyBorder="1" applyAlignment="1">
      <alignment horizontal="center" vertical="center" wrapText="1"/>
    </xf>
    <xf numFmtId="0" fontId="32" fillId="3" borderId="287" xfId="0" applyFont="1" applyFill="1" applyBorder="1" applyAlignment="1">
      <alignment horizontal="left" vertical="center" wrapText="1"/>
    </xf>
    <xf numFmtId="0" fontId="32" fillId="3" borderId="290" xfId="0" applyFont="1" applyFill="1" applyBorder="1" applyAlignment="1">
      <alignment horizontal="left" vertical="center" wrapText="1"/>
    </xf>
    <xf numFmtId="0" fontId="27" fillId="3" borderId="289" xfId="0" applyFont="1" applyFill="1" applyBorder="1" applyAlignment="1">
      <alignment horizontal="left" vertical="center" wrapText="1"/>
    </xf>
    <xf numFmtId="0" fontId="27" fillId="3" borderId="286" xfId="0" applyFont="1" applyFill="1" applyBorder="1" applyAlignment="1">
      <alignment horizontal="left" vertical="center" wrapText="1"/>
    </xf>
    <xf numFmtId="0" fontId="27" fillId="3" borderId="290" xfId="0" applyFont="1" applyFill="1" applyBorder="1" applyAlignment="1">
      <alignment horizontal="left" vertical="center"/>
    </xf>
    <xf numFmtId="0" fontId="27" fillId="3" borderId="286" xfId="0" applyFont="1" applyFill="1" applyBorder="1" applyAlignment="1">
      <alignment horizontal="left" vertical="center"/>
    </xf>
    <xf numFmtId="0" fontId="27" fillId="3" borderId="288" xfId="0" applyFont="1" applyFill="1" applyBorder="1" applyAlignment="1">
      <alignment horizontal="center" vertical="center"/>
    </xf>
    <xf numFmtId="0" fontId="8" fillId="3" borderId="287" xfId="0" applyFont="1" applyFill="1" applyBorder="1" applyAlignment="1">
      <alignment horizontal="left" vertical="center"/>
    </xf>
    <xf numFmtId="0" fontId="8" fillId="3" borderId="284" xfId="0" applyFont="1" applyFill="1" applyBorder="1" applyAlignment="1">
      <alignment horizontal="left" vertical="center"/>
    </xf>
    <xf numFmtId="0" fontId="8" fillId="3" borderId="286" xfId="0" applyFont="1" applyFill="1" applyBorder="1" applyAlignment="1">
      <alignment horizontal="left" vertical="center"/>
    </xf>
    <xf numFmtId="0" fontId="27" fillId="2" borderId="287" xfId="0" applyFont="1" applyFill="1" applyBorder="1" applyAlignment="1" applyProtection="1">
      <alignment horizontal="center" vertical="center"/>
      <protection locked="0"/>
    </xf>
    <xf numFmtId="0" fontId="27" fillId="2" borderId="284" xfId="0" applyFont="1" applyFill="1" applyBorder="1" applyAlignment="1" applyProtection="1">
      <alignment horizontal="center" vertical="center"/>
      <protection locked="0"/>
    </xf>
    <xf numFmtId="0" fontId="27" fillId="2" borderId="286" xfId="0" applyFont="1" applyFill="1" applyBorder="1" applyAlignment="1" applyProtection="1">
      <alignment horizontal="center" vertical="center"/>
      <protection locked="0"/>
    </xf>
    <xf numFmtId="0" fontId="27" fillId="2" borderId="287" xfId="0" applyFont="1" applyFill="1" applyBorder="1" applyAlignment="1" applyProtection="1">
      <alignment horizontal="center" vertical="center" wrapText="1"/>
      <protection locked="0"/>
    </xf>
    <xf numFmtId="0" fontId="27" fillId="2" borderId="284" xfId="0" applyFont="1" applyFill="1" applyBorder="1" applyAlignment="1" applyProtection="1">
      <alignment horizontal="center" vertical="center" wrapText="1"/>
      <protection locked="0"/>
    </xf>
    <xf numFmtId="0" fontId="16" fillId="3" borderId="287" xfId="0" applyFont="1" applyFill="1" applyBorder="1" applyAlignment="1">
      <alignment horizontal="center" vertical="center"/>
    </xf>
    <xf numFmtId="0" fontId="16" fillId="3" borderId="290" xfId="0" applyFont="1" applyFill="1" applyBorder="1" applyAlignment="1">
      <alignment horizontal="center" vertical="center"/>
    </xf>
    <xf numFmtId="0" fontId="7" fillId="0" borderId="287" xfId="0" applyFont="1" applyBorder="1" applyAlignment="1" applyProtection="1">
      <alignment horizontal="left" vertical="center" wrapText="1"/>
      <protection locked="0"/>
    </xf>
    <xf numFmtId="0" fontId="7" fillId="0" borderId="284" xfId="0" applyFont="1" applyBorder="1" applyAlignment="1" applyProtection="1">
      <alignment horizontal="left" vertical="center" wrapText="1"/>
      <protection locked="0"/>
    </xf>
    <xf numFmtId="0" fontId="7" fillId="0" borderId="286" xfId="0" applyFont="1" applyBorder="1" applyAlignment="1" applyProtection="1">
      <alignment horizontal="left" vertical="center" wrapText="1"/>
      <protection locked="0"/>
    </xf>
    <xf numFmtId="0" fontId="48" fillId="3" borderId="288" xfId="5" applyFont="1" applyFill="1" applyBorder="1" applyAlignment="1">
      <alignment horizontal="center" vertical="center" wrapText="1"/>
    </xf>
    <xf numFmtId="0" fontId="7" fillId="3" borderId="287" xfId="5" applyFont="1" applyFill="1" applyBorder="1" applyAlignment="1">
      <alignment horizontal="left" vertical="center" wrapText="1"/>
    </xf>
    <xf numFmtId="0" fontId="7" fillId="3" borderId="284" xfId="5" applyFont="1" applyFill="1" applyBorder="1" applyAlignment="1">
      <alignment horizontal="left" vertical="center" wrapText="1"/>
    </xf>
    <xf numFmtId="0" fontId="7" fillId="3" borderId="286" xfId="5" applyFont="1" applyFill="1" applyBorder="1" applyAlignment="1">
      <alignment horizontal="left" vertical="center" wrapText="1"/>
    </xf>
    <xf numFmtId="0" fontId="8" fillId="3" borderId="287" xfId="0" applyFont="1" applyFill="1" applyBorder="1" applyAlignment="1">
      <alignment horizontal="left" vertical="center" wrapText="1"/>
    </xf>
    <xf numFmtId="0" fontId="8" fillId="3" borderId="284" xfId="0" applyFont="1" applyFill="1" applyBorder="1" applyAlignment="1">
      <alignment horizontal="left" vertical="center" wrapText="1"/>
    </xf>
    <xf numFmtId="0" fontId="8" fillId="3" borderId="286" xfId="0" applyFont="1" applyFill="1" applyBorder="1" applyAlignment="1">
      <alignment horizontal="left" vertical="center" wrapText="1"/>
    </xf>
    <xf numFmtId="0" fontId="48" fillId="3" borderId="285" xfId="5" applyFont="1" applyFill="1" applyBorder="1" applyAlignment="1">
      <alignment horizontal="center" vertical="center" wrapText="1"/>
    </xf>
    <xf numFmtId="49" fontId="131" fillId="0" borderId="0" xfId="8" applyNumberFormat="1" applyFont="1" applyAlignment="1">
      <alignment horizontal="left" vertical="center" wrapText="1"/>
    </xf>
    <xf numFmtId="0" fontId="8" fillId="3" borderId="291" xfId="0" applyFont="1" applyFill="1" applyBorder="1" applyAlignment="1">
      <alignment horizontal="center" vertical="center"/>
    </xf>
    <xf numFmtId="0" fontId="46" fillId="0" borderId="291" xfId="0" applyFont="1" applyBorder="1" applyAlignment="1" applyProtection="1">
      <alignment horizontal="center" vertical="center"/>
      <protection locked="0"/>
    </xf>
    <xf numFmtId="0" fontId="41" fillId="3" borderId="291" xfId="0" applyFont="1" applyFill="1" applyBorder="1" applyAlignment="1">
      <alignment horizontal="left" vertical="center" shrinkToFit="1"/>
    </xf>
    <xf numFmtId="0" fontId="27" fillId="3" borderId="291" xfId="0" applyFont="1" applyFill="1" applyBorder="1" applyAlignment="1">
      <alignment horizontal="left" vertical="center"/>
    </xf>
    <xf numFmtId="0" fontId="27" fillId="3" borderId="291" xfId="0" applyFont="1" applyFill="1" applyBorder="1" applyAlignment="1">
      <alignment horizontal="center" vertical="center"/>
    </xf>
    <xf numFmtId="178" fontId="30" fillId="3" borderId="291" xfId="0" applyNumberFormat="1" applyFont="1" applyFill="1" applyBorder="1" applyAlignment="1">
      <alignment horizontal="center" vertical="center" wrapText="1"/>
    </xf>
    <xf numFmtId="0" fontId="30" fillId="3" borderId="291" xfId="0" applyFont="1" applyFill="1" applyBorder="1" applyAlignment="1">
      <alignment horizontal="left" vertical="center"/>
    </xf>
    <xf numFmtId="0" fontId="7" fillId="3" borderId="291" xfId="5" applyFont="1" applyFill="1" applyBorder="1" applyAlignment="1">
      <alignment horizontal="left" vertical="center" wrapText="1"/>
    </xf>
    <xf numFmtId="0" fontId="7" fillId="3" borderId="291" xfId="5" applyFont="1" applyFill="1" applyBorder="1" applyAlignment="1">
      <alignment horizontal="center" vertical="center" wrapText="1"/>
    </xf>
    <xf numFmtId="178" fontId="7" fillId="3" borderId="291" xfId="5" applyNumberFormat="1" applyFont="1" applyFill="1" applyBorder="1" applyAlignment="1">
      <alignment horizontal="center" vertical="center" wrapText="1"/>
    </xf>
    <xf numFmtId="0" fontId="7" fillId="0" borderId="291" xfId="0" applyFont="1" applyBorder="1" applyAlignment="1" applyProtection="1">
      <alignment horizontal="left" vertical="center" wrapText="1"/>
      <protection locked="0"/>
    </xf>
    <xf numFmtId="0" fontId="7" fillId="3" borderId="291" xfId="0" applyFont="1" applyFill="1" applyBorder="1" applyAlignment="1">
      <alignment horizontal="left" vertical="center" wrapText="1"/>
    </xf>
    <xf numFmtId="0" fontId="7" fillId="0" borderId="291" xfId="0" applyFont="1" applyBorder="1" applyAlignment="1" applyProtection="1">
      <alignment horizontal="center" vertical="center" wrapText="1"/>
      <protection locked="0"/>
    </xf>
    <xf numFmtId="0" fontId="7" fillId="0" borderId="291" xfId="0" applyFont="1" applyBorder="1" applyAlignment="1">
      <alignment horizontal="left" vertical="center" wrapText="1"/>
    </xf>
    <xf numFmtId="0" fontId="7" fillId="3" borderId="291" xfId="0" applyFont="1" applyFill="1" applyBorder="1" applyAlignment="1">
      <alignment horizontal="left" vertical="center"/>
    </xf>
    <xf numFmtId="0" fontId="7" fillId="3" borderId="291" xfId="0" applyFont="1" applyFill="1" applyBorder="1" applyAlignment="1">
      <alignment horizontal="center" vertical="center" wrapText="1"/>
    </xf>
    <xf numFmtId="0" fontId="8" fillId="3" borderId="291" xfId="0" applyFont="1" applyFill="1" applyBorder="1" applyAlignment="1">
      <alignment horizontal="left" vertical="center"/>
    </xf>
    <xf numFmtId="38" fontId="123" fillId="9" borderId="229" xfId="10" applyFont="1" applyFill="1" applyBorder="1" applyAlignment="1" applyProtection="1">
      <alignment horizontal="center" vertical="center" wrapText="1"/>
    </xf>
    <xf numFmtId="38" fontId="124" fillId="10" borderId="228" xfId="10" applyFont="1" applyFill="1" applyBorder="1" applyAlignment="1" applyProtection="1">
      <alignment horizontal="left" vertical="center" wrapText="1"/>
      <protection locked="0"/>
    </xf>
    <xf numFmtId="38" fontId="124" fillId="10" borderId="229" xfId="10" applyFont="1" applyFill="1" applyBorder="1" applyAlignment="1" applyProtection="1">
      <alignment horizontal="left" vertical="center" wrapText="1"/>
      <protection locked="0"/>
    </xf>
    <xf numFmtId="38" fontId="123" fillId="9" borderId="235" xfId="10" applyFont="1" applyFill="1" applyBorder="1" applyAlignment="1" applyProtection="1">
      <alignment horizontal="center" vertical="center"/>
    </xf>
    <xf numFmtId="0" fontId="127" fillId="10" borderId="234" xfId="11" applyNumberFormat="1" applyFont="1" applyFill="1" applyBorder="1" applyAlignment="1" applyProtection="1">
      <alignment horizontal="left" vertical="center" wrapText="1"/>
      <protection locked="0"/>
    </xf>
    <xf numFmtId="0" fontId="124" fillId="10" borderId="235" xfId="10" applyNumberFormat="1" applyFont="1" applyFill="1" applyBorder="1" applyAlignment="1" applyProtection="1">
      <alignment horizontal="left" vertical="center" wrapText="1"/>
      <protection locked="0"/>
    </xf>
    <xf numFmtId="38" fontId="123" fillId="9" borderId="229" xfId="10" applyFont="1" applyFill="1" applyBorder="1" applyAlignment="1" applyProtection="1">
      <alignment horizontal="center" vertical="center"/>
    </xf>
    <xf numFmtId="38" fontId="123" fillId="9" borderId="226" xfId="10" applyFont="1" applyFill="1" applyBorder="1" applyAlignment="1" applyProtection="1">
      <alignment horizontal="center" vertical="center"/>
    </xf>
    <xf numFmtId="38" fontId="124" fillId="10" borderId="234" xfId="10" applyFont="1" applyFill="1" applyBorder="1" applyAlignment="1" applyProtection="1">
      <alignment horizontal="left" vertical="center" wrapText="1"/>
      <protection locked="0"/>
    </xf>
    <xf numFmtId="38" fontId="124" fillId="10" borderId="235" xfId="10" applyFont="1" applyFill="1" applyBorder="1" applyAlignment="1" applyProtection="1">
      <alignment horizontal="left" vertical="center" wrapText="1"/>
      <protection locked="0"/>
    </xf>
    <xf numFmtId="0" fontId="123" fillId="9" borderId="229" xfId="10" applyNumberFormat="1" applyFont="1" applyFill="1" applyBorder="1" applyAlignment="1" applyProtection="1">
      <alignment horizontal="center" vertical="center" wrapText="1"/>
    </xf>
    <xf numFmtId="38" fontId="123" fillId="9" borderId="227" xfId="10" applyFont="1" applyFill="1" applyBorder="1" applyAlignment="1" applyProtection="1">
      <alignment horizontal="center" vertical="center"/>
    </xf>
    <xf numFmtId="38" fontId="124" fillId="10" borderId="227" xfId="10" applyFont="1" applyFill="1" applyBorder="1" applyAlignment="1" applyProtection="1">
      <alignment horizontal="left" vertical="center" indent="1"/>
      <protection locked="0"/>
    </xf>
    <xf numFmtId="38" fontId="124" fillId="10" borderId="228" xfId="10" applyFont="1" applyFill="1" applyBorder="1" applyAlignment="1" applyProtection="1">
      <alignment horizontal="left" vertical="center" indent="1"/>
      <protection locked="0"/>
    </xf>
    <xf numFmtId="38" fontId="123" fillId="9" borderId="226" xfId="10" applyFont="1" applyFill="1" applyBorder="1" applyAlignment="1" applyProtection="1">
      <alignment horizontal="center" vertical="center" shrinkToFit="1"/>
    </xf>
    <xf numFmtId="38" fontId="123" fillId="9" borderId="227" xfId="10" applyFont="1" applyFill="1" applyBorder="1" applyAlignment="1" applyProtection="1">
      <alignment horizontal="center" vertical="center" shrinkToFit="1"/>
    </xf>
    <xf numFmtId="38" fontId="124" fillId="10" borderId="227" xfId="10" applyFont="1" applyFill="1" applyBorder="1" applyAlignment="1" applyProtection="1">
      <alignment horizontal="center" vertical="center" shrinkToFit="1"/>
      <protection locked="0"/>
    </xf>
    <xf numFmtId="38" fontId="123" fillId="9" borderId="232" xfId="10" applyFont="1" applyFill="1" applyBorder="1" applyAlignment="1" applyProtection="1">
      <alignment horizontal="center" vertical="center" wrapText="1"/>
    </xf>
    <xf numFmtId="38" fontId="124" fillId="10" borderId="233" xfId="10" applyFont="1" applyFill="1" applyBorder="1" applyAlignment="1" applyProtection="1">
      <alignment horizontal="left" vertical="center" indent="1" shrinkToFit="1"/>
      <protection locked="0"/>
    </xf>
    <xf numFmtId="38" fontId="124" fillId="10" borderId="232" xfId="10" applyFont="1" applyFill="1" applyBorder="1" applyAlignment="1" applyProtection="1">
      <alignment horizontal="left" vertical="center" indent="1" shrinkToFit="1"/>
      <protection locked="0"/>
    </xf>
    <xf numFmtId="0" fontId="124" fillId="10" borderId="227" xfId="10" applyNumberFormat="1" applyFont="1" applyFill="1" applyBorder="1" applyAlignment="1" applyProtection="1">
      <alignment horizontal="left" vertical="center" indent="1" shrinkToFit="1"/>
      <protection locked="0"/>
    </xf>
    <xf numFmtId="0" fontId="124" fillId="10" borderId="228" xfId="10" applyNumberFormat="1" applyFont="1" applyFill="1" applyBorder="1" applyAlignment="1" applyProtection="1">
      <alignment horizontal="left" vertical="center" indent="1" shrinkToFit="1"/>
      <protection locked="0"/>
    </xf>
    <xf numFmtId="0" fontId="124" fillId="10" borderId="227" xfId="10" applyNumberFormat="1" applyFont="1" applyFill="1" applyBorder="1" applyAlignment="1" applyProtection="1">
      <alignment horizontal="left" vertical="center" indent="1"/>
      <protection locked="0"/>
    </xf>
    <xf numFmtId="38" fontId="124" fillId="10" borderId="227" xfId="10" applyFont="1" applyFill="1" applyBorder="1" applyAlignment="1" applyProtection="1">
      <alignment horizontal="left" vertical="center" indent="1" shrinkToFit="1"/>
      <protection locked="0"/>
    </xf>
    <xf numFmtId="38" fontId="124" fillId="10" borderId="229" xfId="10" applyFont="1" applyFill="1" applyBorder="1" applyAlignment="1" applyProtection="1">
      <alignment horizontal="left" vertical="center"/>
    </xf>
    <xf numFmtId="38" fontId="124" fillId="10" borderId="226" xfId="10" applyFont="1" applyFill="1" applyBorder="1" applyAlignment="1" applyProtection="1">
      <alignment horizontal="left" vertical="center"/>
    </xf>
    <xf numFmtId="38" fontId="117" fillId="0" borderId="0" xfId="10" applyFont="1" applyFill="1" applyBorder="1" applyAlignment="1" applyProtection="1">
      <alignment horizontal="center" wrapText="1"/>
    </xf>
    <xf numFmtId="38" fontId="117" fillId="0" borderId="0" xfId="10" applyFont="1" applyFill="1" applyBorder="1" applyAlignment="1" applyProtection="1">
      <alignment horizontal="center"/>
    </xf>
    <xf numFmtId="38" fontId="119" fillId="0" borderId="220" xfId="10" applyFont="1" applyBorder="1" applyAlignment="1" applyProtection="1">
      <alignment horizontal="left" vertical="center"/>
    </xf>
    <xf numFmtId="0" fontId="121" fillId="0" borderId="221" xfId="10" applyNumberFormat="1" applyFont="1" applyBorder="1" applyAlignment="1" applyProtection="1">
      <alignment horizontal="left" vertical="center" shrinkToFit="1"/>
    </xf>
    <xf numFmtId="38" fontId="123" fillId="9" borderId="223" xfId="10" applyFont="1" applyFill="1" applyBorder="1" applyAlignment="1" applyProtection="1">
      <alignment horizontal="center" vertical="center"/>
    </xf>
    <xf numFmtId="38" fontId="123" fillId="9" borderId="224" xfId="10" applyFont="1" applyFill="1" applyBorder="1" applyAlignment="1" applyProtection="1">
      <alignment horizontal="center" vertical="center"/>
    </xf>
    <xf numFmtId="38" fontId="124" fillId="10" borderId="224" xfId="10" applyFont="1" applyFill="1" applyBorder="1" applyAlignment="1" applyProtection="1">
      <alignment horizontal="left" vertical="center" indent="1"/>
      <protection locked="0"/>
    </xf>
    <xf numFmtId="38" fontId="124" fillId="10" borderId="225" xfId="10" applyFont="1" applyFill="1" applyBorder="1" applyAlignment="1" applyProtection="1">
      <alignment horizontal="left" vertical="center" inden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39">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b/>
        <i val="0"/>
        <color rgb="FFFF0000"/>
      </font>
      <numFmt numFmtId="0" formatCode="Genera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4820F237-AD4E-4162-9A71-1C95BFF640CA}"/>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0397E39-B355-4116-8CAC-B08792D81E4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DE830B4C-E8F3-4075-86D1-3DE4559977BA}"/>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4E8AF3D2-90F1-4278-BBBF-2A1B38F9A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796BF040-771A-434A-A07F-328092A692B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ED6190FF-B586-4AC8-B199-FE43772F38B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958DA300-21DC-400A-A632-2A0437735F86}"/>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AD985797-0A7E-4B39-B28F-387C01DF57D0}"/>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3F865F03-B455-40E8-A9B9-1F3007551151}"/>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371D0241-C717-47F9-BB32-F60C0EFE227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7C067ECE-215F-4424-AF1C-E30F9DF1D31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340CBF83-2568-49D3-BAEA-7D094934572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3D37FC0B-3A33-49E7-BD36-EC7735C59EE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50F23CFE-80AD-4C40-9845-79B59794708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558D7415-575E-46DA-B603-8A17CC3899B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595C8B87-36C7-4FE5-8FDE-FF7EED4E955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325FCFA8-3B06-4C46-B65A-A13112B30C7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7BC0625C-2EF5-452F-8D33-CAE601C6E59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46FE0F25-A8E8-40A0-A430-51B84821DCF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F1A6172D-2401-4376-A991-9BEBB6F6866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CF3AD5B6-696D-4555-84DA-208268E97C6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070FD933-F482-4FB9-84AB-186B71AAE7A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0655F737-E15C-4784-B2C0-64DC879D2AF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9" name="右中かっこ 18">
          <a:extLst>
            <a:ext uri="{FF2B5EF4-FFF2-40B4-BE49-F238E27FC236}">
              <a16:creationId xmlns:a16="http://schemas.microsoft.com/office/drawing/2014/main" id="{38113C38-8495-4478-A4CA-13F3CE4B151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0" name="右中かっこ 19">
          <a:extLst>
            <a:ext uri="{FF2B5EF4-FFF2-40B4-BE49-F238E27FC236}">
              <a16:creationId xmlns:a16="http://schemas.microsoft.com/office/drawing/2014/main" id="{B254837E-72C5-4319-9843-69921207589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1" name="右中かっこ 20">
          <a:extLst>
            <a:ext uri="{FF2B5EF4-FFF2-40B4-BE49-F238E27FC236}">
              <a16:creationId xmlns:a16="http://schemas.microsoft.com/office/drawing/2014/main" id="{8AAC7EAE-24C2-473E-9025-5C845FFDAD7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2" name="右中かっこ 21">
          <a:extLst>
            <a:ext uri="{FF2B5EF4-FFF2-40B4-BE49-F238E27FC236}">
              <a16:creationId xmlns:a16="http://schemas.microsoft.com/office/drawing/2014/main" id="{DB2F9C6A-11F8-45A6-85C8-AC11E2B3266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3" name="右中かっこ 22">
          <a:extLst>
            <a:ext uri="{FF2B5EF4-FFF2-40B4-BE49-F238E27FC236}">
              <a16:creationId xmlns:a16="http://schemas.microsoft.com/office/drawing/2014/main" id="{93283CF0-4DCF-41AF-AB5D-CAB3AA1C1A4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4" name="右中かっこ 23">
          <a:extLst>
            <a:ext uri="{FF2B5EF4-FFF2-40B4-BE49-F238E27FC236}">
              <a16:creationId xmlns:a16="http://schemas.microsoft.com/office/drawing/2014/main" id="{9DD45E97-50BE-4D45-8E7D-CF06ABB351A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5" name="右中かっこ 24">
          <a:extLst>
            <a:ext uri="{FF2B5EF4-FFF2-40B4-BE49-F238E27FC236}">
              <a16:creationId xmlns:a16="http://schemas.microsoft.com/office/drawing/2014/main" id="{6B9C17CD-82E3-451F-8E13-AEF976CAB08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6" name="右中かっこ 25">
          <a:extLst>
            <a:ext uri="{FF2B5EF4-FFF2-40B4-BE49-F238E27FC236}">
              <a16:creationId xmlns:a16="http://schemas.microsoft.com/office/drawing/2014/main" id="{7550CEAE-560F-43BF-869B-52AF8FBA2D1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7" name="右中かっこ 26">
          <a:extLst>
            <a:ext uri="{FF2B5EF4-FFF2-40B4-BE49-F238E27FC236}">
              <a16:creationId xmlns:a16="http://schemas.microsoft.com/office/drawing/2014/main" id="{B8A3EBC8-9605-4900-8D16-6D6E7900011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8" name="右中かっこ 27">
          <a:extLst>
            <a:ext uri="{FF2B5EF4-FFF2-40B4-BE49-F238E27FC236}">
              <a16:creationId xmlns:a16="http://schemas.microsoft.com/office/drawing/2014/main" id="{A742E929-B5AC-4916-9CD1-9A7655895CC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9" name="右中かっこ 28">
          <a:extLst>
            <a:ext uri="{FF2B5EF4-FFF2-40B4-BE49-F238E27FC236}">
              <a16:creationId xmlns:a16="http://schemas.microsoft.com/office/drawing/2014/main" id="{E4F8DA37-5FF8-47F2-B2BD-7EE6FA23C3F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0" name="右中かっこ 29">
          <a:extLst>
            <a:ext uri="{FF2B5EF4-FFF2-40B4-BE49-F238E27FC236}">
              <a16:creationId xmlns:a16="http://schemas.microsoft.com/office/drawing/2014/main" id="{E92A1793-D45D-4C9D-9A25-2D52A6610D1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1" name="右中かっこ 30">
          <a:extLst>
            <a:ext uri="{FF2B5EF4-FFF2-40B4-BE49-F238E27FC236}">
              <a16:creationId xmlns:a16="http://schemas.microsoft.com/office/drawing/2014/main" id="{D630F9FC-6243-4514-B9F0-8ACA4FDC836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2" name="右中かっこ 31">
          <a:extLst>
            <a:ext uri="{FF2B5EF4-FFF2-40B4-BE49-F238E27FC236}">
              <a16:creationId xmlns:a16="http://schemas.microsoft.com/office/drawing/2014/main" id="{E681A76F-B15F-4F8D-86CC-8C94D26F5C2A}"/>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3" name="右中かっこ 32">
          <a:extLst>
            <a:ext uri="{FF2B5EF4-FFF2-40B4-BE49-F238E27FC236}">
              <a16:creationId xmlns:a16="http://schemas.microsoft.com/office/drawing/2014/main" id="{600ED8EB-71B1-49BC-BDD0-A0FEC7D429D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4" name="右中かっこ 33">
          <a:extLst>
            <a:ext uri="{FF2B5EF4-FFF2-40B4-BE49-F238E27FC236}">
              <a16:creationId xmlns:a16="http://schemas.microsoft.com/office/drawing/2014/main" id="{5D4561CE-A706-4B3A-9900-941E4D294F86}"/>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5" name="右中かっこ 34">
          <a:extLst>
            <a:ext uri="{FF2B5EF4-FFF2-40B4-BE49-F238E27FC236}">
              <a16:creationId xmlns:a16="http://schemas.microsoft.com/office/drawing/2014/main" id="{3B03B4BD-3092-435C-AA54-A6668630247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6" name="右中かっこ 35">
          <a:extLst>
            <a:ext uri="{FF2B5EF4-FFF2-40B4-BE49-F238E27FC236}">
              <a16:creationId xmlns:a16="http://schemas.microsoft.com/office/drawing/2014/main" id="{EAD6BCD6-9F1A-4925-A0CD-36CBAB052063}"/>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21DEA6FF-17FF-4B63-9914-25A01A8C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C46883C1-CAE0-4F38-BA0F-0C2729A1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75202070-019F-4B95-9F2A-9AD3B42AF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AE088D98-637B-49F6-B837-22C07F686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B43CE82C-DB42-4DD6-8480-173A96B01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A58CA417-5066-4A58-97C6-6C77D2EF3796}"/>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8C71554B-FDE1-4617-88B2-DDA235EC899C}"/>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58509820-D890-4AA9-A47C-094BC0868EC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ED79BE13-CC0D-411B-B130-380AFA7A7F5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AAF2522B-6387-4151-B288-63BB8D8F0DD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63B3B91E-B72C-4973-87B7-02A3A138147A}"/>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8" name="右中かっこ 7">
          <a:extLst>
            <a:ext uri="{FF2B5EF4-FFF2-40B4-BE49-F238E27FC236}">
              <a16:creationId xmlns:a16="http://schemas.microsoft.com/office/drawing/2014/main" id="{2BCD30AB-D069-4DF8-B7E7-4555DC10A85D}"/>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9" name="右中かっこ 8">
          <a:extLst>
            <a:ext uri="{FF2B5EF4-FFF2-40B4-BE49-F238E27FC236}">
              <a16:creationId xmlns:a16="http://schemas.microsoft.com/office/drawing/2014/main" id="{055E5DE2-4900-4E84-B454-42959C0711C2}"/>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0" name="右中かっこ 9">
          <a:extLst>
            <a:ext uri="{FF2B5EF4-FFF2-40B4-BE49-F238E27FC236}">
              <a16:creationId xmlns:a16="http://schemas.microsoft.com/office/drawing/2014/main" id="{9E56411D-C0A6-4B21-A34F-64162D4545A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1" name="右中かっこ 10">
          <a:extLst>
            <a:ext uri="{FF2B5EF4-FFF2-40B4-BE49-F238E27FC236}">
              <a16:creationId xmlns:a16="http://schemas.microsoft.com/office/drawing/2014/main" id="{D5E6B985-351E-4919-8299-1F399CE0D905}"/>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2" name="右中かっこ 11">
          <a:extLst>
            <a:ext uri="{FF2B5EF4-FFF2-40B4-BE49-F238E27FC236}">
              <a16:creationId xmlns:a16="http://schemas.microsoft.com/office/drawing/2014/main" id="{34628177-4C14-48EC-8F0E-DCECD256319C}"/>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9C2D452B-3A81-4B50-B380-28C8EDCD2086}"/>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1C31C413-C1DA-4F13-A806-9543DC8A556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FE8814E5-36C5-4381-9D51-DC78056052F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A976C497-1159-4B3F-A53E-387BE35F57F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BC0B14F7-3894-4DE2-9418-19B4ADC8957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1D9032E6-5147-4495-9F4D-1B7D9099646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B901F0B4-D25A-4E2D-8687-7A2645563BB5}"/>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907B2329-431E-416B-A6F5-41448E22381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A593A03A-7CC2-4720-9134-4FF25097B89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1" name="右中かっこ 10">
          <a:extLst>
            <a:ext uri="{FF2B5EF4-FFF2-40B4-BE49-F238E27FC236}">
              <a16:creationId xmlns:a16="http://schemas.microsoft.com/office/drawing/2014/main" id="{2A67EEF1-4834-4295-BFB2-CC0AB7A5C708}"/>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2" name="右中かっこ 11">
          <a:extLst>
            <a:ext uri="{FF2B5EF4-FFF2-40B4-BE49-F238E27FC236}">
              <a16:creationId xmlns:a16="http://schemas.microsoft.com/office/drawing/2014/main" id="{D049ADD6-0590-4036-8728-B1F743B2A4C4}"/>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3" name="右中かっこ 12">
          <a:extLst>
            <a:ext uri="{FF2B5EF4-FFF2-40B4-BE49-F238E27FC236}">
              <a16:creationId xmlns:a16="http://schemas.microsoft.com/office/drawing/2014/main" id="{F7C974D5-C2CD-49B5-AFB2-F437CB10CE14}"/>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4" name="右中かっこ 13">
          <a:extLst>
            <a:ext uri="{FF2B5EF4-FFF2-40B4-BE49-F238E27FC236}">
              <a16:creationId xmlns:a16="http://schemas.microsoft.com/office/drawing/2014/main" id="{A3155125-49CB-483D-982E-364BC05A21D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5" name="右中かっこ 14">
          <a:extLst>
            <a:ext uri="{FF2B5EF4-FFF2-40B4-BE49-F238E27FC236}">
              <a16:creationId xmlns:a16="http://schemas.microsoft.com/office/drawing/2014/main" id="{93243407-6087-4A5C-B9E0-B39AFC4DA8DE}"/>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6" name="右中かっこ 15">
          <a:extLst>
            <a:ext uri="{FF2B5EF4-FFF2-40B4-BE49-F238E27FC236}">
              <a16:creationId xmlns:a16="http://schemas.microsoft.com/office/drawing/2014/main" id="{A7B97D30-77C8-454B-AE87-17FE0F36F256}"/>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E72C8D46-FFCE-46D3-9697-642BBA114E18}"/>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C8CEAB23-5239-46AC-A764-DC070660596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D281CF80-693C-421E-8372-328B4146B87E}"/>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50CE96A6-1DB7-4453-84A2-83CB06067F4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59E6FD33-1D84-49FF-B441-1C03F78B926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7515BF24-7C46-455D-92AA-8CF5006CA05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4E3BF49B-103D-4D8A-BF71-7F05540F21B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F40D3E42-20AD-4390-85B3-75A6B6E76BD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50388D18-693F-4894-94A9-4F4BE4D2025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EB74C0F9-25B5-4E68-AA6F-7A6B3B57DD1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63F95798-5ECE-4ADA-B4D7-3A28280707D5}"/>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1A2EDC60-0BAC-4276-AC03-56F0BFAC71F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7C6CD693-4086-40BF-8B3C-690EF729856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5" name="右中かっこ 14">
          <a:extLst>
            <a:ext uri="{FF2B5EF4-FFF2-40B4-BE49-F238E27FC236}">
              <a16:creationId xmlns:a16="http://schemas.microsoft.com/office/drawing/2014/main" id="{C4DFCFA9-DA7D-417F-BC9D-7ACA9C5F4C51}"/>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6" name="右中かっこ 15">
          <a:extLst>
            <a:ext uri="{FF2B5EF4-FFF2-40B4-BE49-F238E27FC236}">
              <a16:creationId xmlns:a16="http://schemas.microsoft.com/office/drawing/2014/main" id="{AD231D1A-6AB4-4077-A1D9-64C22A71D3B0}"/>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7" name="右中かっこ 16">
          <a:extLst>
            <a:ext uri="{FF2B5EF4-FFF2-40B4-BE49-F238E27FC236}">
              <a16:creationId xmlns:a16="http://schemas.microsoft.com/office/drawing/2014/main" id="{17909085-F690-466B-9CEC-DC52AC1D9CCC}"/>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8" name="右中かっこ 17">
          <a:extLst>
            <a:ext uri="{FF2B5EF4-FFF2-40B4-BE49-F238E27FC236}">
              <a16:creationId xmlns:a16="http://schemas.microsoft.com/office/drawing/2014/main" id="{D64518A2-4D4F-46C4-AA5F-93BF2D04F884}"/>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9" name="右中かっこ 18">
          <a:extLst>
            <a:ext uri="{FF2B5EF4-FFF2-40B4-BE49-F238E27FC236}">
              <a16:creationId xmlns:a16="http://schemas.microsoft.com/office/drawing/2014/main" id="{75A7F607-DC96-4197-A667-0F013A5968FF}"/>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0" name="右中かっこ 19">
          <a:extLst>
            <a:ext uri="{FF2B5EF4-FFF2-40B4-BE49-F238E27FC236}">
              <a16:creationId xmlns:a16="http://schemas.microsoft.com/office/drawing/2014/main" id="{7D30E174-3F19-415B-A8CB-38852CA87D13}"/>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5C82D555-61C3-4881-BD4C-ED8FC3E4D225}"/>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5B15810B-8BDA-49E0-94CA-5396B8DF967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838C80E5-F260-4C95-9AD3-ACF6C59DF0E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83A0D6CF-5349-4A0E-A5FE-F2F1A52C43A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82DEC687-5967-49EA-8D46-501BD384AB9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433392CE-C3EC-42B7-AAF9-09F95DAB437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C9B3D81F-EFEA-4D1A-9115-DCAE74C1AE9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3677228B-26B2-4FD2-A72B-8B4E542CAB05}"/>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4D41487D-4785-4B31-A6D9-B56FE27E23A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D46C0541-682D-4AEA-80C5-134656051BA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61CDD2FF-0D02-433C-B88F-1138DC2DE27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F52A2F13-0EC1-4F28-98AC-E37E5C45310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C387D86F-5226-46A2-A988-34F9FB7FACE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509537BB-CDE4-4AFA-93CF-E3D7B459CA4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FC01B302-394F-49CB-9DDD-2DAEFF559D6D}"/>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C51CD0A4-4F27-4990-80FF-07F30A0E139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A6A95916-AB86-433C-AF6E-E1AB03A93EC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19" name="右中かっこ 18">
          <a:extLst>
            <a:ext uri="{FF2B5EF4-FFF2-40B4-BE49-F238E27FC236}">
              <a16:creationId xmlns:a16="http://schemas.microsoft.com/office/drawing/2014/main" id="{D3555DDC-E86E-4E55-B6DB-DDB1F53BA891}"/>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0" name="右中かっこ 19">
          <a:extLst>
            <a:ext uri="{FF2B5EF4-FFF2-40B4-BE49-F238E27FC236}">
              <a16:creationId xmlns:a16="http://schemas.microsoft.com/office/drawing/2014/main" id="{F49F249F-87D0-4673-AAEE-A7C8F5360C3E}"/>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1" name="右中かっこ 20">
          <a:extLst>
            <a:ext uri="{FF2B5EF4-FFF2-40B4-BE49-F238E27FC236}">
              <a16:creationId xmlns:a16="http://schemas.microsoft.com/office/drawing/2014/main" id="{36C891C8-8B18-48AC-AEE4-EC5E410FC1F2}"/>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2" name="右中かっこ 21">
          <a:extLst>
            <a:ext uri="{FF2B5EF4-FFF2-40B4-BE49-F238E27FC236}">
              <a16:creationId xmlns:a16="http://schemas.microsoft.com/office/drawing/2014/main" id="{1160DCCF-A43E-4C9C-B17C-D530E85CC1C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3" name="右中かっこ 22">
          <a:extLst>
            <a:ext uri="{FF2B5EF4-FFF2-40B4-BE49-F238E27FC236}">
              <a16:creationId xmlns:a16="http://schemas.microsoft.com/office/drawing/2014/main" id="{8BA7B067-0497-45F5-A597-E18958583974}"/>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4" name="右中かっこ 23">
          <a:extLst>
            <a:ext uri="{FF2B5EF4-FFF2-40B4-BE49-F238E27FC236}">
              <a16:creationId xmlns:a16="http://schemas.microsoft.com/office/drawing/2014/main" id="{3F27C638-2CC5-44B7-A1D4-46B48BB9C506}"/>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BA562399-53E5-4E2A-AE1B-7E15F3FE02AC}"/>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ADCAC9AD-E028-4CCE-978F-3521C215A8D9}"/>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13E4980F-B19D-4620-A726-FC77B3390E7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4F30A74A-3C46-4423-8070-232DD55402A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655E0268-96EC-42B9-B1A3-F7AA6F68478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D518EB92-833C-4F5C-ABB9-0F7E2E8ED2D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D2A95E8C-3608-4857-88BC-417A779573D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2EB5C664-9E19-449B-9346-2AA4CCD4A17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203F8DF2-EE91-4FD7-9D26-5F92DC885F9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C73EF5FE-5BB0-414C-99E6-9AE2F2F6184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50DF3773-4C01-4D6A-8709-FFBC90CCD1B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CDE1D518-ED27-4091-AC04-0D70D44B36F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0E907916-9CBE-445C-A80B-8B213C01E5C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BEAB82F1-6D68-4FDC-A10B-4F3225A1844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F284EF09-1375-4614-B585-68C402D521A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B042BE55-5C16-4AAE-A738-E20D5F580081}"/>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B9C37BAF-8F0C-4C2A-AAE6-4A8EE73B579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9" name="右中かっこ 18">
          <a:extLst>
            <a:ext uri="{FF2B5EF4-FFF2-40B4-BE49-F238E27FC236}">
              <a16:creationId xmlns:a16="http://schemas.microsoft.com/office/drawing/2014/main" id="{53D0586D-967B-403F-8AF7-653C8C56914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0" name="右中かっこ 19">
          <a:extLst>
            <a:ext uri="{FF2B5EF4-FFF2-40B4-BE49-F238E27FC236}">
              <a16:creationId xmlns:a16="http://schemas.microsoft.com/office/drawing/2014/main" id="{1C751817-97B4-4875-96F8-B847EAFC9C8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1" name="右中かっこ 20">
          <a:extLst>
            <a:ext uri="{FF2B5EF4-FFF2-40B4-BE49-F238E27FC236}">
              <a16:creationId xmlns:a16="http://schemas.microsoft.com/office/drawing/2014/main" id="{B03AC85E-792F-4B20-9C43-E4C5EEBC3CC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2" name="右中かっこ 21">
          <a:extLst>
            <a:ext uri="{FF2B5EF4-FFF2-40B4-BE49-F238E27FC236}">
              <a16:creationId xmlns:a16="http://schemas.microsoft.com/office/drawing/2014/main" id="{564355C2-A55A-4508-9805-05310634F55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3" name="右中かっこ 22">
          <a:extLst>
            <a:ext uri="{FF2B5EF4-FFF2-40B4-BE49-F238E27FC236}">
              <a16:creationId xmlns:a16="http://schemas.microsoft.com/office/drawing/2014/main" id="{B4650550-CC3A-4C9F-892C-CEA4A238FDD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4" name="右中かっこ 23">
          <a:extLst>
            <a:ext uri="{FF2B5EF4-FFF2-40B4-BE49-F238E27FC236}">
              <a16:creationId xmlns:a16="http://schemas.microsoft.com/office/drawing/2014/main" id="{FB336969-8A22-4F50-B88E-FAEAFBAC937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5" name="右中かっこ 24">
          <a:extLst>
            <a:ext uri="{FF2B5EF4-FFF2-40B4-BE49-F238E27FC236}">
              <a16:creationId xmlns:a16="http://schemas.microsoft.com/office/drawing/2014/main" id="{AA2576A2-FCE0-4DFA-AD30-239E9443C68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6" name="右中かっこ 25">
          <a:extLst>
            <a:ext uri="{FF2B5EF4-FFF2-40B4-BE49-F238E27FC236}">
              <a16:creationId xmlns:a16="http://schemas.microsoft.com/office/drawing/2014/main" id="{0A60FB9F-6071-494C-9408-756A9103DA1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7" name="右中かっこ 26">
          <a:extLst>
            <a:ext uri="{FF2B5EF4-FFF2-40B4-BE49-F238E27FC236}">
              <a16:creationId xmlns:a16="http://schemas.microsoft.com/office/drawing/2014/main" id="{5AE6FB9C-90C4-4954-9296-E067DA0DF1AD}"/>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8" name="右中かっこ 27">
          <a:extLst>
            <a:ext uri="{FF2B5EF4-FFF2-40B4-BE49-F238E27FC236}">
              <a16:creationId xmlns:a16="http://schemas.microsoft.com/office/drawing/2014/main" id="{468690AD-9719-490F-9AA9-2A0B35FA5A8F}"/>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29" name="右中かっこ 28">
          <a:extLst>
            <a:ext uri="{FF2B5EF4-FFF2-40B4-BE49-F238E27FC236}">
              <a16:creationId xmlns:a16="http://schemas.microsoft.com/office/drawing/2014/main" id="{713EE2FD-8BD0-4599-ADC2-4812032C319F}"/>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0" name="右中かっこ 29">
          <a:extLst>
            <a:ext uri="{FF2B5EF4-FFF2-40B4-BE49-F238E27FC236}">
              <a16:creationId xmlns:a16="http://schemas.microsoft.com/office/drawing/2014/main" id="{1164AE6D-34B6-45FB-B1AD-E05DE6DDD717}"/>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A4843D1B-F6BA-4C0E-84F2-F20CB112128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6FED06E5-15B9-4944-899D-B182854000C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F2096564-88F8-4C6E-9D1F-B8D1489E1FE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ED13D527-A255-4DDC-AA13-ED769BC1FE5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26351234-B0E8-449F-A137-5CE037D6318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6225F09D-11F9-4784-B511-00453A55041A}"/>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2BC0AA82-B0CC-4927-ABB9-DFDAB036900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7D889875-0382-4948-BA03-E05ECE367E4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6B4195C8-4A99-454E-90A5-EF54B9CE6591}"/>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1C649D06-D3C2-4726-97C5-016758C908B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7D22DC98-FD69-4B26-883F-B1693681BD0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9D723A5E-ABA3-43B9-851F-7185343D258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9398D716-76FF-47F8-A1E3-F0636472C1B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CD1065A6-C40A-4F2C-B008-0BE745ED497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E9D96030-8CB2-4CCF-9A53-9B7DD5A6603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BC219474-3D6D-4E4D-8BB6-1F4EF5F5885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98E9DD6A-C6F5-4EA1-9689-6CD34D45F11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9" name="右中かっこ 18">
          <a:extLst>
            <a:ext uri="{FF2B5EF4-FFF2-40B4-BE49-F238E27FC236}">
              <a16:creationId xmlns:a16="http://schemas.microsoft.com/office/drawing/2014/main" id="{76F0BE05-AB45-4490-8F42-1E1B4BFCBAB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0" name="右中かっこ 19">
          <a:extLst>
            <a:ext uri="{FF2B5EF4-FFF2-40B4-BE49-F238E27FC236}">
              <a16:creationId xmlns:a16="http://schemas.microsoft.com/office/drawing/2014/main" id="{45A5399F-F3F7-47B3-AEB7-C9A9331773F5}"/>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1" name="右中かっこ 20">
          <a:extLst>
            <a:ext uri="{FF2B5EF4-FFF2-40B4-BE49-F238E27FC236}">
              <a16:creationId xmlns:a16="http://schemas.microsoft.com/office/drawing/2014/main" id="{7E254892-8C12-4380-8C25-1258CFDEE4C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2" name="右中かっこ 21">
          <a:extLst>
            <a:ext uri="{FF2B5EF4-FFF2-40B4-BE49-F238E27FC236}">
              <a16:creationId xmlns:a16="http://schemas.microsoft.com/office/drawing/2014/main" id="{F51778D6-512B-4A32-8C93-9D0EEF40467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3" name="右中かっこ 22">
          <a:extLst>
            <a:ext uri="{FF2B5EF4-FFF2-40B4-BE49-F238E27FC236}">
              <a16:creationId xmlns:a16="http://schemas.microsoft.com/office/drawing/2014/main" id="{1D3202C1-9C7C-4063-8DE8-1014A73CD31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4" name="右中かっこ 23">
          <a:extLst>
            <a:ext uri="{FF2B5EF4-FFF2-40B4-BE49-F238E27FC236}">
              <a16:creationId xmlns:a16="http://schemas.microsoft.com/office/drawing/2014/main" id="{9B9914DE-B1D0-45BD-848E-58941F9C586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5" name="右中かっこ 24">
          <a:extLst>
            <a:ext uri="{FF2B5EF4-FFF2-40B4-BE49-F238E27FC236}">
              <a16:creationId xmlns:a16="http://schemas.microsoft.com/office/drawing/2014/main" id="{981C3B06-B590-4800-9F19-E547997F804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6" name="右中かっこ 25">
          <a:extLst>
            <a:ext uri="{FF2B5EF4-FFF2-40B4-BE49-F238E27FC236}">
              <a16:creationId xmlns:a16="http://schemas.microsoft.com/office/drawing/2014/main" id="{C76BE342-BA41-41C5-8AC9-FE4B96B9CE0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7" name="右中かっこ 26">
          <a:extLst>
            <a:ext uri="{FF2B5EF4-FFF2-40B4-BE49-F238E27FC236}">
              <a16:creationId xmlns:a16="http://schemas.microsoft.com/office/drawing/2014/main" id="{0C23458A-4AF8-4658-B5E4-86796F2AE93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8" name="右中かっこ 27">
          <a:extLst>
            <a:ext uri="{FF2B5EF4-FFF2-40B4-BE49-F238E27FC236}">
              <a16:creationId xmlns:a16="http://schemas.microsoft.com/office/drawing/2014/main" id="{59A8189E-FA18-4F46-853A-2D2BACD98FB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9" name="右中かっこ 28">
          <a:extLst>
            <a:ext uri="{FF2B5EF4-FFF2-40B4-BE49-F238E27FC236}">
              <a16:creationId xmlns:a16="http://schemas.microsoft.com/office/drawing/2014/main" id="{E6B6D93C-614B-4FC6-A367-9FE906619CB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0" name="右中かっこ 29">
          <a:extLst>
            <a:ext uri="{FF2B5EF4-FFF2-40B4-BE49-F238E27FC236}">
              <a16:creationId xmlns:a16="http://schemas.microsoft.com/office/drawing/2014/main" id="{30ECA287-0ACA-4777-BFDD-C4F3CC74783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1" name="右中かっこ 30">
          <a:extLst>
            <a:ext uri="{FF2B5EF4-FFF2-40B4-BE49-F238E27FC236}">
              <a16:creationId xmlns:a16="http://schemas.microsoft.com/office/drawing/2014/main" id="{AC0D1033-1B91-4136-AB1D-F76655C830B7}"/>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2" name="右中かっこ 31">
          <a:extLst>
            <a:ext uri="{FF2B5EF4-FFF2-40B4-BE49-F238E27FC236}">
              <a16:creationId xmlns:a16="http://schemas.microsoft.com/office/drawing/2014/main" id="{5E86D28A-9E03-4516-8265-3603278B1D35}"/>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3" name="右中かっこ 32">
          <a:extLst>
            <a:ext uri="{FF2B5EF4-FFF2-40B4-BE49-F238E27FC236}">
              <a16:creationId xmlns:a16="http://schemas.microsoft.com/office/drawing/2014/main" id="{68763539-3F3F-44A8-8A6E-D908B8424B25}"/>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4" name="右中かっこ 33">
          <a:extLst>
            <a:ext uri="{FF2B5EF4-FFF2-40B4-BE49-F238E27FC236}">
              <a16:creationId xmlns:a16="http://schemas.microsoft.com/office/drawing/2014/main" id="{ED42539C-D987-44BD-8528-182061755E1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5" name="右中かっこ 34">
          <a:extLst>
            <a:ext uri="{FF2B5EF4-FFF2-40B4-BE49-F238E27FC236}">
              <a16:creationId xmlns:a16="http://schemas.microsoft.com/office/drawing/2014/main" id="{68722B7C-E3FE-4DF7-9CCD-7175B8E9CA38}"/>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6" name="右中かっこ 35">
          <a:extLst>
            <a:ext uri="{FF2B5EF4-FFF2-40B4-BE49-F238E27FC236}">
              <a16:creationId xmlns:a16="http://schemas.microsoft.com/office/drawing/2014/main" id="{7B43600C-C0B2-4F1D-8087-097E243FB06F}"/>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948D3A17-DB48-43AC-8E92-7B82F805470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AA179EB4-22AD-492B-946C-D1E1B904FCC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436C5921-56B6-49F7-8954-30A44B189CF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E7BF35AE-A836-4644-B676-6D4750A48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504CA55F-A1DE-4BAB-9126-47F6CFA82B0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CDDDDF09-7780-4637-9BB1-7D1E92A662C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000D0C47-01F9-4C84-97B7-69ABC6B73A01}"/>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B19702A9-9642-42E7-8F62-1CA2370D42B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346D2D09-F0C1-44CB-B3A6-4AEF22DAD07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F54BB2F3-1AD8-426C-8DEF-EC61207F130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F58AEBF1-ECBA-4D08-BC29-45C874FCF9ED}"/>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AB88FF1C-C128-428E-AF9B-81A7232B794E}"/>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4DC471F4-EA1D-45BC-8C44-A4ACA86FEA8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39C14DC9-641A-42DA-B8D0-BA69559DD6F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DE2C4343-345C-4931-89D6-F76A78CC69ED}"/>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58128EB5-A29C-4FAD-A4DB-BA725C5F0EBB}"/>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2F4FBF4D-AB34-4A4B-A33B-8E5BDBCB777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9" name="右中かっこ 18">
          <a:extLst>
            <a:ext uri="{FF2B5EF4-FFF2-40B4-BE49-F238E27FC236}">
              <a16:creationId xmlns:a16="http://schemas.microsoft.com/office/drawing/2014/main" id="{3F0E10D4-3704-4A91-BDCC-1C5075B8D5F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0" name="右中かっこ 19">
          <a:extLst>
            <a:ext uri="{FF2B5EF4-FFF2-40B4-BE49-F238E27FC236}">
              <a16:creationId xmlns:a16="http://schemas.microsoft.com/office/drawing/2014/main" id="{406C79DA-180C-44E9-B4F5-680366C42921}"/>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1" name="右中かっこ 20">
          <a:extLst>
            <a:ext uri="{FF2B5EF4-FFF2-40B4-BE49-F238E27FC236}">
              <a16:creationId xmlns:a16="http://schemas.microsoft.com/office/drawing/2014/main" id="{2B52156B-2111-47DB-BB2E-7BA1C61DD54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2" name="右中かっこ 21">
          <a:extLst>
            <a:ext uri="{FF2B5EF4-FFF2-40B4-BE49-F238E27FC236}">
              <a16:creationId xmlns:a16="http://schemas.microsoft.com/office/drawing/2014/main" id="{7DE4078E-033C-4464-9155-D691B50EE66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3" name="右中かっこ 22">
          <a:extLst>
            <a:ext uri="{FF2B5EF4-FFF2-40B4-BE49-F238E27FC236}">
              <a16:creationId xmlns:a16="http://schemas.microsoft.com/office/drawing/2014/main" id="{91BA5C0A-5133-4A5D-AE3C-190F0F2BB4B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4" name="右中かっこ 23">
          <a:extLst>
            <a:ext uri="{FF2B5EF4-FFF2-40B4-BE49-F238E27FC236}">
              <a16:creationId xmlns:a16="http://schemas.microsoft.com/office/drawing/2014/main" id="{D6A9B10D-86F2-45BE-9EE0-487173BC725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5" name="右中かっこ 24">
          <a:extLst>
            <a:ext uri="{FF2B5EF4-FFF2-40B4-BE49-F238E27FC236}">
              <a16:creationId xmlns:a16="http://schemas.microsoft.com/office/drawing/2014/main" id="{93A4219F-A802-475B-AB1A-1D09F176B52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6" name="右中かっこ 25">
          <a:extLst>
            <a:ext uri="{FF2B5EF4-FFF2-40B4-BE49-F238E27FC236}">
              <a16:creationId xmlns:a16="http://schemas.microsoft.com/office/drawing/2014/main" id="{80181942-AFA8-45BB-96E0-A42407E41174}"/>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7" name="右中かっこ 26">
          <a:extLst>
            <a:ext uri="{FF2B5EF4-FFF2-40B4-BE49-F238E27FC236}">
              <a16:creationId xmlns:a16="http://schemas.microsoft.com/office/drawing/2014/main" id="{1767A97C-7204-4548-93FD-04BDDF5634A6}"/>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8" name="右中かっこ 27">
          <a:extLst>
            <a:ext uri="{FF2B5EF4-FFF2-40B4-BE49-F238E27FC236}">
              <a16:creationId xmlns:a16="http://schemas.microsoft.com/office/drawing/2014/main" id="{DAF749C5-D765-461F-AEFB-68DF9754727D}"/>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9" name="右中かっこ 28">
          <a:extLst>
            <a:ext uri="{FF2B5EF4-FFF2-40B4-BE49-F238E27FC236}">
              <a16:creationId xmlns:a16="http://schemas.microsoft.com/office/drawing/2014/main" id="{B855D745-1541-4FC7-939D-632DF9C6E83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0" name="右中かっこ 29">
          <a:extLst>
            <a:ext uri="{FF2B5EF4-FFF2-40B4-BE49-F238E27FC236}">
              <a16:creationId xmlns:a16="http://schemas.microsoft.com/office/drawing/2014/main" id="{BE6F0413-798F-419D-B3A2-94C451FC1D1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1" name="右中かっこ 30">
          <a:extLst>
            <a:ext uri="{FF2B5EF4-FFF2-40B4-BE49-F238E27FC236}">
              <a16:creationId xmlns:a16="http://schemas.microsoft.com/office/drawing/2014/main" id="{9A7421B6-1ECF-4513-A86B-B023716CEE0E}"/>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2" name="右中かっこ 31">
          <a:extLst>
            <a:ext uri="{FF2B5EF4-FFF2-40B4-BE49-F238E27FC236}">
              <a16:creationId xmlns:a16="http://schemas.microsoft.com/office/drawing/2014/main" id="{8048763D-BCA8-4A6B-8EAB-A55807FB4368}"/>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3" name="右中かっこ 32">
          <a:extLst>
            <a:ext uri="{FF2B5EF4-FFF2-40B4-BE49-F238E27FC236}">
              <a16:creationId xmlns:a16="http://schemas.microsoft.com/office/drawing/2014/main" id="{7663D766-0834-4395-BAA9-B437929AE71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4" name="右中かっこ 33">
          <a:extLst>
            <a:ext uri="{FF2B5EF4-FFF2-40B4-BE49-F238E27FC236}">
              <a16:creationId xmlns:a16="http://schemas.microsoft.com/office/drawing/2014/main" id="{1BE9FE71-7DD3-486A-BE65-B22ABB05FED3}"/>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5" name="右中かっこ 34">
          <a:extLst>
            <a:ext uri="{FF2B5EF4-FFF2-40B4-BE49-F238E27FC236}">
              <a16:creationId xmlns:a16="http://schemas.microsoft.com/office/drawing/2014/main" id="{63A91B99-CD2A-4D3E-9C61-4CE950F15CCD}"/>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6" name="右中かっこ 35">
          <a:extLst>
            <a:ext uri="{FF2B5EF4-FFF2-40B4-BE49-F238E27FC236}">
              <a16:creationId xmlns:a16="http://schemas.microsoft.com/office/drawing/2014/main" id="{6394B741-FF5C-4A65-A113-F0BD0DB024D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143564</xdr:colOff>
      <xdr:row>271</xdr:row>
      <xdr:rowOff>132178</xdr:rowOff>
    </xdr:from>
    <xdr:to>
      <xdr:col>10</xdr:col>
      <xdr:colOff>466585</xdr:colOff>
      <xdr:row>278</xdr:row>
      <xdr:rowOff>1243</xdr:rowOff>
    </xdr:to>
    <xdr:sp macro="" textlink="">
      <xdr:nvSpPr>
        <xdr:cNvPr id="2" name="右中かっこ 1">
          <a:extLst>
            <a:ext uri="{FF2B5EF4-FFF2-40B4-BE49-F238E27FC236}">
              <a16:creationId xmlns:a16="http://schemas.microsoft.com/office/drawing/2014/main" id="{AD131940-7C97-423A-8A32-9F0FF6779E7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 name="右中かっこ 2">
          <a:extLst>
            <a:ext uri="{FF2B5EF4-FFF2-40B4-BE49-F238E27FC236}">
              <a16:creationId xmlns:a16="http://schemas.microsoft.com/office/drawing/2014/main" id="{6F476FC6-0958-4BBD-8F72-C6B4CAC4D41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4" name="右中かっこ 3">
          <a:extLst>
            <a:ext uri="{FF2B5EF4-FFF2-40B4-BE49-F238E27FC236}">
              <a16:creationId xmlns:a16="http://schemas.microsoft.com/office/drawing/2014/main" id="{6EAF9E26-B9F7-4BE7-A2C3-E7AEFAF3AA0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5" name="右中かっこ 4">
          <a:extLst>
            <a:ext uri="{FF2B5EF4-FFF2-40B4-BE49-F238E27FC236}">
              <a16:creationId xmlns:a16="http://schemas.microsoft.com/office/drawing/2014/main" id="{B344778C-8090-4BE3-8A7A-8913320DB7F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6" name="右中かっこ 5">
          <a:extLst>
            <a:ext uri="{FF2B5EF4-FFF2-40B4-BE49-F238E27FC236}">
              <a16:creationId xmlns:a16="http://schemas.microsoft.com/office/drawing/2014/main" id="{DF616910-29BC-4710-9181-95B4616D45F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7" name="右中かっこ 6">
          <a:extLst>
            <a:ext uri="{FF2B5EF4-FFF2-40B4-BE49-F238E27FC236}">
              <a16:creationId xmlns:a16="http://schemas.microsoft.com/office/drawing/2014/main" id="{6A05F498-DA27-452C-8938-08B2916DC4C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8" name="右中かっこ 7">
          <a:extLst>
            <a:ext uri="{FF2B5EF4-FFF2-40B4-BE49-F238E27FC236}">
              <a16:creationId xmlns:a16="http://schemas.microsoft.com/office/drawing/2014/main" id="{E6165952-0CE3-46C0-AB86-BEE5E4A044E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9" name="右中かっこ 8">
          <a:extLst>
            <a:ext uri="{FF2B5EF4-FFF2-40B4-BE49-F238E27FC236}">
              <a16:creationId xmlns:a16="http://schemas.microsoft.com/office/drawing/2014/main" id="{19DF3523-045B-4364-A544-83B00E52F71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0" name="右中かっこ 9">
          <a:extLst>
            <a:ext uri="{FF2B5EF4-FFF2-40B4-BE49-F238E27FC236}">
              <a16:creationId xmlns:a16="http://schemas.microsoft.com/office/drawing/2014/main" id="{5DC0E620-55F0-44CB-8607-38EDC48AE2B8}"/>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1" name="右中かっこ 10">
          <a:extLst>
            <a:ext uri="{FF2B5EF4-FFF2-40B4-BE49-F238E27FC236}">
              <a16:creationId xmlns:a16="http://schemas.microsoft.com/office/drawing/2014/main" id="{51D2F74F-3B2E-448C-940C-383558731F2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2" name="右中かっこ 11">
          <a:extLst>
            <a:ext uri="{FF2B5EF4-FFF2-40B4-BE49-F238E27FC236}">
              <a16:creationId xmlns:a16="http://schemas.microsoft.com/office/drawing/2014/main" id="{8E0340DA-DCA6-4F4D-BC61-5E97A42D7DD7}"/>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3" name="右中かっこ 12">
          <a:extLst>
            <a:ext uri="{FF2B5EF4-FFF2-40B4-BE49-F238E27FC236}">
              <a16:creationId xmlns:a16="http://schemas.microsoft.com/office/drawing/2014/main" id="{18BF2136-036D-4599-8240-5AB32149890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4" name="右中かっこ 13">
          <a:extLst>
            <a:ext uri="{FF2B5EF4-FFF2-40B4-BE49-F238E27FC236}">
              <a16:creationId xmlns:a16="http://schemas.microsoft.com/office/drawing/2014/main" id="{3DC193AD-080B-472C-9376-A53DB6841EA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5" name="右中かっこ 14">
          <a:extLst>
            <a:ext uri="{FF2B5EF4-FFF2-40B4-BE49-F238E27FC236}">
              <a16:creationId xmlns:a16="http://schemas.microsoft.com/office/drawing/2014/main" id="{77ABACAA-B977-4467-AE67-8D0C984BC52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6" name="右中かっこ 15">
          <a:extLst>
            <a:ext uri="{FF2B5EF4-FFF2-40B4-BE49-F238E27FC236}">
              <a16:creationId xmlns:a16="http://schemas.microsoft.com/office/drawing/2014/main" id="{23C1804E-8C8A-4D3F-8FA1-C98370EDC86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7" name="右中かっこ 16">
          <a:extLst>
            <a:ext uri="{FF2B5EF4-FFF2-40B4-BE49-F238E27FC236}">
              <a16:creationId xmlns:a16="http://schemas.microsoft.com/office/drawing/2014/main" id="{5510B254-D548-4C91-8C53-8B94D1375B4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8" name="右中かっこ 17">
          <a:extLst>
            <a:ext uri="{FF2B5EF4-FFF2-40B4-BE49-F238E27FC236}">
              <a16:creationId xmlns:a16="http://schemas.microsoft.com/office/drawing/2014/main" id="{3EC3A6CE-15DC-4672-ACF1-32B3F4FEC8E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19" name="右中かっこ 18">
          <a:extLst>
            <a:ext uri="{FF2B5EF4-FFF2-40B4-BE49-F238E27FC236}">
              <a16:creationId xmlns:a16="http://schemas.microsoft.com/office/drawing/2014/main" id="{42522F9F-23A5-4181-83C1-42C9F74B82F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0" name="右中かっこ 19">
          <a:extLst>
            <a:ext uri="{FF2B5EF4-FFF2-40B4-BE49-F238E27FC236}">
              <a16:creationId xmlns:a16="http://schemas.microsoft.com/office/drawing/2014/main" id="{F783904D-9F42-4663-9084-14387DD3FE5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1" name="右中かっこ 20">
          <a:extLst>
            <a:ext uri="{FF2B5EF4-FFF2-40B4-BE49-F238E27FC236}">
              <a16:creationId xmlns:a16="http://schemas.microsoft.com/office/drawing/2014/main" id="{842C4F8B-606A-4BD7-9FDB-2D3FDFA658B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2" name="右中かっこ 21">
          <a:extLst>
            <a:ext uri="{FF2B5EF4-FFF2-40B4-BE49-F238E27FC236}">
              <a16:creationId xmlns:a16="http://schemas.microsoft.com/office/drawing/2014/main" id="{45F90EE2-7570-4625-B79B-5F945F844B20}"/>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3" name="右中かっこ 22">
          <a:extLst>
            <a:ext uri="{FF2B5EF4-FFF2-40B4-BE49-F238E27FC236}">
              <a16:creationId xmlns:a16="http://schemas.microsoft.com/office/drawing/2014/main" id="{57C5B272-0154-4F59-9CB2-AD2D213F6E9C}"/>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4" name="右中かっこ 23">
          <a:extLst>
            <a:ext uri="{FF2B5EF4-FFF2-40B4-BE49-F238E27FC236}">
              <a16:creationId xmlns:a16="http://schemas.microsoft.com/office/drawing/2014/main" id="{A06DAEDA-9C11-4311-9441-A93A17E5AE59}"/>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5" name="右中かっこ 24">
          <a:extLst>
            <a:ext uri="{FF2B5EF4-FFF2-40B4-BE49-F238E27FC236}">
              <a16:creationId xmlns:a16="http://schemas.microsoft.com/office/drawing/2014/main" id="{BC38E5FF-5949-4907-84F0-D2E00BC80ADF}"/>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6" name="右中かっこ 25">
          <a:extLst>
            <a:ext uri="{FF2B5EF4-FFF2-40B4-BE49-F238E27FC236}">
              <a16:creationId xmlns:a16="http://schemas.microsoft.com/office/drawing/2014/main" id="{87BBCDE7-E93D-4DB6-B3D9-7621D3E0B75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7" name="右中かっこ 26">
          <a:extLst>
            <a:ext uri="{FF2B5EF4-FFF2-40B4-BE49-F238E27FC236}">
              <a16:creationId xmlns:a16="http://schemas.microsoft.com/office/drawing/2014/main" id="{608CA511-6490-45FB-8A21-C727DC4B5012}"/>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8" name="右中かっこ 27">
          <a:extLst>
            <a:ext uri="{FF2B5EF4-FFF2-40B4-BE49-F238E27FC236}">
              <a16:creationId xmlns:a16="http://schemas.microsoft.com/office/drawing/2014/main" id="{4EED6BA0-A94E-4FD7-9939-0774559B7493}"/>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29" name="右中かっこ 28">
          <a:extLst>
            <a:ext uri="{FF2B5EF4-FFF2-40B4-BE49-F238E27FC236}">
              <a16:creationId xmlns:a16="http://schemas.microsoft.com/office/drawing/2014/main" id="{75747AEC-9CB0-43C7-BD97-ECA995DB50D1}"/>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271</xdr:row>
      <xdr:rowOff>132178</xdr:rowOff>
    </xdr:from>
    <xdr:to>
      <xdr:col>10</xdr:col>
      <xdr:colOff>466585</xdr:colOff>
      <xdr:row>278</xdr:row>
      <xdr:rowOff>1243</xdr:rowOff>
    </xdr:to>
    <xdr:sp macro="" textlink="">
      <xdr:nvSpPr>
        <xdr:cNvPr id="30" name="右中かっこ 29">
          <a:extLst>
            <a:ext uri="{FF2B5EF4-FFF2-40B4-BE49-F238E27FC236}">
              <a16:creationId xmlns:a16="http://schemas.microsoft.com/office/drawing/2014/main" id="{53459E29-3385-427F-9A63-09FBA99E79EA}"/>
            </a:ext>
          </a:extLst>
        </xdr:cNvPr>
        <xdr:cNvSpPr/>
      </xdr:nvSpPr>
      <xdr:spPr>
        <a:xfrm>
          <a:off x="5229914" y="782276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1" name="右中かっこ 30">
          <a:extLst>
            <a:ext uri="{FF2B5EF4-FFF2-40B4-BE49-F238E27FC236}">
              <a16:creationId xmlns:a16="http://schemas.microsoft.com/office/drawing/2014/main" id="{638E4A00-8103-4FE0-9345-37B175A1AB26}"/>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2" name="右中かっこ 31">
          <a:extLst>
            <a:ext uri="{FF2B5EF4-FFF2-40B4-BE49-F238E27FC236}">
              <a16:creationId xmlns:a16="http://schemas.microsoft.com/office/drawing/2014/main" id="{428D61FF-8CAC-4E5E-B3E2-0A63CF2E0429}"/>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3" name="右中かっこ 32">
          <a:extLst>
            <a:ext uri="{FF2B5EF4-FFF2-40B4-BE49-F238E27FC236}">
              <a16:creationId xmlns:a16="http://schemas.microsoft.com/office/drawing/2014/main" id="{DEA90CC9-255C-4A21-98AD-E408D63E0E1C}"/>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4" name="右中かっこ 33">
          <a:extLst>
            <a:ext uri="{FF2B5EF4-FFF2-40B4-BE49-F238E27FC236}">
              <a16:creationId xmlns:a16="http://schemas.microsoft.com/office/drawing/2014/main" id="{55EFB803-398E-4E7E-9B62-BFC523399E0B}"/>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5" name="右中かっこ 34">
          <a:extLst>
            <a:ext uri="{FF2B5EF4-FFF2-40B4-BE49-F238E27FC236}">
              <a16:creationId xmlns:a16="http://schemas.microsoft.com/office/drawing/2014/main" id="{997CF72E-65F8-43DD-89DF-9EE18ECFD341}"/>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6" name="右中かっこ 35">
          <a:extLst>
            <a:ext uri="{FF2B5EF4-FFF2-40B4-BE49-F238E27FC236}">
              <a16:creationId xmlns:a16="http://schemas.microsoft.com/office/drawing/2014/main" id="{B66D4426-E38C-4A66-8B6D-433CAAFD567A}"/>
            </a:ext>
          </a:extLst>
        </xdr:cNvPr>
        <xdr:cNvSpPr/>
      </xdr:nvSpPr>
      <xdr:spPr>
        <a:xfrm>
          <a:off x="5229914" y="7868485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38">
  <autoFilter ref="Y1:Y4" xr:uid="{00000000-0009-0000-0100-000007000000}"/>
  <tableColumns count="1">
    <tableColumn id="1" xr3:uid="{00000000-0010-0000-0600-000001000000}" name="_7.セキュリティに関連する知識・技術" dataDxfId="33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N18" dT="2026-03-23T07:01:32.69" personId="{00000000-0000-0000-0000-000000000000}" id="{52AA0CFE-35EE-45F6-BB1F-EE6405ED2FD1}">
    <text>文字見切れのため、サイズ変更</text>
  </threadedComment>
</ThreadedComments>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workbookViewId="0"/>
  </sheetViews>
  <sheetFormatPr defaultRowHeight="13.2"/>
  <cols>
    <col min="19" max="19" width="53.44140625" bestFit="1" customWidth="1"/>
    <col min="20" max="20" width="57.88671875" bestFit="1" customWidth="1"/>
    <col min="21" max="21" width="35.44140625" bestFit="1" customWidth="1"/>
    <col min="22" max="22" width="33.33203125" bestFit="1" customWidth="1"/>
    <col min="23" max="23" width="68.33203125" bestFit="1" customWidth="1"/>
    <col min="24" max="24" width="40.6640625" bestFit="1" customWidth="1"/>
    <col min="25" max="25" width="38.44140625" customWidth="1"/>
    <col min="26" max="26" width="41.109375" bestFit="1" customWidth="1"/>
    <col min="27" max="27" width="40" bestFit="1" customWidth="1"/>
    <col min="28" max="28" width="35.109375" bestFit="1" customWidth="1"/>
    <col min="30" max="30" width="17.88671875" bestFit="1" customWidth="1"/>
    <col min="31" max="31" width="29.88671875" bestFit="1" customWidth="1"/>
    <col min="33" max="33" width="23.109375" bestFit="1" customWidth="1"/>
    <col min="36" max="36" width="14.44140625" bestFit="1" customWidth="1"/>
    <col min="37" max="37" width="31.109375" bestFit="1" customWidth="1"/>
    <col min="42" max="42" width="17.88671875" bestFit="1" customWidth="1"/>
    <col min="43" max="43" width="22.6640625" bestFit="1" customWidth="1"/>
    <col min="44" max="45" width="16.6640625" bestFit="1" customWidth="1"/>
    <col min="46" max="46" width="22.6640625" bestFit="1" customWidth="1"/>
    <col min="49" max="49" width="28.21875" bestFit="1" customWidth="1"/>
    <col min="50" max="50" width="12.88671875" bestFit="1" customWidth="1"/>
    <col min="51" max="51" width="39.88671875" customWidth="1"/>
  </cols>
  <sheetData>
    <row r="1" spans="2:52">
      <c r="B1" t="s">
        <v>0</v>
      </c>
      <c r="F1" t="s">
        <v>1</v>
      </c>
      <c r="I1" t="s">
        <v>2</v>
      </c>
      <c r="K1">
        <v>1001</v>
      </c>
      <c r="M1" t="s">
        <v>3</v>
      </c>
      <c r="O1" t="s">
        <v>4</v>
      </c>
      <c r="S1" t="s">
        <v>5</v>
      </c>
      <c r="T1" t="s">
        <v>6</v>
      </c>
      <c r="U1" t="s">
        <v>7</v>
      </c>
      <c r="V1" t="s">
        <v>8</v>
      </c>
      <c r="W1" t="s">
        <v>9</v>
      </c>
      <c r="X1" t="s">
        <v>10</v>
      </c>
      <c r="Y1" t="s">
        <v>11</v>
      </c>
      <c r="Z1" t="s">
        <v>12</v>
      </c>
      <c r="AA1" t="s">
        <v>13</v>
      </c>
      <c r="AB1" t="s">
        <v>14</v>
      </c>
      <c r="AD1" t="s">
        <v>3</v>
      </c>
      <c r="AE1" t="s">
        <v>15</v>
      </c>
      <c r="AF1" t="s">
        <v>16</v>
      </c>
      <c r="AG1" t="s">
        <v>17</v>
      </c>
      <c r="AH1" t="s">
        <v>18</v>
      </c>
      <c r="AI1" t="s">
        <v>19</v>
      </c>
      <c r="AJ1" t="s">
        <v>20</v>
      </c>
      <c r="AK1" t="s">
        <v>21</v>
      </c>
      <c r="AL1" t="s">
        <v>22</v>
      </c>
      <c r="AO1" t="s">
        <v>23</v>
      </c>
      <c r="AP1" t="s">
        <v>3</v>
      </c>
      <c r="AQ1" t="s">
        <v>24</v>
      </c>
      <c r="AR1" t="s">
        <v>25</v>
      </c>
      <c r="AS1" t="s">
        <v>25</v>
      </c>
      <c r="AT1" t="s">
        <v>26</v>
      </c>
      <c r="AU1" t="s">
        <v>27</v>
      </c>
      <c r="AW1" s="12" t="s">
        <v>28</v>
      </c>
      <c r="AX1" s="11" t="s">
        <v>29</v>
      </c>
      <c r="AY1" s="12" t="s">
        <v>30</v>
      </c>
    </row>
    <row r="2" spans="2:52" ht="24" customHeight="1">
      <c r="B2" t="s">
        <v>31</v>
      </c>
      <c r="F2" t="s">
        <v>32</v>
      </c>
      <c r="H2" t="s">
        <v>33</v>
      </c>
      <c r="I2" t="s">
        <v>34</v>
      </c>
      <c r="K2">
        <v>1002</v>
      </c>
      <c r="M2" t="s">
        <v>35</v>
      </c>
      <c r="O2" t="s">
        <v>36</v>
      </c>
      <c r="S2" t="s">
        <v>37</v>
      </c>
      <c r="T2" t="s">
        <v>38</v>
      </c>
      <c r="U2" t="s">
        <v>39</v>
      </c>
      <c r="V2" t="s">
        <v>40</v>
      </c>
      <c r="W2" t="s">
        <v>41</v>
      </c>
      <c r="X2" t="s">
        <v>40</v>
      </c>
      <c r="Y2" s="4" t="s">
        <v>40</v>
      </c>
      <c r="Z2" t="s">
        <v>42</v>
      </c>
      <c r="AA2" t="s">
        <v>43</v>
      </c>
      <c r="AB2" t="s">
        <v>44</v>
      </c>
      <c r="AD2" t="s">
        <v>35</v>
      </c>
      <c r="AE2" t="s">
        <v>45</v>
      </c>
      <c r="AF2" t="s">
        <v>46</v>
      </c>
      <c r="AG2" t="s">
        <v>47</v>
      </c>
      <c r="AH2" t="s">
        <v>48</v>
      </c>
      <c r="AI2" t="s">
        <v>49</v>
      </c>
      <c r="AJ2" t="s">
        <v>50</v>
      </c>
      <c r="AK2" t="s">
        <v>51</v>
      </c>
      <c r="AL2" t="s">
        <v>52</v>
      </c>
      <c r="AN2" t="s">
        <v>33</v>
      </c>
      <c r="AO2" t="s">
        <v>53</v>
      </c>
      <c r="AP2" t="s">
        <v>54</v>
      </c>
      <c r="AQ2" t="s">
        <v>55</v>
      </c>
      <c r="AR2" t="s">
        <v>56</v>
      </c>
      <c r="AS2" t="s">
        <v>56</v>
      </c>
      <c r="AT2" t="s">
        <v>57</v>
      </c>
      <c r="AU2" t="s">
        <v>58</v>
      </c>
      <c r="AW2" s="319" t="s">
        <v>59</v>
      </c>
      <c r="AX2" s="245" t="s">
        <v>60</v>
      </c>
      <c r="AY2" s="247" t="s">
        <v>61</v>
      </c>
      <c r="AZ2" t="s">
        <v>62</v>
      </c>
    </row>
    <row r="3" spans="2:52" ht="26.4">
      <c r="B3" t="s">
        <v>63</v>
      </c>
      <c r="F3" t="s">
        <v>64</v>
      </c>
      <c r="I3" t="s">
        <v>65</v>
      </c>
      <c r="K3">
        <v>1003</v>
      </c>
      <c r="M3" t="s">
        <v>66</v>
      </c>
      <c r="S3" t="s">
        <v>67</v>
      </c>
      <c r="T3" t="s">
        <v>68</v>
      </c>
      <c r="U3" t="s">
        <v>69</v>
      </c>
      <c r="V3" t="s">
        <v>70</v>
      </c>
      <c r="W3" t="s">
        <v>71</v>
      </c>
      <c r="X3" s="4" t="s">
        <v>72</v>
      </c>
      <c r="Y3" s="4" t="s">
        <v>73</v>
      </c>
      <c r="Z3" t="s">
        <v>74</v>
      </c>
      <c r="AA3" t="s">
        <v>75</v>
      </c>
      <c r="AB3" t="s">
        <v>76</v>
      </c>
      <c r="AD3" t="s">
        <v>950</v>
      </c>
      <c r="AK3" t="s">
        <v>77</v>
      </c>
      <c r="AO3" t="s">
        <v>78</v>
      </c>
      <c r="AP3" t="s">
        <v>79</v>
      </c>
      <c r="AQ3" t="s">
        <v>80</v>
      </c>
      <c r="AR3" t="s">
        <v>81</v>
      </c>
      <c r="AS3" t="s">
        <v>81</v>
      </c>
      <c r="AT3" t="s">
        <v>82</v>
      </c>
      <c r="AU3" t="s">
        <v>83</v>
      </c>
      <c r="AW3" s="19" t="s">
        <v>84</v>
      </c>
      <c r="AX3" s="245" t="s">
        <v>60</v>
      </c>
      <c r="AY3" s="247" t="s">
        <v>61</v>
      </c>
    </row>
    <row r="4" spans="2:52" ht="26.4">
      <c r="B4" t="s">
        <v>85</v>
      </c>
      <c r="I4" t="s">
        <v>86</v>
      </c>
      <c r="K4">
        <v>1004</v>
      </c>
      <c r="S4" t="s">
        <v>87</v>
      </c>
      <c r="T4" t="s">
        <v>88</v>
      </c>
      <c r="U4" t="s">
        <v>89</v>
      </c>
      <c r="V4" t="s">
        <v>90</v>
      </c>
      <c r="W4" t="s">
        <v>91</v>
      </c>
      <c r="Y4" s="4" t="s">
        <v>92</v>
      </c>
      <c r="Z4" t="s">
        <v>93</v>
      </c>
      <c r="AA4" s="4" t="s">
        <v>94</v>
      </c>
      <c r="AB4" t="s">
        <v>95</v>
      </c>
      <c r="AU4" t="s">
        <v>96</v>
      </c>
      <c r="AW4" s="19" t="s">
        <v>97</v>
      </c>
      <c r="AX4" s="245" t="s">
        <v>60</v>
      </c>
      <c r="AY4" s="247" t="s">
        <v>61</v>
      </c>
    </row>
    <row r="5" spans="2:52">
      <c r="B5" t="s">
        <v>98</v>
      </c>
      <c r="K5">
        <v>1005</v>
      </c>
      <c r="S5" t="s">
        <v>99</v>
      </c>
      <c r="T5" t="s">
        <v>100</v>
      </c>
      <c r="V5" t="s">
        <v>101</v>
      </c>
      <c r="W5" t="s">
        <v>102</v>
      </c>
      <c r="Z5" t="s">
        <v>103</v>
      </c>
      <c r="AA5" t="s">
        <v>104</v>
      </c>
      <c r="AB5" t="s">
        <v>105</v>
      </c>
      <c r="AU5" t="s">
        <v>106</v>
      </c>
      <c r="AW5" s="19" t="s">
        <v>107</v>
      </c>
      <c r="AX5" s="245" t="s">
        <v>60</v>
      </c>
      <c r="AY5" s="247" t="s">
        <v>61</v>
      </c>
    </row>
    <row r="6" spans="2:52">
      <c r="B6" t="s">
        <v>108</v>
      </c>
      <c r="K6">
        <v>1006</v>
      </c>
      <c r="S6" t="s">
        <v>109</v>
      </c>
      <c r="T6" t="s">
        <v>109</v>
      </c>
      <c r="V6" t="s">
        <v>110</v>
      </c>
      <c r="W6" t="s">
        <v>111</v>
      </c>
      <c r="Z6" t="s">
        <v>112</v>
      </c>
      <c r="AA6" t="s">
        <v>113</v>
      </c>
      <c r="AB6" t="s">
        <v>114</v>
      </c>
      <c r="AU6" t="s">
        <v>115</v>
      </c>
      <c r="AW6" s="19" t="s">
        <v>116</v>
      </c>
      <c r="AX6" s="245" t="s">
        <v>60</v>
      </c>
      <c r="AY6" s="247" t="s">
        <v>61</v>
      </c>
    </row>
    <row r="7" spans="2:52">
      <c r="B7" t="s">
        <v>117</v>
      </c>
      <c r="K7">
        <v>1007</v>
      </c>
      <c r="S7" t="s">
        <v>118</v>
      </c>
      <c r="T7" t="s">
        <v>118</v>
      </c>
      <c r="V7" t="s">
        <v>119</v>
      </c>
      <c r="Z7" t="s">
        <v>120</v>
      </c>
      <c r="AA7" t="s">
        <v>121</v>
      </c>
      <c r="AB7" t="s">
        <v>122</v>
      </c>
      <c r="AU7" t="s">
        <v>123</v>
      </c>
      <c r="AW7" s="19" t="s">
        <v>124</v>
      </c>
      <c r="AX7" s="245" t="s">
        <v>60</v>
      </c>
      <c r="AY7" s="247" t="s">
        <v>61</v>
      </c>
    </row>
    <row r="8" spans="2:52" ht="13.5" customHeight="1">
      <c r="K8">
        <v>1008</v>
      </c>
      <c r="T8" t="s">
        <v>125</v>
      </c>
      <c r="Z8" t="s">
        <v>126</v>
      </c>
      <c r="AA8" t="s">
        <v>127</v>
      </c>
      <c r="AB8" t="s">
        <v>128</v>
      </c>
      <c r="AU8" t="s">
        <v>129</v>
      </c>
      <c r="AW8" s="19" t="s">
        <v>130</v>
      </c>
      <c r="AX8" s="245" t="s">
        <v>60</v>
      </c>
      <c r="AY8" s="247" t="s">
        <v>131</v>
      </c>
    </row>
    <row r="9" spans="2:52">
      <c r="K9">
        <v>1009</v>
      </c>
      <c r="T9" t="s">
        <v>132</v>
      </c>
      <c r="Z9" t="s">
        <v>133</v>
      </c>
      <c r="AA9" t="s">
        <v>134</v>
      </c>
      <c r="AB9" t="s">
        <v>135</v>
      </c>
      <c r="AU9" t="s">
        <v>136</v>
      </c>
      <c r="AW9" s="19" t="s">
        <v>137</v>
      </c>
      <c r="AX9" s="245" t="s">
        <v>60</v>
      </c>
      <c r="AY9" s="247" t="s">
        <v>131</v>
      </c>
    </row>
    <row r="10" spans="2:52">
      <c r="K10">
        <v>1010</v>
      </c>
      <c r="T10" t="s">
        <v>138</v>
      </c>
      <c r="Z10" t="s">
        <v>139</v>
      </c>
      <c r="AA10" t="s">
        <v>140</v>
      </c>
      <c r="AB10" t="s">
        <v>141</v>
      </c>
      <c r="AU10" t="s">
        <v>142</v>
      </c>
      <c r="AW10" s="19" t="s">
        <v>143</v>
      </c>
      <c r="AX10" s="245" t="s">
        <v>60</v>
      </c>
      <c r="AY10" s="247" t="s">
        <v>131</v>
      </c>
    </row>
    <row r="11" spans="2:52">
      <c r="K11">
        <v>1011</v>
      </c>
      <c r="T11" t="s">
        <v>144</v>
      </c>
      <c r="Z11" t="s">
        <v>145</v>
      </c>
      <c r="AA11" t="s">
        <v>146</v>
      </c>
      <c r="AB11" t="s">
        <v>147</v>
      </c>
      <c r="AU11" t="s">
        <v>148</v>
      </c>
      <c r="AW11" s="19" t="s">
        <v>149</v>
      </c>
      <c r="AX11" s="245" t="s">
        <v>60</v>
      </c>
      <c r="AY11" s="247" t="s">
        <v>131</v>
      </c>
    </row>
    <row r="12" spans="2:52">
      <c r="K12">
        <v>1012</v>
      </c>
      <c r="Z12" t="s">
        <v>150</v>
      </c>
      <c r="AA12" t="s">
        <v>151</v>
      </c>
      <c r="AU12" t="s">
        <v>152</v>
      </c>
      <c r="AW12" s="19" t="s">
        <v>153</v>
      </c>
      <c r="AX12" s="245" t="s">
        <v>60</v>
      </c>
      <c r="AY12" s="247" t="s">
        <v>131</v>
      </c>
    </row>
    <row r="13" spans="2:52">
      <c r="K13">
        <v>1013</v>
      </c>
      <c r="Z13" t="s">
        <v>154</v>
      </c>
      <c r="AA13" t="s">
        <v>155</v>
      </c>
      <c r="AW13" s="19" t="s">
        <v>156</v>
      </c>
      <c r="AX13" s="245" t="s">
        <v>60</v>
      </c>
      <c r="AY13" s="247" t="s">
        <v>131</v>
      </c>
    </row>
    <row r="14" spans="2:52">
      <c r="K14">
        <v>1014</v>
      </c>
      <c r="AA14" t="s">
        <v>157</v>
      </c>
      <c r="AW14" s="19" t="s">
        <v>158</v>
      </c>
      <c r="AX14" s="245" t="s">
        <v>60</v>
      </c>
      <c r="AY14" s="247" t="s">
        <v>159</v>
      </c>
    </row>
    <row r="15" spans="2:52">
      <c r="K15">
        <v>1015</v>
      </c>
      <c r="AA15" t="s">
        <v>160</v>
      </c>
      <c r="AW15" s="19" t="s">
        <v>161</v>
      </c>
      <c r="AX15" s="245" t="s">
        <v>60</v>
      </c>
      <c r="AY15" s="247" t="s">
        <v>159</v>
      </c>
    </row>
    <row r="16" spans="2:52">
      <c r="K16">
        <v>1016</v>
      </c>
      <c r="AA16" t="s">
        <v>162</v>
      </c>
      <c r="AW16" s="19" t="s">
        <v>163</v>
      </c>
      <c r="AX16" s="245" t="s">
        <v>60</v>
      </c>
      <c r="AY16" s="247" t="s">
        <v>159</v>
      </c>
    </row>
    <row r="17" spans="11:51">
      <c r="K17">
        <v>1017</v>
      </c>
      <c r="AA17" t="s">
        <v>164</v>
      </c>
      <c r="AW17" s="19" t="s">
        <v>165</v>
      </c>
      <c r="AX17" s="245" t="s">
        <v>60</v>
      </c>
      <c r="AY17" s="247" t="s">
        <v>159</v>
      </c>
    </row>
    <row r="18" spans="11:51">
      <c r="K18">
        <v>1018</v>
      </c>
      <c r="AA18" t="s">
        <v>166</v>
      </c>
      <c r="AW18" s="19" t="s">
        <v>167</v>
      </c>
      <c r="AX18" s="245" t="s">
        <v>60</v>
      </c>
      <c r="AY18" s="247" t="s">
        <v>159</v>
      </c>
    </row>
    <row r="19" spans="11:51" ht="13.5" customHeight="1">
      <c r="K19">
        <v>1019</v>
      </c>
      <c r="AA19" t="s">
        <v>168</v>
      </c>
      <c r="AW19" s="19" t="s">
        <v>169</v>
      </c>
      <c r="AX19" s="246" t="s">
        <v>170</v>
      </c>
      <c r="AY19" s="247" t="s">
        <v>171</v>
      </c>
    </row>
    <row r="20" spans="11:51">
      <c r="K20">
        <v>1020</v>
      </c>
      <c r="AW20" s="19" t="s">
        <v>172</v>
      </c>
      <c r="AX20" s="246" t="s">
        <v>170</v>
      </c>
      <c r="AY20" s="247" t="s">
        <v>171</v>
      </c>
    </row>
    <row r="21" spans="11:51">
      <c r="K21">
        <v>2001</v>
      </c>
      <c r="AW21" s="19" t="s">
        <v>173</v>
      </c>
      <c r="AX21" s="246" t="s">
        <v>170</v>
      </c>
      <c r="AY21" s="247" t="s">
        <v>171</v>
      </c>
    </row>
    <row r="22" spans="11:51" ht="13.5" customHeight="1">
      <c r="K22">
        <v>2002</v>
      </c>
      <c r="AW22" s="19" t="s">
        <v>174</v>
      </c>
      <c r="AX22" s="246" t="s">
        <v>170</v>
      </c>
      <c r="AY22" s="247" t="s">
        <v>175</v>
      </c>
    </row>
    <row r="23" spans="11:51">
      <c r="K23">
        <v>2003</v>
      </c>
      <c r="AW23" s="19" t="s">
        <v>176</v>
      </c>
      <c r="AX23" s="246" t="s">
        <v>170</v>
      </c>
      <c r="AY23" s="247" t="s">
        <v>175</v>
      </c>
    </row>
    <row r="24" spans="11:51" ht="13.5" customHeight="1">
      <c r="K24">
        <v>2004</v>
      </c>
      <c r="AW24" s="19" t="s">
        <v>177</v>
      </c>
      <c r="AX24" s="246" t="s">
        <v>170</v>
      </c>
      <c r="AY24" s="247" t="s">
        <v>178</v>
      </c>
    </row>
    <row r="25" spans="11:51">
      <c r="K25">
        <v>2005</v>
      </c>
      <c r="AW25" s="19" t="s">
        <v>179</v>
      </c>
      <c r="AX25" s="246" t="s">
        <v>170</v>
      </c>
      <c r="AY25" s="247" t="s">
        <v>178</v>
      </c>
    </row>
    <row r="26" spans="11:51" ht="13.5" customHeight="1">
      <c r="K26">
        <v>2006</v>
      </c>
      <c r="AW26" s="19" t="s">
        <v>180</v>
      </c>
      <c r="AX26" s="246" t="s">
        <v>181</v>
      </c>
      <c r="AY26" s="247" t="s">
        <v>182</v>
      </c>
    </row>
    <row r="27" spans="11:51">
      <c r="K27">
        <v>2007</v>
      </c>
      <c r="AW27" s="19" t="s">
        <v>183</v>
      </c>
      <c r="AX27" s="246" t="s">
        <v>181</v>
      </c>
      <c r="AY27" s="247" t="s">
        <v>182</v>
      </c>
    </row>
    <row r="28" spans="11:51">
      <c r="K28">
        <v>2008</v>
      </c>
      <c r="AW28" s="19" t="s">
        <v>184</v>
      </c>
      <c r="AX28" s="246" t="s">
        <v>181</v>
      </c>
      <c r="AY28" s="247" t="s">
        <v>182</v>
      </c>
    </row>
    <row r="29" spans="11:51">
      <c r="K29">
        <v>2009</v>
      </c>
      <c r="AW29" s="19" t="s">
        <v>185</v>
      </c>
      <c r="AX29" s="246" t="s">
        <v>181</v>
      </c>
      <c r="AY29" s="247" t="s">
        <v>182</v>
      </c>
    </row>
    <row r="30" spans="11:51">
      <c r="K30">
        <v>2010</v>
      </c>
      <c r="AW30" s="19" t="s">
        <v>186</v>
      </c>
      <c r="AX30" s="246" t="s">
        <v>181</v>
      </c>
      <c r="AY30" s="247" t="s">
        <v>182</v>
      </c>
    </row>
    <row r="31" spans="11:51">
      <c r="K31">
        <v>2011</v>
      </c>
      <c r="AW31" s="19" t="s">
        <v>187</v>
      </c>
      <c r="AX31" s="246" t="s">
        <v>181</v>
      </c>
      <c r="AY31" s="247" t="s">
        <v>182</v>
      </c>
    </row>
    <row r="32" spans="11:51">
      <c r="K32">
        <v>2012</v>
      </c>
      <c r="AW32" s="19" t="s">
        <v>188</v>
      </c>
      <c r="AX32" s="246" t="s">
        <v>181</v>
      </c>
      <c r="AY32" s="247" t="s">
        <v>182</v>
      </c>
    </row>
    <row r="33" spans="11:51">
      <c r="K33">
        <v>2013</v>
      </c>
      <c r="AW33" s="19" t="s">
        <v>189</v>
      </c>
      <c r="AX33" s="246" t="s">
        <v>181</v>
      </c>
      <c r="AY33" s="247" t="s">
        <v>182</v>
      </c>
    </row>
    <row r="34" spans="11:51">
      <c r="K34">
        <v>2014</v>
      </c>
      <c r="AW34" s="19" t="s">
        <v>190</v>
      </c>
      <c r="AX34" s="246" t="s">
        <v>181</v>
      </c>
      <c r="AY34" s="247" t="s">
        <v>182</v>
      </c>
    </row>
    <row r="35" spans="11:51">
      <c r="K35">
        <v>2015</v>
      </c>
      <c r="AW35" s="19" t="s">
        <v>191</v>
      </c>
      <c r="AX35" s="246" t="s">
        <v>181</v>
      </c>
      <c r="AY35" s="247" t="s">
        <v>182</v>
      </c>
    </row>
    <row r="36" spans="11:51" ht="13.5" customHeight="1">
      <c r="K36">
        <v>2016</v>
      </c>
      <c r="AW36" s="19" t="s">
        <v>192</v>
      </c>
      <c r="AX36" s="246" t="s">
        <v>181</v>
      </c>
      <c r="AY36" s="247" t="s">
        <v>193</v>
      </c>
    </row>
    <row r="37" spans="11:51">
      <c r="K37">
        <v>2017</v>
      </c>
      <c r="AW37" s="19" t="s">
        <v>194</v>
      </c>
      <c r="AX37" s="246" t="s">
        <v>181</v>
      </c>
      <c r="AY37" s="247" t="s">
        <v>193</v>
      </c>
    </row>
    <row r="38" spans="11:51">
      <c r="K38">
        <v>2018</v>
      </c>
      <c r="AW38" s="19" t="s">
        <v>195</v>
      </c>
      <c r="AX38" s="246" t="s">
        <v>181</v>
      </c>
      <c r="AY38" s="247" t="s">
        <v>193</v>
      </c>
    </row>
    <row r="39" spans="11:51" ht="13.5" customHeight="1">
      <c r="K39">
        <v>2019</v>
      </c>
      <c r="AW39" s="19" t="s">
        <v>196</v>
      </c>
      <c r="AX39" s="246" t="s">
        <v>197</v>
      </c>
      <c r="AY39" s="247" t="s">
        <v>198</v>
      </c>
    </row>
    <row r="40" spans="11:51">
      <c r="K40">
        <v>2020</v>
      </c>
      <c r="AW40" s="19" t="s">
        <v>199</v>
      </c>
      <c r="AX40" s="246" t="s">
        <v>197</v>
      </c>
      <c r="AY40" s="247" t="s">
        <v>198</v>
      </c>
    </row>
    <row r="41" spans="11:51">
      <c r="AW41" s="19" t="s">
        <v>200</v>
      </c>
      <c r="AX41" s="246" t="s">
        <v>197</v>
      </c>
      <c r="AY41" s="247" t="s">
        <v>198</v>
      </c>
    </row>
    <row r="42" spans="11:51">
      <c r="AW42" s="19" t="s">
        <v>201</v>
      </c>
      <c r="AX42" s="246" t="s">
        <v>197</v>
      </c>
      <c r="AY42" s="247" t="s">
        <v>198</v>
      </c>
    </row>
    <row r="43" spans="11:51">
      <c r="AW43" s="19" t="s">
        <v>202</v>
      </c>
      <c r="AX43" s="246" t="s">
        <v>197</v>
      </c>
      <c r="AY43" s="247" t="s">
        <v>203</v>
      </c>
    </row>
    <row r="44" spans="11:51" ht="13.8" thickBot="1">
      <c r="AW44" s="21" t="s">
        <v>204</v>
      </c>
      <c r="AX44" s="246" t="s">
        <v>197</v>
      </c>
      <c r="AY44" s="247" t="s">
        <v>203</v>
      </c>
    </row>
  </sheetData>
  <phoneticPr fontId="19"/>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34"/>
  <sheetViews>
    <sheetView showGridLines="0" view="pageBreakPreview" zoomScale="70" zoomScaleNormal="100" zoomScaleSheetLayoutView="7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734"/>
      <c r="E7" s="1734"/>
      <c r="F7" s="1734"/>
      <c r="G7" s="1734"/>
      <c r="H7" s="1734"/>
      <c r="I7" s="1734"/>
      <c r="J7" s="1734"/>
      <c r="K7" s="49"/>
    </row>
    <row r="8" spans="1:11" s="3" customFormat="1" ht="26.25" customHeight="1">
      <c r="A8" s="1736" t="s">
        <v>507</v>
      </c>
      <c r="B8" s="1737"/>
      <c r="C8" s="1733">
        <f>'申請書・総括票（共通）'!D42</f>
        <v>0</v>
      </c>
      <c r="D8" s="1734"/>
      <c r="E8" s="1734"/>
      <c r="F8" s="1735"/>
      <c r="G8" s="166" t="s">
        <v>508</v>
      </c>
      <c r="H8" s="1740">
        <f>'申請書・総括票（共通）'!A42</f>
        <v>2001</v>
      </c>
      <c r="I8" s="1741"/>
      <c r="J8" s="1742"/>
      <c r="K8" s="167"/>
    </row>
    <row r="9" spans="1:11" s="3" customFormat="1" ht="26.25" customHeight="1">
      <c r="A9" s="1738"/>
      <c r="B9" s="1739"/>
      <c r="C9" s="1733"/>
      <c r="D9" s="1734"/>
      <c r="E9" s="1734"/>
      <c r="F9" s="1735"/>
      <c r="G9" s="168" t="s">
        <v>818</v>
      </c>
      <c r="H9" s="1740">
        <f>'申請書・総括票（共通）'!B42</f>
        <v>0</v>
      </c>
      <c r="I9" s="1741"/>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375"/>
      <c r="G13" s="1751" t="s">
        <v>822</v>
      </c>
      <c r="H13" s="1751"/>
      <c r="I13" s="1751"/>
      <c r="J13" s="1752"/>
      <c r="K13" s="49"/>
    </row>
    <row r="14" spans="1:11" s="3" customFormat="1" ht="27" customHeight="1">
      <c r="A14" s="172"/>
      <c r="B14" s="1753"/>
      <c r="C14" s="1753"/>
      <c r="D14" s="1754"/>
      <c r="E14" s="232" t="s">
        <v>823</v>
      </c>
      <c r="F14" s="375"/>
      <c r="G14" s="1751" t="s">
        <v>822</v>
      </c>
      <c r="H14" s="1751"/>
      <c r="I14" s="1751"/>
      <c r="J14" s="1752"/>
      <c r="K14" s="49"/>
    </row>
    <row r="15" spans="1:11" s="3" customFormat="1" ht="27" customHeight="1">
      <c r="A15" s="173"/>
      <c r="B15" s="1755"/>
      <c r="C15" s="1755"/>
      <c r="D15" s="1756"/>
      <c r="E15" s="171" t="s">
        <v>824</v>
      </c>
      <c r="F15" s="375"/>
      <c r="G15" s="1751" t="s">
        <v>822</v>
      </c>
      <c r="H15" s="1751"/>
      <c r="I15" s="1751"/>
      <c r="J15" s="1751"/>
      <c r="K15" s="49"/>
    </row>
    <row r="16" spans="1:11" s="3" customFormat="1" ht="21" customHeight="1">
      <c r="A16" s="172"/>
      <c r="B16" s="1746" t="s">
        <v>825</v>
      </c>
      <c r="C16" s="1746"/>
      <c r="D16" s="1747"/>
      <c r="E16" s="1748"/>
      <c r="F16" s="1749"/>
      <c r="G16" s="1749"/>
      <c r="H16" s="1749"/>
      <c r="I16" s="1749"/>
      <c r="J16" s="1750"/>
      <c r="K16" s="45"/>
    </row>
    <row r="17" spans="1:21" s="3" customFormat="1" ht="27" customHeight="1">
      <c r="A17" s="170"/>
      <c r="B17" s="1746" t="s">
        <v>826</v>
      </c>
      <c r="C17" s="1746"/>
      <c r="D17" s="1747"/>
      <c r="E17" s="1748"/>
      <c r="F17" s="1749"/>
      <c r="G17" s="1749"/>
      <c r="H17" s="1749"/>
      <c r="I17" s="1749"/>
      <c r="J17" s="1750"/>
      <c r="K17" s="44"/>
    </row>
    <row r="18" spans="1:21" s="3" customFormat="1" ht="69" customHeight="1">
      <c r="A18" s="1726"/>
      <c r="B18" s="1728" t="s">
        <v>827</v>
      </c>
      <c r="C18" s="1729"/>
      <c r="D18" s="1730"/>
      <c r="E18" s="1743"/>
      <c r="F18" s="1744"/>
      <c r="G18" s="1744"/>
      <c r="H18" s="1744"/>
      <c r="I18" s="1744"/>
      <c r="J18" s="1745"/>
      <c r="K18" s="174"/>
    </row>
    <row r="19" spans="1:21" s="3" customFormat="1" ht="45.75" customHeight="1">
      <c r="A19" s="1726"/>
      <c r="B19" s="1728" t="s">
        <v>828</v>
      </c>
      <c r="C19" s="1729"/>
      <c r="D19" s="1730"/>
      <c r="E19" s="1743"/>
      <c r="F19" s="1744"/>
      <c r="G19" s="1744"/>
      <c r="H19" s="1744"/>
      <c r="I19" s="1744"/>
      <c r="J19" s="1745"/>
      <c r="K19" s="45"/>
      <c r="M19" s="1727"/>
      <c r="N19" s="507"/>
      <c r="O19" s="507"/>
      <c r="P19" s="507"/>
      <c r="Q19" s="507"/>
      <c r="R19" s="507"/>
      <c r="S19" s="507"/>
      <c r="T19" s="507"/>
      <c r="U19" s="507"/>
    </row>
    <row r="20" spans="1:21" s="3" customFormat="1" ht="69" customHeight="1">
      <c r="A20" s="175"/>
      <c r="B20" s="1728" t="s">
        <v>829</v>
      </c>
      <c r="C20" s="1729"/>
      <c r="D20" s="1730"/>
      <c r="E20" s="1743"/>
      <c r="F20" s="1744"/>
      <c r="G20" s="1744"/>
      <c r="H20" s="1744"/>
      <c r="I20" s="1744"/>
      <c r="J20" s="1745"/>
      <c r="K20" s="174"/>
    </row>
    <row r="21" spans="1:21" s="3" customFormat="1" ht="27" customHeight="1">
      <c r="A21" s="170" t="s">
        <v>830</v>
      </c>
      <c r="B21" s="1746" t="s">
        <v>831</v>
      </c>
      <c r="C21" s="1746"/>
      <c r="D21" s="1747"/>
      <c r="E21" s="1748"/>
      <c r="F21" s="1749"/>
      <c r="G21" s="1749"/>
      <c r="H21" s="1749"/>
      <c r="I21" s="1749"/>
      <c r="J21" s="1750"/>
      <c r="K21" s="176"/>
      <c r="M21" s="1727"/>
      <c r="N21" s="507"/>
      <c r="O21" s="507"/>
      <c r="P21" s="507"/>
      <c r="Q21" s="507"/>
      <c r="R21" s="507"/>
      <c r="S21" s="507"/>
      <c r="T21" s="507"/>
      <c r="U21" s="507"/>
    </row>
    <row r="22" spans="1:21" s="3" customFormat="1" ht="69" customHeight="1">
      <c r="A22" s="173"/>
      <c r="B22" s="1728" t="s">
        <v>832</v>
      </c>
      <c r="C22" s="1729"/>
      <c r="D22" s="1730"/>
      <c r="E22" s="1743"/>
      <c r="F22" s="1744"/>
      <c r="G22" s="1744"/>
      <c r="H22" s="1744"/>
      <c r="I22" s="1744"/>
      <c r="J22" s="1745"/>
      <c r="K22" s="174"/>
    </row>
    <row r="23" spans="1:21" s="3" customFormat="1" ht="45" customHeight="1">
      <c r="A23" s="310"/>
      <c r="B23" s="1813" t="s">
        <v>833</v>
      </c>
      <c r="C23" s="1814"/>
      <c r="D23" s="1815"/>
      <c r="E23" s="1820" t="s">
        <v>834</v>
      </c>
      <c r="F23" s="1820"/>
      <c r="G23" s="1821"/>
      <c r="H23" s="1822"/>
      <c r="I23" s="1823"/>
      <c r="J23" s="1824"/>
      <c r="K23" s="174"/>
    </row>
    <row r="24" spans="1:21" s="3" customFormat="1" ht="63" customHeight="1">
      <c r="A24" s="310"/>
      <c r="B24" s="1816"/>
      <c r="C24" s="1753"/>
      <c r="D24" s="1754"/>
      <c r="E24" s="1825" t="s">
        <v>835</v>
      </c>
      <c r="F24" s="1820"/>
      <c r="G24" s="1820"/>
      <c r="H24" s="1820"/>
      <c r="I24" s="1820"/>
      <c r="J24" s="1821"/>
      <c r="K24" s="174"/>
    </row>
    <row r="25" spans="1:21" s="3" customFormat="1" ht="30.75" customHeight="1">
      <c r="A25" s="310"/>
      <c r="B25" s="1816"/>
      <c r="C25" s="1753"/>
      <c r="D25" s="1754"/>
      <c r="E25" s="311"/>
      <c r="F25" s="1826" t="s">
        <v>836</v>
      </c>
      <c r="G25" s="1827"/>
      <c r="H25" s="1827"/>
      <c r="I25" s="1827"/>
      <c r="J25" s="1828"/>
      <c r="K25" s="174"/>
    </row>
    <row r="26" spans="1:21" s="3" customFormat="1" ht="30.75" customHeight="1">
      <c r="A26" s="310"/>
      <c r="B26" s="1816"/>
      <c r="C26" s="1753"/>
      <c r="D26" s="1754"/>
      <c r="E26" s="311"/>
      <c r="F26" s="1826" t="s">
        <v>837</v>
      </c>
      <c r="G26" s="1827"/>
      <c r="H26" s="1827"/>
      <c r="I26" s="1827"/>
      <c r="J26" s="1828"/>
      <c r="K26" s="174"/>
    </row>
    <row r="27" spans="1:21" s="3" customFormat="1" ht="30.75" customHeight="1">
      <c r="A27" s="310"/>
      <c r="B27" s="1816"/>
      <c r="C27" s="1753"/>
      <c r="D27" s="1754"/>
      <c r="E27" s="311"/>
      <c r="F27" s="1826" t="s">
        <v>838</v>
      </c>
      <c r="G27" s="1827"/>
      <c r="H27" s="1827"/>
      <c r="I27" s="1827"/>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664"/>
      <c r="E37" s="1664"/>
      <c r="F37" s="1664"/>
      <c r="G37" s="1664"/>
      <c r="H37" s="1664"/>
      <c r="I37" s="1664"/>
      <c r="J37" s="1665"/>
    </row>
    <row r="38" spans="1:26" ht="27.75" customHeight="1">
      <c r="B38" s="1799" t="s">
        <v>842</v>
      </c>
      <c r="C38" s="1801">
        <f>'申請書・総括票（共通）'!D42</f>
        <v>0</v>
      </c>
      <c r="D38" s="1802"/>
      <c r="E38" s="1802"/>
      <c r="F38" s="1803"/>
      <c r="G38" s="166" t="s">
        <v>508</v>
      </c>
      <c r="H38" s="1660">
        <f>'申請書・総括票（共通）'!A42</f>
        <v>2001</v>
      </c>
      <c r="I38" s="1661"/>
      <c r="J38" s="1807"/>
    </row>
    <row r="39" spans="1:26" ht="27.75" customHeight="1">
      <c r="B39" s="1800"/>
      <c r="C39" s="1804"/>
      <c r="D39" s="1805"/>
      <c r="E39" s="1805"/>
      <c r="F39" s="1806"/>
      <c r="G39" s="168" t="s">
        <v>818</v>
      </c>
      <c r="H39" s="1808">
        <f>'申請書・総括票（共通）'!B42</f>
        <v>0</v>
      </c>
      <c r="I39" s="180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個票ｰ2001!B237</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36"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687"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672" t="s">
        <v>857</v>
      </c>
      <c r="G59" s="1673"/>
      <c r="H59" s="1673"/>
      <c r="I59" s="1673"/>
      <c r="J59" s="1674"/>
    </row>
    <row r="60" spans="1:26" ht="30" customHeight="1">
      <c r="B60" s="1667"/>
      <c r="C60" s="160"/>
      <c r="D60" s="190" t="s">
        <v>854</v>
      </c>
      <c r="E60" s="157"/>
      <c r="F60" s="1678"/>
      <c r="G60" s="1678"/>
      <c r="H60" s="1679"/>
      <c r="I60" s="1679"/>
      <c r="J60" s="1680"/>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37"/>
      <c r="C76" s="337"/>
      <c r="D76" s="337"/>
      <c r="E76" s="337"/>
      <c r="F76" s="337"/>
      <c r="G76" s="337"/>
      <c r="H76" s="337"/>
      <c r="I76" s="337"/>
      <c r="J76" s="337"/>
      <c r="K76" s="337"/>
    </row>
    <row r="77" spans="2:11" ht="33.75" customHeight="1">
      <c r="B77" s="202" t="s">
        <v>844</v>
      </c>
      <c r="C77" s="1663">
        <f>個票ｰ2001!B238</f>
        <v>0</v>
      </c>
      <c r="D77" s="1664"/>
      <c r="E77" s="1664"/>
      <c r="F77" s="1665"/>
      <c r="G77" s="203" t="s">
        <v>845</v>
      </c>
      <c r="H77" s="1660">
        <v>2</v>
      </c>
      <c r="I77" s="1661"/>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36"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687"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672" t="s">
        <v>857</v>
      </c>
      <c r="G92" s="1673"/>
      <c r="H92" s="1673"/>
      <c r="I92" s="1673"/>
      <c r="J92" s="1674"/>
    </row>
    <row r="93" spans="2:10" ht="30" customHeight="1" outlineLevel="1">
      <c r="B93" s="1667"/>
      <c r="C93" s="160"/>
      <c r="D93" s="190" t="s">
        <v>854</v>
      </c>
      <c r="E93" s="157"/>
      <c r="F93" s="1678"/>
      <c r="G93" s="1678"/>
      <c r="H93" s="1679"/>
      <c r="I93" s="1679"/>
      <c r="J93" s="1680"/>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個票ｰ2001!B241</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36"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687"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672" t="s">
        <v>857</v>
      </c>
      <c r="G128" s="1673"/>
      <c r="H128" s="1673"/>
      <c r="I128" s="1673"/>
      <c r="J128" s="1674"/>
    </row>
    <row r="129" spans="1:26" ht="30" customHeight="1" outlineLevel="1">
      <c r="B129" s="1667"/>
      <c r="C129" s="160"/>
      <c r="D129" s="190" t="s">
        <v>854</v>
      </c>
      <c r="E129" s="157"/>
      <c r="F129" s="1678"/>
      <c r="G129" s="1678"/>
      <c r="H129" s="1679"/>
      <c r="I129" s="1679"/>
      <c r="J129" s="1680"/>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37"/>
      <c r="C146" s="337"/>
      <c r="D146" s="337"/>
      <c r="E146" s="337"/>
      <c r="F146" s="337"/>
      <c r="G146" s="337"/>
      <c r="H146" s="337"/>
      <c r="I146" s="337"/>
      <c r="J146" s="337"/>
      <c r="K146" s="337"/>
    </row>
    <row r="147" spans="2:11" ht="33.75" customHeight="1">
      <c r="B147" s="202" t="s">
        <v>844</v>
      </c>
      <c r="C147" s="1663">
        <f>個票ｰ2001!B242</f>
        <v>0</v>
      </c>
      <c r="D147" s="1664"/>
      <c r="E147" s="1664"/>
      <c r="F147" s="1665"/>
      <c r="G147" s="203" t="s">
        <v>845</v>
      </c>
      <c r="H147" s="1660">
        <v>12</v>
      </c>
      <c r="I147" s="1661"/>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36"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687"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672" t="s">
        <v>857</v>
      </c>
      <c r="G161" s="1673"/>
      <c r="H161" s="1673"/>
      <c r="I161" s="1673"/>
      <c r="J161" s="1674"/>
    </row>
    <row r="162" spans="1:26" ht="30" customHeight="1" outlineLevel="1">
      <c r="B162" s="1667"/>
      <c r="C162" s="160"/>
      <c r="D162" s="190" t="s">
        <v>854</v>
      </c>
      <c r="E162" s="157"/>
      <c r="F162" s="1678"/>
      <c r="G162" s="1678"/>
      <c r="H162" s="1679"/>
      <c r="I162" s="1679"/>
      <c r="J162" s="1680"/>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個票ｰ2001!B243</f>
        <v>0</v>
      </c>
      <c r="D179" s="1664"/>
      <c r="E179" s="1664"/>
      <c r="F179" s="1665"/>
      <c r="G179" s="203" t="s">
        <v>845</v>
      </c>
      <c r="H179" s="1660">
        <v>13</v>
      </c>
      <c r="I179" s="1661"/>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36"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793"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672" t="s">
        <v>857</v>
      </c>
      <c r="G193" s="1673"/>
      <c r="H193" s="1673"/>
      <c r="I193" s="1673"/>
      <c r="J193" s="1674"/>
    </row>
    <row r="194" spans="1:26" ht="30" customHeight="1" outlineLevel="1">
      <c r="B194" s="1667"/>
      <c r="C194" s="160"/>
      <c r="D194" s="190" t="s">
        <v>854</v>
      </c>
      <c r="E194" s="157"/>
      <c r="F194" s="1678"/>
      <c r="G194" s="1678"/>
      <c r="H194" s="1679"/>
      <c r="I194" s="1679"/>
      <c r="J194" s="1680"/>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個票ｰ2001!B244</f>
        <v>0</v>
      </c>
      <c r="D211" s="1664"/>
      <c r="E211" s="1664"/>
      <c r="F211" s="1665"/>
      <c r="G211" s="203" t="s">
        <v>845</v>
      </c>
      <c r="H211" s="1660">
        <v>14</v>
      </c>
      <c r="I211" s="1661"/>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36"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687"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672" t="s">
        <v>857</v>
      </c>
      <c r="G225" s="1673"/>
      <c r="H225" s="1673"/>
      <c r="I225" s="1673"/>
      <c r="J225" s="1674"/>
    </row>
    <row r="226" spans="1:26" ht="30" customHeight="1" outlineLevel="1">
      <c r="B226" s="1667"/>
      <c r="C226" s="160"/>
      <c r="D226" s="190" t="s">
        <v>854</v>
      </c>
      <c r="E226" s="157"/>
      <c r="F226" s="1678"/>
      <c r="G226" s="1678"/>
      <c r="H226" s="1679"/>
      <c r="I226" s="1679"/>
      <c r="J226" s="1680"/>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37"/>
      <c r="C243" s="337"/>
      <c r="D243" s="337"/>
      <c r="E243" s="337"/>
      <c r="F243" s="337"/>
      <c r="G243" s="337"/>
      <c r="H243" s="337"/>
      <c r="I243" s="337"/>
      <c r="J243" s="337"/>
      <c r="K243" s="337"/>
    </row>
    <row r="244" spans="2:11" ht="33.75" customHeight="1">
      <c r="B244" s="202" t="s">
        <v>844</v>
      </c>
      <c r="C244" s="1663">
        <f>個票ｰ2001!B245</f>
        <v>0</v>
      </c>
      <c r="D244" s="1664"/>
      <c r="E244" s="1664"/>
      <c r="F244" s="1665"/>
      <c r="G244" s="203" t="s">
        <v>845</v>
      </c>
      <c r="H244" s="1660">
        <v>15</v>
      </c>
      <c r="I244" s="1661"/>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36"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687"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672" t="s">
        <v>857</v>
      </c>
      <c r="G258" s="1673"/>
      <c r="H258" s="1673"/>
      <c r="I258" s="1673"/>
      <c r="J258" s="1674"/>
    </row>
    <row r="259" spans="1:26" ht="30" customHeight="1" outlineLevel="1">
      <c r="B259" s="1667"/>
      <c r="C259" s="160"/>
      <c r="D259" s="190" t="s">
        <v>854</v>
      </c>
      <c r="E259" s="157"/>
      <c r="F259" s="1675"/>
      <c r="G259" s="1675"/>
      <c r="H259" s="1676"/>
      <c r="I259" s="1676"/>
      <c r="J259" s="167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個票ｰ2001!B246</f>
        <v>0</v>
      </c>
      <c r="D276" s="1664"/>
      <c r="E276" s="1664"/>
      <c r="F276" s="1665"/>
      <c r="G276" s="203" t="s">
        <v>845</v>
      </c>
      <c r="H276" s="1660">
        <v>16</v>
      </c>
      <c r="I276" s="1661"/>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36"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687"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672" t="s">
        <v>857</v>
      </c>
      <c r="G290" s="1673"/>
      <c r="H290" s="1673"/>
      <c r="I290" s="1673"/>
      <c r="J290" s="1674"/>
    </row>
    <row r="291" spans="1:26" ht="30" customHeight="1" outlineLevel="1">
      <c r="B291" s="1667"/>
      <c r="C291" s="160"/>
      <c r="D291" s="190" t="s">
        <v>854</v>
      </c>
      <c r="E291" s="157"/>
      <c r="F291" s="1675"/>
      <c r="G291" s="1675"/>
      <c r="H291" s="1676"/>
      <c r="I291" s="1676"/>
      <c r="J291" s="167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個票ｰ2001!B247</f>
        <v>0</v>
      </c>
      <c r="D308" s="1664"/>
      <c r="E308" s="1664"/>
      <c r="F308" s="1665"/>
      <c r="G308" s="203" t="s">
        <v>845</v>
      </c>
      <c r="H308" s="1660">
        <v>17</v>
      </c>
      <c r="I308" s="1661"/>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36"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687"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672" t="s">
        <v>857</v>
      </c>
      <c r="G322" s="1673"/>
      <c r="H322" s="1673"/>
      <c r="I322" s="1673"/>
      <c r="J322" s="1674"/>
    </row>
    <row r="323" spans="1:26" ht="30" customHeight="1" outlineLevel="1">
      <c r="B323" s="1667"/>
      <c r="C323" s="160"/>
      <c r="D323" s="190" t="s">
        <v>854</v>
      </c>
      <c r="E323" s="157"/>
      <c r="F323" s="1675"/>
      <c r="G323" s="1675"/>
      <c r="H323" s="1676"/>
      <c r="I323" s="1676"/>
      <c r="J323" s="167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37"/>
      <c r="C340" s="337"/>
      <c r="D340" s="337"/>
      <c r="E340" s="337"/>
      <c r="F340" s="337"/>
      <c r="G340" s="337"/>
      <c r="H340" s="337"/>
      <c r="I340" s="337"/>
      <c r="J340" s="337"/>
      <c r="K340" s="337"/>
    </row>
    <row r="341" spans="2:11" ht="33.75" customHeight="1">
      <c r="B341" s="202" t="s">
        <v>844</v>
      </c>
      <c r="C341" s="1663">
        <f>個票ｰ2001!B248</f>
        <v>0</v>
      </c>
      <c r="D341" s="1664"/>
      <c r="E341" s="1664"/>
      <c r="F341" s="1665"/>
      <c r="G341" s="203" t="s">
        <v>845</v>
      </c>
      <c r="H341" s="1660">
        <v>18</v>
      </c>
      <c r="I341" s="1661"/>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36"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687"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672" t="s">
        <v>857</v>
      </c>
      <c r="G355" s="1673"/>
      <c r="H355" s="1673"/>
      <c r="I355" s="1673"/>
      <c r="J355" s="1674"/>
    </row>
    <row r="356" spans="1:26" ht="30" customHeight="1" outlineLevel="1">
      <c r="B356" s="1667"/>
      <c r="C356" s="160"/>
      <c r="D356" s="190" t="s">
        <v>854</v>
      </c>
      <c r="E356" s="157"/>
      <c r="F356" s="1678"/>
      <c r="G356" s="1678"/>
      <c r="H356" s="1679"/>
      <c r="I356" s="1679"/>
      <c r="J356" s="1680"/>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個票ｰ2001!B249</f>
        <v>0</v>
      </c>
      <c r="D373" s="1664"/>
      <c r="E373" s="1664"/>
      <c r="F373" s="1665"/>
      <c r="G373" s="203" t="s">
        <v>845</v>
      </c>
      <c r="H373" s="1660">
        <v>19</v>
      </c>
      <c r="I373" s="1661"/>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36"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687"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672" t="s">
        <v>857</v>
      </c>
      <c r="G387" s="1673"/>
      <c r="H387" s="1673"/>
      <c r="I387" s="1673"/>
      <c r="J387" s="1674"/>
    </row>
    <row r="388" spans="1:26" ht="30" customHeight="1" outlineLevel="1">
      <c r="B388" s="1667"/>
      <c r="C388" s="160"/>
      <c r="D388" s="190" t="s">
        <v>854</v>
      </c>
      <c r="E388" s="157"/>
      <c r="F388" s="1678"/>
      <c r="G388" s="1678"/>
      <c r="H388" s="1679"/>
      <c r="I388" s="1679"/>
      <c r="J388" s="1680"/>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個票ｰ2001!B250</f>
        <v>0</v>
      </c>
      <c r="D405" s="1664"/>
      <c r="E405" s="1664"/>
      <c r="F405" s="1665"/>
      <c r="G405" s="203" t="s">
        <v>845</v>
      </c>
      <c r="H405" s="1660">
        <v>20</v>
      </c>
      <c r="I405" s="1661"/>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36"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687"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672" t="s">
        <v>857</v>
      </c>
      <c r="G419" s="1673"/>
      <c r="H419" s="1673"/>
      <c r="I419" s="1673"/>
      <c r="J419" s="1674"/>
    </row>
    <row r="420" spans="1:26" ht="30" customHeight="1" outlineLevel="1">
      <c r="B420" s="1667"/>
      <c r="C420" s="160"/>
      <c r="D420" s="190" t="s">
        <v>854</v>
      </c>
      <c r="E420" s="157"/>
      <c r="F420" s="1678"/>
      <c r="G420" s="1678"/>
      <c r="H420" s="1679"/>
      <c r="I420" s="1679"/>
      <c r="J420" s="1680"/>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 ref="B34:J34"/>
    <mergeCell ref="C406:J406"/>
    <mergeCell ref="B407:B412"/>
    <mergeCell ref="B38:B39"/>
    <mergeCell ref="C38:F39"/>
    <mergeCell ref="H38:J38"/>
    <mergeCell ref="H39:J39"/>
    <mergeCell ref="C407:E407"/>
    <mergeCell ref="F407:J407"/>
    <mergeCell ref="F388:J388"/>
    <mergeCell ref="F389:J389"/>
    <mergeCell ref="F390:J390"/>
    <mergeCell ref="F345:J345"/>
    <mergeCell ref="F321:J321"/>
    <mergeCell ref="F324:J324"/>
    <mergeCell ref="F325:J325"/>
    <mergeCell ref="F326:J326"/>
    <mergeCell ref="C309:J309"/>
    <mergeCell ref="F386:J386"/>
    <mergeCell ref="B369:J369"/>
    <mergeCell ref="C361:J363"/>
    <mergeCell ref="B364:B366"/>
    <mergeCell ref="C364:J366"/>
    <mergeCell ref="C343:E343"/>
    <mergeCell ref="F343:J343"/>
    <mergeCell ref="N424:Q424"/>
    <mergeCell ref="B413:B418"/>
    <mergeCell ref="C413:E413"/>
    <mergeCell ref="F413:J413"/>
    <mergeCell ref="F414:J414"/>
    <mergeCell ref="F415:J415"/>
    <mergeCell ref="F416:J416"/>
    <mergeCell ref="F417:J417"/>
    <mergeCell ref="F418:J418"/>
    <mergeCell ref="F421:J421"/>
    <mergeCell ref="F422:J422"/>
    <mergeCell ref="F423:J423"/>
    <mergeCell ref="C37:J37"/>
    <mergeCell ref="B22:D22"/>
    <mergeCell ref="E22:J22"/>
    <mergeCell ref="F353:J353"/>
    <mergeCell ref="F354:J354"/>
    <mergeCell ref="B336:J336"/>
    <mergeCell ref="F347:J347"/>
    <mergeCell ref="B310:B315"/>
    <mergeCell ref="C310:E310"/>
    <mergeCell ref="F310:J310"/>
    <mergeCell ref="F311:J311"/>
    <mergeCell ref="F312:J312"/>
    <mergeCell ref="F313:J313"/>
    <mergeCell ref="F314:J314"/>
    <mergeCell ref="F315:J315"/>
    <mergeCell ref="H341:J341"/>
    <mergeCell ref="B316:B321"/>
    <mergeCell ref="H31:K31"/>
    <mergeCell ref="H32:K32"/>
    <mergeCell ref="C316:E316"/>
    <mergeCell ref="F316:J316"/>
    <mergeCell ref="B225:B229"/>
    <mergeCell ref="C225:E225"/>
    <mergeCell ref="F225:J225"/>
    <mergeCell ref="B428:B430"/>
    <mergeCell ref="C428:J430"/>
    <mergeCell ref="B419:B423"/>
    <mergeCell ref="C419:E419"/>
    <mergeCell ref="F419:J419"/>
    <mergeCell ref="F420:J420"/>
    <mergeCell ref="F379:J379"/>
    <mergeCell ref="F380:J380"/>
    <mergeCell ref="B401:J401"/>
    <mergeCell ref="B425:B427"/>
    <mergeCell ref="C425:J427"/>
    <mergeCell ref="F410:J410"/>
    <mergeCell ref="F411:J411"/>
    <mergeCell ref="F412:J412"/>
    <mergeCell ref="C405:F405"/>
    <mergeCell ref="B381:B386"/>
    <mergeCell ref="C381:E381"/>
    <mergeCell ref="F381:J381"/>
    <mergeCell ref="F382:J382"/>
    <mergeCell ref="F383:J383"/>
    <mergeCell ref="F384:J384"/>
    <mergeCell ref="F385:J385"/>
    <mergeCell ref="F408:J408"/>
    <mergeCell ref="F409:J409"/>
    <mergeCell ref="N392:Q392"/>
    <mergeCell ref="B393:B395"/>
    <mergeCell ref="C393:J395"/>
    <mergeCell ref="B396:B398"/>
    <mergeCell ref="C396:J398"/>
    <mergeCell ref="B387:B391"/>
    <mergeCell ref="C387:E387"/>
    <mergeCell ref="F387:J387"/>
    <mergeCell ref="F348:J348"/>
    <mergeCell ref="F391:J391"/>
    <mergeCell ref="C374:J374"/>
    <mergeCell ref="B375:B380"/>
    <mergeCell ref="C375:E375"/>
    <mergeCell ref="F375:J375"/>
    <mergeCell ref="F376:J376"/>
    <mergeCell ref="F377:J377"/>
    <mergeCell ref="F378:J378"/>
    <mergeCell ref="C373:F373"/>
    <mergeCell ref="H373:J373"/>
    <mergeCell ref="B343:B348"/>
    <mergeCell ref="N360:Q360"/>
    <mergeCell ref="F344:J344"/>
    <mergeCell ref="F346:J346"/>
    <mergeCell ref="N327:Q327"/>
    <mergeCell ref="B328:B330"/>
    <mergeCell ref="C328:J330"/>
    <mergeCell ref="F291:J291"/>
    <mergeCell ref="F292:J292"/>
    <mergeCell ref="F293:J293"/>
    <mergeCell ref="F294:J294"/>
    <mergeCell ref="B290:B294"/>
    <mergeCell ref="C290:E290"/>
    <mergeCell ref="F290:J290"/>
    <mergeCell ref="F317:J317"/>
    <mergeCell ref="F318:J318"/>
    <mergeCell ref="F319:J319"/>
    <mergeCell ref="F320:J320"/>
    <mergeCell ref="N295:Q295"/>
    <mergeCell ref="B296:B298"/>
    <mergeCell ref="C296:J298"/>
    <mergeCell ref="B299:B301"/>
    <mergeCell ref="C299:J301"/>
    <mergeCell ref="B304:J304"/>
    <mergeCell ref="C308:F308"/>
    <mergeCell ref="H308:J308"/>
    <mergeCell ref="N230:Q230"/>
    <mergeCell ref="B231:B233"/>
    <mergeCell ref="C231:J233"/>
    <mergeCell ref="B234:B236"/>
    <mergeCell ref="C234:J236"/>
    <mergeCell ref="C245:J245"/>
    <mergeCell ref="H244:J244"/>
    <mergeCell ref="F279:J279"/>
    <mergeCell ref="N263:Q263"/>
    <mergeCell ref="B272:J272"/>
    <mergeCell ref="H276:J276"/>
    <mergeCell ref="B264:B266"/>
    <mergeCell ref="C264:J266"/>
    <mergeCell ref="B267:B269"/>
    <mergeCell ref="C267:J269"/>
    <mergeCell ref="C276:F276"/>
    <mergeCell ref="C277:J277"/>
    <mergeCell ref="B246:B251"/>
    <mergeCell ref="C246:E246"/>
    <mergeCell ref="F246:J246"/>
    <mergeCell ref="F247:J247"/>
    <mergeCell ref="F248:J248"/>
    <mergeCell ref="F249:J249"/>
    <mergeCell ref="F250:J250"/>
    <mergeCell ref="F251:J251"/>
    <mergeCell ref="C244:F244"/>
    <mergeCell ref="C278:E278"/>
    <mergeCell ref="F278:J278"/>
    <mergeCell ref="F280:J280"/>
    <mergeCell ref="F281:J281"/>
    <mergeCell ref="F282:J282"/>
    <mergeCell ref="F283:J283"/>
    <mergeCell ref="F226:J226"/>
    <mergeCell ref="F227:J227"/>
    <mergeCell ref="F228:J228"/>
    <mergeCell ref="F229:J229"/>
    <mergeCell ref="B213:B218"/>
    <mergeCell ref="C213:E213"/>
    <mergeCell ref="F213:J213"/>
    <mergeCell ref="F214:J214"/>
    <mergeCell ref="F215:J215"/>
    <mergeCell ref="F216:J216"/>
    <mergeCell ref="F217:J217"/>
    <mergeCell ref="F218:J218"/>
    <mergeCell ref="B219:B224"/>
    <mergeCell ref="C219:E219"/>
    <mergeCell ref="F219:J219"/>
    <mergeCell ref="F220:J220"/>
    <mergeCell ref="F221:J221"/>
    <mergeCell ref="F222:J222"/>
    <mergeCell ref="F223:J223"/>
    <mergeCell ref="F224:J224"/>
    <mergeCell ref="C211:F211"/>
    <mergeCell ref="C212:J212"/>
    <mergeCell ref="N198:Q198"/>
    <mergeCell ref="B199:B201"/>
    <mergeCell ref="C199:J201"/>
    <mergeCell ref="B202:B204"/>
    <mergeCell ref="C202:J204"/>
    <mergeCell ref="C180:J180"/>
    <mergeCell ref="B181:B186"/>
    <mergeCell ref="C181:E181"/>
    <mergeCell ref="F181:J181"/>
    <mergeCell ref="F182:J182"/>
    <mergeCell ref="F183:J183"/>
    <mergeCell ref="F184:J184"/>
    <mergeCell ref="F185:J185"/>
    <mergeCell ref="F186:J186"/>
    <mergeCell ref="B187:B192"/>
    <mergeCell ref="C187:E187"/>
    <mergeCell ref="F187:J187"/>
    <mergeCell ref="F188:J188"/>
    <mergeCell ref="F189:J189"/>
    <mergeCell ref="F190:J190"/>
    <mergeCell ref="F191:J191"/>
    <mergeCell ref="F192:J192"/>
    <mergeCell ref="B193:B197"/>
    <mergeCell ref="B167:B169"/>
    <mergeCell ref="C167:J169"/>
    <mergeCell ref="B170:B172"/>
    <mergeCell ref="C170:J172"/>
    <mergeCell ref="B175:J175"/>
    <mergeCell ref="H179:J179"/>
    <mergeCell ref="C179:F179"/>
    <mergeCell ref="F193:J193"/>
    <mergeCell ref="F194:J194"/>
    <mergeCell ref="F195:J195"/>
    <mergeCell ref="F196:J196"/>
    <mergeCell ref="F197:J197"/>
    <mergeCell ref="C193:E193"/>
    <mergeCell ref="B161:B165"/>
    <mergeCell ref="C161:E161"/>
    <mergeCell ref="F161:J161"/>
    <mergeCell ref="F162:J162"/>
    <mergeCell ref="F163:J163"/>
    <mergeCell ref="F164:J164"/>
    <mergeCell ref="F165:J165"/>
    <mergeCell ref="B149:B154"/>
    <mergeCell ref="C155:E155"/>
    <mergeCell ref="F155:J155"/>
    <mergeCell ref="F156:J156"/>
    <mergeCell ref="F157:J157"/>
    <mergeCell ref="F158:J158"/>
    <mergeCell ref="F159:J159"/>
    <mergeCell ref="F160:J160"/>
    <mergeCell ref="C149:E149"/>
    <mergeCell ref="F149:J149"/>
    <mergeCell ref="F150:J150"/>
    <mergeCell ref="F151:J151"/>
    <mergeCell ref="F152:J152"/>
    <mergeCell ref="F153:J153"/>
    <mergeCell ref="F154:J154"/>
    <mergeCell ref="B134:B136"/>
    <mergeCell ref="C134:J136"/>
    <mergeCell ref="B137:B139"/>
    <mergeCell ref="C137:J139"/>
    <mergeCell ref="H147:J147"/>
    <mergeCell ref="B128:B132"/>
    <mergeCell ref="F129:J129"/>
    <mergeCell ref="F130:J130"/>
    <mergeCell ref="F131:J131"/>
    <mergeCell ref="F132:J132"/>
    <mergeCell ref="C147:F147"/>
    <mergeCell ref="B142:J142"/>
    <mergeCell ref="F123:J123"/>
    <mergeCell ref="F124:J124"/>
    <mergeCell ref="F125:J125"/>
    <mergeCell ref="F126:J126"/>
    <mergeCell ref="F127:J127"/>
    <mergeCell ref="C128:E128"/>
    <mergeCell ref="F128:J128"/>
    <mergeCell ref="N166:Q166"/>
    <mergeCell ref="N133:Q133"/>
    <mergeCell ref="C148:J148"/>
    <mergeCell ref="N97:Q97"/>
    <mergeCell ref="B98:B100"/>
    <mergeCell ref="C98:J100"/>
    <mergeCell ref="B101:B103"/>
    <mergeCell ref="C101:J103"/>
    <mergeCell ref="B113:R113"/>
    <mergeCell ref="F119:J119"/>
    <mergeCell ref="F120:J120"/>
    <mergeCell ref="F95:J95"/>
    <mergeCell ref="F96:J96"/>
    <mergeCell ref="B106:J106"/>
    <mergeCell ref="C114:F114"/>
    <mergeCell ref="H114:J114"/>
    <mergeCell ref="C68:J70"/>
    <mergeCell ref="B65:B67"/>
    <mergeCell ref="B59:B63"/>
    <mergeCell ref="F59:J59"/>
    <mergeCell ref="F89:J89"/>
    <mergeCell ref="F90:J90"/>
    <mergeCell ref="H77:J77"/>
    <mergeCell ref="C65:J67"/>
    <mergeCell ref="B73:J73"/>
    <mergeCell ref="B68:B70"/>
    <mergeCell ref="C86:E86"/>
    <mergeCell ref="F86:J86"/>
    <mergeCell ref="F87:J87"/>
    <mergeCell ref="F88:J88"/>
    <mergeCell ref="F82:J82"/>
    <mergeCell ref="F83:J83"/>
    <mergeCell ref="F84:J84"/>
    <mergeCell ref="F85:J85"/>
    <mergeCell ref="B86:B91"/>
    <mergeCell ref="F91:J91"/>
    <mergeCell ref="C77:F77"/>
    <mergeCell ref="C78:J78"/>
    <mergeCell ref="B53:B58"/>
    <mergeCell ref="C53:E53"/>
    <mergeCell ref="F53:J53"/>
    <mergeCell ref="F56:J56"/>
    <mergeCell ref="F63:J63"/>
    <mergeCell ref="F62:J62"/>
    <mergeCell ref="C46:J46"/>
    <mergeCell ref="N64:Q64"/>
    <mergeCell ref="F57:J57"/>
    <mergeCell ref="F61:J61"/>
    <mergeCell ref="F52:J52"/>
    <mergeCell ref="F54:J54"/>
    <mergeCell ref="C59:E59"/>
    <mergeCell ref="F60:J60"/>
    <mergeCell ref="F55:J55"/>
    <mergeCell ref="F58:J58"/>
    <mergeCell ref="C45:J45"/>
    <mergeCell ref="F48:J48"/>
    <mergeCell ref="C44:F44"/>
    <mergeCell ref="B47:B52"/>
    <mergeCell ref="C47:E47"/>
    <mergeCell ref="F47:J47"/>
    <mergeCell ref="F49:J49"/>
    <mergeCell ref="F51:J51"/>
    <mergeCell ref="F50:J50"/>
    <mergeCell ref="H44:J44"/>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B207:J207"/>
    <mergeCell ref="B239:J239"/>
    <mergeCell ref="H211:J211"/>
    <mergeCell ref="C79:J79"/>
    <mergeCell ref="B80:B85"/>
    <mergeCell ref="C80:E80"/>
    <mergeCell ref="F80:J80"/>
    <mergeCell ref="F81:J81"/>
    <mergeCell ref="C115:J115"/>
    <mergeCell ref="B116:B121"/>
    <mergeCell ref="C116:E116"/>
    <mergeCell ref="F116:J116"/>
    <mergeCell ref="F117:J117"/>
    <mergeCell ref="F118:J118"/>
    <mergeCell ref="B92:B96"/>
    <mergeCell ref="C92:E92"/>
    <mergeCell ref="F92:J92"/>
    <mergeCell ref="F93:J93"/>
    <mergeCell ref="F94:J94"/>
    <mergeCell ref="F121:J121"/>
    <mergeCell ref="B155:B160"/>
    <mergeCell ref="B122:B127"/>
    <mergeCell ref="C122:E122"/>
    <mergeCell ref="F122:J122"/>
    <mergeCell ref="F288:J288"/>
    <mergeCell ref="F289:J289"/>
    <mergeCell ref="B284:B289"/>
    <mergeCell ref="C284:E284"/>
    <mergeCell ref="F284:J284"/>
    <mergeCell ref="F285:J285"/>
    <mergeCell ref="F286:J286"/>
    <mergeCell ref="F287:J287"/>
    <mergeCell ref="C252:E252"/>
    <mergeCell ref="F252:J252"/>
    <mergeCell ref="F253:J253"/>
    <mergeCell ref="F254:J254"/>
    <mergeCell ref="F255:J255"/>
    <mergeCell ref="F256:J256"/>
    <mergeCell ref="B258:B262"/>
    <mergeCell ref="C258:E258"/>
    <mergeCell ref="F258:J258"/>
    <mergeCell ref="F259:J259"/>
    <mergeCell ref="F260:J260"/>
    <mergeCell ref="F261:J261"/>
    <mergeCell ref="F262:J262"/>
    <mergeCell ref="B252:B257"/>
    <mergeCell ref="F257:J257"/>
    <mergeCell ref="B278:B283"/>
    <mergeCell ref="B433:J433"/>
    <mergeCell ref="H405:J405"/>
    <mergeCell ref="C341:F341"/>
    <mergeCell ref="B355:B359"/>
    <mergeCell ref="C355:E355"/>
    <mergeCell ref="F355:J355"/>
    <mergeCell ref="C322:E322"/>
    <mergeCell ref="F322:J322"/>
    <mergeCell ref="F323:J323"/>
    <mergeCell ref="F356:J356"/>
    <mergeCell ref="F357:J357"/>
    <mergeCell ref="F358:J358"/>
    <mergeCell ref="F359:J359"/>
    <mergeCell ref="B349:B354"/>
    <mergeCell ref="C349:E349"/>
    <mergeCell ref="F349:J349"/>
    <mergeCell ref="F350:J350"/>
    <mergeCell ref="F351:J351"/>
    <mergeCell ref="F352:J352"/>
    <mergeCell ref="B322:B326"/>
    <mergeCell ref="B331:B333"/>
    <mergeCell ref="C331:J333"/>
    <mergeCell ref="C342:J342"/>
    <mergeCell ref="B361:B363"/>
  </mergeCells>
  <phoneticPr fontId="19"/>
  <conditionalFormatting sqref="C7:J9 C37:J39 C44:F44 C77:F77 C114:F114 C147:F147 C179:F179 C211:F211 C244:F244 C276:F276 C308:F308 C341:F341 C373:F373 C405:F405">
    <cfRule type="cellIs" dxfId="301" priority="7" operator="equal">
      <formula>0</formula>
    </cfRule>
  </conditionalFormatting>
  <conditionalFormatting sqref="E25:J27">
    <cfRule type="expression" dxfId="300" priority="1">
      <formula>$H$23="含んでいない"</formula>
    </cfRule>
  </conditionalFormatting>
  <conditionalFormatting sqref="F28:J28">
    <cfRule type="expression" dxfId="299" priority="2">
      <formula>$E$27="○"</formula>
    </cfRule>
  </conditionalFormatting>
  <conditionalFormatting sqref="H3:K3">
    <cfRule type="cellIs" dxfId="298" priority="6" operator="equal">
      <formula>0</formula>
    </cfRule>
  </conditionalFormatting>
  <conditionalFormatting sqref="H32:K32">
    <cfRule type="cellIs" dxfId="297" priority="5" operator="equal">
      <formula>0</formula>
    </cfRule>
  </conditionalFormatting>
  <dataValidations count="10">
    <dataValidation allowBlank="1" showInputMessage="1" showErrorMessage="1" prompt="これまでの講師歴について、所属だけでなく「担当分野」まで記載。" sqref="F87:J91 F123:J127 F156:J160" xr:uid="{00000000-0002-0000-0700-000000000000}"/>
    <dataValidation allowBlank="1" showInputMessage="1" showErrorMessage="1" prompt="直近の職歴について、所属だけではなく「担当分野」も記載。" sqref="F60:J63 F93:J96 F129:J132 F162:J165" xr:uid="{00000000-0002-0000-0700-000001000000}"/>
    <dataValidation allowBlank="1" showInputMessage="1" showErrorMessage="1" prompt="当該教育訓練の内容に関係する実務経験を具体的に記載。" sqref="F48:J52 F54:J58 F81:J85 F117:J121 F150:J154" xr:uid="{00000000-0002-0000-0700-000002000000}"/>
    <dataValidation type="list" allowBlank="1" showInputMessage="1" showErrorMessage="1" sqref="E16:J16"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00000000-0002-0000-0700-000008000000}">
      <formula1>"はい（いずれにも該当しない）,いいえ（いずれかに該当する）"</formula1>
    </dataValidation>
    <dataValidation type="list" allowBlank="1" showInputMessage="1" showErrorMessage="1" sqref="H23:J23" xr:uid="{E5ADE834-9CE1-4C41-929A-F27DC59C6A16}">
      <formula1>"含んでいる,含んでいない"</formula1>
    </dataValidation>
    <dataValidation type="list" allowBlank="1" showInputMessage="1" showErrorMessage="1" sqref="E25:E27" xr:uid="{955F0C99-61BC-4FCF-9828-60B0A96379E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8"/>
  <sheetViews>
    <sheetView showGridLines="0" view="pageBreakPreview" zoomScale="85" zoomScaleNormal="100" zoomScaleSheetLayoutView="85" workbookViewId="0">
      <selection activeCell="E13" sqref="E13:R13"/>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'申請書・総括票（共通）'!D43</f>
        <v>0</v>
      </c>
      <c r="D8" s="1389"/>
      <c r="E8" s="1389"/>
      <c r="F8" s="1389"/>
      <c r="G8" s="1389"/>
      <c r="H8" s="1389"/>
      <c r="I8" s="1389"/>
      <c r="J8" s="1389"/>
      <c r="K8" s="1389"/>
      <c r="L8" s="1389"/>
      <c r="M8" s="1389"/>
      <c r="N8" s="1053" t="s">
        <v>508</v>
      </c>
      <c r="O8" s="1053"/>
      <c r="P8" s="1390">
        <f>'申請書・総括票（共通）'!A43</f>
        <v>2002</v>
      </c>
      <c r="Q8" s="1390"/>
      <c r="R8" s="1390"/>
    </row>
    <row r="9" spans="1:33" ht="36.75" customHeight="1">
      <c r="A9" s="1392" t="s">
        <v>1020</v>
      </c>
      <c r="B9" s="1393"/>
      <c r="C9" s="1394">
        <f>'申請書・総括票（共通）'!B43</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983</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IF(COUNTIF(ロール対応表ｰ2002!$D$58:$S$58,F52)=0,"【ERROR正しいロールを選択してください】","")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IF(COUNTIF(ロール対応表ｰ2002!$D$59:$S$59,F54)=0,"【ERROR正しいロールを選択してください】","")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984</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869</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IF(ロール対応表ｰ2002!$T$57=0,"","「ロール対応表」シートと一致していないスキル項目があります")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uZ4eRJDZqf2XVXZXTknLAGQBdQqCwdjL4R48/eF2Db520W6t/jGcZ6jmONTl55AOaH+A1PxAkWtc9IVP5obb8Q==" saltValue="0h/6OwIj/puBzXPuEhjsbA==" spinCount="100000" sheet="1" formatCells="0" formatRows="0" insertRows="0" selectLockedCells="1"/>
  <mergeCells count="708">
    <mergeCell ref="M14:N14"/>
    <mergeCell ref="A13:D13"/>
    <mergeCell ref="E13:R13"/>
    <mergeCell ref="O1:R1"/>
    <mergeCell ref="O2:R2"/>
    <mergeCell ref="O3:R3"/>
    <mergeCell ref="A5:R5"/>
    <mergeCell ref="A7:B7"/>
    <mergeCell ref="C7:R7"/>
    <mergeCell ref="A8:B8"/>
    <mergeCell ref="C8:M8"/>
    <mergeCell ref="N8:O8"/>
    <mergeCell ref="P8:R8"/>
    <mergeCell ref="O14:R14"/>
    <mergeCell ref="A9:B9"/>
    <mergeCell ref="C9:I9"/>
    <mergeCell ref="J9:K9"/>
    <mergeCell ref="L9:R9"/>
    <mergeCell ref="A15:D18"/>
    <mergeCell ref="F15:H15"/>
    <mergeCell ref="E16:E18"/>
    <mergeCell ref="F16:H16"/>
    <mergeCell ref="F17:H17"/>
    <mergeCell ref="F18:H18"/>
    <mergeCell ref="A14:D14"/>
    <mergeCell ref="I14:L14"/>
    <mergeCell ref="F14:H14"/>
    <mergeCell ref="I15:L16"/>
    <mergeCell ref="P23:R23"/>
    <mergeCell ref="F23:G23"/>
    <mergeCell ref="N23:O23"/>
    <mergeCell ref="A19:D20"/>
    <mergeCell ref="A21:D21"/>
    <mergeCell ref="E21:H21"/>
    <mergeCell ref="A22:D22"/>
    <mergeCell ref="E22:G22"/>
    <mergeCell ref="I22:L22"/>
    <mergeCell ref="M22:N22"/>
    <mergeCell ref="O22:R22"/>
    <mergeCell ref="A23:D25"/>
    <mergeCell ref="I23:L25"/>
    <mergeCell ref="F24:G24"/>
    <mergeCell ref="N24:O24"/>
    <mergeCell ref="P24:R24"/>
    <mergeCell ref="F25:G25"/>
    <mergeCell ref="N25:O25"/>
    <mergeCell ref="P25:R25"/>
    <mergeCell ref="A50:D54"/>
    <mergeCell ref="E50:R51"/>
    <mergeCell ref="F52:R52"/>
    <mergeCell ref="E33:H33"/>
    <mergeCell ref="I33:L33"/>
    <mergeCell ref="M33:P33"/>
    <mergeCell ref="E34:H34"/>
    <mergeCell ref="I34:L34"/>
    <mergeCell ref="M34:P34"/>
    <mergeCell ref="E53:R53"/>
    <mergeCell ref="F54:R54"/>
    <mergeCell ref="A37:D37"/>
    <mergeCell ref="E37:R37"/>
    <mergeCell ref="A40:R40"/>
    <mergeCell ref="A41:R41"/>
    <mergeCell ref="A42:R44"/>
    <mergeCell ref="A45:R45"/>
    <mergeCell ref="A47:C48"/>
    <mergeCell ref="D47:R48"/>
    <mergeCell ref="A49:R49"/>
    <mergeCell ref="K73:R73"/>
    <mergeCell ref="E67:R67"/>
    <mergeCell ref="E64:R64"/>
    <mergeCell ref="A55:D61"/>
    <mergeCell ref="E55:O55"/>
    <mergeCell ref="P55:R55"/>
    <mergeCell ref="E56:R56"/>
    <mergeCell ref="F59:R59"/>
    <mergeCell ref="F60:R60"/>
    <mergeCell ref="F61:R61"/>
    <mergeCell ref="A64:D65"/>
    <mergeCell ref="F65:R65"/>
    <mergeCell ref="A66:D67"/>
    <mergeCell ref="F57:R57"/>
    <mergeCell ref="F58:R58"/>
    <mergeCell ref="E66:R66"/>
    <mergeCell ref="A68:D72"/>
    <mergeCell ref="E68:R68"/>
    <mergeCell ref="E69:G69"/>
    <mergeCell ref="H69:R69"/>
    <mergeCell ref="E70:R70"/>
    <mergeCell ref="E71:G71"/>
    <mergeCell ref="H71:R71"/>
    <mergeCell ref="E72:R72"/>
    <mergeCell ref="A85:A90"/>
    <mergeCell ref="B85:F90"/>
    <mergeCell ref="G85:K90"/>
    <mergeCell ref="L85:M89"/>
    <mergeCell ref="N85:N90"/>
    <mergeCell ref="O85:O90"/>
    <mergeCell ref="Q78:R78"/>
    <mergeCell ref="S78:T78"/>
    <mergeCell ref="Q79:R79"/>
    <mergeCell ref="S79:T79"/>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Q92:R92"/>
    <mergeCell ref="S92:T92"/>
    <mergeCell ref="Q93:R93"/>
    <mergeCell ref="S93:T93"/>
    <mergeCell ref="Q98:R98"/>
    <mergeCell ref="S98:T98"/>
    <mergeCell ref="Q99:R99"/>
    <mergeCell ref="S99:T99"/>
    <mergeCell ref="Q82:R82"/>
    <mergeCell ref="S82:T82"/>
    <mergeCell ref="Q88:R88"/>
    <mergeCell ref="S88:T88"/>
    <mergeCell ref="S95:T95"/>
    <mergeCell ref="Q96:R96"/>
    <mergeCell ref="S96:T96"/>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6:R116"/>
    <mergeCell ref="S116:T116"/>
    <mergeCell ref="Q117:R117"/>
    <mergeCell ref="S117:T117"/>
    <mergeCell ref="Q122:R122"/>
    <mergeCell ref="S122:T122"/>
    <mergeCell ref="Q123:R123"/>
    <mergeCell ref="S123:T123"/>
    <mergeCell ref="Q106:R106"/>
    <mergeCell ref="S106:T106"/>
    <mergeCell ref="Q112:R112"/>
    <mergeCell ref="S112:T112"/>
    <mergeCell ref="Q111:R111"/>
    <mergeCell ref="S111:T111"/>
    <mergeCell ref="P157:P162"/>
    <mergeCell ref="Q149:R149"/>
    <mergeCell ref="S149:T149"/>
    <mergeCell ref="N133:N138"/>
    <mergeCell ref="Q125:R125"/>
    <mergeCell ref="S125:T125"/>
    <mergeCell ref="Q126:R126"/>
    <mergeCell ref="S126:T126"/>
    <mergeCell ref="Q127:R127"/>
    <mergeCell ref="S127:T127"/>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N145:N150"/>
    <mergeCell ref="O145:O150"/>
    <mergeCell ref="Q143:R143"/>
    <mergeCell ref="S143:T143"/>
    <mergeCell ref="Q144:R144"/>
    <mergeCell ref="S144:T144"/>
    <mergeCell ref="Q145:R145"/>
    <mergeCell ref="S145:T145"/>
    <mergeCell ref="Q146:R146"/>
    <mergeCell ref="S146:T146"/>
    <mergeCell ref="Q147:R147"/>
    <mergeCell ref="S147:T147"/>
    <mergeCell ref="P145:P150"/>
    <mergeCell ref="Q157:R157"/>
    <mergeCell ref="S157:T157"/>
    <mergeCell ref="Q152:R152"/>
    <mergeCell ref="S152:T152"/>
    <mergeCell ref="Q153:R153"/>
    <mergeCell ref="S153:T153"/>
    <mergeCell ref="V157:Z162"/>
    <mergeCell ref="Q142:R142"/>
    <mergeCell ref="S142:T142"/>
    <mergeCell ref="Q148:R148"/>
    <mergeCell ref="S148:T148"/>
    <mergeCell ref="Q158:R158"/>
    <mergeCell ref="S158:T158"/>
    <mergeCell ref="Q159:R159"/>
    <mergeCell ref="S159:T159"/>
    <mergeCell ref="V145:Z150"/>
    <mergeCell ref="A196:D196"/>
    <mergeCell ref="E196:R196"/>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190:R190"/>
    <mergeCell ref="A210:D211"/>
    <mergeCell ref="E210:R210"/>
    <mergeCell ref="E211:R211"/>
    <mergeCell ref="A214:R215"/>
    <mergeCell ref="A218:D218"/>
    <mergeCell ref="E218:R218"/>
    <mergeCell ref="A216:D216"/>
    <mergeCell ref="E216:R216"/>
    <mergeCell ref="A217:D217"/>
    <mergeCell ref="E217:R217"/>
    <mergeCell ref="I206:J206"/>
    <mergeCell ref="K206:R206"/>
    <mergeCell ref="A207:B209"/>
    <mergeCell ref="C207:D207"/>
    <mergeCell ref="C208:D209"/>
    <mergeCell ref="E208:G208"/>
    <mergeCell ref="H208:R208"/>
    <mergeCell ref="E209:G209"/>
    <mergeCell ref="H209:R209"/>
    <mergeCell ref="A239:A240"/>
    <mergeCell ref="B239:D240"/>
    <mergeCell ref="E239:J240"/>
    <mergeCell ref="K239:R240"/>
    <mergeCell ref="A228:D228"/>
    <mergeCell ref="E228:R228"/>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B243:D243"/>
    <mergeCell ref="E243:J243"/>
    <mergeCell ref="K243:R243"/>
    <mergeCell ref="B244:D244"/>
    <mergeCell ref="E244:J244"/>
    <mergeCell ref="K244:R244"/>
    <mergeCell ref="B241:D241"/>
    <mergeCell ref="E241:J241"/>
    <mergeCell ref="K241:R241"/>
    <mergeCell ref="B242:D242"/>
    <mergeCell ref="E242:J242"/>
    <mergeCell ref="K242:R242"/>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A350:D355"/>
    <mergeCell ref="E350:S351"/>
    <mergeCell ref="E352:S355"/>
    <mergeCell ref="E327:S329"/>
    <mergeCell ref="E330:S332"/>
    <mergeCell ref="E333:S335"/>
    <mergeCell ref="A333:D335"/>
    <mergeCell ref="B336:D338"/>
    <mergeCell ref="E336:S338"/>
    <mergeCell ref="A339:D341"/>
    <mergeCell ref="E339:K341"/>
    <mergeCell ref="L339:L341"/>
    <mergeCell ref="M339:S340"/>
    <mergeCell ref="A342:D343"/>
    <mergeCell ref="E342:K343"/>
    <mergeCell ref="L342:L343"/>
    <mergeCell ref="A344:D349"/>
    <mergeCell ref="E344:S345"/>
    <mergeCell ref="E346:S349"/>
    <mergeCell ref="A258:K258"/>
    <mergeCell ref="A265:E265"/>
    <mergeCell ref="A266:E267"/>
    <mergeCell ref="M267:Y277"/>
    <mergeCell ref="A269:F270"/>
    <mergeCell ref="G269:I270"/>
    <mergeCell ref="J269:J270"/>
    <mergeCell ref="A271:F272"/>
    <mergeCell ref="G271:I272"/>
    <mergeCell ref="J271:J272"/>
    <mergeCell ref="A273:F274"/>
    <mergeCell ref="G273:I274"/>
    <mergeCell ref="L258:N258"/>
    <mergeCell ref="A260:E261"/>
    <mergeCell ref="A259:K259"/>
    <mergeCell ref="L259:N259"/>
    <mergeCell ref="A254:K254"/>
    <mergeCell ref="L254:N254"/>
    <mergeCell ref="A255:K255"/>
    <mergeCell ref="L255:N255"/>
    <mergeCell ref="A253:N253"/>
    <mergeCell ref="A256:K256"/>
    <mergeCell ref="L256:N256"/>
    <mergeCell ref="A257:K257"/>
    <mergeCell ref="L257:N257"/>
    <mergeCell ref="M15:R16"/>
    <mergeCell ref="A38:R38"/>
    <mergeCell ref="Q137:R137"/>
    <mergeCell ref="S137:T137"/>
    <mergeCell ref="Q138:R138"/>
    <mergeCell ref="S138:T138"/>
    <mergeCell ref="Q139:R139"/>
    <mergeCell ref="Q188:R188"/>
    <mergeCell ref="E189:R189"/>
    <mergeCell ref="A179:O179"/>
    <mergeCell ref="A180:D181"/>
    <mergeCell ref="E180:E181"/>
    <mergeCell ref="F180:R180"/>
    <mergeCell ref="F181:R181"/>
    <mergeCell ref="Q164:R164"/>
    <mergeCell ref="S164:T164"/>
    <mergeCell ref="Q165:R165"/>
    <mergeCell ref="S165:T165"/>
    <mergeCell ref="Q160:R160"/>
    <mergeCell ref="S160:T160"/>
    <mergeCell ref="Q161:R161"/>
    <mergeCell ref="S161:T161"/>
    <mergeCell ref="Q162:R162"/>
    <mergeCell ref="S162:T162"/>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A77:AC78"/>
    <mergeCell ref="A79:A84"/>
    <mergeCell ref="B79:F84"/>
    <mergeCell ref="G79:K84"/>
    <mergeCell ref="L79:M83"/>
    <mergeCell ref="N79:N84"/>
    <mergeCell ref="O79:O84"/>
    <mergeCell ref="P79:P84"/>
    <mergeCell ref="V79:Z84"/>
    <mergeCell ref="AA79:AC84"/>
    <mergeCell ref="A76:Z76"/>
    <mergeCell ref="A77:A78"/>
    <mergeCell ref="B77:F78"/>
    <mergeCell ref="G77:K78"/>
    <mergeCell ref="L77:M78"/>
    <mergeCell ref="N77:N78"/>
    <mergeCell ref="O77:O78"/>
    <mergeCell ref="P77:P78"/>
    <mergeCell ref="Q77:U77"/>
    <mergeCell ref="V77:Z78"/>
    <mergeCell ref="A73:D73"/>
    <mergeCell ref="E73:H73"/>
    <mergeCell ref="I73:J73"/>
    <mergeCell ref="P85:P90"/>
    <mergeCell ref="V85:Z90"/>
    <mergeCell ref="AA85:AC90"/>
    <mergeCell ref="A91:A96"/>
    <mergeCell ref="B91:F96"/>
    <mergeCell ref="G91:K96"/>
    <mergeCell ref="L91:M95"/>
    <mergeCell ref="N91:N96"/>
    <mergeCell ref="O91:O96"/>
    <mergeCell ref="P91:P96"/>
    <mergeCell ref="V91:Z96"/>
    <mergeCell ref="AA91:AC96"/>
    <mergeCell ref="Q94:R94"/>
    <mergeCell ref="S94:T94"/>
    <mergeCell ref="Q89:R89"/>
    <mergeCell ref="S89:T89"/>
    <mergeCell ref="Q90:R90"/>
    <mergeCell ref="S90:T90"/>
    <mergeCell ref="Q91:R91"/>
    <mergeCell ref="S91:T91"/>
    <mergeCell ref="Q95:R95"/>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100:R100"/>
    <mergeCell ref="S100:T100"/>
    <mergeCell ref="A97:A102"/>
    <mergeCell ref="B97:F102"/>
    <mergeCell ref="G97:K102"/>
    <mergeCell ref="L97:M101"/>
    <mergeCell ref="N97:N102"/>
    <mergeCell ref="O97:O102"/>
    <mergeCell ref="Q97:R97"/>
    <mergeCell ref="S97:T97"/>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P121:P126"/>
    <mergeCell ref="V121:Z126"/>
    <mergeCell ref="AA121:AC126"/>
    <mergeCell ref="A127:A132"/>
    <mergeCell ref="B127:F132"/>
    <mergeCell ref="G127:K132"/>
    <mergeCell ref="L127:M131"/>
    <mergeCell ref="N127:N132"/>
    <mergeCell ref="O127:O132"/>
    <mergeCell ref="P127:P132"/>
    <mergeCell ref="V127:Z132"/>
    <mergeCell ref="AA127:AC132"/>
    <mergeCell ref="Q130:R130"/>
    <mergeCell ref="S130:T130"/>
    <mergeCell ref="Q124:R124"/>
    <mergeCell ref="S124:T124"/>
    <mergeCell ref="A121:A126"/>
    <mergeCell ref="B121:F126"/>
    <mergeCell ref="G121:K126"/>
    <mergeCell ref="L121:M125"/>
    <mergeCell ref="S121:T121"/>
    <mergeCell ref="N121:N126"/>
    <mergeCell ref="O121:O126"/>
    <mergeCell ref="Q121:R121"/>
    <mergeCell ref="O133:O138"/>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S139:T139"/>
    <mergeCell ref="A133:A138"/>
    <mergeCell ref="B133:F138"/>
    <mergeCell ref="G133:K138"/>
    <mergeCell ref="L133:M137"/>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Q150:R150"/>
    <mergeCell ref="S150:T150"/>
    <mergeCell ref="Q151:R151"/>
    <mergeCell ref="S151:T151"/>
    <mergeCell ref="Q155:R155"/>
    <mergeCell ref="S155:T155"/>
    <mergeCell ref="Q156:R156"/>
    <mergeCell ref="S156:T156"/>
    <mergeCell ref="A145:A150"/>
    <mergeCell ref="B145:F150"/>
    <mergeCell ref="G145:K150"/>
    <mergeCell ref="L145:M149"/>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3:R163"/>
    <mergeCell ref="S163:T163"/>
    <mergeCell ref="A157:A162"/>
    <mergeCell ref="B157:F162"/>
    <mergeCell ref="G157:K162"/>
    <mergeCell ref="L157:M161"/>
    <mergeCell ref="N157:N162"/>
    <mergeCell ref="O157:O162"/>
    <mergeCell ref="A169:K170"/>
    <mergeCell ref="L169:M169"/>
    <mergeCell ref="N169:AC170"/>
    <mergeCell ref="L170:M170"/>
    <mergeCell ref="A171:Z174"/>
    <mergeCell ref="A177:D177"/>
    <mergeCell ref="E177:R177"/>
    <mergeCell ref="A178:D178"/>
    <mergeCell ref="E178:R178"/>
    <mergeCell ref="A227:D227"/>
    <mergeCell ref="A184:D184"/>
    <mergeCell ref="E184:R184"/>
    <mergeCell ref="A185:D185"/>
    <mergeCell ref="E185:R185"/>
    <mergeCell ref="A186:D186"/>
    <mergeCell ref="E186:G186"/>
    <mergeCell ref="H186:I186"/>
    <mergeCell ref="J186:R186"/>
    <mergeCell ref="A187:R187"/>
    <mergeCell ref="A197:B198"/>
    <mergeCell ref="C197:D197"/>
    <mergeCell ref="E197:R197"/>
    <mergeCell ref="C198:D198"/>
    <mergeCell ref="E198:R198"/>
    <mergeCell ref="A202:D203"/>
    <mergeCell ref="E203:R203"/>
    <mergeCell ref="A204:D205"/>
    <mergeCell ref="E205:R205"/>
    <mergeCell ref="E202:R202"/>
    <mergeCell ref="E207:R207"/>
    <mergeCell ref="E204:R204"/>
    <mergeCell ref="A206:D206"/>
    <mergeCell ref="E206:H206"/>
    <mergeCell ref="A219:D219"/>
    <mergeCell ref="E219:R219"/>
    <mergeCell ref="J273:J274"/>
    <mergeCell ref="A275:F276"/>
    <mergeCell ref="G275:I276"/>
    <mergeCell ref="J275:J276"/>
    <mergeCell ref="A277:F278"/>
    <mergeCell ref="G277:I278"/>
    <mergeCell ref="J277:J278"/>
    <mergeCell ref="K278:P279"/>
    <mergeCell ref="A279:F280"/>
    <mergeCell ref="G279:I280"/>
    <mergeCell ref="J279:J280"/>
    <mergeCell ref="A220:D220"/>
    <mergeCell ref="E220:R220"/>
    <mergeCell ref="B221:R221"/>
    <mergeCell ref="B222:R222"/>
    <mergeCell ref="E227:F227"/>
    <mergeCell ref="G227:H227"/>
    <mergeCell ref="J227:R227"/>
    <mergeCell ref="A229:D229"/>
    <mergeCell ref="E229:R229"/>
    <mergeCell ref="A226:D226"/>
    <mergeCell ref="E226:R226"/>
    <mergeCell ref="A281:F282"/>
    <mergeCell ref="G281:I282"/>
    <mergeCell ref="J281:J282"/>
    <mergeCell ref="A283:F284"/>
    <mergeCell ref="G283:I284"/>
    <mergeCell ref="J283:J284"/>
    <mergeCell ref="A285:F286"/>
    <mergeCell ref="G285:I286"/>
    <mergeCell ref="J285:J286"/>
    <mergeCell ref="A289:G290"/>
    <mergeCell ref="A291:D292"/>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11:XFD311"/>
    <mergeCell ref="A312:S312"/>
    <mergeCell ref="A313:S313"/>
    <mergeCell ref="A314:F315"/>
    <mergeCell ref="A316:D319"/>
    <mergeCell ref="N316:S317"/>
    <mergeCell ref="G317:M318"/>
    <mergeCell ref="N318:S319"/>
    <mergeCell ref="E319:F319"/>
    <mergeCell ref="G319:M319"/>
    <mergeCell ref="E317:F318"/>
    <mergeCell ref="E316:F316"/>
    <mergeCell ref="G316:M316"/>
    <mergeCell ref="A320:D323"/>
    <mergeCell ref="E320:F321"/>
    <mergeCell ref="G320:S321"/>
    <mergeCell ref="E322:F323"/>
    <mergeCell ref="G322:M323"/>
    <mergeCell ref="N322:S323"/>
    <mergeCell ref="A325:G326"/>
    <mergeCell ref="A327:D329"/>
    <mergeCell ref="T327:Z330"/>
    <mergeCell ref="B330:D332"/>
  </mergeCells>
  <phoneticPr fontId="19"/>
  <conditionalFormatting sqref="C8:C9">
    <cfRule type="cellIs" dxfId="296" priority="1" operator="equal">
      <formula>0</formula>
    </cfRule>
  </conditionalFormatting>
  <conditionalFormatting sqref="E57:R57 E58:F58 E59:R60">
    <cfRule type="expression" dxfId="295" priority="4">
      <formula>$P$55="含んでいない"</formula>
    </cfRule>
  </conditionalFormatting>
  <conditionalFormatting sqref="E194:R194">
    <cfRule type="cellIs" dxfId="294" priority="10" operator="equal">
      <formula>"自動で入力されます"</formula>
    </cfRule>
  </conditionalFormatting>
  <conditionalFormatting sqref="F181">
    <cfRule type="expression" dxfId="293" priority="11">
      <formula>"P73=""なし"""</formula>
    </cfRule>
  </conditionalFormatting>
  <conditionalFormatting sqref="F61:R61">
    <cfRule type="expression" dxfId="292" priority="6">
      <formula>$E60="○"</formula>
    </cfRule>
  </conditionalFormatting>
  <conditionalFormatting sqref="G283:I286">
    <cfRule type="cellIs" dxfId="291" priority="3" operator="equal">
      <formula>"自動で入力されます"</formula>
    </cfRule>
  </conditionalFormatting>
  <conditionalFormatting sqref="H69:R69">
    <cfRule type="cellIs" dxfId="290" priority="9" operator="equal">
      <formula>"自動で入力されます"</formula>
    </cfRule>
  </conditionalFormatting>
  <conditionalFormatting sqref="H71:R71">
    <cfRule type="cellIs" dxfId="289" priority="8" operator="equal">
      <formula>"自動で入力されます"</formula>
    </cfRule>
  </conditionalFormatting>
  <conditionalFormatting sqref="N169">
    <cfRule type="cellIs" dxfId="288" priority="7" operator="equal">
      <formula>"「ロール対応表」シートと一致していないスキル項目があります"</formula>
    </cfRule>
  </conditionalFormatting>
  <conditionalFormatting sqref="O3 C7:R7 N8:P8">
    <cfRule type="cellIs" dxfId="287" priority="27" operator="equal">
      <formula>0</formula>
    </cfRule>
  </conditionalFormatting>
  <conditionalFormatting sqref="P55:R55">
    <cfRule type="expression" priority="5">
      <formula>$P$55="含んでいない"</formula>
    </cfRule>
  </conditionalFormatting>
  <conditionalFormatting sqref="Z177">
    <cfRule type="expression" dxfId="286" priority="12">
      <formula>"P73=""なし"""</formula>
    </cfRule>
  </conditionalFormatting>
  <dataValidations count="40">
    <dataValidation type="list" allowBlank="1" showErrorMessage="1" sqref="N79:N138" xr:uid="{89CBC96D-B826-41AE-88D7-D095EC326A1B}">
      <formula1>"全部,一部,実施なし"</formula1>
    </dataValidation>
    <dataValidation type="list" allowBlank="1" showInputMessage="1" showErrorMessage="1" sqref="E333:S335" xr:uid="{EFA1CA71-4478-464D-9FE8-DD7B21E1B434}">
      <formula1>"定期的に見直している,見直していない"</formula1>
    </dataValidation>
    <dataValidation type="list" allowBlank="1" showInputMessage="1" showErrorMessage="1" sqref="E327:S329" xr:uid="{A0B9C6BC-A57D-4E99-BF38-70491B8F46D8}">
      <formula1>"講座実績の検証を行っている,検証を行っていない"</formula1>
    </dataValidation>
    <dataValidation type="list" allowBlank="1" showInputMessage="1" showErrorMessage="1" sqref="E293:S294" xr:uid="{DDF53E02-AE49-436A-92D8-CCB60B2D237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7" xr:uid="{95122002-CA15-40BA-9BEC-69E7B26E7BEC}">
      <formula1>"はい,いいえ"</formula1>
    </dataValidation>
    <dataValidation imeMode="off" allowBlank="1" showInputMessage="1" showErrorMessage="1" sqref="E14" xr:uid="{54FC63E4-BB9D-420B-BB97-B0DD58AFB30F}"/>
    <dataValidation allowBlank="1" showInputMessage="1" showErrorMessage="1" prompt="新規のカリキュラムを加えるなど内容を変更した講座を申請を選択の場合→「（16）申請にあたり、新たに追加・変更した内容」へ。" sqref="O26:R26" xr:uid="{1DECB426-8A70-4E7F-99E4-EF6CCE3E85B5}"/>
    <dataValidation allowBlank="1" showInputMessage="1" showErrorMessage="1" prompt="ホームページ等で公表することが必要。" sqref="E219:R219" xr:uid="{3DF9A907-E797-4D60-85A1-D6BC2122DF85}"/>
    <dataValidation allowBlank="1" showInputMessage="1" showErrorMessage="1" prompt="演習を通学で行う（eラーニングで実施しない）場合は、記載不要。_x000a_双方向又は多方向に授業を行うための措置が取られていることが必要。" sqref="E210" xr:uid="{6A1CD103-4F03-4C2B-BD19-F1757203EE4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F132C750-89AB-4851-8272-FD0C1C92581C}"/>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62B811A4-76F2-4D02-930B-9FBAB75D5C7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2329F514-0335-4530-8F34-7F06C2047AB7}">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05B99E44-D91B-494B-9EB1-2F22E444288E}"/>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1D9354CA-D0ED-4292-947F-81F090E2FEBF}"/>
    <dataValidation allowBlank="1" showInputMessage="1" showErrorMessage="1" prompt="受講前に身に付けておくことが推奨される知識・技術を記載。" sqref="E178" xr:uid="{C54F25B6-6E9E-4D52-9605-9D78F07DB0DA}"/>
    <dataValidation allowBlank="1" showInputMessage="1" showErrorMessage="1" prompt="受講前に経験しておくことが推奨される実務経験を記載。" sqref="E177" xr:uid="{A03C5680-DDE3-4C81-A133-59225F46A489}"/>
    <dataValidation allowBlank="1" showInputMessage="1" showErrorMessage="1" prompt="身に付けられるスキルの具体的な内容を記載。" sqref="E67:R67" xr:uid="{B74CE548-1AAD-4ABB-A9AF-80A2F80A81C5}"/>
    <dataValidation allowBlank="1" showInputMessage="1" showErrorMessage="1" prompt="再認定申請講座の場合は、改善内容や時期が分かるように具体的に記載してください。" sqref="E37:R37" xr:uid="{34603A56-99C5-47CA-909B-CECFD969D6E9}"/>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B678FC6F-6278-4D03-A112-622645914FDE}"/>
    <dataValidation allowBlank="1" showInputMessage="1" showErrorMessage="1" prompt="前回の認定適用日から申請書提出前日までの実績を記載してください。" sqref="F23:G25 N23:O25" xr:uid="{D2CD29C8-618C-414D-8B83-4333EAF1F98F}"/>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9A6F7EDA-BFE6-453B-B1CC-485A20609A4A}"/>
    <dataValidation allowBlank="1" showInputMessage="1" showErrorMessage="1" prompt="既存講座の申請の場合→「２．教育訓練の対象分野」へ" sqref="E26" xr:uid="{05BAF73B-8643-4233-BD4D-001C62654A7A}"/>
    <dataValidation type="list" allowBlank="1" showInputMessage="1" showErrorMessage="1" sqref="O163:P163 E180:E181 O79:P79 O85:P85 O91:P91 O97:P97 O103:P103 O109:P109 O115:P115 O121:P121 O127:P127 O133:P133 O139:P139 O145:P145 O151:P151 O157:P157 E21:H21" xr:uid="{838B1189-7FA0-428D-8780-4020A5FB0211}">
      <formula1>"有,無"</formula1>
    </dataValidation>
    <dataValidation type="list" allowBlank="1" showInputMessage="1" showErrorMessage="1" sqref="E197" xr:uid="{A479F74A-36A1-49B1-90A0-ACCD8C86AB37}">
      <formula1>"あり（必須）,あり（任意）,なし"</formula1>
    </dataValidation>
    <dataValidation type="list" allowBlank="1" showInputMessage="1" showErrorMessage="1" sqref="AB10 E16:E18" xr:uid="{32EA0D5B-CD3F-495D-802B-EFDB92A62D2E}">
      <formula1>"通学,通信"</formula1>
    </dataValidation>
    <dataValidation type="list" allowBlank="1" showInputMessage="1" showErrorMessage="1" sqref="G188:H188 G191:H191" xr:uid="{97822225-ACE3-4567-A866-B121F8BCC13C}">
      <formula1>"100％,90%以上,70%以上,66%(2/3)以上,60%以上,50%以上,50%未満でも可,その他"</formula1>
    </dataValidation>
    <dataValidation type="list" allowBlank="1" showInputMessage="1" showErrorMessage="1" sqref="K188 K191" xr:uid="{600863CC-B4C5-4C55-A17A-A62D1624452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9BC29DE5-3C1F-425E-8805-A8E009FA6EF5}">
      <formula1>"認める,認めない,その他"</formula1>
    </dataValidation>
    <dataValidation type="list" allowBlank="1" showInputMessage="1" showErrorMessage="1" sqref="F18:H18" xr:uid="{16AA5315-F821-476E-9702-B73F0204C021}">
      <formula1>"通信,一部eラーニング,eラーニング"</formula1>
    </dataValidation>
    <dataValidation type="list" allowBlank="1" showInputMessage="1" showErrorMessage="1" sqref="F16:H16" xr:uid="{3C319AB0-94EA-4749-A2BD-CDFA7FAF4CED}">
      <formula1>"昼間（平日）,夜間（平日）,土日,昼間（平日）＋土日,夜間（平日）＋土日"</formula1>
    </dataValidation>
    <dataValidation type="list" allowBlank="1" showInputMessage="1" showErrorMessage="1" sqref="L258:N259" xr:uid="{3CD3A50E-C4BA-4D37-B962-09C3CE604C06}">
      <formula1>"該当する,該当しない"</formula1>
    </dataValidation>
    <dataValidation type="list" allowBlank="1" showInputMessage="1" showErrorMessage="1" sqref="E27:R27 E65 E57:E60" xr:uid="{D7C7D58A-197C-4D17-AF9A-6BA265E064AD}">
      <formula1>"○"</formula1>
    </dataValidation>
    <dataValidation type="list" allowBlank="1" showInputMessage="1" showErrorMessage="1" sqref="E186:G186" xr:uid="{CEB465F8-41E9-43C2-961F-23435F26B9D8}">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80952A24-07E0-49A4-AF70-6905661A1579}"/>
    <dataValidation type="list" allowBlank="1" showInputMessage="1" showErrorMessage="1" sqref="E206:H206" xr:uid="{5C4B8207-6BED-4379-B419-99C3999F5E93}">
      <formula1>"パンフレット,ホームページ(右にURLを記載),パンフレット＋ホームページ(右にURLを記載)"</formula1>
    </dataValidation>
    <dataValidation type="list" allowBlank="1" showInputMessage="1" showErrorMessage="1" sqref="E73:H73" xr:uid="{5FF0FEB3-4F46-4952-B12C-0BDCED6C8AC5}">
      <formula1>"パンフレット,パンフレット＋ホームページ（右にURLを記載）,ホームページ（右にURLを記載）"</formula1>
    </dataValidation>
    <dataValidation type="list" allowBlank="1" showInputMessage="1" showErrorMessage="1" sqref="P55:R55" xr:uid="{4F3906DA-1F37-4B9D-AB71-9008FE0DD8B9}">
      <formula1>"含んでいる,含んでいない"</formula1>
    </dataValidation>
    <dataValidation type="list" allowBlank="1" showInputMessage="1" showErrorMessage="1" sqref="E20:Q20" xr:uid="{C2E3BA6B-3A38-48F7-9628-82F663E06B4F}">
      <formula1>"✓"</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D1327132-0CFD-49E5-B092-F508F609D0F9}"/>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566476F5-A750-4359-B7E9-7B0978FDF5E8}"/>
  </dataValidations>
  <printOptions horizontalCentered="1"/>
  <pageMargins left="0.7" right="0.7" top="0.75" bottom="0.75" header="0.3" footer="0.3"/>
  <pageSetup paperSize="9" scale="38" fitToHeight="0" orientation="portrait" cellComments="asDisplayed" r:id="rId1"/>
  <rowBreaks count="7" manualBreakCount="7">
    <brk id="45" max="28" man="1"/>
    <brk id="74" max="28" man="1"/>
    <brk id="175" max="28" man="1"/>
    <brk id="199" max="28" man="1"/>
    <brk id="222" max="28" man="1"/>
    <brk id="259" max="28" man="1"/>
    <brk id="370"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3571E23-7E0C-42AB-A33A-83D3B2A3EC14}">
          <x14:formula1>
            <xm:f>ロール対応表ｰ2001!$D$59:$S$59</xm:f>
          </x14:formula1>
          <xm:sqref>F54:R54</xm:sqref>
        </x14:dataValidation>
        <x14:dataValidation type="list" allowBlank="1" showInputMessage="1" showErrorMessage="1" xr:uid="{B82894AD-E461-41C4-AEC8-2491022F106E}">
          <x14:formula1>
            <xm:f>ロール対応表ｰ2001!$D$58:$S$58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FC5DD9EB-8DFD-4E1C-A675-5AEE94DD459F}">
          <x14:formula1>
            <xm:f>ロール対応表ｰ2002!$V$14:$V$56</xm:f>
          </x14:formula1>
          <xm:sqref>U79:U168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X62"/>
  <sheetViews>
    <sheetView showGridLines="0" view="pageBreakPreview" zoomScale="85" zoomScaleNormal="100" zoomScaleSheetLayoutView="85" workbookViewId="0">
      <selection activeCell="A14" sqref="A14:A30"/>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9"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870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871</v>
      </c>
      <c r="B6" s="1421"/>
      <c r="C6" s="1421"/>
      <c r="D6" s="1421"/>
      <c r="E6" s="1421"/>
      <c r="F6" s="1421"/>
      <c r="G6" s="1421"/>
      <c r="H6" s="1421"/>
      <c r="I6" s="1421"/>
      <c r="J6" s="1421"/>
      <c r="K6" s="1421"/>
      <c r="L6" s="1421"/>
      <c r="M6" s="1421"/>
      <c r="N6" s="1421"/>
      <c r="O6" s="1421"/>
      <c r="P6" s="1421"/>
      <c r="Q6" s="1421"/>
      <c r="R6" s="1421"/>
      <c r="S6" s="1421"/>
    </row>
    <row r="7" spans="1:22" ht="65.25" customHeight="1">
      <c r="A7" s="1421" t="s">
        <v>872</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873</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IF(COUNTIF(個票ｰ2002!$U$79:$U$168,$C14),"○","")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IF(COUNTIF(個票ｰ2002!$U$79:$U$168,$C15),"○","")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IF(COUNTIF(個票ｰ2002!$U$79:$U$168,$C16),"○","")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IF(COUNTIF(個票ｰ2002!$U$79:$U$168,$C17),"○","")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IF(COUNTIF(個票ｰ2002!$U$79:$U$168,$C18),"○","")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IF(COUNTIF(個票ｰ2002!$U$79:$U$168,$C19),"○","")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IF(COUNTIF(個票ｰ2002!$U$79:$U$168,$C20),"○","")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IF(COUNTIF(個票ｰ2002!$U$79:$U$168,$C21),"○","")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IF(COUNTIF(個票ｰ2002!$U$79:$U$168,$C22),"○","")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IF(COUNTIF(個票ｰ2002!$U$79:$U$168,$C23),"○","")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IF(COUNTIF(個票ｰ2002!$U$79:$U$168,$C24),"○","")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IF(COUNTIF(個票ｰ2002!$U$79:$U$168,$C25),"○","")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IF(COUNTIF(個票ｰ2002!$U$79:$U$168,$C26),"○","")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IF(COUNTIF(個票ｰ2002!$U$79:$U$168,$C27),"○","")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IF(COUNTIF(個票ｰ2002!$U$79:$U$168,$C28),"○","")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IF(COUNTIF(個票ｰ2002!$U$79:$U$168,$C29),"○","")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IF(COUNTIF(個票ｰ2002!$U$79:$U$168,$C30),"○","")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IF(COUNTIF(個票ｰ2002!$U$79:$U$168,$C31),"○","")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IF(COUNTIF(個票ｰ2002!$U$79:$U$168,$C32),"○","")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IF(COUNTIF(個票ｰ2002!$U$79:$U$168,$C33),"○","")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IF(COUNTIF(個票ｰ2002!$U$79:$U$168,$C34),"○","")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IF(COUNTIF(個票ｰ2002!$U$79:$U$168,$C35),"○","")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IF(COUNTIF(個票ｰ2002!$U$79:$U$168,$C36),"○","")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IF(COUNTIF(個票ｰ2002!$U$79:$U$168,$C37),"○","")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IF(COUNTIF(個票ｰ2002!$U$79:$U$168,$C38),"○","")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IF(COUNTIF(個票ｰ2002!$U$79:$U$168,$C39),"○","")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IF(COUNTIF(個票ｰ2002!$U$79:$U$168,$C40),"○","")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IF(COUNTIF(個票ｰ2002!$U$79:$U$168,$C41),"○","")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IF(COUNTIF(個票ｰ2002!$U$79:$U$168,$C42),"○","")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IF(COUNTIF(個票ｰ2002!$U$79:$U$168,$C43),"○","")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IF(COUNTIF(個票ｰ2002!$U$79:$U$168,$C44),"○","")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IF(COUNTIF(個票ｰ2002!$U$79:$U$168,$C45),"○","")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IF(COUNTIF(個票ｰ2002!$U$79:$U$168,$C46),"○","")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IF(COUNTIF(個票ｰ2002!$U$79:$U$168,$C47),"○","")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IF(COUNTIF(個票ｰ2002!$U$79:$U$168,$C48),"○","")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IF(COUNTIF(個票ｰ2002!$U$79:$U$168,$C49),"○","")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IF(COUNTIF(個票ｰ2002!$U$79:$U$168,$C50),"○","")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IF(COUNTIF(個票ｰ2002!$U$79:$U$168,$C51),"○","")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IF(COUNTIF(個票ｰ2002!$U$79:$U$168,$C52),"○","")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IF(COUNTIF(個票ｰ2002!$U$79:$U$168,$C53),"○","")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IF(COUNTIF(個票ｰ2002!$U$79:$U$168,$C54),"○","")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IF(COUNTIF(個票ｰ2002!$U$79:$U$168,$C55),"○","")</f>
        <v/>
      </c>
      <c r="V55" s="240" t="str">
        <f t="shared" si="1"/>
        <v/>
      </c>
    </row>
    <row r="56" spans="1:23" ht="15" thickBot="1">
      <c r="A56" s="1407"/>
      <c r="B56" s="1408"/>
      <c r="C56" s="326" t="s">
        <v>204</v>
      </c>
      <c r="D56" s="237"/>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IF(COUNTIF(個票ｰ2002!$U$79:$U$168,$C56),"○","")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b13Q4fC3Bh3tdhJa4zoo7yokqgWwy42q4eUodGIzxBYDLmgO7qRpFQ17sU+zExnPThgWxKZFjWd9zV4JU2OmCA==" saltValue="24IfkP8htLLlEvGWws4/9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285" priority="15">
      <formula>$E$57=1</formula>
    </cfRule>
  </conditionalFormatting>
  <conditionalFormatting sqref="F12">
    <cfRule type="expression" dxfId="284" priority="14">
      <formula>$F$57=1</formula>
    </cfRule>
  </conditionalFormatting>
  <conditionalFormatting sqref="G12">
    <cfRule type="expression" dxfId="283" priority="13">
      <formula>$G$57=1</formula>
    </cfRule>
  </conditionalFormatting>
  <conditionalFormatting sqref="H12">
    <cfRule type="expression" dxfId="282" priority="12">
      <formula>$H$57=1</formula>
    </cfRule>
  </conditionalFormatting>
  <conditionalFormatting sqref="I12">
    <cfRule type="expression" dxfId="281" priority="11">
      <formula>$I$57=1</formula>
    </cfRule>
  </conditionalFormatting>
  <conditionalFormatting sqref="J12">
    <cfRule type="expression" dxfId="280" priority="10">
      <formula>$J$57=1</formula>
    </cfRule>
  </conditionalFormatting>
  <conditionalFormatting sqref="K12">
    <cfRule type="expression" dxfId="279" priority="9">
      <formula>$K$57=1</formula>
    </cfRule>
  </conditionalFormatting>
  <conditionalFormatting sqref="L12">
    <cfRule type="expression" dxfId="278" priority="8">
      <formula>$L$57=1</formula>
    </cfRule>
  </conditionalFormatting>
  <conditionalFormatting sqref="M12">
    <cfRule type="expression" dxfId="277" priority="7">
      <formula>$M$57=1</formula>
    </cfRule>
  </conditionalFormatting>
  <conditionalFormatting sqref="N12">
    <cfRule type="expression" dxfId="276" priority="6">
      <formula>$N$57=1</formula>
    </cfRule>
  </conditionalFormatting>
  <conditionalFormatting sqref="O12">
    <cfRule type="expression" dxfId="275" priority="5">
      <formula>$O$57=1</formula>
    </cfRule>
  </conditionalFormatting>
  <conditionalFormatting sqref="P12">
    <cfRule type="expression" dxfId="274" priority="4">
      <formula>$P$57=1</formula>
    </cfRule>
  </conditionalFormatting>
  <conditionalFormatting sqref="Q12">
    <cfRule type="expression" dxfId="273" priority="3">
      <formula>$Q$57=1</formula>
    </cfRule>
  </conditionalFormatting>
  <conditionalFormatting sqref="R12">
    <cfRule type="expression" dxfId="272" priority="2">
      <formula>$R$57=1</formula>
    </cfRule>
  </conditionalFormatting>
  <conditionalFormatting sqref="S12">
    <cfRule type="expression" dxfId="271"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37CF461B-F128-4A2B-953C-9795A614E633}"/>
    <hyperlink ref="F12" r:id="rId5" location="page=101" display="https://www.ipa.go.jp/jinzai/skill-standard/dss/ps6vr700000083ki-att/000106872.pdf - page=101" xr:uid="{D2740525-B3E7-4A0A-AD1A-225D30A1D3B9}"/>
    <hyperlink ref="G12" r:id="rId6" location="page=102" display="https://www.ipa.go.jp/jinzai/skill-standard/dss/ps6vr700000083ki-att/000106872.pdf - page=102" xr:uid="{42188333-AB35-4054-98C5-219C5A25617B}"/>
    <hyperlink ref="H12" r:id="rId7" location="page=115" display="https://www.ipa.go.jp/jinzai/skill-standard/dss/ps6vr700000083ki-att/000106872.pdf - page=115" xr:uid="{F351B35C-23B4-42C8-864F-D6E2DD02159B}"/>
    <hyperlink ref="I12" r:id="rId8" location="page=116" display="https://www.ipa.go.jp/jinzai/skill-standard/dss/ps6vr700000083ki-att/000106872.pdf - page=116" xr:uid="{FD8185FB-3247-43D5-BB01-1F380F43C864}"/>
    <hyperlink ref="J12" r:id="rId9" location="page=117" display="https://www.ipa.go.jp/jinzai/skill-standard/dss/ps6vr700000083ki-att/000106872.pdf - page=117" xr:uid="{D306509E-E917-48B6-A343-5DFB819B99E0}"/>
    <hyperlink ref="K12" r:id="rId10" location="page=126" display="https://www.ipa.go.jp/jinzai/skill-standard/dss/ps6vr700000083ki-att/000106872.pdf - page=126" xr:uid="{43F85FEE-6370-4BCD-9017-E296102AAE27}"/>
    <hyperlink ref="L12" r:id="rId11" location="page=127" display="https://www.ipa.go.jp/jinzai/skill-standard/dss/ps6vr700000083ki-att/000106872.pdf - page=127" xr:uid="{8BA748AE-7F29-4318-8639-CD628FBA0CF6}"/>
    <hyperlink ref="M12" r:id="rId12" location="page=128" xr:uid="{F939E799-C03B-4736-888B-76BDFCE80A1F}"/>
    <hyperlink ref="N12" r:id="rId13" location="page=135" display="https://www.ipa.go.jp/jinzai/skill-standard/dss/ps6vr700000083ki-att/000106872.pdf - page=135" xr:uid="{2E884F07-B72D-444C-AD5B-167FB877B289}"/>
    <hyperlink ref="O12" r:id="rId14" location="page=136" display="https://www.ipa.go.jp/jinzai/skill-standard/dss/ps6vr700000083ki-att/000106872.pdf - page=136" xr:uid="{E67ADD4C-1889-460A-9CB2-F4D04DB35AF0}"/>
    <hyperlink ref="P12" r:id="rId15" location="page=137" display="https://www.ipa.go.jp/jinzai/skill-standard/dss/ps6vr700000083ki-att/000106872.pdf - page=137" xr:uid="{3DA0724F-9F5A-4465-8234-7F1248AAC548}"/>
    <hyperlink ref="Q12" r:id="rId16" location="page=138" display="https://www.ipa.go.jp/jinzai/skill-standard/dss/ps6vr700000083ki-att/000106872.pdf - page=138" xr:uid="{1D37F978-0CB3-45D6-A5B0-20171599321C}"/>
    <hyperlink ref="R12" r:id="rId17" location="page=145" display="https://www.ipa.go.jp/jinzai/skill-standard/dss/ps6vr700000083ki-att/000106872.pdf - page=145" xr:uid="{CF84EC35-7B82-421C-9316-B37B20FF405E}"/>
    <hyperlink ref="S12" r:id="rId18" location="page=146" display="https://www.ipa.go.jp/jinzai/skill-standard/dss/ps6vr700000083ki-att/000106872.pdf - page=146" xr:uid="{7BF0EECA-F28F-4A91-A5F3-0BD29FC33C1B}"/>
    <hyperlink ref="C14:C19" r:id="rId19" location="page=85" display="ビジネス戦略策定・実行" xr:uid="{6C48C2B3-F52A-48E1-BD89-423332AB4C2D}"/>
    <hyperlink ref="C20:C25" r:id="rId20" location="page=86" display="ビジネス調査" xr:uid="{5EFF6979-1419-4B48-A41F-62E21F2E2F83}"/>
    <hyperlink ref="C26:C30" r:id="rId21" location="page=87" display="顧客・ユーザー理解" xr:uid="{53678607-1C32-4501-A239-440932AB8CB6}"/>
    <hyperlink ref="C31:C35" r:id="rId22" location="page=88" display="データ理解・活用" xr:uid="{63F0BBB8-F73A-4A29-B0DC-C2C0ABAFC829}"/>
    <hyperlink ref="C36:C37" r:id="rId23" location="page=89" display="データ活用基盤設計" xr:uid="{13A852BE-6F08-4545-A1CA-C44127262016}"/>
    <hyperlink ref="C38:C50" r:id="rId24" location="page=90" display="コンピュータサイエンス" xr:uid="{CDD52E9F-F780-4BDD-8275-84FCF47822F3}"/>
    <hyperlink ref="C51:C56" r:id="rId25" location="page=91" display="セキュリティ体制構築・運営" xr:uid="{4B0D3308-F8A9-44E7-9519-E04E619F364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6C88030-BFB0-47B7-A66A-69AEFDCE9CF9}">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547">
        <f>'申請書・総括票（共通）'!D43</f>
        <v>0</v>
      </c>
      <c r="F7" s="1548"/>
      <c r="G7" s="1548"/>
      <c r="H7" s="1548"/>
      <c r="I7" s="1548"/>
      <c r="J7" s="1548"/>
      <c r="K7" s="1548"/>
      <c r="L7" s="1548"/>
      <c r="M7" s="1548"/>
      <c r="N7" s="1548"/>
      <c r="O7" s="1548"/>
      <c r="P7" s="1548"/>
      <c r="Q7" s="1549"/>
      <c r="R7" s="1556" t="s">
        <v>763</v>
      </c>
      <c r="S7" s="1557"/>
      <c r="T7" s="1558"/>
      <c r="U7" s="1559">
        <f>'申請書・総括票（共通）'!A43</f>
        <v>2002</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'申請書・総括票（共通）'!B43</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個票ｰ2002!E14</f>
        <v>0</v>
      </c>
      <c r="V9" s="271" t="s">
        <v>766</v>
      </c>
      <c r="W9" s="272">
        <f>個票ｰ2002!G14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619" t="s">
        <v>769</v>
      </c>
      <c r="H13" s="1620"/>
      <c r="I13" s="1267" t="s">
        <v>770</v>
      </c>
      <c r="J13" s="995"/>
      <c r="K13" s="993" t="s">
        <v>771</v>
      </c>
      <c r="L13" s="1621"/>
      <c r="M13" s="1267" t="s">
        <v>772</v>
      </c>
      <c r="N13" s="1652"/>
      <c r="O13" s="993" t="s">
        <v>773</v>
      </c>
      <c r="P13" s="1653"/>
      <c r="Q13" s="1654" t="s">
        <v>774</v>
      </c>
      <c r="R13" s="1655"/>
      <c r="S13" s="1656"/>
      <c r="T13" s="146"/>
      <c r="U13" s="70"/>
      <c r="V13" s="70"/>
      <c r="W13" s="70"/>
    </row>
    <row r="14" spans="1:24" ht="18" customHeight="1">
      <c r="A14" s="1283" t="s">
        <v>775</v>
      </c>
      <c r="B14" s="1469"/>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067"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283" t="s">
        <v>783</v>
      </c>
      <c r="B20" s="1469"/>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606" t="s">
        <v>796</v>
      </c>
      <c r="B36" s="528"/>
      <c r="C36" s="528"/>
      <c r="D36" s="1607"/>
      <c r="E36" s="1054"/>
      <c r="F36" s="1055"/>
      <c r="G36" s="1055"/>
      <c r="H36" s="1055"/>
      <c r="I36" s="1055"/>
      <c r="J36" s="485" t="s">
        <v>797</v>
      </c>
      <c r="K36" s="485"/>
      <c r="L36" s="485"/>
      <c r="M36" s="1005"/>
      <c r="N36" s="999"/>
      <c r="O36" s="999"/>
      <c r="P36" s="999"/>
      <c r="Q36" s="999"/>
      <c r="R36" s="999"/>
      <c r="S36" s="999"/>
      <c r="T36" s="999"/>
      <c r="U36" s="100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606" t="s">
        <v>798</v>
      </c>
      <c r="B39" s="528"/>
      <c r="C39" s="528"/>
      <c r="D39" s="1607"/>
      <c r="E39" s="1005"/>
      <c r="F39" s="999"/>
      <c r="G39" s="999"/>
      <c r="H39" s="999"/>
      <c r="I39" s="999"/>
      <c r="J39" s="999"/>
      <c r="K39" s="999"/>
      <c r="L39" s="999"/>
      <c r="M39" s="999"/>
      <c r="N39" s="999"/>
      <c r="O39" s="999"/>
      <c r="P39" s="999"/>
      <c r="Q39" s="999"/>
      <c r="R39" s="999"/>
      <c r="S39" s="999"/>
      <c r="T39" s="999"/>
      <c r="U39" s="100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005"/>
      <c r="F42" s="999"/>
      <c r="G42" s="999"/>
      <c r="H42" s="999"/>
      <c r="I42" s="999"/>
      <c r="J42" s="999"/>
      <c r="K42" s="999"/>
      <c r="L42" s="999"/>
      <c r="M42" s="999"/>
      <c r="N42" s="999"/>
      <c r="O42" s="999"/>
      <c r="P42" s="999"/>
      <c r="Q42" s="999"/>
      <c r="R42" s="999"/>
      <c r="S42" s="999"/>
      <c r="T42" s="999"/>
      <c r="U42" s="100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005"/>
      <c r="F48" s="999"/>
      <c r="G48" s="999"/>
      <c r="H48" s="999"/>
      <c r="I48" s="999"/>
      <c r="J48" s="999"/>
      <c r="K48" s="999"/>
      <c r="L48" s="999"/>
      <c r="M48" s="999"/>
      <c r="N48" s="999"/>
      <c r="O48" s="999"/>
      <c r="P48" s="999"/>
      <c r="Q48" s="999"/>
      <c r="R48" s="999"/>
      <c r="S48" s="999"/>
      <c r="T48" s="999"/>
      <c r="U48" s="100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005"/>
      <c r="F51" s="999"/>
      <c r="G51" s="999"/>
      <c r="H51" s="999"/>
      <c r="I51" s="999"/>
      <c r="J51" s="999"/>
      <c r="K51" s="999"/>
      <c r="L51" s="999"/>
      <c r="M51" s="999"/>
      <c r="N51" s="999"/>
      <c r="O51" s="999"/>
      <c r="P51" s="999"/>
      <c r="Q51" s="999"/>
      <c r="R51" s="999"/>
      <c r="S51" s="999"/>
      <c r="T51" s="999"/>
      <c r="U51" s="100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447">
        <v>1</v>
      </c>
      <c r="B58" s="1448"/>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270" priority="2" operator="equal">
      <formula>0</formula>
    </cfRule>
  </conditionalFormatting>
  <conditionalFormatting sqref="T3:X3">
    <cfRule type="cellIs" dxfId="269" priority="1" operator="equal">
      <formula>0</formula>
    </cfRule>
  </conditionalFormatting>
  <dataValidations count="3">
    <dataValidation allowBlank="1" showInputMessage="1" showErrorMessage="1" prompt="本様式４．教材費の内訳より自動計算されます" sqref="G20:H20 G16:H16" xr:uid="{88E633B4-ACF6-455C-A108-3FE71486E015}"/>
    <dataValidation type="list" allowBlank="1" showInputMessage="1" showErrorMessage="1" sqref="E3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'申請書・総括票（共通）'!D43</f>
        <v>0</v>
      </c>
      <c r="D8" s="1844"/>
      <c r="E8" s="1844"/>
      <c r="F8" s="1735"/>
      <c r="G8" s="166" t="s">
        <v>508</v>
      </c>
      <c r="H8" s="1740">
        <f>'申請書・総括票（共通）'!A43</f>
        <v>2002</v>
      </c>
      <c r="I8" s="1845"/>
      <c r="J8" s="1742"/>
      <c r="K8" s="167"/>
    </row>
    <row r="9" spans="1:11" s="3" customFormat="1" ht="26.25" customHeight="1">
      <c r="A9" s="1738"/>
      <c r="B9" s="1739"/>
      <c r="C9" s="1733"/>
      <c r="D9" s="1844"/>
      <c r="E9" s="1844"/>
      <c r="F9" s="1735"/>
      <c r="G9" s="168" t="s">
        <v>818</v>
      </c>
      <c r="H9" s="1740">
        <f>'申請書・総括票（共通）'!B43</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171"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748"/>
      <c r="F16" s="1749"/>
      <c r="G16" s="1749"/>
      <c r="H16" s="1749"/>
      <c r="I16" s="1749"/>
      <c r="J16" s="1750"/>
      <c r="K16" s="45"/>
    </row>
    <row r="17" spans="1:21" s="3" customFormat="1" ht="27" customHeight="1">
      <c r="A17" s="170" t="s">
        <v>875</v>
      </c>
      <c r="B17" s="1746" t="s">
        <v>826</v>
      </c>
      <c r="C17" s="1746"/>
      <c r="D17" s="1747"/>
      <c r="E17" s="1748"/>
      <c r="F17" s="1749"/>
      <c r="G17" s="1749"/>
      <c r="H17" s="1749"/>
      <c r="I17" s="1749"/>
      <c r="J17" s="1750"/>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748"/>
      <c r="F21" s="1749"/>
      <c r="G21" s="1749"/>
      <c r="H21" s="1749"/>
      <c r="I21" s="1749"/>
      <c r="J21" s="1750"/>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13" t="s">
        <v>833</v>
      </c>
      <c r="C23" s="1814"/>
      <c r="D23" s="1815"/>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799" t="s">
        <v>842</v>
      </c>
      <c r="C38" s="1801">
        <f>'申請書・総括票（共通）'!D43</f>
        <v>0</v>
      </c>
      <c r="D38" s="1802"/>
      <c r="E38" s="1802"/>
      <c r="F38" s="1803"/>
      <c r="G38" s="166" t="s">
        <v>508</v>
      </c>
      <c r="H38" s="1660">
        <f>'申請書・総括票（共通）'!A43</f>
        <v>2002</v>
      </c>
      <c r="I38" s="1838"/>
      <c r="J38" s="1807"/>
    </row>
    <row r="39" spans="1:26" ht="27.75" customHeight="1">
      <c r="B39" s="1800"/>
      <c r="C39" s="1804"/>
      <c r="D39" s="1805"/>
      <c r="E39" s="1805"/>
      <c r="F39" s="1806"/>
      <c r="G39" s="168" t="s">
        <v>818</v>
      </c>
      <c r="H39" s="1808">
        <f>'申請書・総括票（共通）'!B43</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個票ｰ2002!B234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36"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687"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672" t="s">
        <v>857</v>
      </c>
      <c r="G59" s="1673"/>
      <c r="H59" s="1673"/>
      <c r="I59" s="1673"/>
      <c r="J59" s="1674"/>
    </row>
    <row r="60" spans="1:26" ht="30" customHeight="1">
      <c r="B60" s="1667"/>
      <c r="C60" s="160"/>
      <c r="D60" s="190" t="s">
        <v>854</v>
      </c>
      <c r="E60" s="157"/>
      <c r="F60" s="1678"/>
      <c r="G60" s="1678"/>
      <c r="H60" s="1679"/>
      <c r="I60" s="1679"/>
      <c r="J60" s="1680"/>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37"/>
      <c r="C76" s="337"/>
      <c r="D76" s="337"/>
      <c r="E76" s="337"/>
      <c r="F76" s="337"/>
      <c r="G76" s="337"/>
      <c r="H76" s="337"/>
      <c r="I76" s="337"/>
      <c r="J76" s="337"/>
      <c r="K76" s="337"/>
    </row>
    <row r="77" spans="2:11" ht="33.75" customHeight="1">
      <c r="B77" s="202" t="s">
        <v>844</v>
      </c>
      <c r="C77" s="1663" t="str">
        <f>個票ｰ2002!B235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36"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687"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672" t="s">
        <v>857</v>
      </c>
      <c r="G92" s="1673"/>
      <c r="H92" s="1673"/>
      <c r="I92" s="1673"/>
      <c r="J92" s="1674"/>
    </row>
    <row r="93" spans="2:10" ht="30" customHeight="1" outlineLevel="1">
      <c r="B93" s="1667"/>
      <c r="C93" s="160"/>
      <c r="D93" s="190" t="s">
        <v>854</v>
      </c>
      <c r="E93" s="157"/>
      <c r="F93" s="1678"/>
      <c r="G93" s="1678"/>
      <c r="H93" s="1679"/>
      <c r="I93" s="1679"/>
      <c r="J93" s="1680"/>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個票ｰ2002!B238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36"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687"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672" t="s">
        <v>857</v>
      </c>
      <c r="G128" s="1673"/>
      <c r="H128" s="1673"/>
      <c r="I128" s="1673"/>
      <c r="J128" s="1674"/>
    </row>
    <row r="129" spans="1:26" ht="30" customHeight="1" outlineLevel="1">
      <c r="B129" s="1667"/>
      <c r="C129" s="160"/>
      <c r="D129" s="190" t="s">
        <v>854</v>
      </c>
      <c r="E129" s="157"/>
      <c r="F129" s="1678"/>
      <c r="G129" s="1678"/>
      <c r="H129" s="1679"/>
      <c r="I129" s="1679"/>
      <c r="J129" s="1680"/>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37"/>
      <c r="C146" s="337"/>
      <c r="D146" s="337"/>
      <c r="E146" s="337"/>
      <c r="F146" s="337"/>
      <c r="G146" s="337"/>
      <c r="H146" s="337"/>
      <c r="I146" s="337"/>
      <c r="J146" s="337"/>
      <c r="K146" s="337"/>
    </row>
    <row r="147" spans="2:11" ht="33.75" customHeight="1">
      <c r="B147" s="202" t="s">
        <v>844</v>
      </c>
      <c r="C147" s="1663" t="str">
        <f>個票ｰ2002!B239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36"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687"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672" t="s">
        <v>857</v>
      </c>
      <c r="G161" s="1673"/>
      <c r="H161" s="1673"/>
      <c r="I161" s="1673"/>
      <c r="J161" s="1674"/>
    </row>
    <row r="162" spans="1:26" ht="30" customHeight="1" outlineLevel="1">
      <c r="B162" s="1667"/>
      <c r="C162" s="160"/>
      <c r="D162" s="190" t="s">
        <v>854</v>
      </c>
      <c r="E162" s="157"/>
      <c r="F162" s="1678"/>
      <c r="G162" s="1678"/>
      <c r="H162" s="1679"/>
      <c r="I162" s="1679"/>
      <c r="J162" s="1680"/>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個票ｰ2002!B240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36"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793"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672" t="s">
        <v>857</v>
      </c>
      <c r="G193" s="1673"/>
      <c r="H193" s="1673"/>
      <c r="I193" s="1673"/>
      <c r="J193" s="1674"/>
    </row>
    <row r="194" spans="1:26" ht="30" customHeight="1" outlineLevel="1">
      <c r="B194" s="1667"/>
      <c r="C194" s="160"/>
      <c r="D194" s="190" t="s">
        <v>854</v>
      </c>
      <c r="E194" s="157"/>
      <c r="F194" s="1678"/>
      <c r="G194" s="1678"/>
      <c r="H194" s="1679"/>
      <c r="I194" s="1679"/>
      <c r="J194" s="1680"/>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個票ｰ2002!B241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36"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687"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672" t="s">
        <v>857</v>
      </c>
      <c r="G225" s="1673"/>
      <c r="H225" s="1673"/>
      <c r="I225" s="1673"/>
      <c r="J225" s="1674"/>
    </row>
    <row r="226" spans="1:26" ht="30" customHeight="1" outlineLevel="1">
      <c r="B226" s="1667"/>
      <c r="C226" s="160"/>
      <c r="D226" s="190" t="s">
        <v>854</v>
      </c>
      <c r="E226" s="157"/>
      <c r="F226" s="1678"/>
      <c r="G226" s="1678"/>
      <c r="H226" s="1679"/>
      <c r="I226" s="1679"/>
      <c r="J226" s="1680"/>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37"/>
      <c r="C243" s="337"/>
      <c r="D243" s="337"/>
      <c r="E243" s="337"/>
      <c r="F243" s="337"/>
      <c r="G243" s="337"/>
      <c r="H243" s="337"/>
      <c r="I243" s="337"/>
      <c r="J243" s="337"/>
      <c r="K243" s="337"/>
    </row>
    <row r="244" spans="2:11" ht="33.75" customHeight="1">
      <c r="B244" s="202" t="s">
        <v>844</v>
      </c>
      <c r="C244" s="1663">
        <f>個票ｰ2002!B242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36"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687"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672" t="s">
        <v>857</v>
      </c>
      <c r="G258" s="1673"/>
      <c r="H258" s="1673"/>
      <c r="I258" s="1673"/>
      <c r="J258" s="1674"/>
    </row>
    <row r="259" spans="1:26" ht="30" customHeight="1" outlineLevel="1">
      <c r="B259" s="1667"/>
      <c r="C259" s="160"/>
      <c r="D259" s="190" t="s">
        <v>854</v>
      </c>
      <c r="E259" s="157"/>
      <c r="F259" s="1675"/>
      <c r="G259" s="1675"/>
      <c r="H259" s="1676"/>
      <c r="I259" s="1676"/>
      <c r="J259" s="167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個票ｰ2002!B243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36"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687"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672" t="s">
        <v>857</v>
      </c>
      <c r="G290" s="1673"/>
      <c r="H290" s="1673"/>
      <c r="I290" s="1673"/>
      <c r="J290" s="1674"/>
    </row>
    <row r="291" spans="1:26" ht="30" customHeight="1" outlineLevel="1">
      <c r="B291" s="1667"/>
      <c r="C291" s="160"/>
      <c r="D291" s="190" t="s">
        <v>854</v>
      </c>
      <c r="E291" s="157"/>
      <c r="F291" s="1675"/>
      <c r="G291" s="1675"/>
      <c r="H291" s="1676"/>
      <c r="I291" s="1676"/>
      <c r="J291" s="167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個票ｰ2002!B244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36"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687"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672" t="s">
        <v>857</v>
      </c>
      <c r="G322" s="1673"/>
      <c r="H322" s="1673"/>
      <c r="I322" s="1673"/>
      <c r="J322" s="1674"/>
    </row>
    <row r="323" spans="1:26" ht="30" customHeight="1" outlineLevel="1">
      <c r="B323" s="1667"/>
      <c r="C323" s="160"/>
      <c r="D323" s="190" t="s">
        <v>854</v>
      </c>
      <c r="E323" s="157"/>
      <c r="F323" s="1675"/>
      <c r="G323" s="1675"/>
      <c r="H323" s="1676"/>
      <c r="I323" s="1676"/>
      <c r="J323" s="167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37"/>
      <c r="C340" s="337"/>
      <c r="D340" s="337"/>
      <c r="E340" s="337"/>
      <c r="F340" s="337"/>
      <c r="G340" s="337"/>
      <c r="H340" s="337"/>
      <c r="I340" s="337"/>
      <c r="J340" s="337"/>
      <c r="K340" s="337"/>
    </row>
    <row r="341" spans="2:11" ht="33.75" customHeight="1">
      <c r="B341" s="202" t="s">
        <v>844</v>
      </c>
      <c r="C341" s="1663">
        <f>個票ｰ2002!B245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36"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687"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672" t="s">
        <v>857</v>
      </c>
      <c r="G355" s="1673"/>
      <c r="H355" s="1673"/>
      <c r="I355" s="1673"/>
      <c r="J355" s="1674"/>
    </row>
    <row r="356" spans="1:26" ht="30" customHeight="1" outlineLevel="1">
      <c r="B356" s="1667"/>
      <c r="C356" s="160"/>
      <c r="D356" s="190" t="s">
        <v>854</v>
      </c>
      <c r="E356" s="157"/>
      <c r="F356" s="1678"/>
      <c r="G356" s="1678"/>
      <c r="H356" s="1679"/>
      <c r="I356" s="1679"/>
      <c r="J356" s="1680"/>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個票ｰ2002!B246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36"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687"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672" t="s">
        <v>857</v>
      </c>
      <c r="G387" s="1673"/>
      <c r="H387" s="1673"/>
      <c r="I387" s="1673"/>
      <c r="J387" s="1674"/>
    </row>
    <row r="388" spans="1:26" ht="30" customHeight="1" outlineLevel="1">
      <c r="B388" s="1667"/>
      <c r="C388" s="160"/>
      <c r="D388" s="190" t="s">
        <v>854</v>
      </c>
      <c r="E388" s="157"/>
      <c r="F388" s="1678"/>
      <c r="G388" s="1678"/>
      <c r="H388" s="1679"/>
      <c r="I388" s="1679"/>
      <c r="J388" s="1680"/>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個票ｰ2002!B247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36"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687"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672" t="s">
        <v>857</v>
      </c>
      <c r="G419" s="1673"/>
      <c r="H419" s="1673"/>
      <c r="I419" s="1673"/>
      <c r="J419" s="1674"/>
    </row>
    <row r="420" spans="1:26" ht="30" customHeight="1" outlineLevel="1">
      <c r="B420" s="1667"/>
      <c r="C420" s="160"/>
      <c r="D420" s="190" t="s">
        <v>854</v>
      </c>
      <c r="E420" s="157"/>
      <c r="F420" s="1678"/>
      <c r="G420" s="1678"/>
      <c r="H420" s="1679"/>
      <c r="I420" s="1679"/>
      <c r="J420" s="1680"/>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268" priority="7" operator="equal">
      <formula>0</formula>
    </cfRule>
  </conditionalFormatting>
  <conditionalFormatting sqref="E25:J27">
    <cfRule type="expression" dxfId="267" priority="1">
      <formula>$H$23="含んでいない"</formula>
    </cfRule>
  </conditionalFormatting>
  <conditionalFormatting sqref="F28:J28">
    <cfRule type="expression" dxfId="266" priority="2">
      <formula>$E$27="○"</formula>
    </cfRule>
  </conditionalFormatting>
  <conditionalFormatting sqref="H3:K3">
    <cfRule type="cellIs" dxfId="265" priority="6" operator="equal">
      <formula>0</formula>
    </cfRule>
  </conditionalFormatting>
  <conditionalFormatting sqref="H32:K32">
    <cfRule type="cellIs" dxfId="264" priority="5" operator="equal">
      <formula>0</formula>
    </cfRule>
  </conditionalFormatting>
  <dataValidations count="10">
    <dataValidation allowBlank="1" showInputMessage="1" showErrorMessage="1" prompt="これまでの講師歴について、所属だけでなく「担当分野」まで記載。" sqref="F87:J91 F123:J127 F156:J160" xr:uid="{D7387DAE-D2EE-411D-BFFE-52EA74C0D15D}"/>
    <dataValidation allowBlank="1" showInputMessage="1" showErrorMessage="1" prompt="直近の職歴について、所属だけではなく「担当分野」も記載。" sqref="F60:J63 F93:J96 F129:J132 F162:J165" xr:uid="{EC889682-1280-4B1B-BE0B-2ECAF25A1472}"/>
    <dataValidation allowBlank="1" showInputMessage="1" showErrorMessage="1" prompt="当該教育訓練の内容に関係する実務経験を具体的に記載。" sqref="F48:J52 F54:J58 F81:J85 F117:J121 F150:J154" xr:uid="{BFC1EE2D-3970-4AF3-954B-B7DF8CA9311B}"/>
    <dataValidation type="list" allowBlank="1" showInputMessage="1" showErrorMessage="1" sqref="E16:J16"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55789D64-99AF-4B17-BCA9-78A0B6B65C73}">
      <formula1>"はい（いずれにも該当しない）,いいえ（いずれかに該当する）"</formula1>
    </dataValidation>
    <dataValidation type="list" allowBlank="1" showInputMessage="1" showErrorMessage="1" sqref="H23:J23" xr:uid="{F0B754B8-B788-48F8-AA03-83E48B08692C}">
      <formula1>"含んでいる,含んでいない"</formula1>
    </dataValidation>
    <dataValidation type="list" allowBlank="1" showInputMessage="1" showErrorMessage="1" sqref="E25:E27" xr:uid="{0E048919-235A-4C63-8A29-975F3D2BF15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'申請書・総括票（共通）'!D44</f>
        <v>0</v>
      </c>
      <c r="D8" s="1389"/>
      <c r="E8" s="1389"/>
      <c r="F8" s="1389"/>
      <c r="G8" s="1389"/>
      <c r="H8" s="1389"/>
      <c r="I8" s="1389"/>
      <c r="J8" s="1389"/>
      <c r="K8" s="1389"/>
      <c r="L8" s="1389"/>
      <c r="M8" s="1389"/>
      <c r="N8" s="1053" t="s">
        <v>508</v>
      </c>
      <c r="O8" s="1053"/>
      <c r="P8" s="1390">
        <f>'申請書・総括票（共通）'!A44</f>
        <v>2003</v>
      </c>
      <c r="Q8" s="1390"/>
      <c r="R8" s="1390"/>
    </row>
    <row r="9" spans="1:33" ht="36.75" customHeight="1">
      <c r="A9" s="1392" t="s">
        <v>1020</v>
      </c>
      <c r="B9" s="1393"/>
      <c r="C9" s="1394">
        <f>'申請書・総括票（共通）'!B44</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985</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IF(COUNTIF(ロール対応表ｰ2003!$D$58:$S$58,F52)=0,"【ERROR正しいロールを選択してください】","")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IF(COUNTIF(ロール対応表ｰ2003!$D$59:$S$59,F54)=0,"【ERROR正しいロールを選択してください】","")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986</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876</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IF(ロール対応表ｰ2003!$T$57=0,"","「ロール対応表」シートと一致していないスキル項目があります")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7Hwl31Z0XOvPaS13EUa5sh3bRXYGeG6z8gijy/5Tu8emyRfF+/KTlJqd3lNyC5ABB8gczPgpftNkbKIhOgmOZg==" saltValue="HMXcuo1akJQmnTR/CkKtsQ==" spinCount="100000" sheet="1" formatCells="0" formatRows="0" insertRows="0" selectLockedCells="1"/>
  <mergeCells count="708">
    <mergeCell ref="E322:F323"/>
    <mergeCell ref="G322:M323"/>
    <mergeCell ref="N322:S323"/>
    <mergeCell ref="A325:G326"/>
    <mergeCell ref="T327:Z330"/>
    <mergeCell ref="A344:D349"/>
    <mergeCell ref="E344:S345"/>
    <mergeCell ref="E346:S349"/>
    <mergeCell ref="M339:S340"/>
    <mergeCell ref="A342:D343"/>
    <mergeCell ref="E342:K343"/>
    <mergeCell ref="L342:L343"/>
    <mergeCell ref="E339:K341"/>
    <mergeCell ref="L339:L341"/>
    <mergeCell ref="A256:K256"/>
    <mergeCell ref="L256:N256"/>
    <mergeCell ref="A257:K257"/>
    <mergeCell ref="L257:N257"/>
    <mergeCell ref="A289:G290"/>
    <mergeCell ref="A291:D292"/>
    <mergeCell ref="A293:D294"/>
    <mergeCell ref="E293:S294"/>
    <mergeCell ref="A295:D296"/>
    <mergeCell ref="E295:S296"/>
    <mergeCell ref="A258:K258"/>
    <mergeCell ref="L258:N258"/>
    <mergeCell ref="A260:E261"/>
    <mergeCell ref="A265:E265"/>
    <mergeCell ref="A266:E267"/>
    <mergeCell ref="M267:Y277"/>
    <mergeCell ref="A269:F270"/>
    <mergeCell ref="G269:I270"/>
    <mergeCell ref="J269:J270"/>
    <mergeCell ref="A271:F272"/>
    <mergeCell ref="G271:I272"/>
    <mergeCell ref="J271:J272"/>
    <mergeCell ref="A273:F274"/>
    <mergeCell ref="G273:I274"/>
    <mergeCell ref="B246:D246"/>
    <mergeCell ref="E246:J246"/>
    <mergeCell ref="K246:R246"/>
    <mergeCell ref="A255:K255"/>
    <mergeCell ref="L255:N255"/>
    <mergeCell ref="B250:D250"/>
    <mergeCell ref="E250:J250"/>
    <mergeCell ref="K250:R250"/>
    <mergeCell ref="A253:N253"/>
    <mergeCell ref="B247:D247"/>
    <mergeCell ref="E247:J247"/>
    <mergeCell ref="K247:R247"/>
    <mergeCell ref="A254:K254"/>
    <mergeCell ref="L254:N254"/>
    <mergeCell ref="B248:D248"/>
    <mergeCell ref="E248:J248"/>
    <mergeCell ref="K248:R248"/>
    <mergeCell ref="B249:D249"/>
    <mergeCell ref="E249:J249"/>
    <mergeCell ref="K249:R249"/>
    <mergeCell ref="A229:D229"/>
    <mergeCell ref="E229:R229"/>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19:D219"/>
    <mergeCell ref="E219:R219"/>
    <mergeCell ref="A220:D220"/>
    <mergeCell ref="E220:R220"/>
    <mergeCell ref="B221:R221"/>
    <mergeCell ref="B222:R222"/>
    <mergeCell ref="A228:D228"/>
    <mergeCell ref="E228:R228"/>
    <mergeCell ref="A226:D226"/>
    <mergeCell ref="E226:R226"/>
    <mergeCell ref="A227:D227"/>
    <mergeCell ref="E227:F227"/>
    <mergeCell ref="G227:H227"/>
    <mergeCell ref="J227:R227"/>
    <mergeCell ref="A210:D211"/>
    <mergeCell ref="E210:R210"/>
    <mergeCell ref="E211:R211"/>
    <mergeCell ref="A214:R215"/>
    <mergeCell ref="A216:D216"/>
    <mergeCell ref="E216:R216"/>
    <mergeCell ref="A217:D217"/>
    <mergeCell ref="E217:R217"/>
    <mergeCell ref="A218:D218"/>
    <mergeCell ref="E218:R218"/>
    <mergeCell ref="E204:R204"/>
    <mergeCell ref="A204:D205"/>
    <mergeCell ref="E205:R205"/>
    <mergeCell ref="A206:D206"/>
    <mergeCell ref="E206:H206"/>
    <mergeCell ref="I206:J206"/>
    <mergeCell ref="K206:R206"/>
    <mergeCell ref="E207:R207"/>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Q160:R160"/>
    <mergeCell ref="S160:T160"/>
    <mergeCell ref="Q161:R161"/>
    <mergeCell ref="S161:T161"/>
    <mergeCell ref="Q162:R162"/>
    <mergeCell ref="S162:T162"/>
    <mergeCell ref="Q163:R163"/>
    <mergeCell ref="S163:T163"/>
    <mergeCell ref="L163:M167"/>
    <mergeCell ref="N163:N168"/>
    <mergeCell ref="O163:O168"/>
    <mergeCell ref="P163:P168"/>
    <mergeCell ref="Q149:R149"/>
    <mergeCell ref="S149:T149"/>
    <mergeCell ref="Q150:R150"/>
    <mergeCell ref="S150:T150"/>
    <mergeCell ref="Q151:R151"/>
    <mergeCell ref="S151:T151"/>
    <mergeCell ref="Q155:R155"/>
    <mergeCell ref="S155:T155"/>
    <mergeCell ref="Q156:R156"/>
    <mergeCell ref="S156:T156"/>
    <mergeCell ref="Q152:R152"/>
    <mergeCell ref="S152:T152"/>
    <mergeCell ref="Q153:R153"/>
    <mergeCell ref="S153:T153"/>
    <mergeCell ref="Q154:R154"/>
    <mergeCell ref="S154:T154"/>
    <mergeCell ref="P127:P132"/>
    <mergeCell ref="Q144:R144"/>
    <mergeCell ref="S144:T144"/>
    <mergeCell ref="Q145:R145"/>
    <mergeCell ref="S145:T145"/>
    <mergeCell ref="Q140:R140"/>
    <mergeCell ref="S140:T140"/>
    <mergeCell ref="Q141:R141"/>
    <mergeCell ref="S141:T141"/>
    <mergeCell ref="Q136:R136"/>
    <mergeCell ref="S136:T136"/>
    <mergeCell ref="Q137:R137"/>
    <mergeCell ref="S137:T137"/>
    <mergeCell ref="Q138:R138"/>
    <mergeCell ref="S138:T138"/>
    <mergeCell ref="Q139:R139"/>
    <mergeCell ref="S139:T139"/>
    <mergeCell ref="Q142:R142"/>
    <mergeCell ref="S142:T142"/>
    <mergeCell ref="Q143:R143"/>
    <mergeCell ref="S143:T143"/>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S96:T96"/>
    <mergeCell ref="Q97:R97"/>
    <mergeCell ref="S97:T97"/>
    <mergeCell ref="Q92:R92"/>
    <mergeCell ref="S92:T92"/>
    <mergeCell ref="Q93:R93"/>
    <mergeCell ref="S93:T93"/>
    <mergeCell ref="Q98:R98"/>
    <mergeCell ref="S98:T98"/>
    <mergeCell ref="Q94:R94"/>
    <mergeCell ref="S94:T94"/>
    <mergeCell ref="A79:A84"/>
    <mergeCell ref="B79:F84"/>
    <mergeCell ref="Q78:R78"/>
    <mergeCell ref="S78:T78"/>
    <mergeCell ref="Q79:R79"/>
    <mergeCell ref="S79:T79"/>
    <mergeCell ref="Q83:R83"/>
    <mergeCell ref="S83:T83"/>
    <mergeCell ref="Q84:R84"/>
    <mergeCell ref="S84:T84"/>
    <mergeCell ref="Q80:R80"/>
    <mergeCell ref="S80:T80"/>
    <mergeCell ref="Q81:R81"/>
    <mergeCell ref="S81:T81"/>
    <mergeCell ref="Q82:R82"/>
    <mergeCell ref="S82:T82"/>
    <mergeCell ref="G79:K84"/>
    <mergeCell ref="L79:M83"/>
    <mergeCell ref="N79:N84"/>
    <mergeCell ref="O79:O84"/>
    <mergeCell ref="P79:P84"/>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A64:D65"/>
    <mergeCell ref="F65:R65"/>
    <mergeCell ref="F57:R57"/>
    <mergeCell ref="F58:R58"/>
    <mergeCell ref="A40:R40"/>
    <mergeCell ref="A41:R41"/>
    <mergeCell ref="A42:R44"/>
    <mergeCell ref="A45:R45"/>
    <mergeCell ref="A47:C48"/>
    <mergeCell ref="D47:R48"/>
    <mergeCell ref="A49:R49"/>
    <mergeCell ref="A50:D54"/>
    <mergeCell ref="E50:R51"/>
    <mergeCell ref="F52:R52"/>
    <mergeCell ref="E53:R53"/>
    <mergeCell ref="F54:R54"/>
    <mergeCell ref="E64:R64"/>
    <mergeCell ref="A55:D61"/>
    <mergeCell ref="E55:O55"/>
    <mergeCell ref="P55:R55"/>
    <mergeCell ref="E56:R56"/>
    <mergeCell ref="F59:R59"/>
    <mergeCell ref="F60:R60"/>
    <mergeCell ref="F61:R61"/>
    <mergeCell ref="A38:R38"/>
    <mergeCell ref="A31:D36"/>
    <mergeCell ref="E31:G31"/>
    <mergeCell ref="H31:J31"/>
    <mergeCell ref="K31:M31"/>
    <mergeCell ref="N31:P31"/>
    <mergeCell ref="Q31:R36"/>
    <mergeCell ref="E32:G32"/>
    <mergeCell ref="H32:J32"/>
    <mergeCell ref="K32:M32"/>
    <mergeCell ref="E36:H36"/>
    <mergeCell ref="I36:L36"/>
    <mergeCell ref="M36:P36"/>
    <mergeCell ref="A37:D37"/>
    <mergeCell ref="E37:R37"/>
    <mergeCell ref="M35:P35"/>
    <mergeCell ref="E33:H33"/>
    <mergeCell ref="I33:L33"/>
    <mergeCell ref="M33:P33"/>
    <mergeCell ref="E34:H34"/>
    <mergeCell ref="I34:L34"/>
    <mergeCell ref="M34:P34"/>
    <mergeCell ref="A19:D20"/>
    <mergeCell ref="A21:D21"/>
    <mergeCell ref="E21:H21"/>
    <mergeCell ref="A26:D27"/>
    <mergeCell ref="E26:I26"/>
    <mergeCell ref="J26:N26"/>
    <mergeCell ref="A22:D22"/>
    <mergeCell ref="E22:G22"/>
    <mergeCell ref="O26:R26"/>
    <mergeCell ref="E27:I27"/>
    <mergeCell ref="J27:N27"/>
    <mergeCell ref="O27:R27"/>
    <mergeCell ref="P23:R23"/>
    <mergeCell ref="F23:G23"/>
    <mergeCell ref="N23:O23"/>
    <mergeCell ref="O1:R1"/>
    <mergeCell ref="O2:R2"/>
    <mergeCell ref="O3:R3"/>
    <mergeCell ref="A5:R5"/>
    <mergeCell ref="A7:B7"/>
    <mergeCell ref="C7:R7"/>
    <mergeCell ref="A8:B8"/>
    <mergeCell ref="C8:M8"/>
    <mergeCell ref="N8:O8"/>
    <mergeCell ref="P8:R8"/>
    <mergeCell ref="M14:N14"/>
    <mergeCell ref="A13:D13"/>
    <mergeCell ref="E13:R13"/>
    <mergeCell ref="F14:H14"/>
    <mergeCell ref="O14:R14"/>
    <mergeCell ref="A14:D14"/>
    <mergeCell ref="I14:L14"/>
    <mergeCell ref="I15:L16"/>
    <mergeCell ref="M15:R16"/>
    <mergeCell ref="A15:D18"/>
    <mergeCell ref="F15:H15"/>
    <mergeCell ref="E16:E18"/>
    <mergeCell ref="F16:H16"/>
    <mergeCell ref="F17:H17"/>
    <mergeCell ref="F18:H18"/>
    <mergeCell ref="AA77:AC78"/>
    <mergeCell ref="I22:L22"/>
    <mergeCell ref="M22:N22"/>
    <mergeCell ref="O22:R22"/>
    <mergeCell ref="A23:D25"/>
    <mergeCell ref="I23:L25"/>
    <mergeCell ref="F24:G24"/>
    <mergeCell ref="N24:O24"/>
    <mergeCell ref="P24:R24"/>
    <mergeCell ref="F25:G25"/>
    <mergeCell ref="N25:O25"/>
    <mergeCell ref="P25:R25"/>
    <mergeCell ref="A28:D29"/>
    <mergeCell ref="E28:I28"/>
    <mergeCell ref="J28:N28"/>
    <mergeCell ref="O28:R28"/>
    <mergeCell ref="E29:I29"/>
    <mergeCell ref="J29:N29"/>
    <mergeCell ref="O29:R29"/>
    <mergeCell ref="A30:D30"/>
    <mergeCell ref="E30:R30"/>
    <mergeCell ref="N32:P32"/>
    <mergeCell ref="E35:H35"/>
    <mergeCell ref="I35:L35"/>
    <mergeCell ref="AA79:AC84"/>
    <mergeCell ref="Q131:R131"/>
    <mergeCell ref="S131:T131"/>
    <mergeCell ref="Q132:R132"/>
    <mergeCell ref="S132:T132"/>
    <mergeCell ref="Q133:R133"/>
    <mergeCell ref="S133:T133"/>
    <mergeCell ref="Q128:R128"/>
    <mergeCell ref="S128:T128"/>
    <mergeCell ref="Q129:R129"/>
    <mergeCell ref="S129:T129"/>
    <mergeCell ref="Q85:R85"/>
    <mergeCell ref="S85:T85"/>
    <mergeCell ref="Q86:R86"/>
    <mergeCell ref="S86:T86"/>
    <mergeCell ref="Q87:R87"/>
    <mergeCell ref="S87:T87"/>
    <mergeCell ref="V79:Z84"/>
    <mergeCell ref="Q88:R88"/>
    <mergeCell ref="S88:T88"/>
    <mergeCell ref="Q89:R89"/>
    <mergeCell ref="S89:T89"/>
    <mergeCell ref="Q90:R90"/>
    <mergeCell ref="V127:Z132"/>
    <mergeCell ref="E66:R66"/>
    <mergeCell ref="A68:D72"/>
    <mergeCell ref="E68:R68"/>
    <mergeCell ref="E69:G69"/>
    <mergeCell ref="H69:R69"/>
    <mergeCell ref="E70:R70"/>
    <mergeCell ref="E71:G71"/>
    <mergeCell ref="H71:R71"/>
    <mergeCell ref="E72:R72"/>
    <mergeCell ref="E67:R67"/>
    <mergeCell ref="A66:D67"/>
    <mergeCell ref="B85:F90"/>
    <mergeCell ref="G85:K90"/>
    <mergeCell ref="L85:M89"/>
    <mergeCell ref="N85:N90"/>
    <mergeCell ref="O85:O90"/>
    <mergeCell ref="P85:P90"/>
    <mergeCell ref="V85:Z90"/>
    <mergeCell ref="AA85:AC90"/>
    <mergeCell ref="A91:A96"/>
    <mergeCell ref="B91:F96"/>
    <mergeCell ref="G91:K96"/>
    <mergeCell ref="L91:M95"/>
    <mergeCell ref="N91:N96"/>
    <mergeCell ref="O91:O96"/>
    <mergeCell ref="P91:P96"/>
    <mergeCell ref="V91:Z96"/>
    <mergeCell ref="AA91:AC96"/>
    <mergeCell ref="A85:A90"/>
    <mergeCell ref="S90:T90"/>
    <mergeCell ref="Q91:R91"/>
    <mergeCell ref="S91:T91"/>
    <mergeCell ref="Q95:R95"/>
    <mergeCell ref="S95:T95"/>
    <mergeCell ref="Q96:R96"/>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A121:A126"/>
    <mergeCell ref="B121:F126"/>
    <mergeCell ref="G121:K126"/>
    <mergeCell ref="L121:M125"/>
    <mergeCell ref="N121:N126"/>
    <mergeCell ref="O121:O126"/>
    <mergeCell ref="P121:P126"/>
    <mergeCell ref="V121:Z126"/>
    <mergeCell ref="AA121:AC126"/>
    <mergeCell ref="Q121:R121"/>
    <mergeCell ref="S121:T121"/>
    <mergeCell ref="Q122:R122"/>
    <mergeCell ref="S122:T122"/>
    <mergeCell ref="Q123:R123"/>
    <mergeCell ref="S123:T123"/>
    <mergeCell ref="Q124:R124"/>
    <mergeCell ref="S124:T124"/>
    <mergeCell ref="Q125:R125"/>
    <mergeCell ref="S125:T125"/>
    <mergeCell ref="Q126:R126"/>
    <mergeCell ref="S126:T126"/>
    <mergeCell ref="AA127:AC132"/>
    <mergeCell ref="A133:A138"/>
    <mergeCell ref="B133:F138"/>
    <mergeCell ref="G133:K138"/>
    <mergeCell ref="L133:M137"/>
    <mergeCell ref="N133:N138"/>
    <mergeCell ref="O133:O138"/>
    <mergeCell ref="P133:P138"/>
    <mergeCell ref="V133:Z138"/>
    <mergeCell ref="AA133:AC138"/>
    <mergeCell ref="Q134:R134"/>
    <mergeCell ref="S134:T134"/>
    <mergeCell ref="Q135:R135"/>
    <mergeCell ref="S135:T135"/>
    <mergeCell ref="Q127:R127"/>
    <mergeCell ref="S127:T127"/>
    <mergeCell ref="Q130:R130"/>
    <mergeCell ref="S130:T130"/>
    <mergeCell ref="A127:A132"/>
    <mergeCell ref="B127:F132"/>
    <mergeCell ref="G127:K132"/>
    <mergeCell ref="L127:M131"/>
    <mergeCell ref="N127:N132"/>
    <mergeCell ref="O127:O132"/>
    <mergeCell ref="B139:F144"/>
    <mergeCell ref="G139:K144"/>
    <mergeCell ref="L139:M143"/>
    <mergeCell ref="N139:N144"/>
    <mergeCell ref="O139:O144"/>
    <mergeCell ref="P139:P144"/>
    <mergeCell ref="V139:Z144"/>
    <mergeCell ref="AA139:AC144"/>
    <mergeCell ref="A145:A150"/>
    <mergeCell ref="B145:F150"/>
    <mergeCell ref="G145:K150"/>
    <mergeCell ref="L145:M149"/>
    <mergeCell ref="N145:N150"/>
    <mergeCell ref="O145:O150"/>
    <mergeCell ref="P145:P150"/>
    <mergeCell ref="V145:Z150"/>
    <mergeCell ref="AA145:AC150"/>
    <mergeCell ref="A139:A144"/>
    <mergeCell ref="Q146:R146"/>
    <mergeCell ref="S146:T146"/>
    <mergeCell ref="Q147:R147"/>
    <mergeCell ref="S147:T147"/>
    <mergeCell ref="Q148:R148"/>
    <mergeCell ref="S148:T148"/>
    <mergeCell ref="AA151:AC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V151:Z156"/>
    <mergeCell ref="A151:A156"/>
    <mergeCell ref="B151:F156"/>
    <mergeCell ref="G151:K156"/>
    <mergeCell ref="L151:M155"/>
    <mergeCell ref="N151:N156"/>
    <mergeCell ref="O151:O156"/>
    <mergeCell ref="P151:P156"/>
    <mergeCell ref="V163:Z168"/>
    <mergeCell ref="AA163:AC168"/>
    <mergeCell ref="Q166:R166"/>
    <mergeCell ref="S166:T166"/>
    <mergeCell ref="Q167:R167"/>
    <mergeCell ref="S167:T167"/>
    <mergeCell ref="Q168:R168"/>
    <mergeCell ref="S168:T168"/>
    <mergeCell ref="A169:K170"/>
    <mergeCell ref="L169:M169"/>
    <mergeCell ref="N169:AC170"/>
    <mergeCell ref="L170:M170"/>
    <mergeCell ref="A163:A168"/>
    <mergeCell ref="B163:F168"/>
    <mergeCell ref="G163:K168"/>
    <mergeCell ref="Q164:R164"/>
    <mergeCell ref="S164:T164"/>
    <mergeCell ref="Q165:R165"/>
    <mergeCell ref="S165:T165"/>
    <mergeCell ref="A171:Z174"/>
    <mergeCell ref="A177:D177"/>
    <mergeCell ref="E177:R177"/>
    <mergeCell ref="A178:D178"/>
    <mergeCell ref="E178:R178"/>
    <mergeCell ref="A239:A240"/>
    <mergeCell ref="B239:D240"/>
    <mergeCell ref="E239:J240"/>
    <mergeCell ref="K239:R240"/>
    <mergeCell ref="A179:O179"/>
    <mergeCell ref="A180:D181"/>
    <mergeCell ref="E180:E181"/>
    <mergeCell ref="F180:R180"/>
    <mergeCell ref="F181:R181"/>
    <mergeCell ref="A184:D184"/>
    <mergeCell ref="E184:R184"/>
    <mergeCell ref="A185:D185"/>
    <mergeCell ref="E185:R185"/>
    <mergeCell ref="A186:D186"/>
    <mergeCell ref="E186:G186"/>
    <mergeCell ref="H186:I186"/>
    <mergeCell ref="J186:R186"/>
    <mergeCell ref="A187:R187"/>
    <mergeCell ref="Q188:R188"/>
    <mergeCell ref="B241:D241"/>
    <mergeCell ref="E241:J241"/>
    <mergeCell ref="K241:R241"/>
    <mergeCell ref="B242:D242"/>
    <mergeCell ref="E242:J242"/>
    <mergeCell ref="K242:R242"/>
    <mergeCell ref="B245:D245"/>
    <mergeCell ref="E245:J245"/>
    <mergeCell ref="K245:R245"/>
    <mergeCell ref="B243:D243"/>
    <mergeCell ref="E243:J243"/>
    <mergeCell ref="K243:R243"/>
    <mergeCell ref="B244:D244"/>
    <mergeCell ref="E244:J244"/>
    <mergeCell ref="K244:R244"/>
    <mergeCell ref="J273:J274"/>
    <mergeCell ref="A275:F276"/>
    <mergeCell ref="G275:I276"/>
    <mergeCell ref="J275:J276"/>
    <mergeCell ref="A277:F278"/>
    <mergeCell ref="G277:I278"/>
    <mergeCell ref="J277:J278"/>
    <mergeCell ref="K278:P279"/>
    <mergeCell ref="A279:F280"/>
    <mergeCell ref="G279:I280"/>
    <mergeCell ref="J279:J280"/>
    <mergeCell ref="A281:F282"/>
    <mergeCell ref="G281:I282"/>
    <mergeCell ref="J281:J282"/>
    <mergeCell ref="A283:F284"/>
    <mergeCell ref="G283:I284"/>
    <mergeCell ref="J283:J284"/>
    <mergeCell ref="A285:F286"/>
    <mergeCell ref="G285:I286"/>
    <mergeCell ref="J285:J286"/>
    <mergeCell ref="A333:D335"/>
    <mergeCell ref="B336:D338"/>
    <mergeCell ref="E336:S338"/>
    <mergeCell ref="A339:D341"/>
    <mergeCell ref="A297:D298"/>
    <mergeCell ref="E297:S298"/>
    <mergeCell ref="A299:D300"/>
    <mergeCell ref="E299:S300"/>
    <mergeCell ref="E317:F318"/>
    <mergeCell ref="A301:D302"/>
    <mergeCell ref="E301:S302"/>
    <mergeCell ref="A303:D304"/>
    <mergeCell ref="E303:S304"/>
    <mergeCell ref="A305:D306"/>
    <mergeCell ref="E305:S306"/>
    <mergeCell ref="A307:D308"/>
    <mergeCell ref="E307:S308"/>
    <mergeCell ref="A309:D310"/>
    <mergeCell ref="E309:S310"/>
    <mergeCell ref="E316:F316"/>
    <mergeCell ref="G316:M316"/>
    <mergeCell ref="A320:D323"/>
    <mergeCell ref="E320:F321"/>
    <mergeCell ref="G320:S321"/>
    <mergeCell ref="A9:B9"/>
    <mergeCell ref="C9:I9"/>
    <mergeCell ref="J9:K9"/>
    <mergeCell ref="L9:R9"/>
    <mergeCell ref="A259:K259"/>
    <mergeCell ref="L259:N259"/>
    <mergeCell ref="A350:D355"/>
    <mergeCell ref="E350:S351"/>
    <mergeCell ref="E352:S355"/>
    <mergeCell ref="A311:XFD311"/>
    <mergeCell ref="A312:S312"/>
    <mergeCell ref="A313:S313"/>
    <mergeCell ref="A314:F315"/>
    <mergeCell ref="A316:D319"/>
    <mergeCell ref="N316:S317"/>
    <mergeCell ref="G317:M318"/>
    <mergeCell ref="N318:S319"/>
    <mergeCell ref="E319:F319"/>
    <mergeCell ref="G319:M319"/>
    <mergeCell ref="E327:S329"/>
    <mergeCell ref="E330:S332"/>
    <mergeCell ref="E333:S335"/>
    <mergeCell ref="A327:D329"/>
    <mergeCell ref="B330:D332"/>
  </mergeCells>
  <phoneticPr fontId="19"/>
  <conditionalFormatting sqref="C8:C9">
    <cfRule type="cellIs" dxfId="263" priority="1" operator="equal">
      <formula>0</formula>
    </cfRule>
  </conditionalFormatting>
  <conditionalFormatting sqref="E57:R57 E58:F58 E59:R60">
    <cfRule type="expression" dxfId="262" priority="3">
      <formula>$P$55="含んでいない"</formula>
    </cfRule>
  </conditionalFormatting>
  <conditionalFormatting sqref="E194:R194">
    <cfRule type="cellIs" dxfId="261" priority="9" operator="equal">
      <formula>"自動で入力されます"</formula>
    </cfRule>
  </conditionalFormatting>
  <conditionalFormatting sqref="F181">
    <cfRule type="expression" dxfId="260" priority="10">
      <formula>"P73=""なし"""</formula>
    </cfRule>
  </conditionalFormatting>
  <conditionalFormatting sqref="F61:R61">
    <cfRule type="expression" dxfId="259" priority="5">
      <formula>$E60="○"</formula>
    </cfRule>
  </conditionalFormatting>
  <conditionalFormatting sqref="G283:I286">
    <cfRule type="cellIs" dxfId="258" priority="2" operator="equal">
      <formula>"自動で入力されます"</formula>
    </cfRule>
  </conditionalFormatting>
  <conditionalFormatting sqref="H69:R69">
    <cfRule type="cellIs" dxfId="257" priority="8" operator="equal">
      <formula>"自動で入力されます"</formula>
    </cfRule>
  </conditionalFormatting>
  <conditionalFormatting sqref="H71:R71">
    <cfRule type="cellIs" dxfId="256" priority="7" operator="equal">
      <formula>"自動で入力されます"</formula>
    </cfRule>
  </conditionalFormatting>
  <conditionalFormatting sqref="N169">
    <cfRule type="cellIs" dxfId="255" priority="6" operator="equal">
      <formula>"「ロール対応表」シートと一致していないスキル項目があります"</formula>
    </cfRule>
  </conditionalFormatting>
  <conditionalFormatting sqref="O3 C7:R7 N8:P8">
    <cfRule type="cellIs" dxfId="254" priority="27" operator="equal">
      <formula>0</formula>
    </cfRule>
  </conditionalFormatting>
  <conditionalFormatting sqref="P55:R55">
    <cfRule type="expression" priority="4">
      <formula>$P$55="含んでいない"</formula>
    </cfRule>
  </conditionalFormatting>
  <conditionalFormatting sqref="Z177">
    <cfRule type="expression" dxfId="253" priority="11">
      <formula>"P73=""なし"""</formula>
    </cfRule>
  </conditionalFormatting>
  <dataValidations count="41">
    <dataValidation type="list" allowBlank="1" showInputMessage="1" showErrorMessage="1" sqref="E73:H73" xr:uid="{266B6C1E-6DA5-459B-B140-3D3F0E3E12D9}">
      <formula1>"パンフレット,パンフレット＋ホームページ（右にURLを記載）,ホームページ（右にURLを記載）"</formula1>
    </dataValidation>
    <dataValidation type="list" allowBlank="1" showInputMessage="1" showErrorMessage="1" sqref="E206:H206" xr:uid="{5EF27C9E-75AC-41FE-9984-FA133E0252E5}">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87C28E92-ADA4-4614-9C3C-E01700D449B8}"/>
    <dataValidation type="list" allowBlank="1" showInputMessage="1" showErrorMessage="1" sqref="E186:G186" xr:uid="{40D01935-16B9-4CBC-B69A-B51CCF7FCA06}">
      <formula1>"パンフレット,ホームページ(右にURLを記載),パンフレット+ホームページ(右にURLを記載)"</formula1>
    </dataValidation>
    <dataValidation type="list" allowBlank="1" showInputMessage="1" showErrorMessage="1" sqref="E27:R27 E65 E57:E60" xr:uid="{72FA9379-D87E-479D-AFC4-60D3ED4AB841}">
      <formula1>"○"</formula1>
    </dataValidation>
    <dataValidation type="list" allowBlank="1" showInputMessage="1" showErrorMessage="1" sqref="L258:N259" xr:uid="{11288A45-0907-4255-AF19-A9D84D0BE6F9}">
      <formula1>"該当する,該当しない"</formula1>
    </dataValidation>
    <dataValidation type="list" allowBlank="1" showInputMessage="1" showErrorMessage="1" sqref="F16:H16" xr:uid="{9669D276-4C6B-4CBE-AC38-95770B96C3E8}">
      <formula1>"昼間（平日）,夜間（平日）,土日,昼間（平日）＋土日,夜間（平日）＋土日"</formula1>
    </dataValidation>
    <dataValidation type="list" allowBlank="1" showInputMessage="1" showErrorMessage="1" sqref="F18:H18" xr:uid="{6FE4B1B3-F67F-4537-BA80-EA8A41A890D8}">
      <formula1>"通信,一部eラーニング,eラーニング"</formula1>
    </dataValidation>
    <dataValidation type="list" allowBlank="1" showInputMessage="1" showErrorMessage="1" sqref="Q188 Q191" xr:uid="{C254D718-6615-4D18-A9A7-C9422055EA8C}">
      <formula1>"認める,認めない,その他"</formula1>
    </dataValidation>
    <dataValidation type="list" allowBlank="1" showInputMessage="1" showErrorMessage="1" sqref="K188 K191" xr:uid="{074C02EC-21F9-4044-8B74-388F8DAE8EC1}">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18C5FBB3-72E3-4195-9DCF-5817FC44F645}">
      <formula1>"100％,90%以上,70%以上,66%(2/3)以上,60%以上,50%以上,50%未満でも可,その他"</formula1>
    </dataValidation>
    <dataValidation type="list" allowBlank="1" showInputMessage="1" showErrorMessage="1" sqref="AB10 E16:E18" xr:uid="{20302E4E-BAFB-41F2-AD61-7C3FBB05C36C}">
      <formula1>"通学,通信"</formula1>
    </dataValidation>
    <dataValidation type="list" allowBlank="1" showInputMessage="1" showErrorMessage="1" sqref="E197" xr:uid="{1E7B099F-8879-42F5-838D-C01760DB8E40}">
      <formula1>"あり（必須）,あり（任意）,なし"</formula1>
    </dataValidation>
    <dataValidation type="list" allowBlank="1" showInputMessage="1" showErrorMessage="1" sqref="O163:P163 E180:E181 O79:P79 O85:P85 O91:P91 O97:P97 O103:P103 O109:P109 O115:P115 O121:P121 O127:P127 O133:P133 O139:P139 O145:P145 O151:P151 O157:P157 E21:H21" xr:uid="{F0DC6D8E-0AF0-417F-884D-11B73C6F4F7E}">
      <formula1>"有,無"</formula1>
    </dataValidation>
    <dataValidation allowBlank="1" showInputMessage="1" showErrorMessage="1" prompt="教育訓練の時間が短いもの（２０時間以下）は対象外" sqref="I14:L14" xr:uid="{E62D6065-4D0B-4D52-8940-D9742C03DAE5}"/>
    <dataValidation allowBlank="1" showInputMessage="1" showErrorMessage="1" prompt="既存講座の申請の場合→「２．教育訓練の対象分野」へ" sqref="E26" xr:uid="{7C5DFF2A-F230-4527-B571-63737F4E77D7}"/>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A64D8A9A-C02A-4B27-8DCB-37918FC64168}"/>
    <dataValidation allowBlank="1" showInputMessage="1" showErrorMessage="1" prompt="前回の認定適用日から申請書提出前日までの実績を記載してください。" sqref="F23:G25 N23:O25" xr:uid="{D5EBD4CB-D55A-41F1-AFC7-89203FDDFF70}"/>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EE5F432A-4679-4FA3-A223-858FA5F33B58}"/>
    <dataValidation allowBlank="1" showInputMessage="1" showErrorMessage="1" prompt="再認定申請講座の場合は、改善内容や時期が分かるように具体的に記載してください。" sqref="E37:R37" xr:uid="{DC0ED333-1779-4BEA-B8FC-88F464A94D2D}"/>
    <dataValidation allowBlank="1" showInputMessage="1" showErrorMessage="1" prompt="身に付けられるスキルの具体的な内容を記載。" sqref="E67:R67" xr:uid="{A088B68D-9944-409A-9D20-5A1B426B3D7E}"/>
    <dataValidation allowBlank="1" showInputMessage="1" showErrorMessage="1" prompt="受講前に経験しておくことが推奨される実務経験を記載。" sqref="E177" xr:uid="{48956928-868C-491E-ABB6-F1F95985E0BB}"/>
    <dataValidation allowBlank="1" showInputMessage="1" showErrorMessage="1" prompt="受講前に身に付けておくことが推奨される知識・技術を記載。" sqref="E178" xr:uid="{C93BB0E6-FA4F-4CED-A80F-2891352FDF3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B2EDAD07-B83D-4050-8AA4-601277537139}"/>
    <dataValidation allowBlank="1" showInputMessage="1" showErrorMessage="1" prompt="講義（演習）の内容と到達目標が分かるように具体的に記載。" sqref="G79 G85 G91 G97 G103 G109 G115 G121 G127 G133 G139 G145 G151 G157 G163" xr:uid="{21415B7C-7FAD-413E-BF4E-FAACAA60FA7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C2B9857B-BE2A-4629-A708-43D3453CF532}">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02836EF5-3437-4AB8-A96A-B7670E58F76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39341178-44C7-4FC0-B6C6-33587450A479}"/>
    <dataValidation allowBlank="1" showInputMessage="1" showErrorMessage="1" prompt="演習を通学で行う（eラーニングで実施しない）場合は、記載不要。_x000a_双方向又は多方向に授業を行うための措置が取られていることが必要。" sqref="E210" xr:uid="{FE9FA671-734E-402F-B52A-0F52378C3B4E}"/>
    <dataValidation allowBlank="1" showInputMessage="1" showErrorMessage="1" prompt="ホームページ等で公表することが必要。" sqref="E219:R219" xr:uid="{975C2544-121C-4058-86DE-9BA777C8E01D}"/>
    <dataValidation allowBlank="1" showInputMessage="1" showErrorMessage="1" prompt="新規のカリキュラムを加えるなど内容を変更した講座を申請を選択の場合→「（16）申請にあたり、新たに追加・変更した内容」へ。" sqref="O26:R26" xr:uid="{6B16EF3C-58DE-40B3-9D4B-6DF650B48F01}"/>
    <dataValidation imeMode="off" allowBlank="1" showInputMessage="1" showErrorMessage="1" sqref="E14" xr:uid="{444D609E-94F0-4AFB-A03E-A80EDAA2C0C1}"/>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25F27B34-9E7E-4E1B-A600-EB94E0026468}"/>
    <dataValidation type="list" allowBlank="1" showInputMessage="1" showErrorMessage="1" sqref="L254:L257" xr:uid="{6BC9615E-2736-49C2-A262-9643E039ACE9}">
      <formula1>"はい,いいえ"</formula1>
    </dataValidation>
    <dataValidation type="list" allowBlank="1" showInputMessage="1" showErrorMessage="1" sqref="E293:S294" xr:uid="{C9CA6B97-0007-412E-AE63-DD164682BB2F}">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2CDBA282-37DE-431C-AD9C-8C4B244A29E1}">
      <formula1>"講座実績の検証を行っている,検証を行っていない"</formula1>
    </dataValidation>
    <dataValidation type="list" allowBlank="1" showInputMessage="1" showErrorMessage="1" sqref="E333:S335" xr:uid="{BDDEFAB0-64E7-4B14-AE64-6EF9324A1B54}">
      <formula1>"定期的に見直している,見直していない"</formula1>
    </dataValidation>
    <dataValidation type="list" allowBlank="1" showErrorMessage="1" sqref="N79:N138" xr:uid="{7212F954-18C4-4506-BB28-3FAA9D74D416}">
      <formula1>"全部,一部,実施なし"</formula1>
    </dataValidation>
    <dataValidation type="list" allowBlank="1" showInputMessage="1" showErrorMessage="1" sqref="P55:R55" xr:uid="{B5D42D03-6CE0-4ECD-8281-F981E272AF1C}">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6662D22A-3501-462E-B904-CBEA8A6C2C06}"/>
    <dataValidation type="list" allowBlank="1" showInputMessage="1" showErrorMessage="1" sqref="E20:Q20" xr:uid="{34838A11-244C-4EB7-A871-EAFC280E4CDE}">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4" max="28" man="1"/>
    <brk id="175" max="28" man="1"/>
    <brk id="199" max="28" man="1"/>
    <brk id="222" max="28" man="1"/>
    <brk id="259" max="28" man="1"/>
    <brk id="387"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D21D4559-E89A-47AC-978E-A3AD7D77090E}">
          <x14:formula1>
            <xm:f>ロール対応表ｰ2003!$V$14:$V$56</xm:f>
          </x14:formula1>
          <xm:sqref>U79:U168</xm:sqref>
        </x14:dataValidation>
        <x14:dataValidation type="list" allowBlank="1" showInputMessage="1" showErrorMessage="1" xr:uid="{F9BE7731-0260-4AC9-BB07-996DA6D4C290}">
          <x14:formula1>
            <xm:f>ロール対応表ｰ2001!$D$58:$S$58</xm:f>
          </x14:formula1>
          <xm:sqref>F52:R52</xm:sqref>
        </x14:dataValidation>
        <x14:dataValidation type="list" allowBlank="1" showInputMessage="1" showErrorMessage="1" xr:uid="{EA0B5114-D9BB-4B7D-828A-6B272AD5A7EF}">
          <x14:formula1>
            <xm:f>ロール対応表ｰ2001!$D$59:$S$59</xm:f>
          </x14:formula1>
          <xm:sqref>F54:R54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activeCell="D10" sqref="D10"/>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877</v>
      </c>
      <c r="B6" s="1421"/>
      <c r="C6" s="1421"/>
      <c r="D6" s="1421"/>
      <c r="E6" s="1421"/>
      <c r="F6" s="1421"/>
      <c r="G6" s="1421"/>
      <c r="H6" s="1421"/>
      <c r="I6" s="1421"/>
      <c r="J6" s="1421"/>
      <c r="K6" s="1421"/>
      <c r="L6" s="1421"/>
      <c r="M6" s="1421"/>
      <c r="N6" s="1421"/>
      <c r="O6" s="1421"/>
      <c r="P6" s="1421"/>
      <c r="Q6" s="1421"/>
      <c r="R6" s="1421"/>
      <c r="S6" s="1421"/>
    </row>
    <row r="7" spans="1:22" ht="65.25" customHeight="1">
      <c r="A7" s="1421" t="s">
        <v>878</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879</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IF(COUNTIF(個票ｰ2003!$U$79:$U$168,$C14),"○","")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IF(COUNTIF(個票ｰ2003!$U$79:$U$168,$C15),"○","")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IF(COUNTIF(個票ｰ2003!$U$79:$U$168,$C16),"○","")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IF(COUNTIF(個票ｰ2003!$U$79:$U$168,$C17),"○","")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IF(COUNTIF(個票ｰ2003!$U$79:$U$168,$C18),"○","")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IF(COUNTIF(個票ｰ2003!$U$79:$U$168,$C19),"○","")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IF(COUNTIF(個票ｰ2003!$U$79:$U$168,$C20),"○","")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IF(COUNTIF(個票ｰ2003!$U$79:$U$168,$C21),"○","")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IF(COUNTIF(個票ｰ2003!$U$79:$U$168,$C22),"○","")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IF(COUNTIF(個票ｰ2003!$U$79:$U$168,$C23),"○","")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IF(COUNTIF(個票ｰ2003!$U$79:$U$168,$C24),"○","")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IF(COUNTIF(個票ｰ2003!$U$79:$U$168,$C25),"○","")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IF(COUNTIF(個票ｰ2003!$U$79:$U$168,$C26),"○","")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IF(COUNTIF(個票ｰ2003!$U$79:$U$168,$C27),"○","")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IF(COUNTIF(個票ｰ2003!$U$79:$U$168,$C28),"○","")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IF(COUNTIF(個票ｰ2003!$U$79:$U$168,$C29),"○","")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IF(COUNTIF(個票ｰ2003!$U$79:$U$168,$C30),"○","")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IF(COUNTIF(個票ｰ2003!$U$79:$U$168,$C31),"○","")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IF(COUNTIF(個票ｰ2003!$U$79:$U$168,$C32),"○","")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IF(COUNTIF(個票ｰ2003!$U$79:$U$168,$C33),"○","")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IF(COUNTIF(個票ｰ2003!$U$79:$U$168,$C34),"○","")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IF(COUNTIF(個票ｰ2003!$U$79:$U$168,$C35),"○","")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IF(COUNTIF(個票ｰ2003!$U$79:$U$168,$C36),"○","")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IF(COUNTIF(個票ｰ2003!$U$79:$U$168,$C37),"○","")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IF(COUNTIF(個票ｰ2003!$U$79:$U$168,$C38),"○","")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IF(COUNTIF(個票ｰ2003!$U$79:$U$168,$C39),"○","")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IF(COUNTIF(個票ｰ2003!$U$79:$U$168,$C40),"○","")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IF(COUNTIF(個票ｰ2003!$U$79:$U$168,$C41),"○","")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IF(COUNTIF(個票ｰ2003!$U$79:$U$168,$C42),"○","")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IF(COUNTIF(個票ｰ2003!$U$79:$U$168,$C43),"○","")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IF(COUNTIF(個票ｰ2003!$U$79:$U$168,$C44),"○","")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IF(COUNTIF(個票ｰ2003!$U$79:$U$168,$C45),"○","")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IF(COUNTIF(個票ｰ2003!$U$79:$U$168,$C46),"○","")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IF(COUNTIF(個票ｰ2003!$U$79:$U$168,$C47),"○","")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IF(COUNTIF(個票ｰ2003!$U$79:$U$168,$C48),"○","")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IF(COUNTIF(個票ｰ2003!$U$79:$U$168,$C49),"○","")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IF(COUNTIF(個票ｰ2003!$U$79:$U$168,$C50),"○","")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IF(COUNTIF(個票ｰ2003!$U$79:$U$168,$C51),"○","")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IF(COUNTIF(個票ｰ2003!$U$79:$U$168,$C52),"○","")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IF(COUNTIF(個票ｰ2003!$U$79:$U$168,$C53),"○","")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IF(COUNTIF(個票ｰ2003!$U$79:$U$168,$C54),"○","")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IF(COUNTIF(個票ｰ2003!$U$79:$U$168,$C55),"○","")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IF(COUNTIF(個票ｰ2003!$U$79:$U$168,$C56),"○","")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WvVcB3FpoYBQ6ZpYcIyW7lTp3GM2QRhR0+lwFF5rOu+7n7Hnzrr5n03MDYRkMY1Y5jsTsnMqdW40pfZrBkR5tQ==" saltValue="Eq/7qaOxMG5h72JHHRDoq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52" priority="15">
      <formula>$E$57=1</formula>
    </cfRule>
  </conditionalFormatting>
  <conditionalFormatting sqref="F12">
    <cfRule type="expression" dxfId="251" priority="14">
      <formula>$F$57=1</formula>
    </cfRule>
  </conditionalFormatting>
  <conditionalFormatting sqref="G12">
    <cfRule type="expression" dxfId="250" priority="13">
      <formula>$G$57=1</formula>
    </cfRule>
  </conditionalFormatting>
  <conditionalFormatting sqref="H12">
    <cfRule type="expression" dxfId="249" priority="12">
      <formula>$H$57=1</formula>
    </cfRule>
  </conditionalFormatting>
  <conditionalFormatting sqref="I12">
    <cfRule type="expression" dxfId="248" priority="11">
      <formula>$I$57=1</formula>
    </cfRule>
  </conditionalFormatting>
  <conditionalFormatting sqref="J12">
    <cfRule type="expression" dxfId="247" priority="10">
      <formula>$J$57=1</formula>
    </cfRule>
  </conditionalFormatting>
  <conditionalFormatting sqref="K12">
    <cfRule type="expression" dxfId="246" priority="9">
      <formula>$K$57=1</formula>
    </cfRule>
  </conditionalFormatting>
  <conditionalFormatting sqref="L12">
    <cfRule type="expression" dxfId="245" priority="8">
      <formula>$L$57=1</formula>
    </cfRule>
  </conditionalFormatting>
  <conditionalFormatting sqref="M12">
    <cfRule type="expression" dxfId="244" priority="7">
      <formula>$M$57=1</formula>
    </cfRule>
  </conditionalFormatting>
  <conditionalFormatting sqref="N12">
    <cfRule type="expression" dxfId="243" priority="6">
      <formula>$N$57=1</formula>
    </cfRule>
  </conditionalFormatting>
  <conditionalFormatting sqref="O12">
    <cfRule type="expression" dxfId="242" priority="5">
      <formula>$O$57=1</formula>
    </cfRule>
  </conditionalFormatting>
  <conditionalFormatting sqref="P12">
    <cfRule type="expression" dxfId="241" priority="4">
      <formula>$P$57=1</formula>
    </cfRule>
  </conditionalFormatting>
  <conditionalFormatting sqref="Q12">
    <cfRule type="expression" dxfId="240" priority="3">
      <formula>$Q$57=1</formula>
    </cfRule>
  </conditionalFormatting>
  <conditionalFormatting sqref="R12">
    <cfRule type="expression" dxfId="239" priority="2">
      <formula>$R$57=1</formula>
    </cfRule>
  </conditionalFormatting>
  <conditionalFormatting sqref="S12">
    <cfRule type="expression" dxfId="238"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3F8E1F5E-BC2B-4A2F-A81A-BF9B4EA32B56}"/>
    <hyperlink ref="F12" r:id="rId5" location="page=101" display="https://www.ipa.go.jp/jinzai/skill-standard/dss/ps6vr700000083ki-att/000106872.pdf - page=101" xr:uid="{5312AB60-9763-4842-8BAE-198A39DD02AD}"/>
    <hyperlink ref="G12" r:id="rId6" location="page=102" display="https://www.ipa.go.jp/jinzai/skill-standard/dss/ps6vr700000083ki-att/000106872.pdf - page=102" xr:uid="{E8E4699E-6D90-43B7-B13E-EADEC032C1B5}"/>
    <hyperlink ref="H12" r:id="rId7" location="page=115" display="https://www.ipa.go.jp/jinzai/skill-standard/dss/ps6vr700000083ki-att/000106872.pdf - page=115" xr:uid="{FDCDE655-E67B-4883-AC95-D7F5474B339D}"/>
    <hyperlink ref="I12" r:id="rId8" location="page=116" display="https://www.ipa.go.jp/jinzai/skill-standard/dss/ps6vr700000083ki-att/000106872.pdf - page=116" xr:uid="{DE8E7E19-D2B4-4E5B-8961-451CC954F6E4}"/>
    <hyperlink ref="J12" r:id="rId9" location="page=117" display="https://www.ipa.go.jp/jinzai/skill-standard/dss/ps6vr700000083ki-att/000106872.pdf - page=117" xr:uid="{7943AFF9-6344-4D39-9EDA-09FFDA979DDB}"/>
    <hyperlink ref="K12" r:id="rId10" location="page=126" display="https://www.ipa.go.jp/jinzai/skill-standard/dss/ps6vr700000083ki-att/000106872.pdf - page=126" xr:uid="{EF02AEEA-61FF-4AE1-B78B-3FCE4AABF890}"/>
    <hyperlink ref="L12" r:id="rId11" location="page=127" display="https://www.ipa.go.jp/jinzai/skill-standard/dss/ps6vr700000083ki-att/000106872.pdf - page=127" xr:uid="{F5204F93-64A1-4B67-A91A-4383BCB1B5C8}"/>
    <hyperlink ref="M12" r:id="rId12" location="page=128" xr:uid="{D42FAC3F-33FC-4C37-AC51-9669DD86BD5E}"/>
    <hyperlink ref="N12" r:id="rId13" location="page=135" display="https://www.ipa.go.jp/jinzai/skill-standard/dss/ps6vr700000083ki-att/000106872.pdf - page=135" xr:uid="{DB9B0F96-444A-4CCC-800F-68861B7835D2}"/>
    <hyperlink ref="O12" r:id="rId14" location="page=136" display="https://www.ipa.go.jp/jinzai/skill-standard/dss/ps6vr700000083ki-att/000106872.pdf - page=136" xr:uid="{1EC75E74-8C42-49FC-8072-9C77D9E6FAD6}"/>
    <hyperlink ref="P12" r:id="rId15" location="page=137" display="https://www.ipa.go.jp/jinzai/skill-standard/dss/ps6vr700000083ki-att/000106872.pdf - page=137" xr:uid="{36BAFB15-A2E4-474E-A5D8-094A92A7E39C}"/>
    <hyperlink ref="Q12" r:id="rId16" location="page=138" display="https://www.ipa.go.jp/jinzai/skill-standard/dss/ps6vr700000083ki-att/000106872.pdf - page=138" xr:uid="{68F32653-7E26-497C-8FD3-772F4741105F}"/>
    <hyperlink ref="R12" r:id="rId17" location="page=145" display="https://www.ipa.go.jp/jinzai/skill-standard/dss/ps6vr700000083ki-att/000106872.pdf - page=145" xr:uid="{03A05DC7-2B7E-4602-BE45-E1EAB66F56D0}"/>
    <hyperlink ref="S12" r:id="rId18" location="page=146" display="https://www.ipa.go.jp/jinzai/skill-standard/dss/ps6vr700000083ki-att/000106872.pdf - page=146" xr:uid="{48F85CDC-2B68-42F3-834D-0900365571C7}"/>
    <hyperlink ref="C14:C19" r:id="rId19" location="page=85" display="ビジネス戦略策定・実行" xr:uid="{B7E4E7F0-19E0-448A-82DD-0A473F8630B7}"/>
    <hyperlink ref="C20:C25" r:id="rId20" location="page=86" display="ビジネス調査" xr:uid="{A0903A64-D1E2-404A-808C-704E231EC20F}"/>
    <hyperlink ref="C26:C30" r:id="rId21" location="page=87" display="顧客・ユーザー理解" xr:uid="{C74D8BD5-8ACB-4CB1-80DE-9619AA51A76B}"/>
    <hyperlink ref="C31:C35" r:id="rId22" location="page=88" display="データ理解・活用" xr:uid="{CD338650-3A92-48A3-B7F6-6ECFCE25DA7A}"/>
    <hyperlink ref="C36:C37" r:id="rId23" location="page=89" display="データ活用基盤設計" xr:uid="{01DA1CA3-4634-45E1-9B4A-F92D90058A1E}"/>
    <hyperlink ref="C38:C50" r:id="rId24" location="page=90" display="コンピュータサイエンス" xr:uid="{7B4D69DD-BF50-480B-9DFB-52DA7906AF94}"/>
    <hyperlink ref="C51:C56" r:id="rId25" location="page=91" display="セキュリティ体制構築・運営" xr:uid="{34E2AAA6-5135-43A3-BC35-DFB15C3C722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5A1E93A-30B3-45B2-AC97-A884BF191C1A}">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547">
        <f>'申請書・総括票（共通）'!D44</f>
        <v>0</v>
      </c>
      <c r="F7" s="1548"/>
      <c r="G7" s="1548"/>
      <c r="H7" s="1548"/>
      <c r="I7" s="1548"/>
      <c r="J7" s="1548"/>
      <c r="K7" s="1548"/>
      <c r="L7" s="1548"/>
      <c r="M7" s="1548"/>
      <c r="N7" s="1548"/>
      <c r="O7" s="1548"/>
      <c r="P7" s="1548"/>
      <c r="Q7" s="1549"/>
      <c r="R7" s="1556" t="s">
        <v>763</v>
      </c>
      <c r="S7" s="1557"/>
      <c r="T7" s="1558"/>
      <c r="U7" s="1559">
        <f>'申請書・総括票（共通）'!A44</f>
        <v>2003</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'申請書・総括票（共通）'!B44</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個票ｰ2003!E14</f>
        <v>0</v>
      </c>
      <c r="V9" s="271" t="s">
        <v>766</v>
      </c>
      <c r="W9" s="272">
        <f>個票ｰ2003!G14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619" t="s">
        <v>769</v>
      </c>
      <c r="H13" s="1620"/>
      <c r="I13" s="1267" t="s">
        <v>770</v>
      </c>
      <c r="J13" s="995"/>
      <c r="K13" s="993" t="s">
        <v>771</v>
      </c>
      <c r="L13" s="1621"/>
      <c r="M13" s="1267" t="s">
        <v>772</v>
      </c>
      <c r="N13" s="1652"/>
      <c r="O13" s="993" t="s">
        <v>773</v>
      </c>
      <c r="P13" s="1653"/>
      <c r="Q13" s="1654" t="s">
        <v>774</v>
      </c>
      <c r="R13" s="1655"/>
      <c r="S13" s="1656"/>
      <c r="T13" s="146"/>
      <c r="U13" s="70"/>
      <c r="V13" s="70"/>
      <c r="W13" s="70"/>
    </row>
    <row r="14" spans="1:24" ht="18" customHeight="1">
      <c r="A14" s="1283" t="s">
        <v>775</v>
      </c>
      <c r="B14" s="1469"/>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067"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283" t="s">
        <v>783</v>
      </c>
      <c r="B20" s="1469"/>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606" t="s">
        <v>796</v>
      </c>
      <c r="B36" s="528"/>
      <c r="C36" s="528"/>
      <c r="D36" s="1607"/>
      <c r="E36" s="1054"/>
      <c r="F36" s="1055"/>
      <c r="G36" s="1055"/>
      <c r="H36" s="1055"/>
      <c r="I36" s="1055"/>
      <c r="J36" s="485" t="s">
        <v>797</v>
      </c>
      <c r="K36" s="485"/>
      <c r="L36" s="485"/>
      <c r="M36" s="1005"/>
      <c r="N36" s="999"/>
      <c r="O36" s="999"/>
      <c r="P36" s="999"/>
      <c r="Q36" s="999"/>
      <c r="R36" s="999"/>
      <c r="S36" s="999"/>
      <c r="T36" s="999"/>
      <c r="U36" s="100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606" t="s">
        <v>798</v>
      </c>
      <c r="B39" s="528"/>
      <c r="C39" s="528"/>
      <c r="D39" s="1607"/>
      <c r="E39" s="1005"/>
      <c r="F39" s="999"/>
      <c r="G39" s="999"/>
      <c r="H39" s="999"/>
      <c r="I39" s="999"/>
      <c r="J39" s="999"/>
      <c r="K39" s="999"/>
      <c r="L39" s="999"/>
      <c r="M39" s="999"/>
      <c r="N39" s="999"/>
      <c r="O39" s="999"/>
      <c r="P39" s="999"/>
      <c r="Q39" s="999"/>
      <c r="R39" s="999"/>
      <c r="S39" s="999"/>
      <c r="T39" s="999"/>
      <c r="U39" s="100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005"/>
      <c r="F42" s="999"/>
      <c r="G42" s="999"/>
      <c r="H42" s="999"/>
      <c r="I42" s="999"/>
      <c r="J42" s="999"/>
      <c r="K42" s="999"/>
      <c r="L42" s="999"/>
      <c r="M42" s="999"/>
      <c r="N42" s="999"/>
      <c r="O42" s="999"/>
      <c r="P42" s="999"/>
      <c r="Q42" s="999"/>
      <c r="R42" s="999"/>
      <c r="S42" s="999"/>
      <c r="T42" s="999"/>
      <c r="U42" s="100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005"/>
      <c r="F48" s="999"/>
      <c r="G48" s="999"/>
      <c r="H48" s="999"/>
      <c r="I48" s="999"/>
      <c r="J48" s="999"/>
      <c r="K48" s="999"/>
      <c r="L48" s="999"/>
      <c r="M48" s="999"/>
      <c r="N48" s="999"/>
      <c r="O48" s="999"/>
      <c r="P48" s="999"/>
      <c r="Q48" s="999"/>
      <c r="R48" s="999"/>
      <c r="S48" s="999"/>
      <c r="T48" s="999"/>
      <c r="U48" s="100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005"/>
      <c r="F51" s="999"/>
      <c r="G51" s="999"/>
      <c r="H51" s="999"/>
      <c r="I51" s="999"/>
      <c r="J51" s="999"/>
      <c r="K51" s="999"/>
      <c r="L51" s="999"/>
      <c r="M51" s="999"/>
      <c r="N51" s="999"/>
      <c r="O51" s="999"/>
      <c r="P51" s="999"/>
      <c r="Q51" s="999"/>
      <c r="R51" s="999"/>
      <c r="S51" s="999"/>
      <c r="T51" s="999"/>
      <c r="U51" s="100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447">
        <v>1</v>
      </c>
      <c r="B58" s="1448"/>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237" priority="2" operator="equal">
      <formula>0</formula>
    </cfRule>
  </conditionalFormatting>
  <conditionalFormatting sqref="T3:X3">
    <cfRule type="cellIs" dxfId="236" priority="1" operator="equal">
      <formula>0</formula>
    </cfRule>
  </conditionalFormatting>
  <dataValidations count="3">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58:B67 A69:B78" xr:uid="{2B8CC4F1-9C0E-4D14-83C2-A25DE1C798EE}"/>
    <dataValidation type="list" allowBlank="1" showInputMessage="1" showErrorMessage="1" sqref="E36" xr:uid="{A6BCFFDA-F717-4C82-89C1-8D67BC32CB20}">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'申請書・総括票（共通）'!D44</f>
        <v>0</v>
      </c>
      <c r="D8" s="1844"/>
      <c r="E8" s="1844"/>
      <c r="F8" s="1735"/>
      <c r="G8" s="166" t="s">
        <v>508</v>
      </c>
      <c r="H8" s="1740">
        <f>'申請書・総括票（共通）'!A44</f>
        <v>2003</v>
      </c>
      <c r="I8" s="1845"/>
      <c r="J8" s="1742"/>
      <c r="K8" s="167"/>
    </row>
    <row r="9" spans="1:11" s="3" customFormat="1" ht="26.25" customHeight="1">
      <c r="A9" s="1738"/>
      <c r="B9" s="1739"/>
      <c r="C9" s="1733"/>
      <c r="D9" s="1844"/>
      <c r="E9" s="1844"/>
      <c r="F9" s="1735"/>
      <c r="G9" s="168" t="s">
        <v>818</v>
      </c>
      <c r="H9" s="1740">
        <f>'申請書・総括票（共通）'!B44</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171"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748"/>
      <c r="F16" s="1749"/>
      <c r="G16" s="1749"/>
      <c r="H16" s="1749"/>
      <c r="I16" s="1749"/>
      <c r="J16" s="1750"/>
      <c r="K16" s="45"/>
    </row>
    <row r="17" spans="1:21" s="3" customFormat="1" ht="27" customHeight="1">
      <c r="A17" s="170" t="s">
        <v>875</v>
      </c>
      <c r="B17" s="1746" t="s">
        <v>826</v>
      </c>
      <c r="C17" s="1746"/>
      <c r="D17" s="1747"/>
      <c r="E17" s="1748"/>
      <c r="F17" s="1749"/>
      <c r="G17" s="1749"/>
      <c r="H17" s="1749"/>
      <c r="I17" s="1749"/>
      <c r="J17" s="1750"/>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748"/>
      <c r="F21" s="1749"/>
      <c r="G21" s="1749"/>
      <c r="H21" s="1749"/>
      <c r="I21" s="1749"/>
      <c r="J21" s="1750"/>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13" t="s">
        <v>833</v>
      </c>
      <c r="C23" s="1814"/>
      <c r="D23" s="1815"/>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799" t="s">
        <v>842</v>
      </c>
      <c r="C38" s="1801">
        <f>'申請書・総括票（共通）'!D44</f>
        <v>0</v>
      </c>
      <c r="D38" s="1802"/>
      <c r="E38" s="1802"/>
      <c r="F38" s="1803"/>
      <c r="G38" s="166" t="s">
        <v>508</v>
      </c>
      <c r="H38" s="1660">
        <f>'申請書・総括票（共通）'!A44</f>
        <v>2003</v>
      </c>
      <c r="I38" s="1838"/>
      <c r="J38" s="1807"/>
    </row>
    <row r="39" spans="1:26" ht="27.75" customHeight="1">
      <c r="B39" s="1800"/>
      <c r="C39" s="1804"/>
      <c r="D39" s="1805"/>
      <c r="E39" s="1805"/>
      <c r="F39" s="1806"/>
      <c r="G39" s="168" t="s">
        <v>818</v>
      </c>
      <c r="H39" s="1808">
        <f>'申請書・総括票（共通）'!B44</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個票ｰ2003!B234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36"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687"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672" t="s">
        <v>857</v>
      </c>
      <c r="G59" s="1673"/>
      <c r="H59" s="1673"/>
      <c r="I59" s="1673"/>
      <c r="J59" s="1674"/>
    </row>
    <row r="60" spans="1:26" ht="30" customHeight="1">
      <c r="B60" s="1667"/>
      <c r="C60" s="160"/>
      <c r="D60" s="190" t="s">
        <v>854</v>
      </c>
      <c r="E60" s="157"/>
      <c r="F60" s="1678"/>
      <c r="G60" s="1678"/>
      <c r="H60" s="1679"/>
      <c r="I60" s="1679"/>
      <c r="J60" s="1680"/>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37"/>
      <c r="C76" s="337"/>
      <c r="D76" s="337"/>
      <c r="E76" s="337"/>
      <c r="F76" s="337"/>
      <c r="G76" s="337"/>
      <c r="H76" s="337"/>
      <c r="I76" s="337"/>
      <c r="J76" s="337"/>
      <c r="K76" s="337"/>
    </row>
    <row r="77" spans="2:11" ht="33.75" customHeight="1">
      <c r="B77" s="202" t="s">
        <v>844</v>
      </c>
      <c r="C77" s="1663" t="str">
        <f>個票ｰ2003!B235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36"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687"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672" t="s">
        <v>857</v>
      </c>
      <c r="G92" s="1673"/>
      <c r="H92" s="1673"/>
      <c r="I92" s="1673"/>
      <c r="J92" s="1674"/>
    </row>
    <row r="93" spans="2:10" ht="30" customHeight="1" outlineLevel="1">
      <c r="B93" s="1667"/>
      <c r="C93" s="160"/>
      <c r="D93" s="190" t="s">
        <v>854</v>
      </c>
      <c r="E93" s="157"/>
      <c r="F93" s="1678"/>
      <c r="G93" s="1678"/>
      <c r="H93" s="1679"/>
      <c r="I93" s="1679"/>
      <c r="J93" s="1680"/>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個票ｰ2003!B238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36"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687"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672" t="s">
        <v>857</v>
      </c>
      <c r="G128" s="1673"/>
      <c r="H128" s="1673"/>
      <c r="I128" s="1673"/>
      <c r="J128" s="1674"/>
    </row>
    <row r="129" spans="1:26" ht="30" customHeight="1" outlineLevel="1">
      <c r="B129" s="1667"/>
      <c r="C129" s="160"/>
      <c r="D129" s="190" t="s">
        <v>854</v>
      </c>
      <c r="E129" s="157"/>
      <c r="F129" s="1678"/>
      <c r="G129" s="1678"/>
      <c r="H129" s="1679"/>
      <c r="I129" s="1679"/>
      <c r="J129" s="1680"/>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37"/>
      <c r="C146" s="337"/>
      <c r="D146" s="337"/>
      <c r="E146" s="337"/>
      <c r="F146" s="337"/>
      <c r="G146" s="337"/>
      <c r="H146" s="337"/>
      <c r="I146" s="337"/>
      <c r="J146" s="337"/>
      <c r="K146" s="337"/>
    </row>
    <row r="147" spans="2:11" ht="33.75" customHeight="1">
      <c r="B147" s="202" t="s">
        <v>844</v>
      </c>
      <c r="C147" s="1663" t="str">
        <f>個票ｰ2003!B239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36"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687"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672" t="s">
        <v>857</v>
      </c>
      <c r="G161" s="1673"/>
      <c r="H161" s="1673"/>
      <c r="I161" s="1673"/>
      <c r="J161" s="1674"/>
    </row>
    <row r="162" spans="1:26" ht="30" customHeight="1" outlineLevel="1">
      <c r="B162" s="1667"/>
      <c r="C162" s="160"/>
      <c r="D162" s="190" t="s">
        <v>854</v>
      </c>
      <c r="E162" s="157"/>
      <c r="F162" s="1678"/>
      <c r="G162" s="1678"/>
      <c r="H162" s="1679"/>
      <c r="I162" s="1679"/>
      <c r="J162" s="1680"/>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個票ｰ2003!B240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36"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793"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672" t="s">
        <v>857</v>
      </c>
      <c r="G193" s="1673"/>
      <c r="H193" s="1673"/>
      <c r="I193" s="1673"/>
      <c r="J193" s="1674"/>
    </row>
    <row r="194" spans="1:26" ht="30" customHeight="1" outlineLevel="1">
      <c r="B194" s="1667"/>
      <c r="C194" s="160"/>
      <c r="D194" s="190" t="s">
        <v>854</v>
      </c>
      <c r="E194" s="157"/>
      <c r="F194" s="1678"/>
      <c r="G194" s="1678"/>
      <c r="H194" s="1679"/>
      <c r="I194" s="1679"/>
      <c r="J194" s="1680"/>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個票ｰ2003!B241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36"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687"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672" t="s">
        <v>857</v>
      </c>
      <c r="G225" s="1673"/>
      <c r="H225" s="1673"/>
      <c r="I225" s="1673"/>
      <c r="J225" s="1674"/>
    </row>
    <row r="226" spans="1:26" ht="30" customHeight="1" outlineLevel="1">
      <c r="B226" s="1667"/>
      <c r="C226" s="160"/>
      <c r="D226" s="190" t="s">
        <v>854</v>
      </c>
      <c r="E226" s="157"/>
      <c r="F226" s="1678"/>
      <c r="G226" s="1678"/>
      <c r="H226" s="1679"/>
      <c r="I226" s="1679"/>
      <c r="J226" s="1680"/>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37"/>
      <c r="C243" s="337"/>
      <c r="D243" s="337"/>
      <c r="E243" s="337"/>
      <c r="F243" s="337"/>
      <c r="G243" s="337"/>
      <c r="H243" s="337"/>
      <c r="I243" s="337"/>
      <c r="J243" s="337"/>
      <c r="K243" s="337"/>
    </row>
    <row r="244" spans="2:11" ht="33.75" customHeight="1">
      <c r="B244" s="202" t="s">
        <v>844</v>
      </c>
      <c r="C244" s="1663">
        <f>個票ｰ2003!B242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36"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687"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672" t="s">
        <v>857</v>
      </c>
      <c r="G258" s="1673"/>
      <c r="H258" s="1673"/>
      <c r="I258" s="1673"/>
      <c r="J258" s="1674"/>
    </row>
    <row r="259" spans="1:26" ht="30" customHeight="1" outlineLevel="1">
      <c r="B259" s="1667"/>
      <c r="C259" s="160"/>
      <c r="D259" s="190" t="s">
        <v>854</v>
      </c>
      <c r="E259" s="157"/>
      <c r="F259" s="1675"/>
      <c r="G259" s="1675"/>
      <c r="H259" s="1676"/>
      <c r="I259" s="1676"/>
      <c r="J259" s="167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個票ｰ2003!B243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36"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687"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672" t="s">
        <v>857</v>
      </c>
      <c r="G290" s="1673"/>
      <c r="H290" s="1673"/>
      <c r="I290" s="1673"/>
      <c r="J290" s="1674"/>
    </row>
    <row r="291" spans="1:26" ht="30" customHeight="1" outlineLevel="1">
      <c r="B291" s="1667"/>
      <c r="C291" s="160"/>
      <c r="D291" s="190" t="s">
        <v>854</v>
      </c>
      <c r="E291" s="157"/>
      <c r="F291" s="1675"/>
      <c r="G291" s="1675"/>
      <c r="H291" s="1676"/>
      <c r="I291" s="1676"/>
      <c r="J291" s="167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個票ｰ2003!B244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36"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687"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672" t="s">
        <v>857</v>
      </c>
      <c r="G322" s="1673"/>
      <c r="H322" s="1673"/>
      <c r="I322" s="1673"/>
      <c r="J322" s="1674"/>
    </row>
    <row r="323" spans="1:26" ht="30" customHeight="1" outlineLevel="1">
      <c r="B323" s="1667"/>
      <c r="C323" s="160"/>
      <c r="D323" s="190" t="s">
        <v>854</v>
      </c>
      <c r="E323" s="157"/>
      <c r="F323" s="1675"/>
      <c r="G323" s="1675"/>
      <c r="H323" s="1676"/>
      <c r="I323" s="1676"/>
      <c r="J323" s="167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37"/>
      <c r="C340" s="337"/>
      <c r="D340" s="337"/>
      <c r="E340" s="337"/>
      <c r="F340" s="337"/>
      <c r="G340" s="337"/>
      <c r="H340" s="337"/>
      <c r="I340" s="337"/>
      <c r="J340" s="337"/>
      <c r="K340" s="337"/>
    </row>
    <row r="341" spans="2:11" ht="33.75" customHeight="1">
      <c r="B341" s="202" t="s">
        <v>844</v>
      </c>
      <c r="C341" s="1663">
        <f>個票ｰ2003!B245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36"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687"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672" t="s">
        <v>857</v>
      </c>
      <c r="G355" s="1673"/>
      <c r="H355" s="1673"/>
      <c r="I355" s="1673"/>
      <c r="J355" s="1674"/>
    </row>
    <row r="356" spans="1:26" ht="30" customHeight="1" outlineLevel="1">
      <c r="B356" s="1667"/>
      <c r="C356" s="160"/>
      <c r="D356" s="190" t="s">
        <v>854</v>
      </c>
      <c r="E356" s="157"/>
      <c r="F356" s="1678"/>
      <c r="G356" s="1678"/>
      <c r="H356" s="1679"/>
      <c r="I356" s="1679"/>
      <c r="J356" s="1680"/>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個票ｰ2003!B246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36"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687"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672" t="s">
        <v>857</v>
      </c>
      <c r="G387" s="1673"/>
      <c r="H387" s="1673"/>
      <c r="I387" s="1673"/>
      <c r="J387" s="1674"/>
    </row>
    <row r="388" spans="1:26" ht="30" customHeight="1" outlineLevel="1">
      <c r="B388" s="1667"/>
      <c r="C388" s="160"/>
      <c r="D388" s="190" t="s">
        <v>854</v>
      </c>
      <c r="E388" s="157"/>
      <c r="F388" s="1678"/>
      <c r="G388" s="1678"/>
      <c r="H388" s="1679"/>
      <c r="I388" s="1679"/>
      <c r="J388" s="1680"/>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個票ｰ2003!B247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36"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687"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672" t="s">
        <v>857</v>
      </c>
      <c r="G419" s="1673"/>
      <c r="H419" s="1673"/>
      <c r="I419" s="1673"/>
      <c r="J419" s="1674"/>
    </row>
    <row r="420" spans="1:26" ht="30" customHeight="1" outlineLevel="1">
      <c r="B420" s="1667"/>
      <c r="C420" s="160"/>
      <c r="D420" s="190" t="s">
        <v>854</v>
      </c>
      <c r="E420" s="157"/>
      <c r="F420" s="1678"/>
      <c r="G420" s="1678"/>
      <c r="H420" s="1679"/>
      <c r="I420" s="1679"/>
      <c r="J420" s="1680"/>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235" priority="7" operator="equal">
      <formula>0</formula>
    </cfRule>
  </conditionalFormatting>
  <conditionalFormatting sqref="E25:J27">
    <cfRule type="expression" dxfId="234" priority="1">
      <formula>$H$23="含んでいない"</formula>
    </cfRule>
  </conditionalFormatting>
  <conditionalFormatting sqref="F28:J28">
    <cfRule type="expression" dxfId="233" priority="2">
      <formula>$E$27="○"</formula>
    </cfRule>
  </conditionalFormatting>
  <conditionalFormatting sqref="H3:K3">
    <cfRule type="cellIs" dxfId="232" priority="6" operator="equal">
      <formula>0</formula>
    </cfRule>
  </conditionalFormatting>
  <conditionalFormatting sqref="H32:K32">
    <cfRule type="cellIs" dxfId="231" priority="5" operator="equal">
      <formula>0</formula>
    </cfRule>
  </conditionalFormatting>
  <dataValidations count="10">
    <dataValidation type="list" allowBlank="1" showInputMessage="1" showErrorMessage="1" sqref="B73:J73 B106:J106 B142:J142 B175:J175 B207:J207 B239:J239 B272:J272 B304:J304 B336:J336 B369:J369 B401:J401 B433:J433"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xr:uid="{054C2CAC-2505-4DF7-B8E1-7D93A1316BC1}">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714315A7-AF26-4028-B49A-04D5A0874AA9}"/>
    <dataValidation allowBlank="1" showInputMessage="1" showErrorMessage="1" prompt="直近の職歴について、所属だけではなく「担当分野」も記載。" sqref="F60:J63 F93:J96 F129:J132 F162:J165" xr:uid="{CA0AC86C-13CA-40E0-8C04-108EC5425C2B}"/>
    <dataValidation allowBlank="1" showInputMessage="1" showErrorMessage="1" prompt="これまでの講師歴について、所属だけでなく「担当分野」まで記載。" sqref="F87:J91 F123:J127 F156:J160" xr:uid="{65E32CB1-3F78-4857-B807-CC9BAA73E59A}"/>
    <dataValidation type="list" allowBlank="1" showInputMessage="1" showErrorMessage="1" sqref="H23:J23" xr:uid="{1AFB1BB0-C7E9-4031-8282-28A3B5BFB5EB}">
      <formula1>"含んでいる,含んでいない"</formula1>
    </dataValidation>
    <dataValidation type="list" allowBlank="1" showInputMessage="1" showErrorMessage="1" sqref="E25:E27" xr:uid="{34A862B0-F56F-4504-8656-0BCAA42C64A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'申請書・総括票（共通）'!D45</f>
        <v>0</v>
      </c>
      <c r="D8" s="1389"/>
      <c r="E8" s="1389"/>
      <c r="F8" s="1389"/>
      <c r="G8" s="1389"/>
      <c r="H8" s="1389"/>
      <c r="I8" s="1389"/>
      <c r="J8" s="1389"/>
      <c r="K8" s="1389"/>
      <c r="L8" s="1389"/>
      <c r="M8" s="1389"/>
      <c r="N8" s="1053" t="s">
        <v>508</v>
      </c>
      <c r="O8" s="1053"/>
      <c r="P8" s="1390">
        <f>'申請書・総括票（共通）'!A45</f>
        <v>2004</v>
      </c>
      <c r="Q8" s="1390"/>
      <c r="R8" s="1390"/>
    </row>
    <row r="9" spans="1:33" ht="36.75" customHeight="1">
      <c r="A9" s="1392" t="s">
        <v>1020</v>
      </c>
      <c r="B9" s="1393"/>
      <c r="C9" s="1394">
        <f>'申請書・総括票（共通）'!B45</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987</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IF(COUNTIF(ロール対応表ｰ2004!$D$58:$S$58,F52)=0,"【ERROR正しいロールを選択してください】","")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IF(COUNTIF(ロール対応表ｰ2004!$D$59:$S$59,F54)=0,"【ERROR正しいロールを選択してください】","")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988</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880</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IF(ロール対応表ｰ2004!$T$57=0,"","「ロール対応表」シートと一致していないスキル項目があります")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IiRIi4Yc9BmR87cBMxitAgcEECHYdog3ViT8s6vsYDQd3AzIP51WnsJSKEVWYZYybZT8ARboySaHoTiv2T6/zw==" saltValue="0vHwVHqZHkZbmed19KLM3A==" spinCount="100000" sheet="1" formatCells="0" formatRows="0" insertRows="0" selectLockedCells="1"/>
  <mergeCells count="708">
    <mergeCell ref="E322:F323"/>
    <mergeCell ref="G322:M323"/>
    <mergeCell ref="N322:S323"/>
    <mergeCell ref="A325:G326"/>
    <mergeCell ref="T327:Z330"/>
    <mergeCell ref="A344:D349"/>
    <mergeCell ref="E344:S345"/>
    <mergeCell ref="E346:S349"/>
    <mergeCell ref="M339:S340"/>
    <mergeCell ref="A342:D343"/>
    <mergeCell ref="E342:K343"/>
    <mergeCell ref="L342:L343"/>
    <mergeCell ref="E339:K341"/>
    <mergeCell ref="L339:L341"/>
    <mergeCell ref="A256:K256"/>
    <mergeCell ref="L256:N256"/>
    <mergeCell ref="A257:K257"/>
    <mergeCell ref="L257:N257"/>
    <mergeCell ref="A289:G290"/>
    <mergeCell ref="A291:D292"/>
    <mergeCell ref="A293:D294"/>
    <mergeCell ref="E293:S294"/>
    <mergeCell ref="A295:D296"/>
    <mergeCell ref="E295:S296"/>
    <mergeCell ref="A258:K258"/>
    <mergeCell ref="L258:N258"/>
    <mergeCell ref="A260:E261"/>
    <mergeCell ref="A265:E265"/>
    <mergeCell ref="A266:E267"/>
    <mergeCell ref="M267:Y277"/>
    <mergeCell ref="A269:F270"/>
    <mergeCell ref="G269:I270"/>
    <mergeCell ref="J269:J270"/>
    <mergeCell ref="A271:F272"/>
    <mergeCell ref="G271:I272"/>
    <mergeCell ref="J271:J272"/>
    <mergeCell ref="A273:F274"/>
    <mergeCell ref="G273:I274"/>
    <mergeCell ref="B246:D246"/>
    <mergeCell ref="E246:J246"/>
    <mergeCell ref="K246:R246"/>
    <mergeCell ref="A255:K255"/>
    <mergeCell ref="L255:N255"/>
    <mergeCell ref="B250:D250"/>
    <mergeCell ref="E250:J250"/>
    <mergeCell ref="K250:R250"/>
    <mergeCell ref="A253:N253"/>
    <mergeCell ref="B247:D247"/>
    <mergeCell ref="E247:J247"/>
    <mergeCell ref="K247:R247"/>
    <mergeCell ref="A254:K254"/>
    <mergeCell ref="L254:N254"/>
    <mergeCell ref="B248:D248"/>
    <mergeCell ref="E248:J248"/>
    <mergeCell ref="K248:R248"/>
    <mergeCell ref="B249:D249"/>
    <mergeCell ref="E249:J249"/>
    <mergeCell ref="K249:R249"/>
    <mergeCell ref="A229:D229"/>
    <mergeCell ref="E229:R229"/>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19:D219"/>
    <mergeCell ref="E219:R219"/>
    <mergeCell ref="A220:D220"/>
    <mergeCell ref="E220:R220"/>
    <mergeCell ref="B221:R221"/>
    <mergeCell ref="B222:R222"/>
    <mergeCell ref="A228:D228"/>
    <mergeCell ref="E228:R228"/>
    <mergeCell ref="A226:D226"/>
    <mergeCell ref="E226:R226"/>
    <mergeCell ref="A227:D227"/>
    <mergeCell ref="E227:F227"/>
    <mergeCell ref="G227:H227"/>
    <mergeCell ref="J227:R227"/>
    <mergeCell ref="A210:D211"/>
    <mergeCell ref="E210:R210"/>
    <mergeCell ref="E211:R211"/>
    <mergeCell ref="A214:R215"/>
    <mergeCell ref="A216:D216"/>
    <mergeCell ref="E216:R216"/>
    <mergeCell ref="A217:D217"/>
    <mergeCell ref="E217:R217"/>
    <mergeCell ref="A218:D218"/>
    <mergeCell ref="E218:R218"/>
    <mergeCell ref="E204:R204"/>
    <mergeCell ref="A204:D205"/>
    <mergeCell ref="E205:R205"/>
    <mergeCell ref="A206:D206"/>
    <mergeCell ref="E206:H206"/>
    <mergeCell ref="I206:J206"/>
    <mergeCell ref="K206:R206"/>
    <mergeCell ref="E207:R207"/>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Q160:R160"/>
    <mergeCell ref="S160:T160"/>
    <mergeCell ref="Q161:R161"/>
    <mergeCell ref="S161:T161"/>
    <mergeCell ref="Q162:R162"/>
    <mergeCell ref="S162:T162"/>
    <mergeCell ref="Q163:R163"/>
    <mergeCell ref="S163:T163"/>
    <mergeCell ref="L163:M167"/>
    <mergeCell ref="N163:N168"/>
    <mergeCell ref="O163:O168"/>
    <mergeCell ref="P163:P168"/>
    <mergeCell ref="Q149:R149"/>
    <mergeCell ref="S149:T149"/>
    <mergeCell ref="Q150:R150"/>
    <mergeCell ref="S150:T150"/>
    <mergeCell ref="Q151:R151"/>
    <mergeCell ref="S151:T151"/>
    <mergeCell ref="Q155:R155"/>
    <mergeCell ref="S155:T155"/>
    <mergeCell ref="Q156:R156"/>
    <mergeCell ref="S156:T156"/>
    <mergeCell ref="Q152:R152"/>
    <mergeCell ref="S152:T152"/>
    <mergeCell ref="Q153:R153"/>
    <mergeCell ref="S153:T153"/>
    <mergeCell ref="Q154:R154"/>
    <mergeCell ref="S154:T154"/>
    <mergeCell ref="P127:P132"/>
    <mergeCell ref="Q144:R144"/>
    <mergeCell ref="S144:T144"/>
    <mergeCell ref="Q145:R145"/>
    <mergeCell ref="S145:T145"/>
    <mergeCell ref="Q140:R140"/>
    <mergeCell ref="S140:T140"/>
    <mergeCell ref="Q141:R141"/>
    <mergeCell ref="S141:T141"/>
    <mergeCell ref="Q136:R136"/>
    <mergeCell ref="S136:T136"/>
    <mergeCell ref="Q137:R137"/>
    <mergeCell ref="S137:T137"/>
    <mergeCell ref="Q138:R138"/>
    <mergeCell ref="S138:T138"/>
    <mergeCell ref="Q139:R139"/>
    <mergeCell ref="S139:T139"/>
    <mergeCell ref="Q142:R142"/>
    <mergeCell ref="S142:T142"/>
    <mergeCell ref="Q143:R143"/>
    <mergeCell ref="S143:T143"/>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S96:T96"/>
    <mergeCell ref="Q97:R97"/>
    <mergeCell ref="S97:T97"/>
    <mergeCell ref="Q92:R92"/>
    <mergeCell ref="S92:T92"/>
    <mergeCell ref="Q93:R93"/>
    <mergeCell ref="S93:T93"/>
    <mergeCell ref="Q98:R98"/>
    <mergeCell ref="S98:T98"/>
    <mergeCell ref="Q94:R94"/>
    <mergeCell ref="S94:T94"/>
    <mergeCell ref="A79:A84"/>
    <mergeCell ref="B79:F84"/>
    <mergeCell ref="Q78:R78"/>
    <mergeCell ref="S78:T78"/>
    <mergeCell ref="Q79:R79"/>
    <mergeCell ref="S79:T79"/>
    <mergeCell ref="Q83:R83"/>
    <mergeCell ref="S83:T83"/>
    <mergeCell ref="Q84:R84"/>
    <mergeCell ref="S84:T84"/>
    <mergeCell ref="Q80:R80"/>
    <mergeCell ref="S80:T80"/>
    <mergeCell ref="Q81:R81"/>
    <mergeCell ref="S81:T81"/>
    <mergeCell ref="Q82:R82"/>
    <mergeCell ref="S82:T82"/>
    <mergeCell ref="G79:K84"/>
    <mergeCell ref="L79:M83"/>
    <mergeCell ref="N79:N84"/>
    <mergeCell ref="O79:O84"/>
    <mergeCell ref="P79:P84"/>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A64:D65"/>
    <mergeCell ref="F65:R65"/>
    <mergeCell ref="F57:R57"/>
    <mergeCell ref="F58:R58"/>
    <mergeCell ref="A40:R40"/>
    <mergeCell ref="A41:R41"/>
    <mergeCell ref="A42:R44"/>
    <mergeCell ref="A45:R45"/>
    <mergeCell ref="A47:C48"/>
    <mergeCell ref="D47:R48"/>
    <mergeCell ref="A49:R49"/>
    <mergeCell ref="A50:D54"/>
    <mergeCell ref="E50:R51"/>
    <mergeCell ref="F52:R52"/>
    <mergeCell ref="E53:R53"/>
    <mergeCell ref="F54:R54"/>
    <mergeCell ref="E64:R64"/>
    <mergeCell ref="A55:D61"/>
    <mergeCell ref="E55:O55"/>
    <mergeCell ref="P55:R55"/>
    <mergeCell ref="E56:R56"/>
    <mergeCell ref="F59:R59"/>
    <mergeCell ref="F60:R60"/>
    <mergeCell ref="F61:R61"/>
    <mergeCell ref="A38:R38"/>
    <mergeCell ref="A31:D36"/>
    <mergeCell ref="E31:G31"/>
    <mergeCell ref="H31:J31"/>
    <mergeCell ref="K31:M31"/>
    <mergeCell ref="N31:P31"/>
    <mergeCell ref="Q31:R36"/>
    <mergeCell ref="E32:G32"/>
    <mergeCell ref="H32:J32"/>
    <mergeCell ref="K32:M32"/>
    <mergeCell ref="E36:H36"/>
    <mergeCell ref="I36:L36"/>
    <mergeCell ref="M36:P36"/>
    <mergeCell ref="A37:D37"/>
    <mergeCell ref="E37:R37"/>
    <mergeCell ref="M35:P35"/>
    <mergeCell ref="E33:H33"/>
    <mergeCell ref="I33:L33"/>
    <mergeCell ref="M33:P33"/>
    <mergeCell ref="E34:H34"/>
    <mergeCell ref="I34:L34"/>
    <mergeCell ref="M34:P34"/>
    <mergeCell ref="A19:D20"/>
    <mergeCell ref="A21:D21"/>
    <mergeCell ref="E21:H21"/>
    <mergeCell ref="A26:D27"/>
    <mergeCell ref="E26:I26"/>
    <mergeCell ref="J26:N26"/>
    <mergeCell ref="A22:D22"/>
    <mergeCell ref="E22:G22"/>
    <mergeCell ref="O26:R26"/>
    <mergeCell ref="E27:I27"/>
    <mergeCell ref="J27:N27"/>
    <mergeCell ref="O27:R27"/>
    <mergeCell ref="P23:R23"/>
    <mergeCell ref="F23:G23"/>
    <mergeCell ref="N23:O23"/>
    <mergeCell ref="O1:R1"/>
    <mergeCell ref="O2:R2"/>
    <mergeCell ref="O3:R3"/>
    <mergeCell ref="A5:R5"/>
    <mergeCell ref="A7:B7"/>
    <mergeCell ref="C7:R7"/>
    <mergeCell ref="A8:B8"/>
    <mergeCell ref="C8:M8"/>
    <mergeCell ref="N8:O8"/>
    <mergeCell ref="P8:R8"/>
    <mergeCell ref="M14:N14"/>
    <mergeCell ref="A13:D13"/>
    <mergeCell ref="E13:R13"/>
    <mergeCell ref="F14:H14"/>
    <mergeCell ref="O14:R14"/>
    <mergeCell ref="A14:D14"/>
    <mergeCell ref="I14:L14"/>
    <mergeCell ref="I15:L16"/>
    <mergeCell ref="M15:R16"/>
    <mergeCell ref="A15:D18"/>
    <mergeCell ref="F15:H15"/>
    <mergeCell ref="E16:E18"/>
    <mergeCell ref="F16:H16"/>
    <mergeCell ref="F17:H17"/>
    <mergeCell ref="F18:H18"/>
    <mergeCell ref="AA77:AC78"/>
    <mergeCell ref="I22:L22"/>
    <mergeCell ref="M22:N22"/>
    <mergeCell ref="O22:R22"/>
    <mergeCell ref="A23:D25"/>
    <mergeCell ref="I23:L25"/>
    <mergeCell ref="F24:G24"/>
    <mergeCell ref="N24:O24"/>
    <mergeCell ref="P24:R24"/>
    <mergeCell ref="F25:G25"/>
    <mergeCell ref="N25:O25"/>
    <mergeCell ref="P25:R25"/>
    <mergeCell ref="A28:D29"/>
    <mergeCell ref="E28:I28"/>
    <mergeCell ref="J28:N28"/>
    <mergeCell ref="O28:R28"/>
    <mergeCell ref="E29:I29"/>
    <mergeCell ref="J29:N29"/>
    <mergeCell ref="O29:R29"/>
    <mergeCell ref="A30:D30"/>
    <mergeCell ref="E30:R30"/>
    <mergeCell ref="N32:P32"/>
    <mergeCell ref="E35:H35"/>
    <mergeCell ref="I35:L35"/>
    <mergeCell ref="AA79:AC84"/>
    <mergeCell ref="Q131:R131"/>
    <mergeCell ref="S131:T131"/>
    <mergeCell ref="Q132:R132"/>
    <mergeCell ref="S132:T132"/>
    <mergeCell ref="Q133:R133"/>
    <mergeCell ref="S133:T133"/>
    <mergeCell ref="Q128:R128"/>
    <mergeCell ref="S128:T128"/>
    <mergeCell ref="Q129:R129"/>
    <mergeCell ref="S129:T129"/>
    <mergeCell ref="Q85:R85"/>
    <mergeCell ref="S85:T85"/>
    <mergeCell ref="Q86:R86"/>
    <mergeCell ref="S86:T86"/>
    <mergeCell ref="Q87:R87"/>
    <mergeCell ref="S87:T87"/>
    <mergeCell ref="V79:Z84"/>
    <mergeCell ref="Q88:R88"/>
    <mergeCell ref="S88:T88"/>
    <mergeCell ref="Q89:R89"/>
    <mergeCell ref="S89:T89"/>
    <mergeCell ref="Q90:R90"/>
    <mergeCell ref="V127:Z132"/>
    <mergeCell ref="E66:R66"/>
    <mergeCell ref="A68:D72"/>
    <mergeCell ref="E68:R68"/>
    <mergeCell ref="E69:G69"/>
    <mergeCell ref="H69:R69"/>
    <mergeCell ref="E70:R70"/>
    <mergeCell ref="E71:G71"/>
    <mergeCell ref="H71:R71"/>
    <mergeCell ref="E72:R72"/>
    <mergeCell ref="E67:R67"/>
    <mergeCell ref="A66:D67"/>
    <mergeCell ref="B85:F90"/>
    <mergeCell ref="G85:K90"/>
    <mergeCell ref="L85:M89"/>
    <mergeCell ref="N85:N90"/>
    <mergeCell ref="O85:O90"/>
    <mergeCell ref="P85:P90"/>
    <mergeCell ref="V85:Z90"/>
    <mergeCell ref="AA85:AC90"/>
    <mergeCell ref="A91:A96"/>
    <mergeCell ref="B91:F96"/>
    <mergeCell ref="G91:K96"/>
    <mergeCell ref="L91:M95"/>
    <mergeCell ref="N91:N96"/>
    <mergeCell ref="O91:O96"/>
    <mergeCell ref="P91:P96"/>
    <mergeCell ref="V91:Z96"/>
    <mergeCell ref="AA91:AC96"/>
    <mergeCell ref="A85:A90"/>
    <mergeCell ref="S90:T90"/>
    <mergeCell ref="Q91:R91"/>
    <mergeCell ref="S91:T91"/>
    <mergeCell ref="Q95:R95"/>
    <mergeCell ref="S95:T95"/>
    <mergeCell ref="Q96:R96"/>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A121:A126"/>
    <mergeCell ref="B121:F126"/>
    <mergeCell ref="G121:K126"/>
    <mergeCell ref="L121:M125"/>
    <mergeCell ref="N121:N126"/>
    <mergeCell ref="O121:O126"/>
    <mergeCell ref="P121:P126"/>
    <mergeCell ref="V121:Z126"/>
    <mergeCell ref="AA121:AC126"/>
    <mergeCell ref="Q121:R121"/>
    <mergeCell ref="S121:T121"/>
    <mergeCell ref="Q122:R122"/>
    <mergeCell ref="S122:T122"/>
    <mergeCell ref="Q123:R123"/>
    <mergeCell ref="S123:T123"/>
    <mergeCell ref="Q124:R124"/>
    <mergeCell ref="S124:T124"/>
    <mergeCell ref="Q125:R125"/>
    <mergeCell ref="S125:T125"/>
    <mergeCell ref="Q126:R126"/>
    <mergeCell ref="S126:T126"/>
    <mergeCell ref="AA127:AC132"/>
    <mergeCell ref="A133:A138"/>
    <mergeCell ref="B133:F138"/>
    <mergeCell ref="G133:K138"/>
    <mergeCell ref="L133:M137"/>
    <mergeCell ref="N133:N138"/>
    <mergeCell ref="O133:O138"/>
    <mergeCell ref="P133:P138"/>
    <mergeCell ref="V133:Z138"/>
    <mergeCell ref="AA133:AC138"/>
    <mergeCell ref="Q134:R134"/>
    <mergeCell ref="S134:T134"/>
    <mergeCell ref="Q135:R135"/>
    <mergeCell ref="S135:T135"/>
    <mergeCell ref="Q127:R127"/>
    <mergeCell ref="S127:T127"/>
    <mergeCell ref="Q130:R130"/>
    <mergeCell ref="S130:T130"/>
    <mergeCell ref="A127:A132"/>
    <mergeCell ref="B127:F132"/>
    <mergeCell ref="G127:K132"/>
    <mergeCell ref="L127:M131"/>
    <mergeCell ref="N127:N132"/>
    <mergeCell ref="O127:O132"/>
    <mergeCell ref="B139:F144"/>
    <mergeCell ref="G139:K144"/>
    <mergeCell ref="L139:M143"/>
    <mergeCell ref="N139:N144"/>
    <mergeCell ref="O139:O144"/>
    <mergeCell ref="P139:P144"/>
    <mergeCell ref="V139:Z144"/>
    <mergeCell ref="AA139:AC144"/>
    <mergeCell ref="A145:A150"/>
    <mergeCell ref="B145:F150"/>
    <mergeCell ref="G145:K150"/>
    <mergeCell ref="L145:M149"/>
    <mergeCell ref="N145:N150"/>
    <mergeCell ref="O145:O150"/>
    <mergeCell ref="P145:P150"/>
    <mergeCell ref="V145:Z150"/>
    <mergeCell ref="AA145:AC150"/>
    <mergeCell ref="A139:A144"/>
    <mergeCell ref="Q146:R146"/>
    <mergeCell ref="S146:T146"/>
    <mergeCell ref="Q147:R147"/>
    <mergeCell ref="S147:T147"/>
    <mergeCell ref="Q148:R148"/>
    <mergeCell ref="S148:T148"/>
    <mergeCell ref="AA151:AC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V151:Z156"/>
    <mergeCell ref="A151:A156"/>
    <mergeCell ref="B151:F156"/>
    <mergeCell ref="G151:K156"/>
    <mergeCell ref="L151:M155"/>
    <mergeCell ref="N151:N156"/>
    <mergeCell ref="O151:O156"/>
    <mergeCell ref="P151:P156"/>
    <mergeCell ref="V163:Z168"/>
    <mergeCell ref="AA163:AC168"/>
    <mergeCell ref="Q166:R166"/>
    <mergeCell ref="S166:T166"/>
    <mergeCell ref="Q167:R167"/>
    <mergeCell ref="S167:T167"/>
    <mergeCell ref="Q168:R168"/>
    <mergeCell ref="S168:T168"/>
    <mergeCell ref="A169:K170"/>
    <mergeCell ref="L169:M169"/>
    <mergeCell ref="N169:AC170"/>
    <mergeCell ref="L170:M170"/>
    <mergeCell ref="A163:A168"/>
    <mergeCell ref="B163:F168"/>
    <mergeCell ref="G163:K168"/>
    <mergeCell ref="Q164:R164"/>
    <mergeCell ref="S164:T164"/>
    <mergeCell ref="Q165:R165"/>
    <mergeCell ref="S165:T165"/>
    <mergeCell ref="A171:Z174"/>
    <mergeCell ref="A177:D177"/>
    <mergeCell ref="E177:R177"/>
    <mergeCell ref="A178:D178"/>
    <mergeCell ref="E178:R178"/>
    <mergeCell ref="A239:A240"/>
    <mergeCell ref="B239:D240"/>
    <mergeCell ref="E239:J240"/>
    <mergeCell ref="K239:R240"/>
    <mergeCell ref="A179:O179"/>
    <mergeCell ref="A180:D181"/>
    <mergeCell ref="E180:E181"/>
    <mergeCell ref="F180:R180"/>
    <mergeCell ref="F181:R181"/>
    <mergeCell ref="A184:D184"/>
    <mergeCell ref="E184:R184"/>
    <mergeCell ref="A185:D185"/>
    <mergeCell ref="E185:R185"/>
    <mergeCell ref="A186:D186"/>
    <mergeCell ref="E186:G186"/>
    <mergeCell ref="H186:I186"/>
    <mergeCell ref="J186:R186"/>
    <mergeCell ref="A187:R187"/>
    <mergeCell ref="Q188:R188"/>
    <mergeCell ref="B241:D241"/>
    <mergeCell ref="E241:J241"/>
    <mergeCell ref="K241:R241"/>
    <mergeCell ref="B242:D242"/>
    <mergeCell ref="E242:J242"/>
    <mergeCell ref="K242:R242"/>
    <mergeCell ref="B245:D245"/>
    <mergeCell ref="E245:J245"/>
    <mergeCell ref="K245:R245"/>
    <mergeCell ref="B243:D243"/>
    <mergeCell ref="E243:J243"/>
    <mergeCell ref="K243:R243"/>
    <mergeCell ref="B244:D244"/>
    <mergeCell ref="E244:J244"/>
    <mergeCell ref="K244:R244"/>
    <mergeCell ref="J273:J274"/>
    <mergeCell ref="A275:F276"/>
    <mergeCell ref="G275:I276"/>
    <mergeCell ref="J275:J276"/>
    <mergeCell ref="A277:F278"/>
    <mergeCell ref="G277:I278"/>
    <mergeCell ref="J277:J278"/>
    <mergeCell ref="K278:P279"/>
    <mergeCell ref="A279:F280"/>
    <mergeCell ref="G279:I280"/>
    <mergeCell ref="J279:J280"/>
    <mergeCell ref="A281:F282"/>
    <mergeCell ref="G281:I282"/>
    <mergeCell ref="J281:J282"/>
    <mergeCell ref="A283:F284"/>
    <mergeCell ref="G283:I284"/>
    <mergeCell ref="J283:J284"/>
    <mergeCell ref="A285:F286"/>
    <mergeCell ref="G285:I286"/>
    <mergeCell ref="J285:J286"/>
    <mergeCell ref="A333:D335"/>
    <mergeCell ref="B336:D338"/>
    <mergeCell ref="E336:S338"/>
    <mergeCell ref="A339:D341"/>
    <mergeCell ref="A297:D298"/>
    <mergeCell ref="E297:S298"/>
    <mergeCell ref="A299:D300"/>
    <mergeCell ref="E299:S300"/>
    <mergeCell ref="E317:F318"/>
    <mergeCell ref="A301:D302"/>
    <mergeCell ref="E301:S302"/>
    <mergeCell ref="A303:D304"/>
    <mergeCell ref="E303:S304"/>
    <mergeCell ref="A305:D306"/>
    <mergeCell ref="E305:S306"/>
    <mergeCell ref="A307:D308"/>
    <mergeCell ref="E307:S308"/>
    <mergeCell ref="A309:D310"/>
    <mergeCell ref="E309:S310"/>
    <mergeCell ref="E316:F316"/>
    <mergeCell ref="G316:M316"/>
    <mergeCell ref="A320:D323"/>
    <mergeCell ref="E320:F321"/>
    <mergeCell ref="G320:S321"/>
    <mergeCell ref="A9:B9"/>
    <mergeCell ref="C9:I9"/>
    <mergeCell ref="J9:K9"/>
    <mergeCell ref="L9:R9"/>
    <mergeCell ref="A259:K259"/>
    <mergeCell ref="L259:N259"/>
    <mergeCell ref="A350:D355"/>
    <mergeCell ref="E350:S351"/>
    <mergeCell ref="E352:S355"/>
    <mergeCell ref="A311:XFD311"/>
    <mergeCell ref="A312:S312"/>
    <mergeCell ref="A313:S313"/>
    <mergeCell ref="A314:F315"/>
    <mergeCell ref="A316:D319"/>
    <mergeCell ref="N316:S317"/>
    <mergeCell ref="G317:M318"/>
    <mergeCell ref="N318:S319"/>
    <mergeCell ref="E319:F319"/>
    <mergeCell ref="G319:M319"/>
    <mergeCell ref="E327:S329"/>
    <mergeCell ref="E330:S332"/>
    <mergeCell ref="E333:S335"/>
    <mergeCell ref="A327:D329"/>
    <mergeCell ref="B330:D332"/>
  </mergeCells>
  <phoneticPr fontId="19"/>
  <conditionalFormatting sqref="C8:C9">
    <cfRule type="cellIs" dxfId="230" priority="1" operator="equal">
      <formula>0</formula>
    </cfRule>
  </conditionalFormatting>
  <conditionalFormatting sqref="E57:R57 E58:F58 E59:R60">
    <cfRule type="expression" dxfId="229" priority="3">
      <formula>$P$55="含んでいない"</formula>
    </cfRule>
  </conditionalFormatting>
  <conditionalFormatting sqref="E194:R194">
    <cfRule type="cellIs" dxfId="228" priority="9" operator="equal">
      <formula>"自動で入力されます"</formula>
    </cfRule>
  </conditionalFormatting>
  <conditionalFormatting sqref="F181">
    <cfRule type="expression" dxfId="227" priority="10">
      <formula>"P73=""なし"""</formula>
    </cfRule>
  </conditionalFormatting>
  <conditionalFormatting sqref="F61:R61">
    <cfRule type="expression" dxfId="226" priority="5">
      <formula>$E60="○"</formula>
    </cfRule>
  </conditionalFormatting>
  <conditionalFormatting sqref="G283:I286">
    <cfRule type="cellIs" dxfId="225" priority="2" operator="equal">
      <formula>"自動で入力されます"</formula>
    </cfRule>
  </conditionalFormatting>
  <conditionalFormatting sqref="H69:R69">
    <cfRule type="cellIs" dxfId="224" priority="8" operator="equal">
      <formula>"自動で入力されます"</formula>
    </cfRule>
  </conditionalFormatting>
  <conditionalFormatting sqref="H71:R71">
    <cfRule type="cellIs" dxfId="223" priority="7" operator="equal">
      <formula>"自動で入力されます"</formula>
    </cfRule>
  </conditionalFormatting>
  <conditionalFormatting sqref="N169">
    <cfRule type="cellIs" dxfId="222" priority="6" operator="equal">
      <formula>"「ロール対応表」シートと一致していないスキル項目があります"</formula>
    </cfRule>
  </conditionalFormatting>
  <conditionalFormatting sqref="O3 C7:R7 N8:P8">
    <cfRule type="cellIs" dxfId="221" priority="27" operator="equal">
      <formula>0</formula>
    </cfRule>
  </conditionalFormatting>
  <conditionalFormatting sqref="P55:R55">
    <cfRule type="expression" priority="4">
      <formula>$P$55="含んでいない"</formula>
    </cfRule>
  </conditionalFormatting>
  <conditionalFormatting sqref="Z177">
    <cfRule type="expression" dxfId="220" priority="11">
      <formula>"P73=""なし"""</formula>
    </cfRule>
  </conditionalFormatting>
  <dataValidations count="40">
    <dataValidation type="list" allowBlank="1" showErrorMessage="1" sqref="N79:N138" xr:uid="{96A3CC5D-B958-434B-AED3-A18744B96626}">
      <formula1>"全部,一部,実施なし"</formula1>
    </dataValidation>
    <dataValidation type="list" allowBlank="1" showInputMessage="1" showErrorMessage="1" sqref="E333:S335" xr:uid="{E6366F18-959D-4270-980C-4D6659AC9E3A}">
      <formula1>"定期的に見直している,見直していない"</formula1>
    </dataValidation>
    <dataValidation type="list" allowBlank="1" showInputMessage="1" showErrorMessage="1" sqref="E327:S329" xr:uid="{3FCD0AE7-2DEE-449B-A4E4-147FFCBB9D3C}">
      <formula1>"講座実績の検証を行っている,検証を行っていない"</formula1>
    </dataValidation>
    <dataValidation type="list" allowBlank="1" showInputMessage="1" showErrorMessage="1" sqref="E293:S294" xr:uid="{20327307-55DD-49F5-8282-A2FED5E7A84C}">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7" xr:uid="{213EE416-E524-48A7-934D-30E50F286E56}">
      <formula1>"はい,いいえ"</formula1>
    </dataValidation>
    <dataValidation imeMode="off" allowBlank="1" showInputMessage="1" showErrorMessage="1" sqref="E14" xr:uid="{6B139313-31F7-45F6-82AB-DAEF79354C27}"/>
    <dataValidation allowBlank="1" showInputMessage="1" showErrorMessage="1" prompt="新規のカリキュラムを加えるなど内容を変更した講座を申請を選択の場合→「（16）申請にあたり、新たに追加・変更した内容」へ。" sqref="O26:R26" xr:uid="{E456C075-C287-4324-BDCD-5B1F92D56587}"/>
    <dataValidation allowBlank="1" showInputMessage="1" showErrorMessage="1" prompt="ホームページ等で公表することが必要。" sqref="E219:R219" xr:uid="{A82FF81E-534A-4D09-A86B-18B0C5A1625E}"/>
    <dataValidation allowBlank="1" showInputMessage="1" showErrorMessage="1" prompt="演習を通学で行う（eラーニングで実施しない）場合は、記載不要。_x000a_双方向又は多方向に授業を行うための措置が取られていることが必要。" sqref="E210" xr:uid="{2C1109FF-EFA7-4F48-B795-13177F17E74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B0648F42-1210-424D-83DE-7C5BDD8E5F52}"/>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0A8AA676-5D0B-4FD1-80A1-40AC856DE168}"/>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41C70637-F202-47FB-8932-007FCA87EC25}">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C2684758-37F5-4C10-A363-80531C04CCA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67143CAF-9A00-40E1-BE4A-9E0818C29E62}"/>
    <dataValidation allowBlank="1" showInputMessage="1" showErrorMessage="1" prompt="受講前に身に付けておくことが推奨される知識・技術を記載。" sqref="E178" xr:uid="{26B097BF-C072-41A2-B0D7-F6AC512A39B3}"/>
    <dataValidation allowBlank="1" showInputMessage="1" showErrorMessage="1" prompt="受講前に経験しておくことが推奨される実務経験を記載。" sqref="E177" xr:uid="{8B0910D7-0A4D-4899-82AA-067766F3F0A6}"/>
    <dataValidation allowBlank="1" showInputMessage="1" showErrorMessage="1" prompt="身に付けられるスキルの具体的な内容を記載。" sqref="E67:R67" xr:uid="{1A2252E9-00E3-49BC-AB5C-037E63CDA071}"/>
    <dataValidation allowBlank="1" showInputMessage="1" showErrorMessage="1" prompt="再認定申請講座の場合は、改善内容や時期が分かるように具体的に記載してください。" sqref="E37:R37" xr:uid="{F161B029-0E5A-4F3F-8652-50BDE484FCE2}"/>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6B35E197-0720-4B60-AB9C-E8635E398A56}"/>
    <dataValidation allowBlank="1" showInputMessage="1" showErrorMessage="1" prompt="前回の認定適用日から申請書提出前日までの実績を記載してください。" sqref="F23:G25 N23:O25" xr:uid="{DA83781B-A14D-41CF-8932-8183D912189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FBC0D558-556A-4C90-B9AD-84C66FD2A653}"/>
    <dataValidation allowBlank="1" showInputMessage="1" showErrorMessage="1" prompt="既存講座の申請の場合→「２．教育訓練の対象分野」へ" sqref="E26" xr:uid="{3B967516-53E6-4025-BBA8-23FAAA5960F9}"/>
    <dataValidation type="list" allowBlank="1" showInputMessage="1" showErrorMessage="1" sqref="O163:P163 E180:E181 O79:P79 O85:P85 O91:P91 O97:P97 O103:P103 O109:P109 O115:P115 O121:P121 O127:P127 O133:P133 O139:P139 O145:P145 O151:P151 O157:P157 E21:H21" xr:uid="{B909A34C-DDAF-4563-A293-5F9D072B5F88}">
      <formula1>"有,無"</formula1>
    </dataValidation>
    <dataValidation type="list" allowBlank="1" showInputMessage="1" showErrorMessage="1" sqref="E197" xr:uid="{B75B6838-47D1-40C6-B6DA-884A1132A244}">
      <formula1>"あり（必須）,あり（任意）,なし"</formula1>
    </dataValidation>
    <dataValidation type="list" allowBlank="1" showInputMessage="1" showErrorMessage="1" sqref="AB10 E16:E18" xr:uid="{962B7F28-2FB0-49D9-9647-89A13A9C40BA}">
      <formula1>"通学,通信"</formula1>
    </dataValidation>
    <dataValidation type="list" allowBlank="1" showInputMessage="1" showErrorMessage="1" sqref="G188:H188 G191:H191" xr:uid="{794D310D-9C6D-4EA4-8F67-AAAED2D49B6F}">
      <formula1>"100％,90%以上,70%以上,66%(2/3)以上,60%以上,50%以上,50%未満でも可,その他"</formula1>
    </dataValidation>
    <dataValidation type="list" allowBlank="1" showInputMessage="1" showErrorMessage="1" sqref="K188 K191" xr:uid="{1360E336-508E-4391-80F9-FC79C8911AE1}">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614BA8A2-96BF-483B-B95C-1DCE090C13AD}">
      <formula1>"認める,認めない,その他"</formula1>
    </dataValidation>
    <dataValidation type="list" allowBlank="1" showInputMessage="1" showErrorMessage="1" sqref="F18:H18" xr:uid="{00A6183D-A086-47A8-A16A-4468A5532A15}">
      <formula1>"通信,一部eラーニング,eラーニング"</formula1>
    </dataValidation>
    <dataValidation type="list" allowBlank="1" showInputMessage="1" showErrorMessage="1" sqref="F16:H16" xr:uid="{DB295395-67FD-486E-A8C2-E6896ABD8996}">
      <formula1>"昼間（平日）,夜間（平日）,土日,昼間（平日）＋土日,夜間（平日）＋土日"</formula1>
    </dataValidation>
    <dataValidation type="list" allowBlank="1" showInputMessage="1" showErrorMessage="1" sqref="L258:N259" xr:uid="{1E737B9A-C866-4CB5-B15B-80AF6870EAC6}">
      <formula1>"該当する,該当しない"</formula1>
    </dataValidation>
    <dataValidation type="list" allowBlank="1" showInputMessage="1" showErrorMessage="1" sqref="E27:R27 E65 E57:E60" xr:uid="{7C97E377-E122-4659-B688-20279D29D64C}">
      <formula1>"○"</formula1>
    </dataValidation>
    <dataValidation type="list" allowBlank="1" showInputMessage="1" showErrorMessage="1" sqref="E186:G186" xr:uid="{3BC0FFB5-67EC-4CE5-B109-47661E2C5E30}">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447AB5C9-4AE2-4FE1-87C5-F2E1BA51B9A7}"/>
    <dataValidation type="list" allowBlank="1" showInputMessage="1" showErrorMessage="1" sqref="E206:H206" xr:uid="{A928A0C0-595F-4415-86A8-15F25CFD1CF7}">
      <formula1>"パンフレット,ホームページ(右にURLを記載),パンフレット＋ホームページ(右にURLを記載)"</formula1>
    </dataValidation>
    <dataValidation type="list" allowBlank="1" showInputMessage="1" showErrorMessage="1" sqref="E73:H73" xr:uid="{15B57C9A-016B-4E65-917E-B52E46D82C50}">
      <formula1>"パンフレット,パンフレット＋ホームページ（右にURLを記載）,ホームページ（右にURLを記載）"</formula1>
    </dataValidation>
    <dataValidation type="list" allowBlank="1" showInputMessage="1" showErrorMessage="1" sqref="P55:R55" xr:uid="{DE69D6CA-87C4-473C-A29D-58AB943D296A}">
      <formula1>"含んでいる,含んでいない"</formula1>
    </dataValidation>
    <dataValidation type="list" allowBlank="1" showInputMessage="1" showErrorMessage="1" sqref="E20:Q20" xr:uid="{8E5BAE77-1AD2-43D7-A64C-9E5231F93EC7}">
      <formula1>"✓"</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0603B3EA-1DBF-468D-9DA1-092E48C86DC3}"/>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8AF00558-A587-4F31-BBFA-BA1EB82819F7}"/>
  </dataValidations>
  <printOptions horizontalCentered="1"/>
  <pageMargins left="0.7" right="0.7" top="0.75" bottom="0.75" header="0.3" footer="0.3"/>
  <pageSetup paperSize="9" scale="38" fitToHeight="0" orientation="portrait" cellComments="asDisplayed" r:id="rId1"/>
  <rowBreaks count="7" manualBreakCount="7">
    <brk id="45" max="28" man="1"/>
    <brk id="74" max="28" man="1"/>
    <brk id="175" max="28" man="1"/>
    <brk id="199" max="28" man="1"/>
    <brk id="222" max="28" man="1"/>
    <brk id="259" max="28" man="1"/>
    <brk id="387"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2DAE15-9D6A-412A-B2F2-E5F91B06A556}">
          <x14:formula1>
            <xm:f>ロール対応表ｰ2001!$D$59:$S$59</xm:f>
          </x14:formula1>
          <xm:sqref>F54:R54</xm:sqref>
        </x14:dataValidation>
        <x14:dataValidation type="list" allowBlank="1" showInputMessage="1" showErrorMessage="1" xr:uid="{5C10B452-5BCA-4805-8A2D-EA33A7A5B347}">
          <x14:formula1>
            <xm:f>ロール対応表ｰ2001!$D$58:$S$58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F3DA736C-4F6F-41FD-8469-33BB36611FDB}">
          <x14:formula1>
            <xm:f>ロール対応表ｰ2004!$V$14:$V$56</xm:f>
          </x14:formula1>
          <xm:sqref>U79:U168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2"/>
  <cols>
    <col min="19" max="19" width="20.33203125" customWidth="1"/>
    <col min="20" max="20" width="19" customWidth="1"/>
    <col min="22" max="22" width="18.88671875" customWidth="1"/>
    <col min="24" max="24" width="25.109375" customWidth="1"/>
    <col min="25" max="25" width="21.6640625" customWidth="1"/>
    <col min="26" max="26" width="22.109375" customWidth="1"/>
    <col min="27" max="27" width="33.33203125" bestFit="1" customWidth="1"/>
    <col min="28" max="28" width="30.88671875" customWidth="1"/>
    <col min="29" max="29" width="21.88671875" customWidth="1"/>
    <col min="30" max="30" width="24.109375" customWidth="1"/>
    <col min="31" max="31" width="23" customWidth="1"/>
    <col min="32" max="33" width="22.88671875" customWidth="1"/>
    <col min="35" max="35" width="17.88671875" bestFit="1" customWidth="1"/>
    <col min="36" max="36" width="29.88671875" bestFit="1" customWidth="1"/>
    <col min="38" max="38" width="23.109375" bestFit="1" customWidth="1"/>
    <col min="41" max="41" width="14.44140625" bestFit="1" customWidth="1"/>
    <col min="42" max="42" width="31.109375" bestFit="1" customWidth="1"/>
    <col min="47" max="47" width="17.88671875" bestFit="1" customWidth="1"/>
    <col min="48" max="48" width="22.6640625" bestFit="1" customWidth="1"/>
    <col min="49" max="50" width="16.6640625" bestFit="1" customWidth="1"/>
    <col min="51" max="51" width="22.6640625" bestFit="1" customWidth="1"/>
  </cols>
  <sheetData>
    <row r="1" spans="2:65">
      <c r="B1" t="s">
        <v>0</v>
      </c>
      <c r="F1" t="s">
        <v>1</v>
      </c>
      <c r="I1" t="s">
        <v>2</v>
      </c>
      <c r="K1">
        <v>1001</v>
      </c>
      <c r="M1" t="s">
        <v>3</v>
      </c>
      <c r="O1" t="s">
        <v>4</v>
      </c>
      <c r="S1" t="s">
        <v>60</v>
      </c>
      <c r="T1" t="s">
        <v>205</v>
      </c>
      <c r="U1" t="s">
        <v>181</v>
      </c>
      <c r="V1" t="s">
        <v>197</v>
      </c>
      <c r="X1" s="418" t="s">
        <v>206</v>
      </c>
      <c r="Y1" s="418"/>
      <c r="Z1" s="418"/>
      <c r="AA1" s="418" t="s">
        <v>207</v>
      </c>
      <c r="AB1" s="418"/>
      <c r="AC1" s="418"/>
      <c r="AD1" s="418" t="s">
        <v>208</v>
      </c>
      <c r="AE1" s="418"/>
      <c r="AF1" s="418" t="s">
        <v>209</v>
      </c>
      <c r="AG1" s="418"/>
      <c r="AI1" t="s">
        <v>3</v>
      </c>
      <c r="AJ1" t="s">
        <v>15</v>
      </c>
      <c r="AK1" t="s">
        <v>16</v>
      </c>
      <c r="AL1" t="s">
        <v>17</v>
      </c>
      <c r="AM1" t="s">
        <v>18</v>
      </c>
      <c r="AN1" t="s">
        <v>19</v>
      </c>
      <c r="AO1" t="s">
        <v>20</v>
      </c>
      <c r="AP1" t="s">
        <v>21</v>
      </c>
      <c r="AQ1" t="s">
        <v>22</v>
      </c>
      <c r="AT1" t="s">
        <v>23</v>
      </c>
      <c r="AU1" t="s">
        <v>3</v>
      </c>
      <c r="AV1" t="s">
        <v>24</v>
      </c>
      <c r="AW1" t="s">
        <v>25</v>
      </c>
      <c r="AX1" t="s">
        <v>25</v>
      </c>
      <c r="AY1" t="s">
        <v>26</v>
      </c>
      <c r="AZ1" t="s">
        <v>27</v>
      </c>
      <c r="BA1" t="s">
        <v>210</v>
      </c>
      <c r="BB1" s="5" t="s">
        <v>211</v>
      </c>
      <c r="BC1" s="5" t="s">
        <v>212</v>
      </c>
      <c r="BD1" s="5" t="s">
        <v>213</v>
      </c>
      <c r="BE1" s="5" t="s">
        <v>214</v>
      </c>
      <c r="BF1" s="5" t="s">
        <v>215</v>
      </c>
    </row>
    <row r="2" spans="2:65" ht="26.4">
      <c r="B2" t="s">
        <v>31</v>
      </c>
      <c r="F2" t="s">
        <v>32</v>
      </c>
      <c r="H2" t="s">
        <v>33</v>
      </c>
      <c r="I2" t="s">
        <v>34</v>
      </c>
      <c r="K2">
        <v>1002</v>
      </c>
      <c r="M2" t="s">
        <v>35</v>
      </c>
      <c r="O2" t="s">
        <v>36</v>
      </c>
      <c r="S2" t="s">
        <v>216</v>
      </c>
      <c r="T2" t="s">
        <v>217</v>
      </c>
      <c r="U2" s="4" t="s">
        <v>218</v>
      </c>
      <c r="V2" t="s">
        <v>199</v>
      </c>
      <c r="X2" t="s">
        <v>216</v>
      </c>
      <c r="Y2" t="s">
        <v>219</v>
      </c>
      <c r="Z2" t="s">
        <v>159</v>
      </c>
      <c r="AA2" t="s">
        <v>220</v>
      </c>
      <c r="AB2" t="s">
        <v>221</v>
      </c>
      <c r="AC2" t="s">
        <v>222</v>
      </c>
      <c r="AD2" s="4" t="s">
        <v>218</v>
      </c>
      <c r="AE2" t="s">
        <v>223</v>
      </c>
      <c r="AF2" t="s">
        <v>224</v>
      </c>
      <c r="AG2" t="s">
        <v>225</v>
      </c>
      <c r="AI2" t="s">
        <v>35</v>
      </c>
      <c r="AJ2" t="s">
        <v>45</v>
      </c>
      <c r="AK2" t="s">
        <v>46</v>
      </c>
      <c r="AL2" t="s">
        <v>47</v>
      </c>
      <c r="AM2" t="s">
        <v>48</v>
      </c>
      <c r="AN2" t="s">
        <v>49</v>
      </c>
      <c r="AO2" t="s">
        <v>50</v>
      </c>
      <c r="AP2" t="s">
        <v>51</v>
      </c>
      <c r="AQ2" t="s">
        <v>52</v>
      </c>
      <c r="AS2" t="s">
        <v>33</v>
      </c>
      <c r="AT2" t="s">
        <v>53</v>
      </c>
      <c r="AU2" t="s">
        <v>54</v>
      </c>
      <c r="AV2" t="s">
        <v>55</v>
      </c>
      <c r="AW2" t="s">
        <v>56</v>
      </c>
      <c r="AX2" t="s">
        <v>56</v>
      </c>
      <c r="AY2" t="s">
        <v>57</v>
      </c>
      <c r="AZ2" t="s">
        <v>58</v>
      </c>
      <c r="BA2" t="s">
        <v>226</v>
      </c>
      <c r="BB2" t="s">
        <v>227</v>
      </c>
      <c r="BC2" t="s">
        <v>228</v>
      </c>
      <c r="BD2" t="s">
        <v>182</v>
      </c>
      <c r="BE2" t="s">
        <v>224</v>
      </c>
      <c r="BF2" t="s">
        <v>229</v>
      </c>
    </row>
    <row r="3" spans="2:65">
      <c r="B3" t="s">
        <v>63</v>
      </c>
      <c r="F3" t="s">
        <v>64</v>
      </c>
      <c r="I3" t="s">
        <v>65</v>
      </c>
      <c r="K3">
        <v>1003</v>
      </c>
      <c r="M3" t="s">
        <v>66</v>
      </c>
      <c r="S3" t="s">
        <v>219</v>
      </c>
      <c r="T3" t="s">
        <v>230</v>
      </c>
      <c r="U3" t="s">
        <v>223</v>
      </c>
      <c r="V3" t="s">
        <v>225</v>
      </c>
      <c r="X3" t="s">
        <v>231</v>
      </c>
      <c r="Y3" t="s">
        <v>232</v>
      </c>
      <c r="Z3" t="s">
        <v>233</v>
      </c>
      <c r="AA3" t="s">
        <v>234</v>
      </c>
      <c r="AB3" t="s">
        <v>235</v>
      </c>
      <c r="AC3" s="4" t="s">
        <v>177</v>
      </c>
      <c r="AD3" s="4" t="s">
        <v>180</v>
      </c>
      <c r="AE3" t="s">
        <v>192</v>
      </c>
      <c r="AF3" t="s">
        <v>236</v>
      </c>
      <c r="AG3" t="s">
        <v>237</v>
      </c>
      <c r="AP3" t="s">
        <v>77</v>
      </c>
      <c r="AT3" t="s">
        <v>78</v>
      </c>
      <c r="AU3" t="s">
        <v>79</v>
      </c>
      <c r="AV3" t="s">
        <v>80</v>
      </c>
      <c r="AW3" t="s">
        <v>81</v>
      </c>
      <c r="AX3" t="s">
        <v>81</v>
      </c>
      <c r="AY3" t="s">
        <v>82</v>
      </c>
      <c r="AZ3" t="s">
        <v>83</v>
      </c>
      <c r="BA3" t="s">
        <v>238</v>
      </c>
      <c r="BB3" t="s">
        <v>219</v>
      </c>
      <c r="BC3" t="s">
        <v>230</v>
      </c>
      <c r="BD3" t="s">
        <v>223</v>
      </c>
      <c r="BE3" t="s">
        <v>203</v>
      </c>
      <c r="BF3" t="s">
        <v>239</v>
      </c>
    </row>
    <row r="4" spans="2:65">
      <c r="B4" t="s">
        <v>85</v>
      </c>
      <c r="I4" t="s">
        <v>86</v>
      </c>
      <c r="K4">
        <v>1004</v>
      </c>
      <c r="S4" t="s">
        <v>159</v>
      </c>
      <c r="T4" t="s">
        <v>222</v>
      </c>
      <c r="X4" t="s">
        <v>84</v>
      </c>
      <c r="Y4" t="s">
        <v>240</v>
      </c>
      <c r="Z4" t="s">
        <v>241</v>
      </c>
      <c r="AA4" t="s">
        <v>242</v>
      </c>
      <c r="AB4" t="s">
        <v>176</v>
      </c>
      <c r="AC4" t="s">
        <v>179</v>
      </c>
      <c r="AD4" s="4" t="s">
        <v>183</v>
      </c>
      <c r="AE4" t="s">
        <v>243</v>
      </c>
      <c r="AF4" s="4" t="s">
        <v>224</v>
      </c>
      <c r="AG4" t="s">
        <v>244</v>
      </c>
      <c r="AZ4" t="s">
        <v>96</v>
      </c>
      <c r="BA4" t="s">
        <v>245</v>
      </c>
      <c r="BB4" t="s">
        <v>159</v>
      </c>
      <c r="BC4" t="s">
        <v>222</v>
      </c>
    </row>
    <row r="5" spans="2:65">
      <c r="B5" t="s">
        <v>98</v>
      </c>
      <c r="K5">
        <v>1005</v>
      </c>
      <c r="X5" t="s">
        <v>246</v>
      </c>
      <c r="Y5" t="s">
        <v>143</v>
      </c>
      <c r="Z5" t="s">
        <v>247</v>
      </c>
      <c r="AA5" t="s">
        <v>248</v>
      </c>
      <c r="AD5" t="s">
        <v>184</v>
      </c>
      <c r="AE5" t="s">
        <v>249</v>
      </c>
      <c r="AF5" t="s">
        <v>250</v>
      </c>
      <c r="AZ5" t="s">
        <v>106</v>
      </c>
    </row>
    <row r="6" spans="2:65">
      <c r="B6" t="s">
        <v>108</v>
      </c>
      <c r="K6">
        <v>1006</v>
      </c>
      <c r="X6" t="s">
        <v>107</v>
      </c>
      <c r="Y6" t="s">
        <v>251</v>
      </c>
      <c r="Z6" t="s">
        <v>252</v>
      </c>
      <c r="AD6" t="s">
        <v>185</v>
      </c>
      <c r="AF6" t="s">
        <v>201</v>
      </c>
      <c r="AZ6" t="s">
        <v>115</v>
      </c>
    </row>
    <row r="7" spans="2:65">
      <c r="B7" t="s">
        <v>117</v>
      </c>
      <c r="K7">
        <v>1007</v>
      </c>
      <c r="X7" t="s">
        <v>253</v>
      </c>
      <c r="Y7" t="s">
        <v>153</v>
      </c>
      <c r="Z7" t="s">
        <v>254</v>
      </c>
      <c r="AD7" t="s">
        <v>186</v>
      </c>
      <c r="AZ7" t="s">
        <v>123</v>
      </c>
    </row>
    <row r="8" spans="2:65">
      <c r="K8">
        <v>1008</v>
      </c>
      <c r="X8" t="s">
        <v>124</v>
      </c>
      <c r="Y8" t="s">
        <v>156</v>
      </c>
      <c r="AD8" t="s">
        <v>187</v>
      </c>
      <c r="AZ8" t="s">
        <v>129</v>
      </c>
    </row>
    <row r="9" spans="2:65">
      <c r="K9">
        <v>1009</v>
      </c>
      <c r="AD9" t="s">
        <v>188</v>
      </c>
      <c r="AZ9" t="s">
        <v>136</v>
      </c>
      <c r="BB9" s="6" t="s">
        <v>61</v>
      </c>
      <c r="BC9" s="6" t="s">
        <v>219</v>
      </c>
      <c r="BD9" s="6" t="s">
        <v>159</v>
      </c>
      <c r="BE9" s="6" t="s">
        <v>228</v>
      </c>
      <c r="BF9" s="6" t="s">
        <v>230</v>
      </c>
      <c r="BG9" s="6" t="s">
        <v>222</v>
      </c>
      <c r="BH9" s="6" t="s">
        <v>182</v>
      </c>
      <c r="BI9" s="6" t="s">
        <v>223</v>
      </c>
      <c r="BJ9" s="6" t="s">
        <v>224</v>
      </c>
      <c r="BK9" s="6" t="s">
        <v>203</v>
      </c>
      <c r="BL9" s="6" t="s">
        <v>255</v>
      </c>
      <c r="BM9" s="6" t="s">
        <v>239</v>
      </c>
    </row>
    <row r="10" spans="2:65">
      <c r="K10">
        <v>1010</v>
      </c>
      <c r="AD10" t="s">
        <v>256</v>
      </c>
      <c r="AZ10" t="s">
        <v>142</v>
      </c>
      <c r="BB10" t="s">
        <v>59</v>
      </c>
      <c r="BC10" t="s">
        <v>130</v>
      </c>
      <c r="BD10" t="s">
        <v>158</v>
      </c>
      <c r="BE10" t="s">
        <v>169</v>
      </c>
      <c r="BF10" t="s">
        <v>257</v>
      </c>
      <c r="BG10" t="s">
        <v>258</v>
      </c>
      <c r="BH10" t="s">
        <v>180</v>
      </c>
      <c r="BI10" t="s">
        <v>192</v>
      </c>
      <c r="BJ10" t="s">
        <v>236</v>
      </c>
      <c r="BK10" t="s">
        <v>237</v>
      </c>
      <c r="BL10" t="s">
        <v>259</v>
      </c>
      <c r="BM10" t="s">
        <v>260</v>
      </c>
    </row>
    <row r="11" spans="2:65">
      <c r="K11">
        <v>1011</v>
      </c>
      <c r="AD11" t="s">
        <v>190</v>
      </c>
      <c r="AZ11" t="s">
        <v>148</v>
      </c>
      <c r="BB11" t="s">
        <v>84</v>
      </c>
      <c r="BC11" t="s">
        <v>261</v>
      </c>
      <c r="BD11" t="s">
        <v>161</v>
      </c>
      <c r="BE11" t="s">
        <v>172</v>
      </c>
      <c r="BF11" t="s">
        <v>176</v>
      </c>
      <c r="BG11" t="s">
        <v>179</v>
      </c>
      <c r="BH11" t="s">
        <v>183</v>
      </c>
      <c r="BI11" t="s">
        <v>262</v>
      </c>
      <c r="BJ11" t="s">
        <v>224</v>
      </c>
      <c r="BK11" t="s">
        <v>244</v>
      </c>
      <c r="BL11" t="s">
        <v>263</v>
      </c>
      <c r="BM11" t="s">
        <v>264</v>
      </c>
    </row>
    <row r="12" spans="2:65">
      <c r="K12">
        <v>1012</v>
      </c>
      <c r="AD12" t="s">
        <v>191</v>
      </c>
      <c r="AZ12" t="s">
        <v>152</v>
      </c>
      <c r="BB12" t="s">
        <v>97</v>
      </c>
      <c r="BC12" t="s">
        <v>143</v>
      </c>
      <c r="BD12" t="s">
        <v>163</v>
      </c>
      <c r="BE12" t="s">
        <v>265</v>
      </c>
      <c r="BH12" t="s">
        <v>184</v>
      </c>
      <c r="BI12" t="s">
        <v>249</v>
      </c>
      <c r="BJ12" t="s">
        <v>250</v>
      </c>
      <c r="BM12" t="s">
        <v>266</v>
      </c>
    </row>
    <row r="13" spans="2:65">
      <c r="K13">
        <v>1013</v>
      </c>
      <c r="BB13" t="s">
        <v>107</v>
      </c>
      <c r="BC13" t="s">
        <v>149</v>
      </c>
      <c r="BD13" t="s">
        <v>165</v>
      </c>
      <c r="BH13" t="s">
        <v>185</v>
      </c>
      <c r="BJ13" t="s">
        <v>201</v>
      </c>
      <c r="BM13" t="s">
        <v>267</v>
      </c>
    </row>
    <row r="14" spans="2:65">
      <c r="K14">
        <v>1014</v>
      </c>
      <c r="BB14" t="s">
        <v>268</v>
      </c>
      <c r="BC14" t="s">
        <v>153</v>
      </c>
      <c r="BD14" t="s">
        <v>167</v>
      </c>
      <c r="BH14" t="s">
        <v>186</v>
      </c>
    </row>
    <row r="15" spans="2:65">
      <c r="K15">
        <v>1015</v>
      </c>
      <c r="BB15" t="s">
        <v>124</v>
      </c>
      <c r="BC15" t="s">
        <v>156</v>
      </c>
      <c r="BH15" t="s">
        <v>187</v>
      </c>
    </row>
    <row r="16" spans="2:65">
      <c r="K16">
        <v>1016</v>
      </c>
      <c r="BH16" t="s">
        <v>188</v>
      </c>
    </row>
    <row r="17" spans="11:62">
      <c r="K17">
        <v>1017</v>
      </c>
      <c r="BH17" t="s">
        <v>256</v>
      </c>
    </row>
    <row r="18" spans="11:62">
      <c r="K18">
        <v>1018</v>
      </c>
      <c r="BH18" t="s">
        <v>190</v>
      </c>
    </row>
    <row r="19" spans="11:62">
      <c r="K19">
        <v>1019</v>
      </c>
      <c r="BH19" t="s">
        <v>191</v>
      </c>
    </row>
    <row r="20" spans="11:62" ht="39.6">
      <c r="K20">
        <v>1020</v>
      </c>
      <c r="BB20" s="7" t="s">
        <v>269</v>
      </c>
      <c r="BC20" s="7" t="s">
        <v>270</v>
      </c>
      <c r="BD20" s="7" t="s">
        <v>271</v>
      </c>
      <c r="BE20" s="8" t="s">
        <v>272</v>
      </c>
      <c r="BF20" s="7" t="s">
        <v>273</v>
      </c>
      <c r="BJ20" t="s">
        <v>274</v>
      </c>
    </row>
    <row r="21" spans="11:62" ht="52.8">
      <c r="K21">
        <v>2001</v>
      </c>
      <c r="BB21" t="s">
        <v>275</v>
      </c>
      <c r="BC21" t="s">
        <v>276</v>
      </c>
      <c r="BD21" s="4" t="s">
        <v>277</v>
      </c>
      <c r="BE21" t="s">
        <v>278</v>
      </c>
      <c r="BF21" t="s">
        <v>279</v>
      </c>
      <c r="BJ21" t="s">
        <v>280</v>
      </c>
    </row>
    <row r="22" spans="11:62">
      <c r="K22">
        <v>2002</v>
      </c>
      <c r="BB22" t="s">
        <v>281</v>
      </c>
      <c r="BC22" t="s">
        <v>282</v>
      </c>
      <c r="BD22" t="s">
        <v>283</v>
      </c>
      <c r="BE22" t="s">
        <v>284</v>
      </c>
      <c r="BF22" t="s">
        <v>285</v>
      </c>
      <c r="BJ22" t="s">
        <v>286</v>
      </c>
    </row>
    <row r="23" spans="11:62">
      <c r="K23">
        <v>2003</v>
      </c>
      <c r="BB23" t="s">
        <v>287</v>
      </c>
      <c r="BC23" t="s">
        <v>288</v>
      </c>
      <c r="BD23" t="s">
        <v>289</v>
      </c>
      <c r="BE23" t="s">
        <v>290</v>
      </c>
      <c r="BJ23" t="s">
        <v>276</v>
      </c>
    </row>
    <row r="24" spans="11:62">
      <c r="K24">
        <v>2004</v>
      </c>
      <c r="BE24" t="s">
        <v>291</v>
      </c>
      <c r="BJ24" t="s">
        <v>282</v>
      </c>
    </row>
    <row r="25" spans="11:62">
      <c r="K25">
        <v>2005</v>
      </c>
      <c r="BJ25" t="s">
        <v>288</v>
      </c>
    </row>
    <row r="26" spans="11:62" ht="52.8">
      <c r="K26">
        <v>2006</v>
      </c>
      <c r="BJ26" s="4" t="s">
        <v>277</v>
      </c>
    </row>
    <row r="27" spans="11:62">
      <c r="K27">
        <v>2007</v>
      </c>
      <c r="BJ27" t="s">
        <v>283</v>
      </c>
    </row>
    <row r="28" spans="11:62">
      <c r="K28">
        <v>2008</v>
      </c>
      <c r="BJ28" t="s">
        <v>289</v>
      </c>
    </row>
    <row r="29" spans="11:62">
      <c r="K29">
        <v>2009</v>
      </c>
      <c r="BJ29" t="s">
        <v>278</v>
      </c>
    </row>
    <row r="30" spans="11:62">
      <c r="K30">
        <v>2010</v>
      </c>
      <c r="BJ30" t="s">
        <v>284</v>
      </c>
    </row>
    <row r="31" spans="11:62">
      <c r="K31">
        <v>2011</v>
      </c>
      <c r="BJ31" t="s">
        <v>290</v>
      </c>
    </row>
    <row r="32" spans="11:62">
      <c r="K32">
        <v>2012</v>
      </c>
      <c r="BJ32" t="s">
        <v>291</v>
      </c>
    </row>
    <row r="33" spans="11:62">
      <c r="K33">
        <v>2013</v>
      </c>
      <c r="BJ33" t="s">
        <v>279</v>
      </c>
    </row>
    <row r="34" spans="11:62">
      <c r="K34">
        <v>2014</v>
      </c>
      <c r="BJ34" t="s">
        <v>285</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19"/>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activeCell="D15" sqref="D15"/>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881</v>
      </c>
      <c r="B6" s="1421"/>
      <c r="C6" s="1421"/>
      <c r="D6" s="1421"/>
      <c r="E6" s="1421"/>
      <c r="F6" s="1421"/>
      <c r="G6" s="1421"/>
      <c r="H6" s="1421"/>
      <c r="I6" s="1421"/>
      <c r="J6" s="1421"/>
      <c r="K6" s="1421"/>
      <c r="L6" s="1421"/>
      <c r="M6" s="1421"/>
      <c r="N6" s="1421"/>
      <c r="O6" s="1421"/>
      <c r="P6" s="1421"/>
      <c r="Q6" s="1421"/>
      <c r="R6" s="1421"/>
      <c r="S6" s="1421"/>
    </row>
    <row r="7" spans="1:22" ht="65.25" customHeight="1">
      <c r="A7" s="1421" t="s">
        <v>882</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883</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IF(COUNTIF(個票ｰ2004!$U$79:$U$168,$C14),"○","")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IF(COUNTIF(個票ｰ2004!$U$79:$U$168,$C15),"○","")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IF(COUNTIF(個票ｰ2004!$U$79:$U$168,$C16),"○","")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IF(COUNTIF(個票ｰ2004!$U$79:$U$168,$C17),"○","")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IF(COUNTIF(個票ｰ2004!$U$79:$U$168,$C18),"○","")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IF(COUNTIF(個票ｰ2004!$U$79:$U$168,$C19),"○","")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IF(COUNTIF(個票ｰ2004!$U$79:$U$168,$C20),"○","")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IF(COUNTIF(個票ｰ2004!$U$79:$U$168,$C21),"○","")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IF(COUNTIF(個票ｰ2004!$U$79:$U$168,$C22),"○","")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IF(COUNTIF(個票ｰ2004!$U$79:$U$168,$C23),"○","")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IF(COUNTIF(個票ｰ2004!$U$79:$U$168,$C24),"○","")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IF(COUNTIF(個票ｰ2004!$U$79:$U$168,$C25),"○","")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IF(COUNTIF(個票ｰ2004!$U$79:$U$168,$C26),"○","")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IF(COUNTIF(個票ｰ2004!$U$79:$U$168,$C27),"○","")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IF(COUNTIF(個票ｰ2004!$U$79:$U$168,$C28),"○","")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IF(COUNTIF(個票ｰ2004!$U$79:$U$168,$C29),"○","")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IF(COUNTIF(個票ｰ2004!$U$79:$U$168,$C30),"○","")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IF(COUNTIF(個票ｰ2004!$U$79:$U$168,$C31),"○","")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IF(COUNTIF(個票ｰ2004!$U$79:$U$168,$C32),"○","")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IF(COUNTIF(個票ｰ2004!$U$79:$U$168,$C33),"○","")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IF(COUNTIF(個票ｰ2004!$U$79:$U$168,$C34),"○","")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IF(COUNTIF(個票ｰ2004!$U$79:$U$168,$C35),"○","")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IF(COUNTIF(個票ｰ2004!$U$79:$U$168,$C36),"○","")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IF(COUNTIF(個票ｰ2004!$U$79:$U$168,$C37),"○","")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IF(COUNTIF(個票ｰ2004!$U$79:$U$168,$C38),"○","")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IF(COUNTIF(個票ｰ2004!$U$79:$U$168,$C39),"○","")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IF(COUNTIF(個票ｰ2004!$U$79:$U$168,$C40),"○","")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IF(COUNTIF(個票ｰ2004!$U$79:$U$168,$C41),"○","")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IF(COUNTIF(個票ｰ2004!$U$79:$U$168,$C42),"○","")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IF(COUNTIF(個票ｰ2004!$U$79:$U$168,$C43),"○","")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IF(COUNTIF(個票ｰ2004!$U$79:$U$168,$C44),"○","")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IF(COUNTIF(個票ｰ2004!$U$79:$U$168,$C45),"○","")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IF(COUNTIF(個票ｰ2004!$U$79:$U$168,$C46),"○","")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IF(COUNTIF(個票ｰ2004!$U$79:$U$168,$C47),"○","")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IF(COUNTIF(個票ｰ2004!$U$79:$U$168,$C48),"○","")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IF(COUNTIF(個票ｰ2004!$U$79:$U$168,$C49),"○","")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IF(COUNTIF(個票ｰ2004!$U$79:$U$168,$C50),"○","")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IF(COUNTIF(個票ｰ2004!$U$79:$U$168,$C51),"○","")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IF(COUNTIF(個票ｰ2004!$U$79:$U$168,$C52),"○","")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IF(COUNTIF(個票ｰ2004!$U$79:$U$168,$C53),"○","")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IF(COUNTIF(個票ｰ2004!$U$79:$U$168,$C54),"○","")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IF(COUNTIF(個票ｰ2004!$U$79:$U$168,$C55),"○","")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IF(COUNTIF(個票ｰ2004!$U$79:$U$168,$C56),"○","")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NkYirQe1YvgCSkBn6ln5QfTXkmMAbmj3tVTelQ1/tLmu/Pj+ynJDlS4pevd9Bn7+e5Ij9zikNrI0ly2dKquGtA==" saltValue="DrMBWZS418CSZ07sOhWA6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19" priority="15">
      <formula>$E$57=1</formula>
    </cfRule>
  </conditionalFormatting>
  <conditionalFormatting sqref="F12">
    <cfRule type="expression" dxfId="218" priority="14">
      <formula>$F$57=1</formula>
    </cfRule>
  </conditionalFormatting>
  <conditionalFormatting sqref="G12">
    <cfRule type="expression" dxfId="217" priority="13">
      <formula>$G$57=1</formula>
    </cfRule>
  </conditionalFormatting>
  <conditionalFormatting sqref="H12">
    <cfRule type="expression" dxfId="216" priority="12">
      <formula>$H$57=1</formula>
    </cfRule>
  </conditionalFormatting>
  <conditionalFormatting sqref="I12">
    <cfRule type="expression" dxfId="215" priority="11">
      <formula>$I$57=1</formula>
    </cfRule>
  </conditionalFormatting>
  <conditionalFormatting sqref="J12">
    <cfRule type="expression" dxfId="214" priority="10">
      <formula>$J$57=1</formula>
    </cfRule>
  </conditionalFormatting>
  <conditionalFormatting sqref="K12">
    <cfRule type="expression" dxfId="213" priority="9">
      <formula>$K$57=1</formula>
    </cfRule>
  </conditionalFormatting>
  <conditionalFormatting sqref="L12">
    <cfRule type="expression" dxfId="212" priority="8">
      <formula>$L$57=1</formula>
    </cfRule>
  </conditionalFormatting>
  <conditionalFormatting sqref="M12">
    <cfRule type="expression" dxfId="211" priority="7">
      <formula>$M$57=1</formula>
    </cfRule>
  </conditionalFormatting>
  <conditionalFormatting sqref="N12">
    <cfRule type="expression" dxfId="210" priority="6">
      <formula>$N$57=1</formula>
    </cfRule>
  </conditionalFormatting>
  <conditionalFormatting sqref="O12">
    <cfRule type="expression" dxfId="209" priority="5">
      <formula>$O$57=1</formula>
    </cfRule>
  </conditionalFormatting>
  <conditionalFormatting sqref="P12">
    <cfRule type="expression" dxfId="208" priority="4">
      <formula>$P$57=1</formula>
    </cfRule>
  </conditionalFormatting>
  <conditionalFormatting sqref="Q12">
    <cfRule type="expression" dxfId="207" priority="3">
      <formula>$Q$57=1</formula>
    </cfRule>
  </conditionalFormatting>
  <conditionalFormatting sqref="R12">
    <cfRule type="expression" dxfId="206" priority="2">
      <formula>$R$57=1</formula>
    </cfRule>
  </conditionalFormatting>
  <conditionalFormatting sqref="S12">
    <cfRule type="expression" dxfId="205"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C2EEC601-DF92-467A-AE3C-A1BB4A73B8B5}"/>
    <hyperlink ref="F12" r:id="rId5" location="page=101" display="https://www.ipa.go.jp/jinzai/skill-standard/dss/ps6vr700000083ki-att/000106872.pdf - page=101" xr:uid="{708230FC-75C5-4713-9B76-25C7F63F8BEC}"/>
    <hyperlink ref="G12" r:id="rId6" location="page=102" display="https://www.ipa.go.jp/jinzai/skill-standard/dss/ps6vr700000083ki-att/000106872.pdf - page=102" xr:uid="{84D860F4-947B-4FE9-8BAC-4B86A5D453A3}"/>
    <hyperlink ref="H12" r:id="rId7" location="page=115" display="https://www.ipa.go.jp/jinzai/skill-standard/dss/ps6vr700000083ki-att/000106872.pdf - page=115" xr:uid="{813FF151-5CBC-43C5-B19A-2B222360F46F}"/>
    <hyperlink ref="I12" r:id="rId8" location="page=116" display="https://www.ipa.go.jp/jinzai/skill-standard/dss/ps6vr700000083ki-att/000106872.pdf - page=116" xr:uid="{48AE7A3A-8DF4-404D-B196-C23F4AD567DC}"/>
    <hyperlink ref="J12" r:id="rId9" location="page=117" display="https://www.ipa.go.jp/jinzai/skill-standard/dss/ps6vr700000083ki-att/000106872.pdf - page=117" xr:uid="{45FCCB78-81A5-48FF-9016-0D5AB5D46E7B}"/>
    <hyperlink ref="K12" r:id="rId10" location="page=126" display="https://www.ipa.go.jp/jinzai/skill-standard/dss/ps6vr700000083ki-att/000106872.pdf - page=126" xr:uid="{12567796-102D-416F-B7A0-862EC85CDB78}"/>
    <hyperlink ref="L12" r:id="rId11" location="page=127" display="https://www.ipa.go.jp/jinzai/skill-standard/dss/ps6vr700000083ki-att/000106872.pdf - page=127" xr:uid="{AE8D2414-17BB-41FB-BA5C-2487122BD5C3}"/>
    <hyperlink ref="M12" r:id="rId12" location="page=128" xr:uid="{A4E24B03-8868-4345-BCDD-CA3E42E69F9B}"/>
    <hyperlink ref="N12" r:id="rId13" location="page=135" display="https://www.ipa.go.jp/jinzai/skill-standard/dss/ps6vr700000083ki-att/000106872.pdf - page=135" xr:uid="{DE139CFB-31F1-45F0-A3BA-45F048605D0E}"/>
    <hyperlink ref="O12" r:id="rId14" location="page=136" display="https://www.ipa.go.jp/jinzai/skill-standard/dss/ps6vr700000083ki-att/000106872.pdf - page=136" xr:uid="{737FE2CD-7822-42E0-B381-9309C809205F}"/>
    <hyperlink ref="P12" r:id="rId15" location="page=137" display="https://www.ipa.go.jp/jinzai/skill-standard/dss/ps6vr700000083ki-att/000106872.pdf - page=137" xr:uid="{9C006B0E-CC13-4EA1-A421-6ECF009CE8A2}"/>
    <hyperlink ref="Q12" r:id="rId16" location="page=138" display="https://www.ipa.go.jp/jinzai/skill-standard/dss/ps6vr700000083ki-att/000106872.pdf - page=138" xr:uid="{5580A4A9-23AB-4D12-A170-69A00CC139B6}"/>
    <hyperlink ref="R12" r:id="rId17" location="page=145" display="https://www.ipa.go.jp/jinzai/skill-standard/dss/ps6vr700000083ki-att/000106872.pdf - page=145" xr:uid="{10635A0A-F2A9-46AA-8415-2EB6A90C7AE6}"/>
    <hyperlink ref="S12" r:id="rId18" location="page=146" display="https://www.ipa.go.jp/jinzai/skill-standard/dss/ps6vr700000083ki-att/000106872.pdf - page=146" xr:uid="{9467D587-A7E1-4783-8E67-1D67FB5EBA7A}"/>
    <hyperlink ref="C14:C19" r:id="rId19" location="page=85" display="ビジネス戦略策定・実行" xr:uid="{61158359-6337-4A54-854D-C106409621B9}"/>
    <hyperlink ref="C20:C25" r:id="rId20" location="page=86" display="ビジネス調査" xr:uid="{EDB26E8B-E3C1-463F-839A-6169B2DEFEB5}"/>
    <hyperlink ref="C26:C30" r:id="rId21" location="page=87" display="顧客・ユーザー理解" xr:uid="{78420E81-F3B5-427A-8EAC-CD7FA84C5DC0}"/>
    <hyperlink ref="C31:C35" r:id="rId22" location="page=88" display="データ理解・活用" xr:uid="{577B573C-7030-4A82-ACB0-53B4D3124922}"/>
    <hyperlink ref="C36:C37" r:id="rId23" location="page=89" display="データ活用基盤設計" xr:uid="{8A8700B2-D599-43B9-AD53-F8A6AE4A71FC}"/>
    <hyperlink ref="C38:C50" r:id="rId24" location="page=90" display="コンピュータサイエンス" xr:uid="{A28AD9C4-B008-4E18-B854-EB0D9D7011C6}"/>
    <hyperlink ref="C51:C56" r:id="rId25" location="page=91" display="セキュリティ体制構築・運営" xr:uid="{394D34AB-DD24-431A-8672-59A8B794EB4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5049DB7-26B0-49B5-BB34-F807BF4036A4}">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536"/>
      <c r="G6" s="1536"/>
      <c r="H6" s="1536"/>
      <c r="I6" s="1536"/>
      <c r="J6" s="1536"/>
      <c r="K6" s="1536"/>
      <c r="L6" s="1536"/>
      <c r="M6" s="1536"/>
      <c r="N6" s="1536"/>
      <c r="O6" s="1536"/>
      <c r="P6" s="1536"/>
      <c r="Q6" s="1536"/>
      <c r="R6" s="1536"/>
      <c r="S6" s="1536"/>
      <c r="T6" s="1536"/>
      <c r="U6" s="1536"/>
      <c r="V6" s="1536"/>
      <c r="W6" s="1536"/>
      <c r="X6" s="1537"/>
    </row>
    <row r="7" spans="1:24" ht="18.75" customHeight="1">
      <c r="A7" s="1538" t="s">
        <v>507</v>
      </c>
      <c r="B7" s="1539"/>
      <c r="C7" s="1539"/>
      <c r="D7" s="1540"/>
      <c r="E7" s="1547">
        <f>'申請書・総括票（共通）'!D45</f>
        <v>0</v>
      </c>
      <c r="F7" s="1548"/>
      <c r="G7" s="1548"/>
      <c r="H7" s="1548"/>
      <c r="I7" s="1548"/>
      <c r="J7" s="1548"/>
      <c r="K7" s="1548"/>
      <c r="L7" s="1548"/>
      <c r="M7" s="1548"/>
      <c r="N7" s="1548"/>
      <c r="O7" s="1548"/>
      <c r="P7" s="1548"/>
      <c r="Q7" s="1549"/>
      <c r="R7" s="1556" t="s">
        <v>763</v>
      </c>
      <c r="S7" s="1557"/>
      <c r="T7" s="1558"/>
      <c r="U7" s="1559">
        <f>'申請書・総括票（共通）'!A45</f>
        <v>2004</v>
      </c>
      <c r="V7" s="1560"/>
      <c r="W7" s="1560"/>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'申請書・総括票（共通）'!B45</f>
        <v>0</v>
      </c>
      <c r="V8" s="1560"/>
      <c r="W8" s="1560"/>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個票ｰ2004!E14</f>
        <v>0</v>
      </c>
      <c r="V9" s="372" t="s">
        <v>766</v>
      </c>
      <c r="W9" s="373">
        <f>個票ｰ2004!G14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627"/>
      <c r="E13" s="1627"/>
      <c r="F13" s="1628"/>
      <c r="G13" s="1619" t="s">
        <v>769</v>
      </c>
      <c r="H13" s="1620"/>
      <c r="I13" s="1267" t="s">
        <v>770</v>
      </c>
      <c r="J13" s="995"/>
      <c r="K13" s="993" t="s">
        <v>771</v>
      </c>
      <c r="L13" s="1621"/>
      <c r="M13" s="1267" t="s">
        <v>772</v>
      </c>
      <c r="N13" s="1652"/>
      <c r="O13" s="993" t="s">
        <v>773</v>
      </c>
      <c r="P13" s="1653"/>
      <c r="Q13" s="1654" t="s">
        <v>774</v>
      </c>
      <c r="R13" s="1655"/>
      <c r="S13" s="1656"/>
      <c r="T13" s="146"/>
      <c r="U13" s="70"/>
      <c r="V13" s="70"/>
      <c r="W13" s="70"/>
    </row>
    <row r="14" spans="1:24" ht="18" customHeight="1">
      <c r="A14" s="1283" t="s">
        <v>775</v>
      </c>
      <c r="B14" s="1469"/>
      <c r="C14" s="1038" t="s">
        <v>776</v>
      </c>
      <c r="D14" s="1629"/>
      <c r="E14" s="1629"/>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067"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283" t="s">
        <v>783</v>
      </c>
      <c r="B20" s="1469"/>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453"/>
      <c r="C25" s="1453"/>
      <c r="D25" s="1453"/>
      <c r="E25" s="1453"/>
      <c r="F25" s="3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432"/>
      <c r="E30" s="1432"/>
      <c r="F30" s="1432"/>
      <c r="G30" s="1432"/>
      <c r="H30" s="14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606" t="s">
        <v>796</v>
      </c>
      <c r="B36" s="528"/>
      <c r="C36" s="528"/>
      <c r="D36" s="1607"/>
      <c r="E36" s="1054"/>
      <c r="F36" s="1055"/>
      <c r="G36" s="1055"/>
      <c r="H36" s="1055"/>
      <c r="I36" s="1055"/>
      <c r="J36" s="485" t="s">
        <v>797</v>
      </c>
      <c r="K36" s="485"/>
      <c r="L36" s="485"/>
      <c r="M36" s="1005"/>
      <c r="N36" s="999"/>
      <c r="O36" s="999"/>
      <c r="P36" s="999"/>
      <c r="Q36" s="999"/>
      <c r="R36" s="999"/>
      <c r="S36" s="999"/>
      <c r="T36" s="999"/>
      <c r="U36" s="100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606" t="s">
        <v>798</v>
      </c>
      <c r="B39" s="528"/>
      <c r="C39" s="528"/>
      <c r="D39" s="1607"/>
      <c r="E39" s="1005"/>
      <c r="F39" s="999"/>
      <c r="G39" s="999"/>
      <c r="H39" s="999"/>
      <c r="I39" s="999"/>
      <c r="J39" s="999"/>
      <c r="K39" s="999"/>
      <c r="L39" s="999"/>
      <c r="M39" s="999"/>
      <c r="N39" s="999"/>
      <c r="O39" s="999"/>
      <c r="P39" s="999"/>
      <c r="Q39" s="999"/>
      <c r="R39" s="999"/>
      <c r="S39" s="999"/>
      <c r="T39" s="999"/>
      <c r="U39" s="100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005"/>
      <c r="F42" s="999"/>
      <c r="G42" s="999"/>
      <c r="H42" s="999"/>
      <c r="I42" s="999"/>
      <c r="J42" s="999"/>
      <c r="K42" s="999"/>
      <c r="L42" s="999"/>
      <c r="M42" s="999"/>
      <c r="N42" s="999"/>
      <c r="O42" s="999"/>
      <c r="P42" s="999"/>
      <c r="Q42" s="999"/>
      <c r="R42" s="999"/>
      <c r="S42" s="999"/>
      <c r="T42" s="999"/>
      <c r="U42" s="100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005"/>
      <c r="F48" s="999"/>
      <c r="G48" s="999"/>
      <c r="H48" s="999"/>
      <c r="I48" s="999"/>
      <c r="J48" s="999"/>
      <c r="K48" s="999"/>
      <c r="L48" s="999"/>
      <c r="M48" s="999"/>
      <c r="N48" s="999"/>
      <c r="O48" s="999"/>
      <c r="P48" s="999"/>
      <c r="Q48" s="999"/>
      <c r="R48" s="999"/>
      <c r="S48" s="999"/>
      <c r="T48" s="999"/>
      <c r="U48" s="100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005"/>
      <c r="F51" s="999"/>
      <c r="G51" s="999"/>
      <c r="H51" s="999"/>
      <c r="I51" s="999"/>
      <c r="J51" s="999"/>
      <c r="K51" s="999"/>
      <c r="L51" s="999"/>
      <c r="M51" s="999"/>
      <c r="N51" s="999"/>
      <c r="O51" s="999"/>
      <c r="P51" s="999"/>
      <c r="Q51" s="999"/>
      <c r="R51" s="999"/>
      <c r="S51" s="999"/>
      <c r="T51" s="999"/>
      <c r="U51" s="100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447">
        <v>1</v>
      </c>
      <c r="B58" s="1448"/>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583"/>
      <c r="J68" s="1583"/>
      <c r="K68" s="1583"/>
      <c r="L68" s="1579"/>
      <c r="M68" s="1582" t="s">
        <v>808</v>
      </c>
      <c r="N68" s="1583"/>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204" priority="2" operator="equal">
      <formula>0</formula>
    </cfRule>
  </conditionalFormatting>
  <conditionalFormatting sqref="T3:X3">
    <cfRule type="cellIs" dxfId="203" priority="1" operator="equal">
      <formula>0</formula>
    </cfRule>
  </conditionalFormatting>
  <dataValidations count="3">
    <dataValidation allowBlank="1" showInputMessage="1" showErrorMessage="1" prompt="本様式４．教材費の内訳より自動計算されます" sqref="G20:H20 G16:H16" xr:uid="{055826F5-04CA-4E99-B904-5726077FF7E9}"/>
    <dataValidation type="list" allowBlank="1" showInputMessage="1" showErrorMessage="1" sqref="E3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734"/>
      <c r="E7" s="1734"/>
      <c r="F7" s="1734"/>
      <c r="G7" s="1734"/>
      <c r="H7" s="1734"/>
      <c r="I7" s="1734"/>
      <c r="J7" s="1734"/>
      <c r="K7" s="49"/>
    </row>
    <row r="8" spans="1:11" s="3" customFormat="1" ht="26.25" customHeight="1">
      <c r="A8" s="1736" t="s">
        <v>507</v>
      </c>
      <c r="B8" s="1737"/>
      <c r="C8" s="1733">
        <f>'申請書・総括票（共通）'!D45</f>
        <v>0</v>
      </c>
      <c r="D8" s="1734"/>
      <c r="E8" s="1734"/>
      <c r="F8" s="1735"/>
      <c r="G8" s="166" t="s">
        <v>508</v>
      </c>
      <c r="H8" s="1740">
        <f>'申請書・総括票（共通）'!A45</f>
        <v>2004</v>
      </c>
      <c r="I8" s="1741"/>
      <c r="J8" s="1742"/>
      <c r="K8" s="167"/>
    </row>
    <row r="9" spans="1:11" s="3" customFormat="1" ht="26.25" customHeight="1">
      <c r="A9" s="1738"/>
      <c r="B9" s="1739"/>
      <c r="C9" s="1733"/>
      <c r="D9" s="1734"/>
      <c r="E9" s="1734"/>
      <c r="F9" s="1735"/>
      <c r="G9" s="168" t="s">
        <v>818</v>
      </c>
      <c r="H9" s="1740">
        <f>'申請書・総括票（共通）'!B45</f>
        <v>0</v>
      </c>
      <c r="I9" s="1741"/>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375"/>
      <c r="G13" s="1751" t="s">
        <v>822</v>
      </c>
      <c r="H13" s="1751"/>
      <c r="I13" s="1751"/>
      <c r="J13" s="1752"/>
      <c r="K13" s="49"/>
    </row>
    <row r="14" spans="1:11" s="3" customFormat="1" ht="27" customHeight="1">
      <c r="A14" s="172"/>
      <c r="B14" s="1753"/>
      <c r="C14" s="1753"/>
      <c r="D14" s="1754"/>
      <c r="E14" s="171" t="s">
        <v>823</v>
      </c>
      <c r="F14" s="375"/>
      <c r="G14" s="1751" t="s">
        <v>822</v>
      </c>
      <c r="H14" s="1751"/>
      <c r="I14" s="1751"/>
      <c r="J14" s="1752"/>
      <c r="K14" s="49"/>
    </row>
    <row r="15" spans="1:11" s="3" customFormat="1" ht="27" customHeight="1">
      <c r="A15" s="173"/>
      <c r="B15" s="1755"/>
      <c r="C15" s="1755"/>
      <c r="D15" s="1756"/>
      <c r="E15" s="171" t="s">
        <v>824</v>
      </c>
      <c r="F15" s="375"/>
      <c r="G15" s="1751" t="s">
        <v>822</v>
      </c>
      <c r="H15" s="1751"/>
      <c r="I15" s="1751"/>
      <c r="J15" s="1751"/>
      <c r="K15" s="49"/>
    </row>
    <row r="16" spans="1:11" s="3" customFormat="1" ht="21" customHeight="1">
      <c r="A16" s="172"/>
      <c r="B16" s="1746" t="s">
        <v>825</v>
      </c>
      <c r="C16" s="1746"/>
      <c r="D16" s="1747"/>
      <c r="E16" s="1748"/>
      <c r="F16" s="1749"/>
      <c r="G16" s="1749"/>
      <c r="H16" s="1749"/>
      <c r="I16" s="1749"/>
      <c r="J16" s="1750"/>
      <c r="K16" s="45"/>
    </row>
    <row r="17" spans="1:21" s="3" customFormat="1" ht="27" customHeight="1">
      <c r="A17" s="170" t="s">
        <v>875</v>
      </c>
      <c r="B17" s="1746" t="s">
        <v>826</v>
      </c>
      <c r="C17" s="1746"/>
      <c r="D17" s="1747"/>
      <c r="E17" s="1748"/>
      <c r="F17" s="1749"/>
      <c r="G17" s="1749"/>
      <c r="H17" s="1749"/>
      <c r="I17" s="1749"/>
      <c r="J17" s="1750"/>
      <c r="K17" s="44"/>
    </row>
    <row r="18" spans="1:21" s="3" customFormat="1" ht="69" customHeight="1">
      <c r="A18" s="1726"/>
      <c r="B18" s="1728" t="s">
        <v>827</v>
      </c>
      <c r="C18" s="1729"/>
      <c r="D18" s="1730"/>
      <c r="E18" s="1743"/>
      <c r="F18" s="1744"/>
      <c r="G18" s="1744"/>
      <c r="H18" s="1744"/>
      <c r="I18" s="1744"/>
      <c r="J18" s="1745"/>
      <c r="K18" s="174"/>
    </row>
    <row r="19" spans="1:21" s="3" customFormat="1" ht="45.75" customHeight="1">
      <c r="A19" s="1726"/>
      <c r="B19" s="1728" t="s">
        <v>828</v>
      </c>
      <c r="C19" s="1729"/>
      <c r="D19" s="1730"/>
      <c r="E19" s="1743"/>
      <c r="F19" s="1744"/>
      <c r="G19" s="1744"/>
      <c r="H19" s="1744"/>
      <c r="I19" s="1744"/>
      <c r="J19" s="1745"/>
      <c r="K19" s="45"/>
      <c r="M19" s="1727"/>
      <c r="N19" s="507"/>
      <c r="O19" s="507"/>
      <c r="P19" s="507"/>
      <c r="Q19" s="507"/>
      <c r="R19" s="507"/>
      <c r="S19" s="507"/>
      <c r="T19" s="507"/>
      <c r="U19" s="507"/>
    </row>
    <row r="20" spans="1:21" s="3" customFormat="1" ht="69" customHeight="1">
      <c r="A20" s="175"/>
      <c r="B20" s="1728" t="s">
        <v>829</v>
      </c>
      <c r="C20" s="1729"/>
      <c r="D20" s="1730"/>
      <c r="E20" s="1743"/>
      <c r="F20" s="1744"/>
      <c r="G20" s="1744"/>
      <c r="H20" s="1744"/>
      <c r="I20" s="1744"/>
      <c r="J20" s="1745"/>
      <c r="K20" s="174"/>
    </row>
    <row r="21" spans="1:21" s="3" customFormat="1" ht="27" customHeight="1">
      <c r="A21" s="170" t="s">
        <v>830</v>
      </c>
      <c r="B21" s="1746" t="s">
        <v>831</v>
      </c>
      <c r="C21" s="1746"/>
      <c r="D21" s="1747"/>
      <c r="E21" s="1748"/>
      <c r="F21" s="1749"/>
      <c r="G21" s="1749"/>
      <c r="H21" s="1749"/>
      <c r="I21" s="1749"/>
      <c r="J21" s="1750"/>
      <c r="K21" s="176"/>
      <c r="M21" s="1727"/>
      <c r="N21" s="507"/>
      <c r="O21" s="507"/>
      <c r="P21" s="507"/>
      <c r="Q21" s="507"/>
      <c r="R21" s="507"/>
      <c r="S21" s="507"/>
      <c r="T21" s="507"/>
      <c r="U21" s="507"/>
    </row>
    <row r="22" spans="1:21" s="3" customFormat="1" ht="69" customHeight="1">
      <c r="A22" s="173"/>
      <c r="B22" s="1728" t="s">
        <v>832</v>
      </c>
      <c r="C22" s="1729"/>
      <c r="D22" s="1730"/>
      <c r="E22" s="1743"/>
      <c r="F22" s="1744"/>
      <c r="G22" s="1744"/>
      <c r="H22" s="1744"/>
      <c r="I22" s="1744"/>
      <c r="J22" s="1745"/>
      <c r="K22" s="174"/>
    </row>
    <row r="23" spans="1:21" s="3" customFormat="1" ht="45" customHeight="1">
      <c r="A23" s="310"/>
      <c r="B23" s="1813" t="s">
        <v>833</v>
      </c>
      <c r="C23" s="1814"/>
      <c r="D23" s="1815"/>
      <c r="E23" s="1820" t="s">
        <v>834</v>
      </c>
      <c r="F23" s="1820"/>
      <c r="G23" s="1821"/>
      <c r="H23" s="1822"/>
      <c r="I23" s="1823"/>
      <c r="J23" s="1824"/>
      <c r="K23" s="174"/>
    </row>
    <row r="24" spans="1:21" s="3" customFormat="1" ht="63" customHeight="1">
      <c r="A24" s="310"/>
      <c r="B24" s="1816"/>
      <c r="C24" s="1753"/>
      <c r="D24" s="1754"/>
      <c r="E24" s="1825" t="s">
        <v>835</v>
      </c>
      <c r="F24" s="1820"/>
      <c r="G24" s="1820"/>
      <c r="H24" s="1820"/>
      <c r="I24" s="1820"/>
      <c r="J24" s="1821"/>
      <c r="K24" s="174"/>
    </row>
    <row r="25" spans="1:21" s="3" customFormat="1" ht="30.75" customHeight="1">
      <c r="A25" s="310"/>
      <c r="B25" s="1816"/>
      <c r="C25" s="1753"/>
      <c r="D25" s="1754"/>
      <c r="E25" s="311"/>
      <c r="F25" s="1826" t="s">
        <v>836</v>
      </c>
      <c r="G25" s="1827"/>
      <c r="H25" s="1827"/>
      <c r="I25" s="1827"/>
      <c r="J25" s="1828"/>
      <c r="K25" s="174"/>
    </row>
    <row r="26" spans="1:21" s="3" customFormat="1" ht="30.75" customHeight="1">
      <c r="A26" s="310"/>
      <c r="B26" s="1816"/>
      <c r="C26" s="1753"/>
      <c r="D26" s="1754"/>
      <c r="E26" s="311"/>
      <c r="F26" s="1826" t="s">
        <v>837</v>
      </c>
      <c r="G26" s="1827"/>
      <c r="H26" s="1827"/>
      <c r="I26" s="1827"/>
      <c r="J26" s="1828"/>
      <c r="K26" s="174"/>
    </row>
    <row r="27" spans="1:21" s="3" customFormat="1" ht="30.75" customHeight="1">
      <c r="A27" s="310"/>
      <c r="B27" s="1816"/>
      <c r="C27" s="1753"/>
      <c r="D27" s="1754"/>
      <c r="E27" s="311"/>
      <c r="F27" s="1826" t="s">
        <v>838</v>
      </c>
      <c r="G27" s="1827"/>
      <c r="H27" s="1827"/>
      <c r="I27" s="1827"/>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664"/>
      <c r="E37" s="1664"/>
      <c r="F37" s="1664"/>
      <c r="G37" s="1664"/>
      <c r="H37" s="1664"/>
      <c r="I37" s="1664"/>
      <c r="J37" s="1665"/>
    </row>
    <row r="38" spans="1:26" ht="27.75" customHeight="1">
      <c r="B38" s="1799" t="s">
        <v>842</v>
      </c>
      <c r="C38" s="1801">
        <f>'申請書・総括票（共通）'!D45</f>
        <v>0</v>
      </c>
      <c r="D38" s="1802"/>
      <c r="E38" s="1802"/>
      <c r="F38" s="1803"/>
      <c r="G38" s="166" t="s">
        <v>508</v>
      </c>
      <c r="H38" s="1660">
        <f>'申請書・総括票（共通）'!A45</f>
        <v>2004</v>
      </c>
      <c r="I38" s="1661"/>
      <c r="J38" s="1807"/>
    </row>
    <row r="39" spans="1:26" ht="27.75" customHeight="1">
      <c r="B39" s="1800"/>
      <c r="C39" s="1804"/>
      <c r="D39" s="1805"/>
      <c r="E39" s="1805"/>
      <c r="F39" s="1806"/>
      <c r="G39" s="168" t="s">
        <v>818</v>
      </c>
      <c r="H39" s="1808">
        <f>'申請書・総括票（共通）'!B45</f>
        <v>0</v>
      </c>
      <c r="I39" s="180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個票ｰ2004!B234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36"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687"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847"/>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個票ｰ2004!B235</f>
        <v>氏名</v>
      </c>
      <c r="D77" s="1664"/>
      <c r="E77" s="1664"/>
      <c r="F77" s="1665"/>
      <c r="G77" s="203" t="s">
        <v>845</v>
      </c>
      <c r="H77" s="1660">
        <v>2</v>
      </c>
      <c r="I77" s="1661"/>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36"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687"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847"/>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個票ｰ2004!B238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36"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687"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847"/>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個票ｰ2004!B239</f>
        <v>氏名</v>
      </c>
      <c r="D147" s="1664"/>
      <c r="E147" s="1664"/>
      <c r="F147" s="1665"/>
      <c r="G147" s="203" t="s">
        <v>845</v>
      </c>
      <c r="H147" s="1660">
        <v>12</v>
      </c>
      <c r="I147" s="1661"/>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36"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687"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847"/>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個票ｰ2004!B240</f>
        <v>0</v>
      </c>
      <c r="D179" s="1664"/>
      <c r="E179" s="1664"/>
      <c r="F179" s="1665"/>
      <c r="G179" s="203" t="s">
        <v>845</v>
      </c>
      <c r="H179" s="1660">
        <v>13</v>
      </c>
      <c r="I179" s="1661"/>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36"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847"/>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個票ｰ2004!B241</f>
        <v>0</v>
      </c>
      <c r="D211" s="1664"/>
      <c r="E211" s="1664"/>
      <c r="F211" s="1665"/>
      <c r="G211" s="203" t="s">
        <v>845</v>
      </c>
      <c r="H211" s="1660">
        <v>14</v>
      </c>
      <c r="I211" s="1661"/>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36"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687"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847"/>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個票ｰ2004!B242</f>
        <v>0</v>
      </c>
      <c r="D244" s="1664"/>
      <c r="E244" s="1664"/>
      <c r="F244" s="1665"/>
      <c r="G244" s="203" t="s">
        <v>845</v>
      </c>
      <c r="H244" s="1660">
        <v>15</v>
      </c>
      <c r="I244" s="1661"/>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36"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687"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847"/>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個票ｰ2004!B243</f>
        <v>0</v>
      </c>
      <c r="D276" s="1664"/>
      <c r="E276" s="1664"/>
      <c r="F276" s="1665"/>
      <c r="G276" s="203" t="s">
        <v>845</v>
      </c>
      <c r="H276" s="1660">
        <v>16</v>
      </c>
      <c r="I276" s="1661"/>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36"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687"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847"/>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個票ｰ2004!B244</f>
        <v>0</v>
      </c>
      <c r="D308" s="1664"/>
      <c r="E308" s="1664"/>
      <c r="F308" s="1665"/>
      <c r="G308" s="203" t="s">
        <v>845</v>
      </c>
      <c r="H308" s="1660">
        <v>17</v>
      </c>
      <c r="I308" s="1661"/>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36"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687"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847"/>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個票ｰ2004!B245</f>
        <v>0</v>
      </c>
      <c r="D341" s="1664"/>
      <c r="E341" s="1664"/>
      <c r="F341" s="1665"/>
      <c r="G341" s="203" t="s">
        <v>845</v>
      </c>
      <c r="H341" s="1660">
        <v>18</v>
      </c>
      <c r="I341" s="1661"/>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36"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687"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847"/>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個票ｰ2004!B246</f>
        <v>0</v>
      </c>
      <c r="D373" s="1664"/>
      <c r="E373" s="1664"/>
      <c r="F373" s="1665"/>
      <c r="G373" s="203" t="s">
        <v>845</v>
      </c>
      <c r="H373" s="1660">
        <v>19</v>
      </c>
      <c r="I373" s="1661"/>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36"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687"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847"/>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個票ｰ2004!B247</f>
        <v>0</v>
      </c>
      <c r="D405" s="1664"/>
      <c r="E405" s="1664"/>
      <c r="F405" s="1665"/>
      <c r="G405" s="203" t="s">
        <v>845</v>
      </c>
      <c r="H405" s="1660">
        <v>20</v>
      </c>
      <c r="I405" s="1661"/>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36"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687"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847"/>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202" priority="7" operator="equal">
      <formula>0</formula>
    </cfRule>
  </conditionalFormatting>
  <conditionalFormatting sqref="E25:J27">
    <cfRule type="expression" dxfId="201" priority="1">
      <formula>$H$23="含んでいない"</formula>
    </cfRule>
  </conditionalFormatting>
  <conditionalFormatting sqref="F28:J28">
    <cfRule type="expression" dxfId="200" priority="2">
      <formula>$E$27="○"</formula>
    </cfRule>
  </conditionalFormatting>
  <conditionalFormatting sqref="H3:K3">
    <cfRule type="cellIs" dxfId="199" priority="6" operator="equal">
      <formula>0</formula>
    </cfRule>
  </conditionalFormatting>
  <conditionalFormatting sqref="H32:K32">
    <cfRule type="cellIs" dxfId="198" priority="5" operator="equal">
      <formula>0</formula>
    </cfRule>
  </conditionalFormatting>
  <dataValidations count="10">
    <dataValidation allowBlank="1" showInputMessage="1" showErrorMessage="1" prompt="これまでの講師歴について、所属だけでなく「担当分野」まで記載。" sqref="F87:J91 F123:J127 F156:J160" xr:uid="{14146555-15CE-4EFD-9672-8268B11A33D5}"/>
    <dataValidation allowBlank="1" showInputMessage="1" showErrorMessage="1" prompt="直近の職歴について、所属だけではなく「担当分野」も記載。" sqref="F60:J63 F93:J96 F129:J132 F162:J165" xr:uid="{961E681D-1554-4E88-A1F4-B748DBF5CC35}"/>
    <dataValidation allowBlank="1" showInputMessage="1" showErrorMessage="1" prompt="当該教育訓練の内容に関係する実務経験を具体的に記載。" sqref="F48:J52 F54:J58 F81:J85 F117:J121 F150:J154" xr:uid="{6B4FDCD1-54BA-474B-9FC9-45F2E7B21C18}"/>
    <dataValidation type="list" allowBlank="1" showInputMessage="1" showErrorMessage="1" sqref="E16:J16"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CDEE0F84-6380-4FF1-8FA1-735BEC59644A}">
      <formula1>"はい（いずれにも該当しない）,いいえ（いずれかに該当する）"</formula1>
    </dataValidation>
    <dataValidation type="list" allowBlank="1" showInputMessage="1" showErrorMessage="1" sqref="H23:J23" xr:uid="{108705ED-9AB9-499F-80F9-6C8DF3AF12C5}">
      <formula1>"含んでいる,含んでいない"</formula1>
    </dataValidation>
    <dataValidation type="list" allowBlank="1" showInputMessage="1" showErrorMessage="1" sqref="E25:E27" xr:uid="{D9870E5C-6DCB-4758-91AF-8B9E1638C0F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'申請書・総括票（共通）'!D46</f>
        <v>0</v>
      </c>
      <c r="D8" s="1389"/>
      <c r="E8" s="1389"/>
      <c r="F8" s="1389"/>
      <c r="G8" s="1389"/>
      <c r="H8" s="1389"/>
      <c r="I8" s="1389"/>
      <c r="J8" s="1389"/>
      <c r="K8" s="1389"/>
      <c r="L8" s="1389"/>
      <c r="M8" s="1389"/>
      <c r="N8" s="1053" t="s">
        <v>508</v>
      </c>
      <c r="O8" s="1053"/>
      <c r="P8" s="1390">
        <f>'申請書・総括票（共通）'!A46</f>
        <v>2005</v>
      </c>
      <c r="Q8" s="1390"/>
      <c r="R8" s="1390"/>
    </row>
    <row r="9" spans="1:33" ht="36.75" customHeight="1">
      <c r="A9" s="1392" t="s">
        <v>1020</v>
      </c>
      <c r="B9" s="1393"/>
      <c r="C9" s="1394">
        <f>'申請書・総括票（共通）'!B46</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989</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IF(COUNTIF(ロール対応表ｰ2005!$D$58:$S$58,F52)=0,"【ERROR正しいロールを選択してください】","")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IF(COUNTIF(ロール対応表ｰ2005!$D$59:$S$59,F54)=0,"【ERROR正しいロールを選択してください】","")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990</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884</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IF(ロール対応表ｰ2005!$T$57=0,"","「ロール対応表」シートと一致していないスキル項目があります")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ppmYGHHY5muZUB20tKI52Z7zvOYXqmf1U3D0zAf4XcuiBaexp2FJO8YQLXIWqhjZQAy8V/eA791MINrv/e47VA==" saltValue="Pe1asUrRiQ18Tq7p/nlUcg==" spinCount="100000" sheet="1" formatCells="0" formatRows="0" insertRows="0" selectLockedCells="1"/>
  <mergeCells count="708">
    <mergeCell ref="E322:F323"/>
    <mergeCell ref="G322:M323"/>
    <mergeCell ref="N322:S323"/>
    <mergeCell ref="A325:G326"/>
    <mergeCell ref="T327:Z330"/>
    <mergeCell ref="A344:D349"/>
    <mergeCell ref="E344:S345"/>
    <mergeCell ref="E346:S349"/>
    <mergeCell ref="M339:S340"/>
    <mergeCell ref="A342:D343"/>
    <mergeCell ref="E342:K343"/>
    <mergeCell ref="L342:L343"/>
    <mergeCell ref="E339:K341"/>
    <mergeCell ref="L339:L341"/>
    <mergeCell ref="A256:K256"/>
    <mergeCell ref="L256:N256"/>
    <mergeCell ref="A257:K257"/>
    <mergeCell ref="L257:N257"/>
    <mergeCell ref="A289:G290"/>
    <mergeCell ref="A291:D292"/>
    <mergeCell ref="A293:D294"/>
    <mergeCell ref="E293:S294"/>
    <mergeCell ref="A295:D296"/>
    <mergeCell ref="E295:S296"/>
    <mergeCell ref="A258:K258"/>
    <mergeCell ref="L258:N258"/>
    <mergeCell ref="A260:E261"/>
    <mergeCell ref="A265:E265"/>
    <mergeCell ref="A266:E267"/>
    <mergeCell ref="M267:Y277"/>
    <mergeCell ref="A269:F270"/>
    <mergeCell ref="G269:I270"/>
    <mergeCell ref="J269:J270"/>
    <mergeCell ref="A271:F272"/>
    <mergeCell ref="G271:I272"/>
    <mergeCell ref="J271:J272"/>
    <mergeCell ref="A273:F274"/>
    <mergeCell ref="G273:I274"/>
    <mergeCell ref="B246:D246"/>
    <mergeCell ref="E246:J246"/>
    <mergeCell ref="K246:R246"/>
    <mergeCell ref="A255:K255"/>
    <mergeCell ref="L255:N255"/>
    <mergeCell ref="B250:D250"/>
    <mergeCell ref="E250:J250"/>
    <mergeCell ref="K250:R250"/>
    <mergeCell ref="A253:N253"/>
    <mergeCell ref="B247:D247"/>
    <mergeCell ref="E247:J247"/>
    <mergeCell ref="K247:R247"/>
    <mergeCell ref="A254:K254"/>
    <mergeCell ref="L254:N254"/>
    <mergeCell ref="B248:D248"/>
    <mergeCell ref="E248:J248"/>
    <mergeCell ref="K248:R248"/>
    <mergeCell ref="B249:D249"/>
    <mergeCell ref="E249:J249"/>
    <mergeCell ref="K249:R249"/>
    <mergeCell ref="A229:D229"/>
    <mergeCell ref="E229:R229"/>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19:D219"/>
    <mergeCell ref="E219:R219"/>
    <mergeCell ref="A220:D220"/>
    <mergeCell ref="E220:R220"/>
    <mergeCell ref="B221:R221"/>
    <mergeCell ref="B222:R222"/>
    <mergeCell ref="A228:D228"/>
    <mergeCell ref="E228:R228"/>
    <mergeCell ref="A226:D226"/>
    <mergeCell ref="E226:R226"/>
    <mergeCell ref="A227:D227"/>
    <mergeCell ref="E227:F227"/>
    <mergeCell ref="G227:H227"/>
    <mergeCell ref="J227:R227"/>
    <mergeCell ref="A210:D211"/>
    <mergeCell ref="E210:R210"/>
    <mergeCell ref="E211:R211"/>
    <mergeCell ref="A214:R215"/>
    <mergeCell ref="A216:D216"/>
    <mergeCell ref="E216:R216"/>
    <mergeCell ref="A217:D217"/>
    <mergeCell ref="E217:R217"/>
    <mergeCell ref="A218:D218"/>
    <mergeCell ref="E218:R218"/>
    <mergeCell ref="E204:R204"/>
    <mergeCell ref="A204:D205"/>
    <mergeCell ref="E205:R205"/>
    <mergeCell ref="A206:D206"/>
    <mergeCell ref="E206:H206"/>
    <mergeCell ref="I206:J206"/>
    <mergeCell ref="K206:R206"/>
    <mergeCell ref="E207:R207"/>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Q160:R160"/>
    <mergeCell ref="S160:T160"/>
    <mergeCell ref="Q161:R161"/>
    <mergeCell ref="S161:T161"/>
    <mergeCell ref="Q162:R162"/>
    <mergeCell ref="S162:T162"/>
    <mergeCell ref="Q163:R163"/>
    <mergeCell ref="S163:T163"/>
    <mergeCell ref="L163:M167"/>
    <mergeCell ref="N163:N168"/>
    <mergeCell ref="O163:O168"/>
    <mergeCell ref="P163:P168"/>
    <mergeCell ref="Q149:R149"/>
    <mergeCell ref="S149:T149"/>
    <mergeCell ref="Q150:R150"/>
    <mergeCell ref="S150:T150"/>
    <mergeCell ref="Q151:R151"/>
    <mergeCell ref="S151:T151"/>
    <mergeCell ref="Q155:R155"/>
    <mergeCell ref="S155:T155"/>
    <mergeCell ref="Q156:R156"/>
    <mergeCell ref="S156:T156"/>
    <mergeCell ref="Q152:R152"/>
    <mergeCell ref="S152:T152"/>
    <mergeCell ref="Q153:R153"/>
    <mergeCell ref="S153:T153"/>
    <mergeCell ref="Q154:R154"/>
    <mergeCell ref="S154:T154"/>
    <mergeCell ref="P127:P132"/>
    <mergeCell ref="Q144:R144"/>
    <mergeCell ref="S144:T144"/>
    <mergeCell ref="Q145:R145"/>
    <mergeCell ref="S145:T145"/>
    <mergeCell ref="Q140:R140"/>
    <mergeCell ref="S140:T140"/>
    <mergeCell ref="Q141:R141"/>
    <mergeCell ref="S141:T141"/>
    <mergeCell ref="Q136:R136"/>
    <mergeCell ref="S136:T136"/>
    <mergeCell ref="Q137:R137"/>
    <mergeCell ref="S137:T137"/>
    <mergeCell ref="Q138:R138"/>
    <mergeCell ref="S138:T138"/>
    <mergeCell ref="Q139:R139"/>
    <mergeCell ref="S139:T139"/>
    <mergeCell ref="Q142:R142"/>
    <mergeCell ref="S142:T142"/>
    <mergeCell ref="Q143:R143"/>
    <mergeCell ref="S143:T143"/>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S96:T96"/>
    <mergeCell ref="Q97:R97"/>
    <mergeCell ref="S97:T97"/>
    <mergeCell ref="Q92:R92"/>
    <mergeCell ref="S92:T92"/>
    <mergeCell ref="Q93:R93"/>
    <mergeCell ref="S93:T93"/>
    <mergeCell ref="Q98:R98"/>
    <mergeCell ref="S98:T98"/>
    <mergeCell ref="Q94:R94"/>
    <mergeCell ref="S94:T94"/>
    <mergeCell ref="A79:A84"/>
    <mergeCell ref="B79:F84"/>
    <mergeCell ref="Q78:R78"/>
    <mergeCell ref="S78:T78"/>
    <mergeCell ref="Q79:R79"/>
    <mergeCell ref="S79:T79"/>
    <mergeCell ref="Q83:R83"/>
    <mergeCell ref="S83:T83"/>
    <mergeCell ref="Q84:R84"/>
    <mergeCell ref="S84:T84"/>
    <mergeCell ref="Q80:R80"/>
    <mergeCell ref="S80:T80"/>
    <mergeCell ref="Q81:R81"/>
    <mergeCell ref="S81:T81"/>
    <mergeCell ref="Q82:R82"/>
    <mergeCell ref="S82:T82"/>
    <mergeCell ref="G79:K84"/>
    <mergeCell ref="L79:M83"/>
    <mergeCell ref="N79:N84"/>
    <mergeCell ref="O79:O84"/>
    <mergeCell ref="P79:P84"/>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A64:D65"/>
    <mergeCell ref="F65:R65"/>
    <mergeCell ref="F57:R57"/>
    <mergeCell ref="F58:R58"/>
    <mergeCell ref="A40:R40"/>
    <mergeCell ref="A41:R41"/>
    <mergeCell ref="A42:R44"/>
    <mergeCell ref="A45:R45"/>
    <mergeCell ref="A47:C48"/>
    <mergeCell ref="D47:R48"/>
    <mergeCell ref="A49:R49"/>
    <mergeCell ref="A50:D54"/>
    <mergeCell ref="E50:R51"/>
    <mergeCell ref="F52:R52"/>
    <mergeCell ref="E53:R53"/>
    <mergeCell ref="F54:R54"/>
    <mergeCell ref="E64:R64"/>
    <mergeCell ref="A55:D61"/>
    <mergeCell ref="E55:O55"/>
    <mergeCell ref="P55:R55"/>
    <mergeCell ref="E56:R56"/>
    <mergeCell ref="F59:R59"/>
    <mergeCell ref="F60:R60"/>
    <mergeCell ref="F61:R61"/>
    <mergeCell ref="A38:R38"/>
    <mergeCell ref="A31:D36"/>
    <mergeCell ref="E31:G31"/>
    <mergeCell ref="H31:J31"/>
    <mergeCell ref="K31:M31"/>
    <mergeCell ref="N31:P31"/>
    <mergeCell ref="Q31:R36"/>
    <mergeCell ref="E32:G32"/>
    <mergeCell ref="H32:J32"/>
    <mergeCell ref="K32:M32"/>
    <mergeCell ref="E36:H36"/>
    <mergeCell ref="I36:L36"/>
    <mergeCell ref="M36:P36"/>
    <mergeCell ref="A37:D37"/>
    <mergeCell ref="E37:R37"/>
    <mergeCell ref="M35:P35"/>
    <mergeCell ref="E33:H33"/>
    <mergeCell ref="I33:L33"/>
    <mergeCell ref="M33:P33"/>
    <mergeCell ref="E34:H34"/>
    <mergeCell ref="I34:L34"/>
    <mergeCell ref="M34:P34"/>
    <mergeCell ref="A19:D20"/>
    <mergeCell ref="A21:D21"/>
    <mergeCell ref="E21:H21"/>
    <mergeCell ref="A26:D27"/>
    <mergeCell ref="E26:I26"/>
    <mergeCell ref="J26:N26"/>
    <mergeCell ref="A22:D22"/>
    <mergeCell ref="E22:G22"/>
    <mergeCell ref="O26:R26"/>
    <mergeCell ref="E27:I27"/>
    <mergeCell ref="J27:N27"/>
    <mergeCell ref="O27:R27"/>
    <mergeCell ref="P23:R23"/>
    <mergeCell ref="F23:G23"/>
    <mergeCell ref="N23:O23"/>
    <mergeCell ref="O1:R1"/>
    <mergeCell ref="O2:R2"/>
    <mergeCell ref="O3:R3"/>
    <mergeCell ref="A5:R5"/>
    <mergeCell ref="A7:B7"/>
    <mergeCell ref="C7:R7"/>
    <mergeCell ref="A8:B8"/>
    <mergeCell ref="C8:M8"/>
    <mergeCell ref="N8:O8"/>
    <mergeCell ref="P8:R8"/>
    <mergeCell ref="M14:N14"/>
    <mergeCell ref="A13:D13"/>
    <mergeCell ref="E13:R13"/>
    <mergeCell ref="F14:H14"/>
    <mergeCell ref="O14:R14"/>
    <mergeCell ref="A14:D14"/>
    <mergeCell ref="I14:L14"/>
    <mergeCell ref="I15:L16"/>
    <mergeCell ref="M15:R16"/>
    <mergeCell ref="A15:D18"/>
    <mergeCell ref="F15:H15"/>
    <mergeCell ref="E16:E18"/>
    <mergeCell ref="F16:H16"/>
    <mergeCell ref="F17:H17"/>
    <mergeCell ref="F18:H18"/>
    <mergeCell ref="AA77:AC78"/>
    <mergeCell ref="I22:L22"/>
    <mergeCell ref="M22:N22"/>
    <mergeCell ref="O22:R22"/>
    <mergeCell ref="A23:D25"/>
    <mergeCell ref="I23:L25"/>
    <mergeCell ref="F24:G24"/>
    <mergeCell ref="N24:O24"/>
    <mergeCell ref="P24:R24"/>
    <mergeCell ref="F25:G25"/>
    <mergeCell ref="N25:O25"/>
    <mergeCell ref="P25:R25"/>
    <mergeCell ref="A28:D29"/>
    <mergeCell ref="E28:I28"/>
    <mergeCell ref="J28:N28"/>
    <mergeCell ref="O28:R28"/>
    <mergeCell ref="E29:I29"/>
    <mergeCell ref="J29:N29"/>
    <mergeCell ref="O29:R29"/>
    <mergeCell ref="A30:D30"/>
    <mergeCell ref="E30:R30"/>
    <mergeCell ref="N32:P32"/>
    <mergeCell ref="E35:H35"/>
    <mergeCell ref="I35:L35"/>
    <mergeCell ref="AA79:AC84"/>
    <mergeCell ref="Q131:R131"/>
    <mergeCell ref="S131:T131"/>
    <mergeCell ref="Q132:R132"/>
    <mergeCell ref="S132:T132"/>
    <mergeCell ref="Q133:R133"/>
    <mergeCell ref="S133:T133"/>
    <mergeCell ref="Q128:R128"/>
    <mergeCell ref="S128:T128"/>
    <mergeCell ref="Q129:R129"/>
    <mergeCell ref="S129:T129"/>
    <mergeCell ref="Q85:R85"/>
    <mergeCell ref="S85:T85"/>
    <mergeCell ref="Q86:R86"/>
    <mergeCell ref="S86:T86"/>
    <mergeCell ref="Q87:R87"/>
    <mergeCell ref="S87:T87"/>
    <mergeCell ref="V79:Z84"/>
    <mergeCell ref="Q88:R88"/>
    <mergeCell ref="S88:T88"/>
    <mergeCell ref="Q89:R89"/>
    <mergeCell ref="S89:T89"/>
    <mergeCell ref="Q90:R90"/>
    <mergeCell ref="V127:Z132"/>
    <mergeCell ref="E66:R66"/>
    <mergeCell ref="A68:D72"/>
    <mergeCell ref="E68:R68"/>
    <mergeCell ref="E69:G69"/>
    <mergeCell ref="H69:R69"/>
    <mergeCell ref="E70:R70"/>
    <mergeCell ref="E71:G71"/>
    <mergeCell ref="H71:R71"/>
    <mergeCell ref="E72:R72"/>
    <mergeCell ref="E67:R67"/>
    <mergeCell ref="A66:D67"/>
    <mergeCell ref="B85:F90"/>
    <mergeCell ref="G85:K90"/>
    <mergeCell ref="L85:M89"/>
    <mergeCell ref="N85:N90"/>
    <mergeCell ref="O85:O90"/>
    <mergeCell ref="P85:P90"/>
    <mergeCell ref="V85:Z90"/>
    <mergeCell ref="AA85:AC90"/>
    <mergeCell ref="A91:A96"/>
    <mergeCell ref="B91:F96"/>
    <mergeCell ref="G91:K96"/>
    <mergeCell ref="L91:M95"/>
    <mergeCell ref="N91:N96"/>
    <mergeCell ref="O91:O96"/>
    <mergeCell ref="P91:P96"/>
    <mergeCell ref="V91:Z96"/>
    <mergeCell ref="AA91:AC96"/>
    <mergeCell ref="A85:A90"/>
    <mergeCell ref="S90:T90"/>
    <mergeCell ref="Q91:R91"/>
    <mergeCell ref="S91:T91"/>
    <mergeCell ref="Q95:R95"/>
    <mergeCell ref="S95:T95"/>
    <mergeCell ref="Q96:R96"/>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A121:A126"/>
    <mergeCell ref="B121:F126"/>
    <mergeCell ref="G121:K126"/>
    <mergeCell ref="L121:M125"/>
    <mergeCell ref="N121:N126"/>
    <mergeCell ref="O121:O126"/>
    <mergeCell ref="P121:P126"/>
    <mergeCell ref="V121:Z126"/>
    <mergeCell ref="AA121:AC126"/>
    <mergeCell ref="Q121:R121"/>
    <mergeCell ref="S121:T121"/>
    <mergeCell ref="Q122:R122"/>
    <mergeCell ref="S122:T122"/>
    <mergeCell ref="Q123:R123"/>
    <mergeCell ref="S123:T123"/>
    <mergeCell ref="Q124:R124"/>
    <mergeCell ref="S124:T124"/>
    <mergeCell ref="Q125:R125"/>
    <mergeCell ref="S125:T125"/>
    <mergeCell ref="Q126:R126"/>
    <mergeCell ref="S126:T126"/>
    <mergeCell ref="AA127:AC132"/>
    <mergeCell ref="A133:A138"/>
    <mergeCell ref="B133:F138"/>
    <mergeCell ref="G133:K138"/>
    <mergeCell ref="L133:M137"/>
    <mergeCell ref="N133:N138"/>
    <mergeCell ref="O133:O138"/>
    <mergeCell ref="P133:P138"/>
    <mergeCell ref="V133:Z138"/>
    <mergeCell ref="AA133:AC138"/>
    <mergeCell ref="Q134:R134"/>
    <mergeCell ref="S134:T134"/>
    <mergeCell ref="Q135:R135"/>
    <mergeCell ref="S135:T135"/>
    <mergeCell ref="Q127:R127"/>
    <mergeCell ref="S127:T127"/>
    <mergeCell ref="Q130:R130"/>
    <mergeCell ref="S130:T130"/>
    <mergeCell ref="A127:A132"/>
    <mergeCell ref="B127:F132"/>
    <mergeCell ref="G127:K132"/>
    <mergeCell ref="L127:M131"/>
    <mergeCell ref="N127:N132"/>
    <mergeCell ref="O127:O132"/>
    <mergeCell ref="B139:F144"/>
    <mergeCell ref="G139:K144"/>
    <mergeCell ref="L139:M143"/>
    <mergeCell ref="N139:N144"/>
    <mergeCell ref="O139:O144"/>
    <mergeCell ref="P139:P144"/>
    <mergeCell ref="V139:Z144"/>
    <mergeCell ref="AA139:AC144"/>
    <mergeCell ref="A145:A150"/>
    <mergeCell ref="B145:F150"/>
    <mergeCell ref="G145:K150"/>
    <mergeCell ref="L145:M149"/>
    <mergeCell ref="N145:N150"/>
    <mergeCell ref="O145:O150"/>
    <mergeCell ref="P145:P150"/>
    <mergeCell ref="V145:Z150"/>
    <mergeCell ref="AA145:AC150"/>
    <mergeCell ref="A139:A144"/>
    <mergeCell ref="Q146:R146"/>
    <mergeCell ref="S146:T146"/>
    <mergeCell ref="Q147:R147"/>
    <mergeCell ref="S147:T147"/>
    <mergeCell ref="Q148:R148"/>
    <mergeCell ref="S148:T148"/>
    <mergeCell ref="AA151:AC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V151:Z156"/>
    <mergeCell ref="A151:A156"/>
    <mergeCell ref="B151:F156"/>
    <mergeCell ref="G151:K156"/>
    <mergeCell ref="L151:M155"/>
    <mergeCell ref="N151:N156"/>
    <mergeCell ref="O151:O156"/>
    <mergeCell ref="P151:P156"/>
    <mergeCell ref="V163:Z168"/>
    <mergeCell ref="AA163:AC168"/>
    <mergeCell ref="Q166:R166"/>
    <mergeCell ref="S166:T166"/>
    <mergeCell ref="Q167:R167"/>
    <mergeCell ref="S167:T167"/>
    <mergeCell ref="Q168:R168"/>
    <mergeCell ref="S168:T168"/>
    <mergeCell ref="A169:K170"/>
    <mergeCell ref="L169:M169"/>
    <mergeCell ref="N169:AC170"/>
    <mergeCell ref="L170:M170"/>
    <mergeCell ref="A163:A168"/>
    <mergeCell ref="B163:F168"/>
    <mergeCell ref="G163:K168"/>
    <mergeCell ref="Q164:R164"/>
    <mergeCell ref="S164:T164"/>
    <mergeCell ref="Q165:R165"/>
    <mergeCell ref="S165:T165"/>
    <mergeCell ref="A171:Z174"/>
    <mergeCell ref="A177:D177"/>
    <mergeCell ref="E177:R177"/>
    <mergeCell ref="A178:D178"/>
    <mergeCell ref="E178:R178"/>
    <mergeCell ref="A239:A240"/>
    <mergeCell ref="B239:D240"/>
    <mergeCell ref="E239:J240"/>
    <mergeCell ref="K239:R240"/>
    <mergeCell ref="A179:O179"/>
    <mergeCell ref="A180:D181"/>
    <mergeCell ref="E180:E181"/>
    <mergeCell ref="F180:R180"/>
    <mergeCell ref="F181:R181"/>
    <mergeCell ref="A184:D184"/>
    <mergeCell ref="E184:R184"/>
    <mergeCell ref="A185:D185"/>
    <mergeCell ref="E185:R185"/>
    <mergeCell ref="A186:D186"/>
    <mergeCell ref="E186:G186"/>
    <mergeCell ref="H186:I186"/>
    <mergeCell ref="J186:R186"/>
    <mergeCell ref="A187:R187"/>
    <mergeCell ref="Q188:R188"/>
    <mergeCell ref="B241:D241"/>
    <mergeCell ref="E241:J241"/>
    <mergeCell ref="K241:R241"/>
    <mergeCell ref="B242:D242"/>
    <mergeCell ref="E242:J242"/>
    <mergeCell ref="K242:R242"/>
    <mergeCell ref="B245:D245"/>
    <mergeCell ref="E245:J245"/>
    <mergeCell ref="K245:R245"/>
    <mergeCell ref="B243:D243"/>
    <mergeCell ref="E243:J243"/>
    <mergeCell ref="K243:R243"/>
    <mergeCell ref="B244:D244"/>
    <mergeCell ref="E244:J244"/>
    <mergeCell ref="K244:R244"/>
    <mergeCell ref="J273:J274"/>
    <mergeCell ref="A275:F276"/>
    <mergeCell ref="G275:I276"/>
    <mergeCell ref="J275:J276"/>
    <mergeCell ref="A277:F278"/>
    <mergeCell ref="G277:I278"/>
    <mergeCell ref="J277:J278"/>
    <mergeCell ref="K278:P279"/>
    <mergeCell ref="A279:F280"/>
    <mergeCell ref="G279:I280"/>
    <mergeCell ref="J279:J280"/>
    <mergeCell ref="A281:F282"/>
    <mergeCell ref="G281:I282"/>
    <mergeCell ref="J281:J282"/>
    <mergeCell ref="A283:F284"/>
    <mergeCell ref="G283:I284"/>
    <mergeCell ref="J283:J284"/>
    <mergeCell ref="A285:F286"/>
    <mergeCell ref="G285:I286"/>
    <mergeCell ref="J285:J286"/>
    <mergeCell ref="A333:D335"/>
    <mergeCell ref="B336:D338"/>
    <mergeCell ref="E336:S338"/>
    <mergeCell ref="A339:D341"/>
    <mergeCell ref="A297:D298"/>
    <mergeCell ref="E297:S298"/>
    <mergeCell ref="A299:D300"/>
    <mergeCell ref="E299:S300"/>
    <mergeCell ref="E317:F318"/>
    <mergeCell ref="A301:D302"/>
    <mergeCell ref="E301:S302"/>
    <mergeCell ref="A303:D304"/>
    <mergeCell ref="E303:S304"/>
    <mergeCell ref="A305:D306"/>
    <mergeCell ref="E305:S306"/>
    <mergeCell ref="A307:D308"/>
    <mergeCell ref="E307:S308"/>
    <mergeCell ref="A309:D310"/>
    <mergeCell ref="E309:S310"/>
    <mergeCell ref="E316:F316"/>
    <mergeCell ref="G316:M316"/>
    <mergeCell ref="A320:D323"/>
    <mergeCell ref="E320:F321"/>
    <mergeCell ref="G320:S321"/>
    <mergeCell ref="A9:B9"/>
    <mergeCell ref="C9:I9"/>
    <mergeCell ref="J9:K9"/>
    <mergeCell ref="L9:R9"/>
    <mergeCell ref="A259:K259"/>
    <mergeCell ref="L259:N259"/>
    <mergeCell ref="A350:D355"/>
    <mergeCell ref="E350:S351"/>
    <mergeCell ref="E352:S355"/>
    <mergeCell ref="A311:XFD311"/>
    <mergeCell ref="A312:S312"/>
    <mergeCell ref="A313:S313"/>
    <mergeCell ref="A314:F315"/>
    <mergeCell ref="A316:D319"/>
    <mergeCell ref="N316:S317"/>
    <mergeCell ref="G317:M318"/>
    <mergeCell ref="N318:S319"/>
    <mergeCell ref="E319:F319"/>
    <mergeCell ref="G319:M319"/>
    <mergeCell ref="E327:S329"/>
    <mergeCell ref="E330:S332"/>
    <mergeCell ref="E333:S335"/>
    <mergeCell ref="A327:D329"/>
    <mergeCell ref="B330:D332"/>
  </mergeCells>
  <phoneticPr fontId="19"/>
  <conditionalFormatting sqref="C8:C9">
    <cfRule type="cellIs" dxfId="197" priority="1" operator="equal">
      <formula>0</formula>
    </cfRule>
  </conditionalFormatting>
  <conditionalFormatting sqref="E57:R57 E58:F58 E59:R60">
    <cfRule type="expression" dxfId="196" priority="3">
      <formula>$P$55="含んでいない"</formula>
    </cfRule>
  </conditionalFormatting>
  <conditionalFormatting sqref="E194:R194">
    <cfRule type="cellIs" dxfId="195" priority="9" operator="equal">
      <formula>"自動で入力されます"</formula>
    </cfRule>
  </conditionalFormatting>
  <conditionalFormatting sqref="F181">
    <cfRule type="expression" dxfId="194" priority="10">
      <formula>"P73=""なし"""</formula>
    </cfRule>
  </conditionalFormatting>
  <conditionalFormatting sqref="F61:R61">
    <cfRule type="expression" dxfId="193" priority="5">
      <formula>$E60="○"</formula>
    </cfRule>
  </conditionalFormatting>
  <conditionalFormatting sqref="G283:I286">
    <cfRule type="cellIs" dxfId="192" priority="2" operator="equal">
      <formula>"自動で入力されます"</formula>
    </cfRule>
  </conditionalFormatting>
  <conditionalFormatting sqref="H69:R69">
    <cfRule type="cellIs" dxfId="191" priority="8" operator="equal">
      <formula>"自動で入力されます"</formula>
    </cfRule>
  </conditionalFormatting>
  <conditionalFormatting sqref="H71:R71">
    <cfRule type="cellIs" dxfId="190" priority="7" operator="equal">
      <formula>"自動で入力されます"</formula>
    </cfRule>
  </conditionalFormatting>
  <conditionalFormatting sqref="N169">
    <cfRule type="cellIs" dxfId="189" priority="6" operator="equal">
      <formula>"「ロール対応表」シートと一致していないスキル項目があります"</formula>
    </cfRule>
  </conditionalFormatting>
  <conditionalFormatting sqref="O3 C7:R7 N8:P8">
    <cfRule type="cellIs" dxfId="188" priority="27" operator="equal">
      <formula>0</formula>
    </cfRule>
  </conditionalFormatting>
  <conditionalFormatting sqref="P55:R55">
    <cfRule type="expression" priority="4">
      <formula>$P$55="含んでいない"</formula>
    </cfRule>
  </conditionalFormatting>
  <conditionalFormatting sqref="Z177">
    <cfRule type="expression" dxfId="187" priority="11">
      <formula>"P73=""なし"""</formula>
    </cfRule>
  </conditionalFormatting>
  <dataValidations count="40">
    <dataValidation type="list" allowBlank="1" showInputMessage="1" showErrorMessage="1" sqref="E73:H73" xr:uid="{08C83049-7EE3-473F-BA28-2AB5A1111D95}">
      <formula1>"パンフレット,パンフレット＋ホームページ（右にURLを記載）,ホームページ（右にURLを記載）"</formula1>
    </dataValidation>
    <dataValidation type="list" allowBlank="1" showInputMessage="1" showErrorMessage="1" sqref="E206:H206" xr:uid="{FE4B3C99-EABB-4FD0-9DD8-3EDEF72CC34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F5C29D5C-7D4A-4967-BB4C-4C173831A7C2}"/>
    <dataValidation type="list" allowBlank="1" showInputMessage="1" showErrorMessage="1" sqref="E186:G186" xr:uid="{714BED2A-8E4E-4BAC-889B-D329D1A76BFB}">
      <formula1>"パンフレット,ホームページ(右にURLを記載),パンフレット+ホームページ(右にURLを記載)"</formula1>
    </dataValidation>
    <dataValidation type="list" allowBlank="1" showInputMessage="1" showErrorMessage="1" sqref="E27:R27 E65 E57:E60" xr:uid="{CC49BDBB-C4A6-49D6-A109-EE241C29DB8E}">
      <formula1>"○"</formula1>
    </dataValidation>
    <dataValidation type="list" allowBlank="1" showInputMessage="1" showErrorMessage="1" sqref="L258:N259" xr:uid="{CEAEA102-BE64-44AE-AE60-508BF7552A1F}">
      <formula1>"該当する,該当しない"</formula1>
    </dataValidation>
    <dataValidation type="list" allowBlank="1" showInputMessage="1" showErrorMessage="1" sqref="F16:H16" xr:uid="{B5E13C32-D3DF-47FF-B80C-8DA8883CF5DB}">
      <formula1>"昼間（平日）,夜間（平日）,土日,昼間（平日）＋土日,夜間（平日）＋土日"</formula1>
    </dataValidation>
    <dataValidation type="list" allowBlank="1" showInputMessage="1" showErrorMessage="1" sqref="F18:H18" xr:uid="{70A705C6-58D1-41CC-BB0D-F4A3A3C72D05}">
      <formula1>"通信,一部eラーニング,eラーニング"</formula1>
    </dataValidation>
    <dataValidation type="list" allowBlank="1" showInputMessage="1" showErrorMessage="1" sqref="Q188 Q191" xr:uid="{F898DE02-DD95-47BC-9381-A963A39AC3B2}">
      <formula1>"認める,認めない,その他"</formula1>
    </dataValidation>
    <dataValidation type="list" allowBlank="1" showInputMessage="1" showErrorMessage="1" sqref="K188 K191" xr:uid="{95E48CCE-192C-45D6-B45C-8CAA94CFE23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4A057434-67B1-49AC-AAD9-7B89B5FCACAE}">
      <formula1>"100％,90%以上,70%以上,66%(2/3)以上,60%以上,50%以上,50%未満でも可,その他"</formula1>
    </dataValidation>
    <dataValidation type="list" allowBlank="1" showInputMessage="1" showErrorMessage="1" sqref="AB10 E16:E18" xr:uid="{294AF4A8-4CA3-4488-8D10-A281636D5E61}">
      <formula1>"通学,通信"</formula1>
    </dataValidation>
    <dataValidation type="list" allowBlank="1" showInputMessage="1" showErrorMessage="1" sqref="E197" xr:uid="{62B109AF-D6E9-4CC6-96DD-B522A8941E29}">
      <formula1>"あり（必須）,あり（任意）,なし"</formula1>
    </dataValidation>
    <dataValidation type="list" allowBlank="1" showInputMessage="1" showErrorMessage="1" sqref="O163:P163 E180:E181 O79:P79 O85:P85 O91:P91 O97:P97 O103:P103 O109:P109 O115:P115 O121:P121 O127:P127 O133:P133 O139:P139 O145:P145 O151:P151 O157:P157 E21:H21" xr:uid="{DB477B10-49F5-41C3-AEB8-9E0800181D80}">
      <formula1>"有,無"</formula1>
    </dataValidation>
    <dataValidation allowBlank="1" showInputMessage="1" showErrorMessage="1" prompt="既存講座の申請の場合→「２．教育訓練の対象分野」へ" sqref="E26" xr:uid="{C2082DF9-EF14-4323-8C2B-0754AA7D4E75}"/>
    <dataValidation allowBlank="1" showInputMessage="1" showErrorMessage="1" prompt="前回の認定適用日から申請書提出前日までの実績を記載してください。" sqref="F23:G25 N23:O25" xr:uid="{05BD107A-598C-48FC-83E6-76EA0FBF7DBC}"/>
    <dataValidation allowBlank="1" showInputMessage="1" showErrorMessage="1" prompt="再認定申請講座の場合は、改善内容や時期が分かるように具体的に記載してください。" sqref="E37:R37" xr:uid="{06943FC4-D0F4-4365-BFA7-BC8A7B27C7CB}"/>
    <dataValidation allowBlank="1" showInputMessage="1" showErrorMessage="1" prompt="身に付けられるスキルの具体的な内容を記載。" sqref="E67:R67" xr:uid="{757BA3B9-436F-4B46-9A5F-49ECFB9660B6}"/>
    <dataValidation allowBlank="1" showInputMessage="1" showErrorMessage="1" prompt="受講前に経験しておくことが推奨される実務経験を記載。" sqref="E177" xr:uid="{C2C2C2B4-44BC-4E2D-8EF5-BE0DFF4D285F}"/>
    <dataValidation allowBlank="1" showInputMessage="1" showErrorMessage="1" prompt="受講前に身に付けておくことが推奨される知識・技術を記載。" sqref="E178" xr:uid="{93B6C777-3019-41E5-B9AA-5CD9173B4F0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B935D6E1-CB0C-4B31-9F5A-105A4CDA185E}"/>
    <dataValidation allowBlank="1" showInputMessage="1" showErrorMessage="1" prompt="講義（演習）の内容と到達目標が分かるように具体的に記載。" sqref="G79 G85 G91 G97 G103 G109 G115 G121 G127 G133 G139 G145 G151 G157 G163" xr:uid="{6CF14C13-11DE-4294-B8FC-697F480E7F39}"/>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955B2EC6-64B8-4332-B398-469CC147BE6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ABFAC103-EAE4-4F34-804D-D07028187F4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EBBEA0D5-5E59-4F0F-B919-85CE79A94C7A}"/>
    <dataValidation allowBlank="1" showInputMessage="1" showErrorMessage="1" prompt="演習を通学で行う（eラーニングで実施しない）場合は、記載不要。_x000a_双方向又は多方向に授業を行うための措置が取られていることが必要。" sqref="E210" xr:uid="{D08D2D37-52BB-44D0-BE9B-DBC1F353E750}"/>
    <dataValidation allowBlank="1" showInputMessage="1" showErrorMessage="1" prompt="ホームページ等で公表することが必要。" sqref="E219:R219" xr:uid="{1413949B-6CDF-4A1D-9ED4-0CDC0C414ADF}"/>
    <dataValidation allowBlank="1" showInputMessage="1" showErrorMessage="1" prompt="新規のカリキュラムを加えるなど内容を変更した講座を申請を選択の場合→「（16）申請にあたり、新たに追加・変更した内容」へ。" sqref="O26:R26" xr:uid="{C18F890A-CE4D-443D-BC49-6552B4E34BA0}"/>
    <dataValidation imeMode="off" allowBlank="1" showInputMessage="1" showErrorMessage="1" sqref="E14" xr:uid="{7E94C63D-2233-4632-8499-45E5713D75D4}"/>
    <dataValidation type="list" allowBlank="1" showInputMessage="1" showErrorMessage="1" sqref="L254:L257" xr:uid="{D1AB8158-727B-40AD-A842-3CE5BF6CA286}">
      <formula1>"はい,いいえ"</formula1>
    </dataValidation>
    <dataValidation type="list" allowBlank="1" showInputMessage="1" showErrorMessage="1" sqref="E293:S294" xr:uid="{4198D1AC-D015-4CC7-A9F6-17553F439EC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0BD0F860-E626-4D79-B169-10888AD8B103}">
      <formula1>"講座実績の検証を行っている,検証を行っていない"</formula1>
    </dataValidation>
    <dataValidation type="list" allowBlank="1" showInputMessage="1" showErrorMessage="1" sqref="E333:S335" xr:uid="{1141FF53-1D95-4C9B-9904-4B0743B4DCC8}">
      <formula1>"定期的に見直している,見直していない"</formula1>
    </dataValidation>
    <dataValidation type="list" allowBlank="1" showErrorMessage="1" sqref="N79:N138" xr:uid="{3199787C-F5E4-4F93-AB00-835E34BE4961}">
      <formula1>"全部,一部,実施なし"</formula1>
    </dataValidation>
    <dataValidation type="list" allowBlank="1" showInputMessage="1" showErrorMessage="1" sqref="P55:R55" xr:uid="{0737AE23-2077-4536-B942-BC77E930847E}">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C0232D12-AC5A-45D0-8988-A3AF02FD0FB1}"/>
    <dataValidation type="list" allowBlank="1" showInputMessage="1" showErrorMessage="1" sqref="E20:Q20" xr:uid="{7159A0FC-F945-484B-963F-FDE3CF69E1DE}">
      <formula1>"✓"</formula1>
    </dataValidation>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0380426E-4191-408F-B023-A38AF5A0CD37}"/>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76909CD1-4565-4FF1-88E2-536651A177F0}"/>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1BCC8E73-C550-47BE-A553-3BFE16DE20A8}"/>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87"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6A443A13-73BD-4686-B2CE-47D25F5990BE}">
          <x14:formula1>
            <xm:f>ロール対応表ｰ2005!$V$14:$V$56</xm:f>
          </x14:formula1>
          <xm:sqref>U79:U168</xm:sqref>
        </x14:dataValidation>
        <x14:dataValidation type="list" allowBlank="1" showInputMessage="1" showErrorMessage="1" xr:uid="{AA949DB4-EA3E-4ED8-961B-FCA0938957F7}">
          <x14:formula1>
            <xm:f>ロール対応表ｰ2001!$D$58:$S$58</xm:f>
          </x14:formula1>
          <xm:sqref>F52:R52</xm:sqref>
        </x14:dataValidation>
        <x14:dataValidation type="list" allowBlank="1" showInputMessage="1" showErrorMessage="1" xr:uid="{3048BA6A-859F-4334-A2CF-1D0572C8663B}">
          <x14:formula1>
            <xm:f>ロール対応表ｰ2001!$D$59:$S$59</xm:f>
          </x14:formula1>
          <xm:sqref>F54:R54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topLeftCell="A6" zoomScaleNormal="100" zoomScaleSheetLayoutView="100" workbookViewId="0">
      <selection activeCell="D56" sqref="D56"/>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885</v>
      </c>
      <c r="B6" s="1421"/>
      <c r="C6" s="1421"/>
      <c r="D6" s="1421"/>
      <c r="E6" s="1421"/>
      <c r="F6" s="1421"/>
      <c r="G6" s="1421"/>
      <c r="H6" s="1421"/>
      <c r="I6" s="1421"/>
      <c r="J6" s="1421"/>
      <c r="K6" s="1421"/>
      <c r="L6" s="1421"/>
      <c r="M6" s="1421"/>
      <c r="N6" s="1421"/>
      <c r="O6" s="1421"/>
      <c r="P6" s="1421"/>
      <c r="Q6" s="1421"/>
      <c r="R6" s="1421"/>
      <c r="S6" s="1421"/>
    </row>
    <row r="7" spans="1:22" ht="65.25" customHeight="1">
      <c r="A7" s="1421" t="s">
        <v>886</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887</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IF(COUNTIF(個票ｰ2005!$U$79:$U$168,$C14),"○","")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IF(COUNTIF(個票ｰ2005!$U$79:$U$168,$C15),"○","")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IF(COUNTIF(個票ｰ2005!$U$79:$U$168,$C16),"○","")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IF(COUNTIF(個票ｰ2005!$U$79:$U$168,$C17),"○","")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IF(COUNTIF(個票ｰ2005!$U$79:$U$168,$C18),"○","")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IF(COUNTIF(個票ｰ2005!$U$79:$U$168,$C19),"○","")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IF(COUNTIF(個票ｰ2005!$U$79:$U$168,$C20),"○","")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IF(COUNTIF(個票ｰ2005!$U$79:$U$168,$C21),"○","")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IF(COUNTIF(個票ｰ2005!$U$79:$U$168,$C22),"○","")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IF(COUNTIF(個票ｰ2005!$U$79:$U$168,$C23),"○","")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IF(COUNTIF(個票ｰ2005!$U$79:$U$168,$C24),"○","")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IF(COUNTIF(個票ｰ2005!$U$79:$U$168,$C25),"○","")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IF(COUNTIF(個票ｰ2005!$U$79:$U$168,$C26),"○","")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IF(COUNTIF(個票ｰ2005!$U$79:$U$168,$C27),"○","")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IF(COUNTIF(個票ｰ2005!$U$79:$U$168,$C28),"○","")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IF(COUNTIF(個票ｰ2005!$U$79:$U$168,$C29),"○","")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IF(COUNTIF(個票ｰ2005!$U$79:$U$168,$C30),"○","")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IF(COUNTIF(個票ｰ2005!$U$79:$U$168,$C31),"○","")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IF(COUNTIF(個票ｰ2005!$U$79:$U$168,$C32),"○","")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IF(COUNTIF(個票ｰ2005!$U$79:$U$168,$C33),"○","")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IF(COUNTIF(個票ｰ2005!$U$79:$U$168,$C34),"○","")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IF(COUNTIF(個票ｰ2005!$U$79:$U$168,$C35),"○","")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IF(COUNTIF(個票ｰ2005!$U$79:$U$168,$C36),"○","")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IF(COUNTIF(個票ｰ2005!$U$79:$U$168,$C37),"○","")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IF(COUNTIF(個票ｰ2005!$U$79:$U$168,$C38),"○","")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IF(COUNTIF(個票ｰ2005!$U$79:$U$168,$C39),"○","")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IF(COUNTIF(個票ｰ2005!$U$79:$U$168,$C40),"○","")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IF(COUNTIF(個票ｰ2005!$U$79:$U$168,$C41),"○","")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IF(COUNTIF(個票ｰ2005!$U$79:$U$168,$C42),"○","")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IF(COUNTIF(個票ｰ2005!$U$79:$U$168,$C43),"○","")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IF(COUNTIF(個票ｰ2005!$U$79:$U$168,$C44),"○","")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IF(COUNTIF(個票ｰ2005!$U$79:$U$168,$C45),"○","")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IF(COUNTIF(個票ｰ2005!$U$79:$U$168,$C46),"○","")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IF(COUNTIF(個票ｰ2005!$U$79:$U$168,$C47),"○","")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IF(COUNTIF(個票ｰ2005!$U$79:$U$168,$C48),"○","")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IF(COUNTIF(個票ｰ2005!$U$79:$U$168,$C49),"○","")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IF(COUNTIF(個票ｰ2005!$U$79:$U$168,$C50),"○","")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IF(COUNTIF(個票ｰ2005!$U$79:$U$168,$C51),"○","")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IF(COUNTIF(個票ｰ2005!$U$79:$U$168,$C52),"○","")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IF(COUNTIF(個票ｰ2005!$U$79:$U$168,$C53),"○","")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IF(COUNTIF(個票ｰ2005!$U$79:$U$168,$C54),"○","")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IF(COUNTIF(個票ｰ2005!$U$79:$U$168,$C55),"○","")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IF(COUNTIF(個票ｰ2005!$U$79:$U$168,$C56),"○","")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a/R/NxSlhYhzZgzl4tNcfW9smUsLJf4TLwpIVreS8ziw6BIH2+98f1YdCGOjBzpau74JBNaJrfxEoJnxQ+13xw==" saltValue="Zxbpjyycz2zaGmAzV0meZ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186" priority="15">
      <formula>$E$57=1</formula>
    </cfRule>
  </conditionalFormatting>
  <conditionalFormatting sqref="F12">
    <cfRule type="expression" dxfId="185" priority="14">
      <formula>$F$57=1</formula>
    </cfRule>
  </conditionalFormatting>
  <conditionalFormatting sqref="G12">
    <cfRule type="expression" dxfId="184" priority="13">
      <formula>$G$57=1</formula>
    </cfRule>
  </conditionalFormatting>
  <conditionalFormatting sqref="H12">
    <cfRule type="expression" dxfId="183" priority="12">
      <formula>$H$57=1</formula>
    </cfRule>
  </conditionalFormatting>
  <conditionalFormatting sqref="I12">
    <cfRule type="expression" dxfId="182" priority="11">
      <formula>$I$57=1</formula>
    </cfRule>
  </conditionalFormatting>
  <conditionalFormatting sqref="J12">
    <cfRule type="expression" dxfId="181" priority="10">
      <formula>$J$57=1</formula>
    </cfRule>
  </conditionalFormatting>
  <conditionalFormatting sqref="K12">
    <cfRule type="expression" dxfId="180" priority="9">
      <formula>$K$57=1</formula>
    </cfRule>
  </conditionalFormatting>
  <conditionalFormatting sqref="L12">
    <cfRule type="expression" dxfId="179" priority="8">
      <formula>$L$57=1</formula>
    </cfRule>
  </conditionalFormatting>
  <conditionalFormatting sqref="M12">
    <cfRule type="expression" dxfId="178" priority="7">
      <formula>$M$57=1</formula>
    </cfRule>
  </conditionalFormatting>
  <conditionalFormatting sqref="N12">
    <cfRule type="expression" dxfId="177" priority="6">
      <formula>$N$57=1</formula>
    </cfRule>
  </conditionalFormatting>
  <conditionalFormatting sqref="O12">
    <cfRule type="expression" dxfId="176" priority="5">
      <formula>$O$57=1</formula>
    </cfRule>
  </conditionalFormatting>
  <conditionalFormatting sqref="P12">
    <cfRule type="expression" dxfId="175" priority="4">
      <formula>$P$57=1</formula>
    </cfRule>
  </conditionalFormatting>
  <conditionalFormatting sqref="Q12">
    <cfRule type="expression" dxfId="174" priority="3">
      <formula>$Q$57=1</formula>
    </cfRule>
  </conditionalFormatting>
  <conditionalFormatting sqref="R12">
    <cfRule type="expression" dxfId="173" priority="2">
      <formula>$R$57=1</formula>
    </cfRule>
  </conditionalFormatting>
  <conditionalFormatting sqref="S12">
    <cfRule type="expression" dxfId="172"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7AD5B0FC-5409-4C59-98B6-FB3F8CE0776A}"/>
    <hyperlink ref="F12" r:id="rId5" location="page=101" display="https://www.ipa.go.jp/jinzai/skill-standard/dss/ps6vr700000083ki-att/000106872.pdf - page=101" xr:uid="{948D5E2D-60FF-46DC-9ED1-D32ABD726F39}"/>
    <hyperlink ref="G12" r:id="rId6" location="page=102" display="https://www.ipa.go.jp/jinzai/skill-standard/dss/ps6vr700000083ki-att/000106872.pdf - page=102" xr:uid="{B272AABA-9645-4627-A14C-47C104602C8D}"/>
    <hyperlink ref="H12" r:id="rId7" location="page=115" display="https://www.ipa.go.jp/jinzai/skill-standard/dss/ps6vr700000083ki-att/000106872.pdf - page=115" xr:uid="{1A0EB90C-A2AF-4472-BB60-4B927CD1B1E4}"/>
    <hyperlink ref="I12" r:id="rId8" location="page=116" display="https://www.ipa.go.jp/jinzai/skill-standard/dss/ps6vr700000083ki-att/000106872.pdf - page=116" xr:uid="{969B22B4-F9CC-4861-8B3C-C0555894FD4E}"/>
    <hyperlink ref="J12" r:id="rId9" location="page=117" display="https://www.ipa.go.jp/jinzai/skill-standard/dss/ps6vr700000083ki-att/000106872.pdf - page=117" xr:uid="{87346C19-8A8C-4351-9363-4771B42D3027}"/>
    <hyperlink ref="K12" r:id="rId10" location="page=126" display="https://www.ipa.go.jp/jinzai/skill-standard/dss/ps6vr700000083ki-att/000106872.pdf - page=126" xr:uid="{3A01E617-CD1B-4124-A392-CB4D51BF2C83}"/>
    <hyperlink ref="L12" r:id="rId11" location="page=127" display="https://www.ipa.go.jp/jinzai/skill-standard/dss/ps6vr700000083ki-att/000106872.pdf - page=127" xr:uid="{866D8833-023B-46AC-9CD4-390886DDD57D}"/>
    <hyperlink ref="M12" r:id="rId12" location="page=128" xr:uid="{0E605F07-084D-4579-8036-DB31AB9D65B5}"/>
    <hyperlink ref="N12" r:id="rId13" location="page=135" display="https://www.ipa.go.jp/jinzai/skill-standard/dss/ps6vr700000083ki-att/000106872.pdf - page=135" xr:uid="{05518690-FF01-4C21-B357-396FE20F871D}"/>
    <hyperlink ref="O12" r:id="rId14" location="page=136" display="https://www.ipa.go.jp/jinzai/skill-standard/dss/ps6vr700000083ki-att/000106872.pdf - page=136" xr:uid="{361F610D-68E0-4824-AD8B-F932C4F491EE}"/>
    <hyperlink ref="P12" r:id="rId15" location="page=137" display="https://www.ipa.go.jp/jinzai/skill-standard/dss/ps6vr700000083ki-att/000106872.pdf - page=137" xr:uid="{17927C95-FFED-4711-B3D9-3E79BAB979D9}"/>
    <hyperlink ref="Q12" r:id="rId16" location="page=138" display="https://www.ipa.go.jp/jinzai/skill-standard/dss/ps6vr700000083ki-att/000106872.pdf - page=138" xr:uid="{C1389B1F-6893-46E0-811C-D94F1F5D7459}"/>
    <hyperlink ref="R12" r:id="rId17" location="page=145" display="https://www.ipa.go.jp/jinzai/skill-standard/dss/ps6vr700000083ki-att/000106872.pdf - page=145" xr:uid="{28C79BC0-9DF1-40C8-AB03-37F96DAF8AC3}"/>
    <hyperlink ref="S12" r:id="rId18" location="page=146" display="https://www.ipa.go.jp/jinzai/skill-standard/dss/ps6vr700000083ki-att/000106872.pdf - page=146" xr:uid="{6859151E-E9A4-4D4E-85C3-BE6F3E1C2C26}"/>
    <hyperlink ref="C14:C19" r:id="rId19" location="page=85" display="ビジネス戦略策定・実行" xr:uid="{939A41E8-06F8-4889-B0BE-A2C03AD03962}"/>
    <hyperlink ref="C20:C25" r:id="rId20" location="page=86" display="ビジネス調査" xr:uid="{1F5D41D9-92C4-4EB3-9C66-408D9D88C5D0}"/>
    <hyperlink ref="C26:C30" r:id="rId21" location="page=87" display="顧客・ユーザー理解" xr:uid="{4BF2E85E-D87A-4663-8807-72077A05664C}"/>
    <hyperlink ref="C31:C35" r:id="rId22" location="page=88" display="データ理解・活用" xr:uid="{27B0EEB6-A544-47F5-8828-09E798EEC54A}"/>
    <hyperlink ref="C36:C37" r:id="rId23" location="page=89" display="データ活用基盤設計" xr:uid="{E672CBFD-E7E0-4305-91F8-677CE87E051C}"/>
    <hyperlink ref="C38:C50" r:id="rId24" location="page=90" display="コンピュータサイエンス" xr:uid="{EE621EFA-6516-452B-B1B3-28D08C23BFF7}"/>
    <hyperlink ref="C51:C56" r:id="rId25" location="page=91" display="セキュリティ体制構築・運営" xr:uid="{F11CC4EB-E8F9-4C6A-AB8F-D6BB3ACABFD6}"/>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33307550-F53D-4EF3-BD64-E9C6A4B6FDBA}">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858">
        <f>'申請書・総括票（共通）'!D46</f>
        <v>0</v>
      </c>
      <c r="F7" s="1859"/>
      <c r="G7" s="1859"/>
      <c r="H7" s="1859"/>
      <c r="I7" s="1859"/>
      <c r="J7" s="1859"/>
      <c r="K7" s="1859"/>
      <c r="L7" s="1859"/>
      <c r="M7" s="1859"/>
      <c r="N7" s="1859"/>
      <c r="O7" s="1859"/>
      <c r="P7" s="1859"/>
      <c r="Q7" s="1860"/>
      <c r="R7" s="1556" t="s">
        <v>763</v>
      </c>
      <c r="S7" s="1557"/>
      <c r="T7" s="1558"/>
      <c r="U7" s="1559">
        <f>'申請書・総括票（共通）'!A46</f>
        <v>2005</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'申請書・総括票（共通）'!B46</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個票ｰ2005!E14</f>
        <v>0</v>
      </c>
      <c r="V9" s="271" t="s">
        <v>766</v>
      </c>
      <c r="W9" s="272">
        <f>個票ｰ2005!G14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171" priority="2" operator="equal">
      <formula>0</formula>
    </cfRule>
  </conditionalFormatting>
  <conditionalFormatting sqref="T3:X3">
    <cfRule type="cellIs" dxfId="170" priority="1" operator="equal">
      <formula>0</formula>
    </cfRule>
  </conditionalFormatting>
  <dataValidations count="3">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58:B67 A69:B78" xr:uid="{22C46E52-061E-4151-9D9F-1D204B9EEAEB}"/>
    <dataValidation type="list" allowBlank="1" showInputMessage="1" showErrorMessage="1" sqref="E36" xr:uid="{B76D3DC0-626E-468F-AE7C-BA690156C8DA}">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'申請書・総括票（共通）'!D46</f>
        <v>0</v>
      </c>
      <c r="D8" s="1844"/>
      <c r="E8" s="1844"/>
      <c r="F8" s="1735"/>
      <c r="G8" s="166" t="s">
        <v>508</v>
      </c>
      <c r="H8" s="1740">
        <f>'申請書・総括票（共通）'!A46</f>
        <v>2005</v>
      </c>
      <c r="I8" s="1845"/>
      <c r="J8" s="1742"/>
      <c r="K8" s="167"/>
    </row>
    <row r="9" spans="1:11" s="3" customFormat="1" ht="26.25" customHeight="1">
      <c r="A9" s="1738"/>
      <c r="B9" s="1739"/>
      <c r="C9" s="1733"/>
      <c r="D9" s="1844"/>
      <c r="E9" s="1844"/>
      <c r="F9" s="1735"/>
      <c r="G9" s="168" t="s">
        <v>818</v>
      </c>
      <c r="H9" s="1740">
        <f>'申請書・総括票（共通）'!B46</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171"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92" t="s">
        <v>833</v>
      </c>
      <c r="C23" s="1893"/>
      <c r="D23" s="1894"/>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888" t="s">
        <v>842</v>
      </c>
      <c r="C38" s="1889">
        <f>'申請書・総括票（共通）'!D46</f>
        <v>0</v>
      </c>
      <c r="D38" s="1890"/>
      <c r="E38" s="1890"/>
      <c r="F38" s="1891"/>
      <c r="G38" s="166" t="s">
        <v>508</v>
      </c>
      <c r="H38" s="1660">
        <f>'申請書・総括票（共通）'!A46</f>
        <v>2005</v>
      </c>
      <c r="I38" s="1838"/>
      <c r="J38" s="1807"/>
    </row>
    <row r="39" spans="1:26" ht="27.75" customHeight="1">
      <c r="B39" s="1800"/>
      <c r="C39" s="1804"/>
      <c r="D39" s="1805"/>
      <c r="E39" s="1805"/>
      <c r="F39" s="1806"/>
      <c r="G39" s="168" t="s">
        <v>818</v>
      </c>
      <c r="H39" s="1808">
        <f>'申請書・総括票（共通）'!B46</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個票ｰ2005!B234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個票ｰ2005!B235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個票ｰ2005!B238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個票ｰ2005!B239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個票ｰ2005!B240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個票ｰ2005!B241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個票ｰ2005!B242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個票ｰ2005!B243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個票ｰ2005!B244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個票ｰ2005!B245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個票ｰ2005!B246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個票ｰ2005!B247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169" priority="7" operator="equal">
      <formula>0</formula>
    </cfRule>
  </conditionalFormatting>
  <conditionalFormatting sqref="E25:J27">
    <cfRule type="expression" dxfId="168" priority="1">
      <formula>$H$23="含んでいない"</formula>
    </cfRule>
  </conditionalFormatting>
  <conditionalFormatting sqref="F28:J28">
    <cfRule type="expression" dxfId="167" priority="2">
      <formula>$E$27="○"</formula>
    </cfRule>
  </conditionalFormatting>
  <conditionalFormatting sqref="H3:K3">
    <cfRule type="cellIs" dxfId="166" priority="6" operator="equal">
      <formula>0</formula>
    </cfRule>
  </conditionalFormatting>
  <conditionalFormatting sqref="H32:K32">
    <cfRule type="cellIs" dxfId="165" priority="5" operator="equal">
      <formula>0</formula>
    </cfRule>
  </conditionalFormatting>
  <dataValidations count="10">
    <dataValidation type="list" allowBlank="1" showInputMessage="1" showErrorMessage="1" sqref="B73:J73 B106:J106 B142:J142 B175:J175 B207:J207 B239:J239 B272:J272 B304:J304 B336:J336 B369:J369 B401:J401 B433:J433"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xr:uid="{21919212-D14D-4E45-9A53-CCEDB5878720}">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12773767-D6B7-434C-954D-E0BB2985271F}"/>
    <dataValidation allowBlank="1" showInputMessage="1" showErrorMessage="1" prompt="直近の職歴について、所属だけではなく「担当分野」も記載。" sqref="F60:J63 F93:J96 F129:J132 F162:J165" xr:uid="{10050543-D80C-4CF5-9497-A6AC51FE50CC}"/>
    <dataValidation allowBlank="1" showInputMessage="1" showErrorMessage="1" prompt="これまでの講師歴について、所属だけでなく「担当分野」まで記載。" sqref="F87:J91 F123:J127 F156:J160" xr:uid="{9B1AAE19-BF1D-4F14-A2F0-85C629E3D262}"/>
    <dataValidation type="list" allowBlank="1" showInputMessage="1" showErrorMessage="1" sqref="H23:J23" xr:uid="{10F7967B-4432-4F96-A845-2EC21BC2146C}">
      <formula1>"含んでいる,含んでいない"</formula1>
    </dataValidation>
    <dataValidation type="list" allowBlank="1" showInputMessage="1" showErrorMessage="1" sqref="E25:E27" xr:uid="{BF5E972F-6506-48C3-AA30-FABC8D4F157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7CB9-8B98-4DFB-8AC7-7F62339C1BB4}">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'申請書・総括票（共通）'!D47</f>
        <v>0</v>
      </c>
      <c r="D8" s="1389"/>
      <c r="E8" s="1389"/>
      <c r="F8" s="1389"/>
      <c r="G8" s="1389"/>
      <c r="H8" s="1389"/>
      <c r="I8" s="1389"/>
      <c r="J8" s="1389"/>
      <c r="K8" s="1389"/>
      <c r="L8" s="1389"/>
      <c r="M8" s="1389"/>
      <c r="N8" s="1053" t="s">
        <v>508</v>
      </c>
      <c r="O8" s="1053"/>
      <c r="P8" s="1390">
        <f>'申請書・総括票（共通）'!A47</f>
        <v>2006</v>
      </c>
      <c r="Q8" s="1390"/>
      <c r="R8" s="1390"/>
    </row>
    <row r="9" spans="1:33" ht="36.75" customHeight="1">
      <c r="A9" s="1392" t="s">
        <v>1020</v>
      </c>
      <c r="B9" s="1393"/>
      <c r="C9" s="1394">
        <f>'申請書・総括票（共通）'!B47</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888</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IF(COUNTIF(ロール対応表ｰ2006!$D$58:$S$58,F52)=0,"【ERROR正しいロールを選択してください】","")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IF(COUNTIF(ロール対応表ｰ2006!$D$59:$S$59,F54)=0,"【ERROR正しいロールを選択してください】","")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991</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889</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IF(ロール対応表ｰ2006!$T$57=0,"","「ロール対応表」シートと一致していないスキル項目があります")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uEZRl3D7+5ZWamX2LdjBTo8NIjlvIqCloLLrt6uiM3Y/8J4q5Zjs4+wCuY/MUYCp8NkZAUI+4O0eHNPDPeAVSw==" saltValue="FAfvCkFddEcyy1DkkDVaQw==" spinCount="100000" sheet="1" formatCells="0" formatRows="0" insertRows="0" selectLockedCells="1"/>
  <mergeCells count="708">
    <mergeCell ref="M14:N14"/>
    <mergeCell ref="A13:D13"/>
    <mergeCell ref="E13:R13"/>
    <mergeCell ref="O1:R1"/>
    <mergeCell ref="O2:R2"/>
    <mergeCell ref="O3:R3"/>
    <mergeCell ref="A5:R5"/>
    <mergeCell ref="A7:B7"/>
    <mergeCell ref="C7:R7"/>
    <mergeCell ref="A8:B8"/>
    <mergeCell ref="C8:M8"/>
    <mergeCell ref="N8:O8"/>
    <mergeCell ref="P8:R8"/>
    <mergeCell ref="O14:R14"/>
    <mergeCell ref="A9:B9"/>
    <mergeCell ref="C9:I9"/>
    <mergeCell ref="J9:K9"/>
    <mergeCell ref="L9:R9"/>
    <mergeCell ref="A15:D18"/>
    <mergeCell ref="F15:H15"/>
    <mergeCell ref="E16:E18"/>
    <mergeCell ref="F16:H16"/>
    <mergeCell ref="F17:H17"/>
    <mergeCell ref="F18:H18"/>
    <mergeCell ref="A14:D14"/>
    <mergeCell ref="I14:L14"/>
    <mergeCell ref="F14:H14"/>
    <mergeCell ref="I15:L16"/>
    <mergeCell ref="P23:R23"/>
    <mergeCell ref="F23:G23"/>
    <mergeCell ref="N23:O23"/>
    <mergeCell ref="A19:D20"/>
    <mergeCell ref="A21:D21"/>
    <mergeCell ref="E21:H21"/>
    <mergeCell ref="A22:D22"/>
    <mergeCell ref="E22:G22"/>
    <mergeCell ref="I22:L22"/>
    <mergeCell ref="M22:N22"/>
    <mergeCell ref="O22:R22"/>
    <mergeCell ref="A23:D25"/>
    <mergeCell ref="I23:L25"/>
    <mergeCell ref="F24:G24"/>
    <mergeCell ref="N24:O24"/>
    <mergeCell ref="P24:R24"/>
    <mergeCell ref="F25:G25"/>
    <mergeCell ref="N25:O25"/>
    <mergeCell ref="P25:R25"/>
    <mergeCell ref="A50:D54"/>
    <mergeCell ref="E50:R51"/>
    <mergeCell ref="F52:R52"/>
    <mergeCell ref="E33:H33"/>
    <mergeCell ref="I33:L33"/>
    <mergeCell ref="M33:P33"/>
    <mergeCell ref="E34:H34"/>
    <mergeCell ref="I34:L34"/>
    <mergeCell ref="M34:P34"/>
    <mergeCell ref="E53:R53"/>
    <mergeCell ref="F54:R54"/>
    <mergeCell ref="A37:D37"/>
    <mergeCell ref="E37:R37"/>
    <mergeCell ref="A40:R40"/>
    <mergeCell ref="A41:R41"/>
    <mergeCell ref="A42:R44"/>
    <mergeCell ref="A45:R45"/>
    <mergeCell ref="A47:C48"/>
    <mergeCell ref="D47:R48"/>
    <mergeCell ref="A49:R49"/>
    <mergeCell ref="K73:R73"/>
    <mergeCell ref="E67:R67"/>
    <mergeCell ref="E64:R64"/>
    <mergeCell ref="A55:D61"/>
    <mergeCell ref="E55:O55"/>
    <mergeCell ref="P55:R55"/>
    <mergeCell ref="E56:R56"/>
    <mergeCell ref="F59:R59"/>
    <mergeCell ref="F60:R60"/>
    <mergeCell ref="F61:R61"/>
    <mergeCell ref="A64:D65"/>
    <mergeCell ref="F65:R65"/>
    <mergeCell ref="A66:D67"/>
    <mergeCell ref="F57:R57"/>
    <mergeCell ref="F58:R58"/>
    <mergeCell ref="E66:R66"/>
    <mergeCell ref="A68:D72"/>
    <mergeCell ref="E68:R68"/>
    <mergeCell ref="E69:G69"/>
    <mergeCell ref="H69:R69"/>
    <mergeCell ref="E70:R70"/>
    <mergeCell ref="E71:G71"/>
    <mergeCell ref="H71:R71"/>
    <mergeCell ref="E72:R72"/>
    <mergeCell ref="A85:A90"/>
    <mergeCell ref="B85:F90"/>
    <mergeCell ref="G85:K90"/>
    <mergeCell ref="L85:M89"/>
    <mergeCell ref="N85:N90"/>
    <mergeCell ref="O85:O90"/>
    <mergeCell ref="Q78:R78"/>
    <mergeCell ref="S78:T78"/>
    <mergeCell ref="Q79:R79"/>
    <mergeCell ref="S79:T79"/>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Q92:R92"/>
    <mergeCell ref="S92:T92"/>
    <mergeCell ref="Q93:R93"/>
    <mergeCell ref="S93:T93"/>
    <mergeCell ref="Q98:R98"/>
    <mergeCell ref="S98:T98"/>
    <mergeCell ref="Q99:R99"/>
    <mergeCell ref="S99:T99"/>
    <mergeCell ref="Q82:R82"/>
    <mergeCell ref="S82:T82"/>
    <mergeCell ref="Q88:R88"/>
    <mergeCell ref="S88:T88"/>
    <mergeCell ref="S95:T95"/>
    <mergeCell ref="Q96:R96"/>
    <mergeCell ref="S96:T96"/>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6:R116"/>
    <mergeCell ref="S116:T116"/>
    <mergeCell ref="Q117:R117"/>
    <mergeCell ref="S117:T117"/>
    <mergeCell ref="Q122:R122"/>
    <mergeCell ref="S122:T122"/>
    <mergeCell ref="Q123:R123"/>
    <mergeCell ref="S123:T123"/>
    <mergeCell ref="Q106:R106"/>
    <mergeCell ref="S106:T106"/>
    <mergeCell ref="Q112:R112"/>
    <mergeCell ref="S112:T112"/>
    <mergeCell ref="Q111:R111"/>
    <mergeCell ref="S111:T111"/>
    <mergeCell ref="P157:P162"/>
    <mergeCell ref="Q149:R149"/>
    <mergeCell ref="S149:T149"/>
    <mergeCell ref="N133:N138"/>
    <mergeCell ref="Q125:R125"/>
    <mergeCell ref="S125:T125"/>
    <mergeCell ref="Q126:R126"/>
    <mergeCell ref="S126:T126"/>
    <mergeCell ref="Q127:R127"/>
    <mergeCell ref="S127:T127"/>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N145:N150"/>
    <mergeCell ref="O145:O150"/>
    <mergeCell ref="Q143:R143"/>
    <mergeCell ref="S143:T143"/>
    <mergeCell ref="Q144:R144"/>
    <mergeCell ref="S144:T144"/>
    <mergeCell ref="Q145:R145"/>
    <mergeCell ref="S145:T145"/>
    <mergeCell ref="Q146:R146"/>
    <mergeCell ref="S146:T146"/>
    <mergeCell ref="Q147:R147"/>
    <mergeCell ref="S147:T147"/>
    <mergeCell ref="P145:P150"/>
    <mergeCell ref="Q157:R157"/>
    <mergeCell ref="S157:T157"/>
    <mergeCell ref="Q152:R152"/>
    <mergeCell ref="S152:T152"/>
    <mergeCell ref="Q153:R153"/>
    <mergeCell ref="S153:T153"/>
    <mergeCell ref="V157:Z162"/>
    <mergeCell ref="Q142:R142"/>
    <mergeCell ref="S142:T142"/>
    <mergeCell ref="Q148:R148"/>
    <mergeCell ref="S148:T148"/>
    <mergeCell ref="Q158:R158"/>
    <mergeCell ref="S158:T158"/>
    <mergeCell ref="Q159:R159"/>
    <mergeCell ref="S159:T159"/>
    <mergeCell ref="S161:T161"/>
    <mergeCell ref="Q162:R162"/>
    <mergeCell ref="S162:T162"/>
    <mergeCell ref="V145:Z150"/>
    <mergeCell ref="A196:D196"/>
    <mergeCell ref="E196:R196"/>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190:R190"/>
    <mergeCell ref="A210:D211"/>
    <mergeCell ref="E210:R210"/>
    <mergeCell ref="E211:R211"/>
    <mergeCell ref="A214:R215"/>
    <mergeCell ref="A218:D218"/>
    <mergeCell ref="E218:R218"/>
    <mergeCell ref="A216:D216"/>
    <mergeCell ref="E216:R216"/>
    <mergeCell ref="A217:D217"/>
    <mergeCell ref="E217:R217"/>
    <mergeCell ref="A239:A240"/>
    <mergeCell ref="B239:D240"/>
    <mergeCell ref="E239:J240"/>
    <mergeCell ref="K239:R240"/>
    <mergeCell ref="A228:D228"/>
    <mergeCell ref="E228:R228"/>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29:D229"/>
    <mergeCell ref="E229:R229"/>
    <mergeCell ref="B243:D243"/>
    <mergeCell ref="E243:J243"/>
    <mergeCell ref="K243:R243"/>
    <mergeCell ref="B244:D244"/>
    <mergeCell ref="E244:J244"/>
    <mergeCell ref="K244:R244"/>
    <mergeCell ref="B241:D241"/>
    <mergeCell ref="E241:J241"/>
    <mergeCell ref="K241:R241"/>
    <mergeCell ref="B242:D242"/>
    <mergeCell ref="E242:J242"/>
    <mergeCell ref="K242:R242"/>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L254:N254"/>
    <mergeCell ref="A255:K255"/>
    <mergeCell ref="L255:N255"/>
    <mergeCell ref="A253:N253"/>
    <mergeCell ref="A256:K256"/>
    <mergeCell ref="L256:N256"/>
    <mergeCell ref="A257:K257"/>
    <mergeCell ref="L257:N257"/>
    <mergeCell ref="A293:D294"/>
    <mergeCell ref="E293:S294"/>
    <mergeCell ref="J281:J282"/>
    <mergeCell ref="A283:F284"/>
    <mergeCell ref="G283:I284"/>
    <mergeCell ref="J283:J284"/>
    <mergeCell ref="A259:K259"/>
    <mergeCell ref="L259:N259"/>
    <mergeCell ref="A258:K258"/>
    <mergeCell ref="L258:N258"/>
    <mergeCell ref="A260:E261"/>
    <mergeCell ref="A265:E265"/>
    <mergeCell ref="A266:E267"/>
    <mergeCell ref="A254:K254"/>
    <mergeCell ref="A285:F286"/>
    <mergeCell ref="G285:I286"/>
    <mergeCell ref="A295:D296"/>
    <mergeCell ref="E295:S296"/>
    <mergeCell ref="A273:F274"/>
    <mergeCell ref="G273:I274"/>
    <mergeCell ref="J273:J274"/>
    <mergeCell ref="A275:F276"/>
    <mergeCell ref="G275:I276"/>
    <mergeCell ref="J275:J276"/>
    <mergeCell ref="A277:F278"/>
    <mergeCell ref="G277:I278"/>
    <mergeCell ref="J277:J278"/>
    <mergeCell ref="M267:Y277"/>
    <mergeCell ref="A269:F270"/>
    <mergeCell ref="G269:I270"/>
    <mergeCell ref="J269:J270"/>
    <mergeCell ref="A271:F272"/>
    <mergeCell ref="G271:I272"/>
    <mergeCell ref="J271:J272"/>
    <mergeCell ref="K278:P279"/>
    <mergeCell ref="A279:F280"/>
    <mergeCell ref="G279:I280"/>
    <mergeCell ref="J279:J280"/>
    <mergeCell ref="A281:F282"/>
    <mergeCell ref="G281:I282"/>
    <mergeCell ref="T327:Z330"/>
    <mergeCell ref="E316:F316"/>
    <mergeCell ref="A309:D310"/>
    <mergeCell ref="E309:S310"/>
    <mergeCell ref="A311:XFD311"/>
    <mergeCell ref="A312:S312"/>
    <mergeCell ref="A313:S313"/>
    <mergeCell ref="A314:F315"/>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50:D355"/>
    <mergeCell ref="E350:S351"/>
    <mergeCell ref="E352:S355"/>
    <mergeCell ref="E330:S332"/>
    <mergeCell ref="E333:S335"/>
    <mergeCell ref="A320:D323"/>
    <mergeCell ref="E320:F321"/>
    <mergeCell ref="G320:S321"/>
    <mergeCell ref="E322:F323"/>
    <mergeCell ref="G322:M323"/>
    <mergeCell ref="N322:S323"/>
    <mergeCell ref="A325:G326"/>
    <mergeCell ref="A327:D329"/>
    <mergeCell ref="B330:D332"/>
    <mergeCell ref="A333:D335"/>
    <mergeCell ref="B336:D338"/>
    <mergeCell ref="E336:S338"/>
    <mergeCell ref="E327:S329"/>
    <mergeCell ref="A339:D341"/>
    <mergeCell ref="E339:K341"/>
    <mergeCell ref="L339:L341"/>
    <mergeCell ref="M339:S340"/>
    <mergeCell ref="A342:D343"/>
    <mergeCell ref="E342:K343"/>
    <mergeCell ref="L342:L343"/>
    <mergeCell ref="A344:D349"/>
    <mergeCell ref="E344:S345"/>
    <mergeCell ref="E346:S349"/>
    <mergeCell ref="G316:M316"/>
    <mergeCell ref="E317:F318"/>
    <mergeCell ref="A316:D319"/>
    <mergeCell ref="N316:S317"/>
    <mergeCell ref="G317:M318"/>
    <mergeCell ref="N318:S319"/>
    <mergeCell ref="E319:F319"/>
    <mergeCell ref="G319:M319"/>
    <mergeCell ref="J285:J286"/>
    <mergeCell ref="A289:G290"/>
    <mergeCell ref="A291:D292"/>
    <mergeCell ref="M15:R16"/>
    <mergeCell ref="A38:R38"/>
    <mergeCell ref="Q137:R137"/>
    <mergeCell ref="S137:T137"/>
    <mergeCell ref="Q138:R138"/>
    <mergeCell ref="S138:T138"/>
    <mergeCell ref="Q139:R139"/>
    <mergeCell ref="Q188:R188"/>
    <mergeCell ref="E189:R189"/>
    <mergeCell ref="A179:O179"/>
    <mergeCell ref="A180:D181"/>
    <mergeCell ref="E180:E181"/>
    <mergeCell ref="F180:R180"/>
    <mergeCell ref="F181:R181"/>
    <mergeCell ref="Q164:R164"/>
    <mergeCell ref="S164:T164"/>
    <mergeCell ref="Q165:R165"/>
    <mergeCell ref="S165:T165"/>
    <mergeCell ref="Q160:R160"/>
    <mergeCell ref="S160:T160"/>
    <mergeCell ref="Q161:R161"/>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A77:AC78"/>
    <mergeCell ref="A79:A84"/>
    <mergeCell ref="B79:F84"/>
    <mergeCell ref="G79:K84"/>
    <mergeCell ref="L79:M83"/>
    <mergeCell ref="N79:N84"/>
    <mergeCell ref="O79:O84"/>
    <mergeCell ref="P79:P84"/>
    <mergeCell ref="V79:Z84"/>
    <mergeCell ref="AA79:AC84"/>
    <mergeCell ref="A76:Z76"/>
    <mergeCell ref="A77:A78"/>
    <mergeCell ref="B77:F78"/>
    <mergeCell ref="G77:K78"/>
    <mergeCell ref="L77:M78"/>
    <mergeCell ref="N77:N78"/>
    <mergeCell ref="O77:O78"/>
    <mergeCell ref="P77:P78"/>
    <mergeCell ref="Q77:U77"/>
    <mergeCell ref="V77:Z78"/>
    <mergeCell ref="A73:D73"/>
    <mergeCell ref="E73:H73"/>
    <mergeCell ref="I73:J73"/>
    <mergeCell ref="P85:P90"/>
    <mergeCell ref="V85:Z90"/>
    <mergeCell ref="AA85:AC90"/>
    <mergeCell ref="A91:A96"/>
    <mergeCell ref="B91:F96"/>
    <mergeCell ref="G91:K96"/>
    <mergeCell ref="L91:M95"/>
    <mergeCell ref="N91:N96"/>
    <mergeCell ref="O91:O96"/>
    <mergeCell ref="P91:P96"/>
    <mergeCell ref="V91:Z96"/>
    <mergeCell ref="AA91:AC96"/>
    <mergeCell ref="Q94:R94"/>
    <mergeCell ref="S94:T94"/>
    <mergeCell ref="Q89:R89"/>
    <mergeCell ref="S89:T89"/>
    <mergeCell ref="Q90:R90"/>
    <mergeCell ref="S90:T90"/>
    <mergeCell ref="Q91:R91"/>
    <mergeCell ref="S91:T91"/>
    <mergeCell ref="Q95:R95"/>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100:R100"/>
    <mergeCell ref="S100:T100"/>
    <mergeCell ref="A97:A102"/>
    <mergeCell ref="B97:F102"/>
    <mergeCell ref="G97:K102"/>
    <mergeCell ref="L97:M101"/>
    <mergeCell ref="N97:N102"/>
    <mergeCell ref="O97:O102"/>
    <mergeCell ref="Q97:R97"/>
    <mergeCell ref="S97:T97"/>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P121:P126"/>
    <mergeCell ref="V121:Z126"/>
    <mergeCell ref="AA121:AC126"/>
    <mergeCell ref="A127:A132"/>
    <mergeCell ref="B127:F132"/>
    <mergeCell ref="G127:K132"/>
    <mergeCell ref="L127:M131"/>
    <mergeCell ref="N127:N132"/>
    <mergeCell ref="O127:O132"/>
    <mergeCell ref="P127:P132"/>
    <mergeCell ref="V127:Z132"/>
    <mergeCell ref="AA127:AC132"/>
    <mergeCell ref="Q130:R130"/>
    <mergeCell ref="S130:T130"/>
    <mergeCell ref="Q124:R124"/>
    <mergeCell ref="S124:T124"/>
    <mergeCell ref="A121:A126"/>
    <mergeCell ref="B121:F126"/>
    <mergeCell ref="G121:K126"/>
    <mergeCell ref="L121:M125"/>
    <mergeCell ref="S121:T121"/>
    <mergeCell ref="N121:N126"/>
    <mergeCell ref="O121:O126"/>
    <mergeCell ref="Q121:R121"/>
    <mergeCell ref="O133:O138"/>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S139:T139"/>
    <mergeCell ref="A133:A138"/>
    <mergeCell ref="B133:F138"/>
    <mergeCell ref="G133:K138"/>
    <mergeCell ref="L133:M137"/>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Q150:R150"/>
    <mergeCell ref="S150:T150"/>
    <mergeCell ref="Q151:R151"/>
    <mergeCell ref="S151:T151"/>
    <mergeCell ref="Q155:R155"/>
    <mergeCell ref="S155:T155"/>
    <mergeCell ref="Q156:R156"/>
    <mergeCell ref="S156:T156"/>
    <mergeCell ref="A145:A150"/>
    <mergeCell ref="B145:F150"/>
    <mergeCell ref="G145:K150"/>
    <mergeCell ref="L145:M149"/>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3:R163"/>
    <mergeCell ref="S163:T163"/>
    <mergeCell ref="A157:A162"/>
    <mergeCell ref="B157:F162"/>
    <mergeCell ref="G157:K162"/>
    <mergeCell ref="L157:M161"/>
    <mergeCell ref="N157:N162"/>
    <mergeCell ref="O157:O162"/>
    <mergeCell ref="A219:D219"/>
    <mergeCell ref="E219:R219"/>
    <mergeCell ref="A169:K170"/>
    <mergeCell ref="L169:M169"/>
    <mergeCell ref="N169:AC170"/>
    <mergeCell ref="L170:M170"/>
    <mergeCell ref="A171:Z174"/>
    <mergeCell ref="A177:D177"/>
    <mergeCell ref="E177:R177"/>
    <mergeCell ref="A178:D178"/>
    <mergeCell ref="E178:R178"/>
    <mergeCell ref="E207:R207"/>
    <mergeCell ref="E204:R204"/>
    <mergeCell ref="A206:D206"/>
    <mergeCell ref="E206:H206"/>
    <mergeCell ref="I206:J206"/>
    <mergeCell ref="K206:R206"/>
    <mergeCell ref="A207:B209"/>
    <mergeCell ref="C207:D207"/>
    <mergeCell ref="C208:D209"/>
    <mergeCell ref="E208:G208"/>
    <mergeCell ref="H208:R208"/>
    <mergeCell ref="E209:G209"/>
    <mergeCell ref="H209:R209"/>
    <mergeCell ref="A197:B198"/>
    <mergeCell ref="C197:D197"/>
    <mergeCell ref="E197:R197"/>
    <mergeCell ref="C198:D198"/>
    <mergeCell ref="E198:R198"/>
    <mergeCell ref="A202:D203"/>
    <mergeCell ref="E203:R203"/>
    <mergeCell ref="A204:D205"/>
    <mergeCell ref="E205:R205"/>
    <mergeCell ref="E202:R202"/>
    <mergeCell ref="A184:D184"/>
    <mergeCell ref="E184:R184"/>
    <mergeCell ref="A185:D185"/>
    <mergeCell ref="E185:R185"/>
    <mergeCell ref="A186:D186"/>
    <mergeCell ref="E186:G186"/>
    <mergeCell ref="H186:I186"/>
    <mergeCell ref="J186:R186"/>
    <mergeCell ref="A187:R187"/>
    <mergeCell ref="A220:D220"/>
    <mergeCell ref="E220:R220"/>
    <mergeCell ref="B221:R221"/>
    <mergeCell ref="B222:R222"/>
    <mergeCell ref="E227:F227"/>
    <mergeCell ref="G227:H227"/>
    <mergeCell ref="J227:R227"/>
    <mergeCell ref="A226:D226"/>
    <mergeCell ref="E226:R226"/>
    <mergeCell ref="A227:D227"/>
  </mergeCells>
  <phoneticPr fontId="19"/>
  <conditionalFormatting sqref="C8:C9">
    <cfRule type="cellIs" dxfId="164" priority="1" operator="equal">
      <formula>0</formula>
    </cfRule>
  </conditionalFormatting>
  <conditionalFormatting sqref="E57:R57 E58:F58 E59:R60">
    <cfRule type="expression" dxfId="163" priority="3">
      <formula>$P$55="含んでいない"</formula>
    </cfRule>
  </conditionalFormatting>
  <conditionalFormatting sqref="E194:R194">
    <cfRule type="cellIs" dxfId="162" priority="9" operator="equal">
      <formula>"自動で入力されます"</formula>
    </cfRule>
  </conditionalFormatting>
  <conditionalFormatting sqref="F181">
    <cfRule type="expression" dxfId="161" priority="10">
      <formula>"P73=""なし"""</formula>
    </cfRule>
  </conditionalFormatting>
  <conditionalFormatting sqref="F61:R61">
    <cfRule type="expression" dxfId="160" priority="5">
      <formula>$E60="○"</formula>
    </cfRule>
  </conditionalFormatting>
  <conditionalFormatting sqref="G283:I286">
    <cfRule type="cellIs" dxfId="159" priority="2" operator="equal">
      <formula>"自動で入力されます"</formula>
    </cfRule>
  </conditionalFormatting>
  <conditionalFormatting sqref="H69:R69">
    <cfRule type="cellIs" dxfId="158" priority="8" operator="equal">
      <formula>"自動で入力されます"</formula>
    </cfRule>
  </conditionalFormatting>
  <conditionalFormatting sqref="H71:R71">
    <cfRule type="cellIs" dxfId="157" priority="7" operator="equal">
      <formula>"自動で入力されます"</formula>
    </cfRule>
  </conditionalFormatting>
  <conditionalFormatting sqref="N169">
    <cfRule type="cellIs" dxfId="156" priority="6" operator="equal">
      <formula>"「ロール対応表」シートと一致していないスキル項目があります"</formula>
    </cfRule>
  </conditionalFormatting>
  <conditionalFormatting sqref="O3 C7:R7 N8:P8">
    <cfRule type="cellIs" dxfId="155" priority="27" operator="equal">
      <formula>0</formula>
    </cfRule>
  </conditionalFormatting>
  <conditionalFormatting sqref="P55:R55">
    <cfRule type="expression" priority="4">
      <formula>$P$55="含んでいない"</formula>
    </cfRule>
  </conditionalFormatting>
  <conditionalFormatting sqref="Z177">
    <cfRule type="expression" dxfId="154" priority="11">
      <formula>"P73=""なし"""</formula>
    </cfRule>
  </conditionalFormatting>
  <dataValidations count="40">
    <dataValidation type="list" allowBlank="1" showErrorMessage="1" sqref="N79:N138" xr:uid="{D11244A1-5AAA-4B35-B4A2-419C6791370D}">
      <formula1>"全部,一部,実施なし"</formula1>
    </dataValidation>
    <dataValidation type="list" allowBlank="1" showInputMessage="1" showErrorMessage="1" sqref="E333:S335" xr:uid="{1661FF96-E23E-43D9-A787-3B39891291AC}">
      <formula1>"定期的に見直している,見直していない"</formula1>
    </dataValidation>
    <dataValidation type="list" allowBlank="1" showInputMessage="1" showErrorMessage="1" sqref="E327:S329" xr:uid="{05C04492-A723-45B1-AAE6-36D5F7D595B1}">
      <formula1>"講座実績の検証を行っている,検証を行っていない"</formula1>
    </dataValidation>
    <dataValidation type="list" allowBlank="1" showInputMessage="1" showErrorMessage="1" sqref="E293:S294" xr:uid="{DAB11379-C3F2-4193-AB35-A8432C1E79C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7" xr:uid="{1F27413A-10FB-4005-AC33-CD2F30C22A55}">
      <formula1>"はい,いいえ"</formula1>
    </dataValidation>
    <dataValidation imeMode="off" allowBlank="1" showInputMessage="1" showErrorMessage="1" sqref="E14" xr:uid="{CA691682-B2C3-438A-8BA3-9A5579DC1C59}"/>
    <dataValidation allowBlank="1" showInputMessage="1" showErrorMessage="1" prompt="新規のカリキュラムを加えるなど内容を変更した講座を申請を選択の場合→「（16）申請にあたり、新たに追加・変更した内容」へ。" sqref="O26:R26" xr:uid="{24952439-A1E7-41E4-B515-0CA670A827DA}"/>
    <dataValidation allowBlank="1" showInputMessage="1" showErrorMessage="1" prompt="ホームページ等で公表することが必要。" sqref="E219:R219" xr:uid="{95B342B3-6587-4986-9E94-994DEC087189}"/>
    <dataValidation allowBlank="1" showInputMessage="1" showErrorMessage="1" prompt="演習を通学で行う（eラーニングで実施しない）場合は、記載不要。_x000a_双方向又は多方向に授業を行うための措置が取られていることが必要。" sqref="E210" xr:uid="{E91920AA-9623-46E9-BF45-C92A5C07DD55}"/>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04CF24F6-A67C-4754-8ACE-355524BB2B28}"/>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5A084F31-454E-42CA-AAD0-9220B595EED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D5D05B22-717C-4906-87F8-2F20A1224917}">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31E1793E-3604-4F79-A7E5-9A411035505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1F1672FF-857D-41C0-91B2-EC60B1D07AF6}"/>
    <dataValidation allowBlank="1" showInputMessage="1" showErrorMessage="1" prompt="受講前に身に付けておくことが推奨される知識・技術を記載。" sqref="E178" xr:uid="{83B4303C-0976-4A96-BA24-821D41AEBD96}"/>
    <dataValidation allowBlank="1" showInputMessage="1" showErrorMessage="1" prompt="受講前に経験しておくことが推奨される実務経験を記載。" sqref="E177" xr:uid="{D0CB261B-E2DD-40E6-94B8-BECFE7DF904F}"/>
    <dataValidation allowBlank="1" showInputMessage="1" showErrorMessage="1" prompt="身に付けられるスキルの具体的な内容を記載。" sqref="E67:R67" xr:uid="{0C1F3B1E-9190-4BD6-9C71-796FC94ADF4E}"/>
    <dataValidation allowBlank="1" showInputMessage="1" showErrorMessage="1" prompt="再認定申請講座の場合は、改善内容や時期が分かるように具体的に記載してください。" sqref="E37:R37" xr:uid="{7DC3C084-2109-4899-9191-7DE7D2DA70FE}"/>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850C6309-894D-4083-B2AA-F16EEB195EE5}"/>
    <dataValidation allowBlank="1" showInputMessage="1" showErrorMessage="1" prompt="前回の認定適用日から申請書提出前日までの実績を記載してください。" sqref="F23:G25 N23:O25" xr:uid="{456B37C5-718A-462A-8C65-DEBE389A4C32}"/>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BCE45FD9-DE71-48CB-8C69-FF52C78BD823}"/>
    <dataValidation allowBlank="1" showInputMessage="1" showErrorMessage="1" prompt="既存講座の申請の場合→「２．教育訓練の対象分野」へ" sqref="E26" xr:uid="{02EBCBD3-2883-4CD4-8889-F41AD4F121D4}"/>
    <dataValidation type="list" allowBlank="1" showInputMessage="1" showErrorMessage="1" sqref="O163:P163 E180:E181 O79:P79 O85:P85 O91:P91 O97:P97 O103:P103 O109:P109 O115:P115 O121:P121 O127:P127 O133:P133 O139:P139 O145:P145 O151:P151 O157:P157 E21:H21" xr:uid="{F405A88E-5691-4F49-A1DE-A0FC16980700}">
      <formula1>"有,無"</formula1>
    </dataValidation>
    <dataValidation type="list" allowBlank="1" showInputMessage="1" showErrorMessage="1" sqref="E197" xr:uid="{4026988E-77F8-4A9B-B7E5-4976E9084DF4}">
      <formula1>"あり（必須）,あり（任意）,なし"</formula1>
    </dataValidation>
    <dataValidation type="list" allowBlank="1" showInputMessage="1" showErrorMessage="1" sqref="AB10 E16:E18" xr:uid="{21D6E4B6-D72E-47EB-95D8-DF95B1DD2796}">
      <formula1>"通学,通信"</formula1>
    </dataValidation>
    <dataValidation type="list" allowBlank="1" showInputMessage="1" showErrorMessage="1" sqref="G188:H188 G191:H191" xr:uid="{D0500162-87AA-4BF9-8F81-D41DEDFAB7E7}">
      <formula1>"100％,90%以上,70%以上,66%(2/3)以上,60%以上,50%以上,50%未満でも可,その他"</formula1>
    </dataValidation>
    <dataValidation type="list" allowBlank="1" showInputMessage="1" showErrorMessage="1" sqref="K188 K191" xr:uid="{BC965D4B-CC89-4D2A-BC64-032C236CF962}">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408DC65C-0B48-4D39-9A61-663BDA5170DB}">
      <formula1>"認める,認めない,その他"</formula1>
    </dataValidation>
    <dataValidation type="list" allowBlank="1" showInputMessage="1" showErrorMessage="1" sqref="F18:H18" xr:uid="{E1306BC2-3A07-4009-929C-96FE94995261}">
      <formula1>"通信,一部eラーニング,eラーニング"</formula1>
    </dataValidation>
    <dataValidation type="list" allowBlank="1" showInputMessage="1" showErrorMessage="1" sqref="F16:H16" xr:uid="{E29A02BC-9652-4517-B679-086F80C4F131}">
      <formula1>"昼間（平日）,夜間（平日）,土日,昼間（平日）＋土日,夜間（平日）＋土日"</formula1>
    </dataValidation>
    <dataValidation type="list" allowBlank="1" showInputMessage="1" showErrorMessage="1" sqref="L258:N259" xr:uid="{B2260EEE-80E1-450D-B1D7-DAB1B9E73696}">
      <formula1>"該当する,該当しない"</formula1>
    </dataValidation>
    <dataValidation type="list" allowBlank="1" showInputMessage="1" showErrorMessage="1" sqref="E27:R27 E65 E57:E60" xr:uid="{6B77BBED-9875-4D8D-B435-BC533FB7AC81}">
      <formula1>"○"</formula1>
    </dataValidation>
    <dataValidation type="list" allowBlank="1" showInputMessage="1" showErrorMessage="1" sqref="E186:G186" xr:uid="{58A8E088-60F4-4068-BA52-DB7C79542C2D}">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A8D50920-93F7-4BFB-9993-13891BA26989}"/>
    <dataValidation type="list" allowBlank="1" showInputMessage="1" showErrorMessage="1" sqref="E206:H206" xr:uid="{EC2F6EA4-1FF5-45DD-8BC8-0A94255C4E1A}">
      <formula1>"パンフレット,ホームページ(右にURLを記載),パンフレット＋ホームページ(右にURLを記載)"</formula1>
    </dataValidation>
    <dataValidation type="list" allowBlank="1" showInputMessage="1" showErrorMessage="1" sqref="E73:H73" xr:uid="{DD2CB641-B9E4-4BA2-87E9-6DEEFD6A99EE}">
      <formula1>"パンフレット,パンフレット＋ホームページ（右にURLを記載）,ホームページ（右にURLを記載）"</formula1>
    </dataValidation>
    <dataValidation type="list" allowBlank="1" showInputMessage="1" showErrorMessage="1" sqref="P55:R55" xr:uid="{9710FF2C-2E02-47BD-A85B-EAFB42F78DB1}">
      <formula1>"含んでいる,含んでいない"</formula1>
    </dataValidation>
    <dataValidation type="list" allowBlank="1" showInputMessage="1" showErrorMessage="1" sqref="E20:Q20" xr:uid="{96F8ED7A-9EC9-4050-A2A6-4B7EB7137AE5}">
      <formula1>"✓"</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B088AF96-A9F9-4500-8C9C-27BDE0393BD8}"/>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EE08FE9F-B617-4384-AA4D-A4C1BEA273F6}"/>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5BB6563-1608-440C-BBD7-66DF508B6029}">
          <x14:formula1>
            <xm:f>ロール対応表ｰ2001!$D$59:$S$59</xm:f>
          </x14:formula1>
          <xm:sqref>F54:R54</xm:sqref>
        </x14:dataValidation>
        <x14:dataValidation type="list" allowBlank="1" showInputMessage="1" showErrorMessage="1" xr:uid="{73E18D34-BA60-4DEB-B201-374479BD1059}">
          <x14:formula1>
            <xm:f>ロール対応表ｰ2001!$D$58:$S$58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6CAE437F-E8D8-47AA-9794-929F954B3FE4}">
          <x14:formula1>
            <xm:f>ロール対応表ｰ2006!$V$14:$V$56</xm:f>
          </x14:formula1>
          <xm:sqref>U79:U168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9456-71B4-4918-ADFE-F13084CD4078}">
  <sheetPr>
    <pageSetUpPr fitToPage="1"/>
  </sheetPr>
  <dimension ref="A1:W62"/>
  <sheetViews>
    <sheetView showGridLines="0" view="pageBreakPreview" zoomScaleNormal="100" zoomScaleSheetLayoutView="100" workbookViewId="0">
      <selection activeCell="D15" sqref="D15"/>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890</v>
      </c>
      <c r="B6" s="1421"/>
      <c r="C6" s="1421"/>
      <c r="D6" s="1421"/>
      <c r="E6" s="1421"/>
      <c r="F6" s="1421"/>
      <c r="G6" s="1421"/>
      <c r="H6" s="1421"/>
      <c r="I6" s="1421"/>
      <c r="J6" s="1421"/>
      <c r="K6" s="1421"/>
      <c r="L6" s="1421"/>
      <c r="M6" s="1421"/>
      <c r="N6" s="1421"/>
      <c r="O6" s="1421"/>
      <c r="P6" s="1421"/>
      <c r="Q6" s="1421"/>
      <c r="R6" s="1421"/>
      <c r="S6" s="1421"/>
    </row>
    <row r="7" spans="1:22" ht="65.25" customHeight="1">
      <c r="A7" s="1421" t="s">
        <v>891</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892</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IF(COUNTIF(個票ｰ2006!$U$79:$U$168,$C14),"○","")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IF(COUNTIF(個票ｰ2006!$U$79:$U$168,$C15),"○","")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IF(COUNTIF(個票ｰ2006!$U$79:$U$168,$C16),"○","")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IF(COUNTIF(個票ｰ2006!$U$79:$U$168,$C17),"○","")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IF(COUNTIF(個票ｰ2006!$U$79:$U$168,$C18),"○","")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IF(COUNTIF(個票ｰ2006!$U$79:$U$168,$C19),"○","")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IF(COUNTIF(個票ｰ2006!$U$79:$U$168,$C20),"○","")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IF(COUNTIF(個票ｰ2006!$U$79:$U$168,$C21),"○","")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IF(COUNTIF(個票ｰ2006!$U$79:$U$168,$C22),"○","")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IF(COUNTIF(個票ｰ2006!$U$79:$U$168,$C23),"○","")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IF(COUNTIF(個票ｰ2006!$U$79:$U$168,$C24),"○","")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IF(COUNTIF(個票ｰ2006!$U$79:$U$168,$C25),"○","")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IF(COUNTIF(個票ｰ2006!$U$79:$U$168,$C26),"○","")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IF(COUNTIF(個票ｰ2006!$U$79:$U$168,$C27),"○","")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IF(COUNTIF(個票ｰ2006!$U$79:$U$168,$C28),"○","")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IF(COUNTIF(個票ｰ2006!$U$79:$U$168,$C29),"○","")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IF(COUNTIF(個票ｰ2006!$U$79:$U$168,$C30),"○","")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IF(COUNTIF(個票ｰ2006!$U$79:$U$168,$C31),"○","")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IF(COUNTIF(個票ｰ2006!$U$79:$U$168,$C32),"○","")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IF(COUNTIF(個票ｰ2006!$U$79:$U$168,$C33),"○","")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IF(COUNTIF(個票ｰ2006!$U$79:$U$168,$C34),"○","")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IF(COUNTIF(個票ｰ2006!$U$79:$U$168,$C35),"○","")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IF(COUNTIF(個票ｰ2006!$U$79:$U$168,$C36),"○","")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IF(COUNTIF(個票ｰ2006!$U$79:$U$168,$C37),"○","")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IF(COUNTIF(個票ｰ2006!$U$79:$U$168,$C38),"○","")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IF(COUNTIF(個票ｰ2006!$U$79:$U$168,$C39),"○","")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IF(COUNTIF(個票ｰ2006!$U$79:$U$168,$C40),"○","")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IF(COUNTIF(個票ｰ2006!$U$79:$U$168,$C41),"○","")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IF(COUNTIF(個票ｰ2006!$U$79:$U$168,$C42),"○","")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IF(COUNTIF(個票ｰ2006!$U$79:$U$168,$C43),"○","")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IF(COUNTIF(個票ｰ2006!$U$79:$U$168,$C44),"○","")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IF(COUNTIF(個票ｰ2006!$U$79:$U$168,$C45),"○","")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IF(COUNTIF(個票ｰ2006!$U$79:$U$168,$C46),"○","")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IF(COUNTIF(個票ｰ2006!$U$79:$U$168,$C47),"○","")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IF(COUNTIF(個票ｰ2006!$U$79:$U$168,$C48),"○","")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IF(COUNTIF(個票ｰ2006!$U$79:$U$168,$C49),"○","")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IF(COUNTIF(個票ｰ2006!$U$79:$U$168,$C50),"○","")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IF(COUNTIF(個票ｰ2006!$U$79:$U$168,$C51),"○","")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IF(COUNTIF(個票ｰ2006!$U$79:$U$168,$C52),"○","")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IF(COUNTIF(個票ｰ2006!$U$79:$U$168,$C53),"○","")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IF(COUNTIF(個票ｰ2006!$U$79:$U$168,$C54),"○","")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IF(COUNTIF(個票ｰ2006!$U$79:$U$168,$C55),"○","")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IF(COUNTIF(個票ｰ2006!$U$79:$U$168,$C56),"○","")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KkXTHzOPlBWBBCXHJld+CaDYGtRSaPW8l3Eg7dyhr1fWkqSsxSc2KKg5fQjxHjDJBK+sTKYlsWh2PTVIFh+wUw==" saltValue="OU3XKSq9Blz+W4fIECD5t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53" priority="15">
      <formula>$E$57=1</formula>
    </cfRule>
  </conditionalFormatting>
  <conditionalFormatting sqref="F12">
    <cfRule type="expression" dxfId="152" priority="14">
      <formula>$F$57=1</formula>
    </cfRule>
  </conditionalFormatting>
  <conditionalFormatting sqref="G12">
    <cfRule type="expression" dxfId="151" priority="13">
      <formula>$G$57=1</formula>
    </cfRule>
  </conditionalFormatting>
  <conditionalFormatting sqref="H12">
    <cfRule type="expression" dxfId="150" priority="12">
      <formula>$H$57=1</formula>
    </cfRule>
  </conditionalFormatting>
  <conditionalFormatting sqref="I12">
    <cfRule type="expression" dxfId="149" priority="11">
      <formula>$I$57=1</formula>
    </cfRule>
  </conditionalFormatting>
  <conditionalFormatting sqref="J12">
    <cfRule type="expression" dxfId="148" priority="10">
      <formula>$J$57=1</formula>
    </cfRule>
  </conditionalFormatting>
  <conditionalFormatting sqref="K12">
    <cfRule type="expression" dxfId="147" priority="9">
      <formula>$K$57=1</formula>
    </cfRule>
  </conditionalFormatting>
  <conditionalFormatting sqref="L12">
    <cfRule type="expression" dxfId="146" priority="8">
      <formula>$L$57=1</formula>
    </cfRule>
  </conditionalFormatting>
  <conditionalFormatting sqref="M12">
    <cfRule type="expression" dxfId="145" priority="7">
      <formula>$M$57=1</formula>
    </cfRule>
  </conditionalFormatting>
  <conditionalFormatting sqref="N12">
    <cfRule type="expression" dxfId="144" priority="6">
      <formula>$N$57=1</formula>
    </cfRule>
  </conditionalFormatting>
  <conditionalFormatting sqref="O12">
    <cfRule type="expression" dxfId="143" priority="5">
      <formula>$O$57=1</formula>
    </cfRule>
  </conditionalFormatting>
  <conditionalFormatting sqref="P12">
    <cfRule type="expression" dxfId="142" priority="4">
      <formula>$P$57=1</formula>
    </cfRule>
  </conditionalFormatting>
  <conditionalFormatting sqref="Q12">
    <cfRule type="expression" dxfId="141" priority="3">
      <formula>$Q$57=1</formula>
    </cfRule>
  </conditionalFormatting>
  <conditionalFormatting sqref="R12">
    <cfRule type="expression" dxfId="140" priority="2">
      <formula>$R$57=1</formula>
    </cfRule>
  </conditionalFormatting>
  <conditionalFormatting sqref="S12">
    <cfRule type="expression" dxfId="139" priority="1">
      <formula>$S$57=1</formula>
    </cfRule>
  </conditionalFormatting>
  <hyperlinks>
    <hyperlink ref="A5:F5" r:id="rId1" location="page=70　　" display="＜各スキル項目における具体的な学習項目例等について＞" xr:uid="{C2D02DA7-30F9-46A4-A633-B375FDDE6AA1}"/>
    <hyperlink ref="A8:S8" r:id="rId2" location="page=73" display="＜各人材類型における「ロール」の定義について＞" xr:uid="{837E997E-B9FA-48A9-A999-D8C4CB003CE6}"/>
    <hyperlink ref="A5:S5" r:id="rId3" location="page=84" display="＜各スキル項目における具体的な学習項目例等について＞" xr:uid="{4583DDB3-0BD5-44CE-9543-16E866821EA0}"/>
    <hyperlink ref="E12" r:id="rId4" location="page=100" display="https://www.ipa.go.jp/jinzai/skill-standard/dss/ps6vr700000083ki-att/000106872.pdf - page=100" xr:uid="{7078096A-56E0-4266-A81C-20EDED613B7F}"/>
    <hyperlink ref="F12" r:id="rId5" location="page=101" display="https://www.ipa.go.jp/jinzai/skill-standard/dss/ps6vr700000083ki-att/000106872.pdf - page=101" xr:uid="{E4A7C598-0706-4004-B6F4-B4E5CB33AEE7}"/>
    <hyperlink ref="G12" r:id="rId6" location="page=102" display="https://www.ipa.go.jp/jinzai/skill-standard/dss/ps6vr700000083ki-att/000106872.pdf - page=102" xr:uid="{497C6B20-D374-4DE8-86FA-173A1DC66F9E}"/>
    <hyperlink ref="H12" r:id="rId7" location="page=115" display="https://www.ipa.go.jp/jinzai/skill-standard/dss/ps6vr700000083ki-att/000106872.pdf - page=115" xr:uid="{FEF2F2B6-CBBD-4656-A8D2-5BF06AAC5002}"/>
    <hyperlink ref="I12" r:id="rId8" location="page=116" display="https://www.ipa.go.jp/jinzai/skill-standard/dss/ps6vr700000083ki-att/000106872.pdf - page=116" xr:uid="{89358655-E8EB-4702-AD3D-1FF419FBC019}"/>
    <hyperlink ref="J12" r:id="rId9" location="page=117" display="https://www.ipa.go.jp/jinzai/skill-standard/dss/ps6vr700000083ki-att/000106872.pdf - page=117" xr:uid="{F0FC68A2-37DC-4E8E-AD2D-A02EA4B157D9}"/>
    <hyperlink ref="K12" r:id="rId10" location="page=126" display="https://www.ipa.go.jp/jinzai/skill-standard/dss/ps6vr700000083ki-att/000106872.pdf - page=126" xr:uid="{8E18C330-63E3-4567-8BAB-BB9CCCDDA445}"/>
    <hyperlink ref="L12" r:id="rId11" location="page=127" display="https://www.ipa.go.jp/jinzai/skill-standard/dss/ps6vr700000083ki-att/000106872.pdf - page=127" xr:uid="{4C3354E0-148F-4267-81E6-D6C345411F9E}"/>
    <hyperlink ref="M12" r:id="rId12" location="page=128" xr:uid="{F161192B-FB71-45F4-AA50-E2E8FFD7B792}"/>
    <hyperlink ref="N12" r:id="rId13" location="page=135" display="https://www.ipa.go.jp/jinzai/skill-standard/dss/ps6vr700000083ki-att/000106872.pdf - page=135" xr:uid="{FB8DF4E8-891B-4B00-A6C8-E46F0FDC19B5}"/>
    <hyperlink ref="O12" r:id="rId14" location="page=136" display="https://www.ipa.go.jp/jinzai/skill-standard/dss/ps6vr700000083ki-att/000106872.pdf - page=136" xr:uid="{07CCCCCE-D40D-40D3-8D5B-57CDF4A36D10}"/>
    <hyperlink ref="P12" r:id="rId15" location="page=137" display="https://www.ipa.go.jp/jinzai/skill-standard/dss/ps6vr700000083ki-att/000106872.pdf - page=137" xr:uid="{FD43EAAA-4A05-42D4-A7F0-6802560D882A}"/>
    <hyperlink ref="Q12" r:id="rId16" location="page=138" display="https://www.ipa.go.jp/jinzai/skill-standard/dss/ps6vr700000083ki-att/000106872.pdf - page=138" xr:uid="{A4D2D7CB-631B-4BCD-AB9F-ADEA982E2CBA}"/>
    <hyperlink ref="R12" r:id="rId17" location="page=145" display="https://www.ipa.go.jp/jinzai/skill-standard/dss/ps6vr700000083ki-att/000106872.pdf - page=145" xr:uid="{5135DD1F-1277-46DF-A51F-9B23CF9CA9F4}"/>
    <hyperlink ref="S12" r:id="rId18" location="page=146" display="https://www.ipa.go.jp/jinzai/skill-standard/dss/ps6vr700000083ki-att/000106872.pdf - page=146" xr:uid="{B985AB97-8CE2-4B64-9764-D0080D3F8461}"/>
    <hyperlink ref="C14:C19" r:id="rId19" location="page=85" display="ビジネス戦略策定・実行" xr:uid="{28BADAF6-159A-4F9F-BD5B-375FC584C4BD}"/>
    <hyperlink ref="C20:C25" r:id="rId20" location="page=86" display="ビジネス調査" xr:uid="{4EF963B6-A156-4FEE-8028-15305B950A28}"/>
    <hyperlink ref="C26:C30" r:id="rId21" location="page=87" display="顧客・ユーザー理解" xr:uid="{455AA5EA-4D91-4573-A81F-3B0F62D92CFC}"/>
    <hyperlink ref="C31:C35" r:id="rId22" location="page=88" display="データ理解・活用" xr:uid="{E00C404D-1113-4DB6-9765-FFF3C8C546B1}"/>
    <hyperlink ref="C36:C37" r:id="rId23" location="page=89" display="データ活用基盤設計" xr:uid="{033E9C36-9AF6-49DC-B0C8-95B6348E2058}"/>
    <hyperlink ref="C38:C50" r:id="rId24" location="page=90" display="コンピュータサイエンス" xr:uid="{07DA55DB-A884-4FE6-BB66-DDB492F6CD59}"/>
    <hyperlink ref="C51:C56" r:id="rId25" location="page=91" display="セキュリティ体制構築・運営" xr:uid="{E2CE456D-314D-4602-9A6E-66F7D2A24F8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F8BC79D-F414-45FA-A1DE-AFA3E4F781A6}">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C510-FB45-4A9A-A6DE-293F59459BFD}">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858">
        <f>'申請書・総括票（共通）'!D47</f>
        <v>0</v>
      </c>
      <c r="F7" s="1859"/>
      <c r="G7" s="1859"/>
      <c r="H7" s="1859"/>
      <c r="I7" s="1859"/>
      <c r="J7" s="1859"/>
      <c r="K7" s="1859"/>
      <c r="L7" s="1859"/>
      <c r="M7" s="1859"/>
      <c r="N7" s="1859"/>
      <c r="O7" s="1859"/>
      <c r="P7" s="1859"/>
      <c r="Q7" s="1860"/>
      <c r="R7" s="1556" t="s">
        <v>763</v>
      </c>
      <c r="S7" s="1557"/>
      <c r="T7" s="1558"/>
      <c r="U7" s="1559">
        <f>'申請書・総括票（共通）'!A47</f>
        <v>2006</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'申請書・総括票（共通）'!B47</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個票ｰ2006!E14</f>
        <v>0</v>
      </c>
      <c r="V9" s="271" t="s">
        <v>766</v>
      </c>
      <c r="W9" s="272">
        <f>個票ｰ2006!G14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138" priority="2" operator="equal">
      <formula>0</formula>
    </cfRule>
  </conditionalFormatting>
  <conditionalFormatting sqref="T3:X3">
    <cfRule type="cellIs" dxfId="137" priority="1" operator="equal">
      <formula>0</formula>
    </cfRule>
  </conditionalFormatting>
  <dataValidations count="3">
    <dataValidation allowBlank="1" showInputMessage="1" showErrorMessage="1" prompt="本様式４．教材費の内訳より自動計算されます" sqref="G16:H16 G20:H20" xr:uid="{DC30C66A-CAB5-4C22-970E-47936E3E694A}"/>
    <dataValidation allowBlank="1" showInputMessage="1" showErrorMessage="1" errorTitle="選択してください" error="必須もしくは任意を選択してください。" sqref="A58:B67 A69:B78" xr:uid="{A580C21F-C166-4300-B93E-ED5F8CAF10D6}"/>
    <dataValidation type="list" allowBlank="1" showInputMessage="1" showErrorMessage="1" sqref="E36" xr:uid="{043CB8A2-47AB-4B1E-BACD-157F97D4D2EA}">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B3694C7-7D49-45B4-94EC-834FDFD4FE3E}">
          <x14:formula1>
            <xm:f>リスト!$AO$1:$AO$3</xm:f>
          </x14:formula1>
          <xm:sqref>C30:I30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C42"/>
  <sheetViews>
    <sheetView tabSelected="1" view="pageBreakPreview" zoomScaleNormal="100" zoomScaleSheetLayoutView="100" workbookViewId="0">
      <selection activeCell="E10" sqref="E10"/>
    </sheetView>
  </sheetViews>
  <sheetFormatPr defaultColWidth="9" defaultRowHeight="13.2"/>
  <cols>
    <col min="1" max="1" width="16.33203125" customWidth="1"/>
    <col min="2" max="2" width="46.88671875" bestFit="1" customWidth="1"/>
    <col min="3" max="3" width="47.6640625" customWidth="1"/>
    <col min="4" max="4" width="9" customWidth="1"/>
  </cols>
  <sheetData>
    <row r="2" spans="1:3" ht="48" customHeight="1">
      <c r="A2" s="423" t="s">
        <v>292</v>
      </c>
      <c r="B2" s="424"/>
      <c r="C2" s="424"/>
    </row>
    <row r="4" spans="1:3">
      <c r="B4" s="422"/>
      <c r="C4" s="422"/>
    </row>
    <row r="6" spans="1:3">
      <c r="A6" s="277" t="s">
        <v>293</v>
      </c>
    </row>
    <row r="8" spans="1:3" ht="13.8" thickBot="1">
      <c r="A8" t="s">
        <v>294</v>
      </c>
    </row>
    <row r="9" spans="1:3" s="206" customFormat="1" ht="12.6" thickBot="1">
      <c r="A9" s="278" t="s">
        <v>295</v>
      </c>
      <c r="B9" s="279" t="s">
        <v>296</v>
      </c>
      <c r="C9" s="280" t="s">
        <v>297</v>
      </c>
    </row>
    <row r="10" spans="1:3" s="206" customFormat="1" ht="22.5" customHeight="1" thickTop="1">
      <c r="A10" s="281" t="s">
        <v>298</v>
      </c>
      <c r="B10" s="64" t="s">
        <v>299</v>
      </c>
      <c r="C10" s="282"/>
    </row>
    <row r="11" spans="1:3" s="206" customFormat="1" ht="27" customHeight="1">
      <c r="A11" s="283" t="s">
        <v>300</v>
      </c>
      <c r="B11" s="65" t="s">
        <v>301</v>
      </c>
      <c r="C11" s="338" t="s">
        <v>302</v>
      </c>
    </row>
    <row r="12" spans="1:3" s="206" customFormat="1" ht="12.6" thickBot="1">
      <c r="A12" s="284" t="s">
        <v>303</v>
      </c>
      <c r="B12" s="66" t="s">
        <v>304</v>
      </c>
      <c r="C12" s="285"/>
    </row>
    <row r="13" spans="1:3" s="206" customFormat="1" ht="13.5" customHeight="1">
      <c r="A13" s="286" t="s">
        <v>305</v>
      </c>
      <c r="B13" s="67" t="s">
        <v>306</v>
      </c>
      <c r="C13" s="419" t="s">
        <v>307</v>
      </c>
    </row>
    <row r="14" spans="1:3" s="206" customFormat="1">
      <c r="A14" s="287" t="s">
        <v>308</v>
      </c>
      <c r="B14" s="68" t="s">
        <v>309</v>
      </c>
      <c r="C14" s="420"/>
    </row>
    <row r="15" spans="1:3" s="206" customFormat="1" ht="13.8" thickBot="1">
      <c r="A15" s="284" t="s">
        <v>310</v>
      </c>
      <c r="B15" s="69" t="s">
        <v>311</v>
      </c>
      <c r="C15" s="421"/>
    </row>
    <row r="16" spans="1:3" s="206" customFormat="1">
      <c r="A16" s="288" t="s">
        <v>305</v>
      </c>
      <c r="B16" s="67" t="s">
        <v>312</v>
      </c>
      <c r="C16" s="289"/>
    </row>
    <row r="17" spans="1:3" s="206" customFormat="1">
      <c r="A17" s="290" t="s">
        <v>308</v>
      </c>
      <c r="B17" s="68" t="s">
        <v>313</v>
      </c>
      <c r="C17" s="291"/>
    </row>
    <row r="18" spans="1:3" s="206" customFormat="1" ht="13.8" thickBot="1">
      <c r="A18" s="292" t="s">
        <v>310</v>
      </c>
      <c r="B18" s="69" t="s">
        <v>314</v>
      </c>
      <c r="C18" s="293"/>
    </row>
    <row r="19" spans="1:3" s="206" customFormat="1">
      <c r="A19" s="288" t="s">
        <v>305</v>
      </c>
      <c r="B19" s="67" t="s">
        <v>315</v>
      </c>
      <c r="C19" s="289"/>
    </row>
    <row r="20" spans="1:3" s="206" customFormat="1">
      <c r="A20" s="290" t="s">
        <v>308</v>
      </c>
      <c r="B20" s="68" t="s">
        <v>316</v>
      </c>
      <c r="C20" s="291"/>
    </row>
    <row r="21" spans="1:3" s="206" customFormat="1" ht="13.8" thickBot="1">
      <c r="A21" s="292" t="s">
        <v>310</v>
      </c>
      <c r="B21" s="69" t="s">
        <v>317</v>
      </c>
      <c r="C21" s="293"/>
    </row>
    <row r="22" spans="1:3" s="206" customFormat="1">
      <c r="A22" s="288" t="s">
        <v>305</v>
      </c>
      <c r="B22" s="67" t="s">
        <v>318</v>
      </c>
      <c r="C22" s="289"/>
    </row>
    <row r="23" spans="1:3" s="206" customFormat="1">
      <c r="A23" s="290" t="s">
        <v>308</v>
      </c>
      <c r="B23" s="68" t="s">
        <v>319</v>
      </c>
      <c r="C23" s="294"/>
    </row>
    <row r="24" spans="1:3" s="206" customFormat="1" ht="13.8" thickBot="1">
      <c r="A24" s="292" t="s">
        <v>310</v>
      </c>
      <c r="B24" s="69" t="s">
        <v>320</v>
      </c>
      <c r="C24" s="293"/>
    </row>
    <row r="25" spans="1:3" s="206" customFormat="1">
      <c r="A25" s="288" t="s">
        <v>305</v>
      </c>
      <c r="B25" s="67" t="s">
        <v>321</v>
      </c>
      <c r="C25" s="289"/>
    </row>
    <row r="26" spans="1:3" s="206" customFormat="1">
      <c r="A26" s="290" t="s">
        <v>308</v>
      </c>
      <c r="B26" s="68" t="s">
        <v>322</v>
      </c>
      <c r="C26" s="291"/>
    </row>
    <row r="27" spans="1:3" s="206" customFormat="1" ht="13.8" thickBot="1">
      <c r="A27" s="292" t="s">
        <v>310</v>
      </c>
      <c r="B27" s="69" t="s">
        <v>323</v>
      </c>
      <c r="C27" s="295"/>
    </row>
    <row r="28" spans="1:3">
      <c r="A28" s="288" t="s">
        <v>305</v>
      </c>
      <c r="B28" s="67" t="s">
        <v>324</v>
      </c>
      <c r="C28" s="289"/>
    </row>
    <row r="29" spans="1:3">
      <c r="A29" s="290" t="s">
        <v>308</v>
      </c>
      <c r="B29" s="68" t="s">
        <v>325</v>
      </c>
      <c r="C29" s="291"/>
    </row>
    <row r="30" spans="1:3" ht="13.8" thickBot="1">
      <c r="A30" s="292" t="s">
        <v>310</v>
      </c>
      <c r="B30" s="69" t="s">
        <v>326</v>
      </c>
      <c r="C30" s="293"/>
    </row>
    <row r="31" spans="1:3">
      <c r="A31" s="288" t="s">
        <v>305</v>
      </c>
      <c r="B31" s="67" t="s">
        <v>327</v>
      </c>
      <c r="C31" s="289"/>
    </row>
    <row r="32" spans="1:3">
      <c r="A32" s="290" t="s">
        <v>308</v>
      </c>
      <c r="B32" s="68" t="s">
        <v>328</v>
      </c>
      <c r="C32" s="291"/>
    </row>
    <row r="33" spans="1:3" ht="13.8" thickBot="1">
      <c r="A33" s="292" t="s">
        <v>310</v>
      </c>
      <c r="B33" s="69" t="s">
        <v>329</v>
      </c>
      <c r="C33" s="293"/>
    </row>
    <row r="34" spans="1:3">
      <c r="A34" s="288" t="s">
        <v>305</v>
      </c>
      <c r="B34" s="67" t="s">
        <v>330</v>
      </c>
      <c r="C34" s="289"/>
    </row>
    <row r="35" spans="1:3">
      <c r="A35" s="290" t="s">
        <v>308</v>
      </c>
      <c r="B35" s="68" t="s">
        <v>331</v>
      </c>
      <c r="C35" s="294"/>
    </row>
    <row r="36" spans="1:3" ht="13.8" thickBot="1">
      <c r="A36" s="292" t="s">
        <v>310</v>
      </c>
      <c r="B36" s="69" t="s">
        <v>332</v>
      </c>
      <c r="C36" s="293"/>
    </row>
    <row r="37" spans="1:3">
      <c r="A37" s="288" t="s">
        <v>333</v>
      </c>
      <c r="B37" s="67" t="s">
        <v>334</v>
      </c>
      <c r="C37" s="289"/>
    </row>
    <row r="38" spans="1:3">
      <c r="A38" s="290" t="s">
        <v>308</v>
      </c>
      <c r="B38" s="68" t="s">
        <v>335</v>
      </c>
      <c r="C38" s="291"/>
    </row>
    <row r="39" spans="1:3" ht="13.8" thickBot="1">
      <c r="A39" s="292" t="s">
        <v>310</v>
      </c>
      <c r="B39" s="69" t="s">
        <v>336</v>
      </c>
      <c r="C39" s="295"/>
    </row>
    <row r="40" spans="1:3">
      <c r="A40" s="288" t="s">
        <v>305</v>
      </c>
      <c r="B40" s="67" t="s">
        <v>337</v>
      </c>
      <c r="C40" s="289"/>
    </row>
    <row r="41" spans="1:3">
      <c r="A41" s="290" t="s">
        <v>308</v>
      </c>
      <c r="B41" s="68" t="s">
        <v>338</v>
      </c>
      <c r="C41" s="291"/>
    </row>
    <row r="42" spans="1:3" ht="13.8" thickBot="1">
      <c r="A42" s="292" t="s">
        <v>310</v>
      </c>
      <c r="B42" s="69" t="s">
        <v>339</v>
      </c>
      <c r="C42" s="293"/>
    </row>
  </sheetData>
  <sheetProtection selectLockedCells="1"/>
  <mergeCells count="3">
    <mergeCell ref="C13:C15"/>
    <mergeCell ref="B4:C4"/>
    <mergeCell ref="A2:C2"/>
  </mergeCells>
  <phoneticPr fontId="19"/>
  <conditionalFormatting sqref="A10:C12">
    <cfRule type="expression" dxfId="336" priority="2">
      <formula>#REF!=TRUE</formula>
    </cfRule>
  </conditionalFormatting>
  <conditionalFormatting sqref="B4:C4">
    <cfRule type="cellIs" dxfId="335" priority="1" operator="equal">
      <formula>0</formula>
    </cfRule>
  </conditionalFormatting>
  <hyperlinks>
    <hyperlink ref="B14" location="'訓練経費内訳票-2001'!A1" display="訓練経費内訳票-2001" xr:uid="{9663AC1A-D573-4E81-944C-89BA394C282D}"/>
    <hyperlink ref="B15" location="'講座運営管理状況_講師等経歴書-2001'!A1" display="講座運営管理状況調査票_講師等経歴書-2001" xr:uid="{C37C2321-C387-44B5-98CD-3484B5988652}"/>
    <hyperlink ref="B12" location="施設別教育訓練講座票!A1" display="施設別教育訓練講座票" xr:uid="{222E7D75-3482-430F-BF20-A70552476BD2}"/>
    <hyperlink ref="B10" location="'申請書・総括票（共通）'!A1" display="'申請書・総括票（共通）'!A1" xr:uid="{89DBD639-47C9-43C6-895C-3FEA08BB985B}"/>
    <hyperlink ref="B11" location="'総括票（専門実践教育訓練給付金）'!A1" display="'総括票（専門実践教育訓練給付金）'!A1" xr:uid="{B37F49F3-7AFD-4C45-9524-AAD009A95971}"/>
    <hyperlink ref="B16" location="個票ｰ2002!A1" display="個票-2002" xr:uid="{02B2B0EF-7EB3-44C4-B850-3CF2256E16E2}"/>
    <hyperlink ref="B19" location="個票ｰ2003!A1" display="個票-2003" xr:uid="{7BA481D3-C854-4EB2-9DF4-683F62453461}"/>
    <hyperlink ref="B22" location="個票ｰ2004!A1" display="個票-2004" xr:uid="{D230B1B5-C452-4F96-BCD8-E92BA901986F}"/>
    <hyperlink ref="B25" location="個票ｰ2005!A1" display="個票-2005" xr:uid="{53220705-EE52-489E-A8E3-4AA001148C31}"/>
    <hyperlink ref="B17" location="'訓練経費内訳票-2002'!A1" display="訓練経費内訳票-2002" xr:uid="{A41900D8-2F55-4292-A7F0-4B26FED4D24E}"/>
    <hyperlink ref="B20" location="'訓練経費内訳票-2003'!A1" display="訓練経費内訳票-2003" xr:uid="{A01FD3EE-5F29-4EE8-AE53-D073C64049F1}"/>
    <hyperlink ref="B23" location="'訓練経費内訳票-2004'!A1" display="訓練経費内訳票-2004" xr:uid="{58114EDE-1722-4868-8281-A52C43A10C24}"/>
    <hyperlink ref="B26" location="'訓練経費内訳票-2005'!A1" display="訓練経費内訳票-2005" xr:uid="{FE89C69F-6CB6-4CBC-84E7-3AE12F272237}"/>
    <hyperlink ref="B18" location="'講座運営管理状況_講師等経歴書-2002'!A1" display="講座運営管理状況調査票_講師等経歴書-2002" xr:uid="{737833FE-0BB5-4B3A-BAA4-A94655BBAB5F}"/>
    <hyperlink ref="B21" location="'講座運営管理状況_講師等経歴書-2003'!A1" display="講座運営管理状況調査票_講師等経歴書-2003" xr:uid="{79964309-200A-4C8A-996B-A98C0FE5937C}"/>
    <hyperlink ref="B24" location="'講座運営管理状況_講師等経歴書-2004'!A1" display="講座運営管理状況調査票_講師等経歴書-2004" xr:uid="{4335C16C-9315-4647-94B5-08F8D3FC5F03}"/>
    <hyperlink ref="B27" location="'講座運営管理状況_講師等経歴書-2005'!A1" display="講座運営管理状況調査票_講師等経歴書-2005" xr:uid="{7DFC8501-9A29-4D36-B9BE-C93E3E1B8A1F}"/>
    <hyperlink ref="B13" location="個票ｰ2001!A1" display="個票-2001" xr:uid="{C03B023F-BA60-4BD7-98C1-BA762C0BA454}"/>
    <hyperlink ref="B28" location="個票ｰ2006!A1" display="個票-2006" xr:uid="{C12E6101-E618-4B64-94A9-A9CD039B853E}"/>
    <hyperlink ref="B31" location="個票ｰ2007!A1" display="個票-2007" xr:uid="{33F8C1AB-A6DC-4A10-87C1-B02CC49A1E35}"/>
    <hyperlink ref="B34" location="個票ｰ2008!A1" display="個票-2008" xr:uid="{36753054-6966-4EE0-AE3F-94F90CD52941}"/>
    <hyperlink ref="B37" location="個票ｰ2009!A1" display="個票-2009" xr:uid="{A6E507BF-078F-4C03-97F8-E0FE66E0D67D}"/>
    <hyperlink ref="B40" location="個票ｰ2010!A1" display="個票-2010" xr:uid="{19D05CA3-68D5-4481-AF0D-ECDF819CCAC3}"/>
    <hyperlink ref="B29" location="'訓練経費内訳票-2006'!A1" display="訓練経費内訳票-2006" xr:uid="{873939B1-16F5-4D04-AC8D-BDB0DF35F302}"/>
    <hyperlink ref="B32" location="'訓練経費内訳票-2007'!A1" display="訓練経費内訳票-2007" xr:uid="{7BD5FC39-65CA-4198-A5F9-05844CB2C431}"/>
    <hyperlink ref="B35" location="'訓練経費内訳票-2008'!A1" display="訓練経費内訳票-2008" xr:uid="{7474ECD8-D2D9-4AB2-9892-D090C2D2C8AC}"/>
    <hyperlink ref="B38" location="'訓練経費内訳票-2009'!A1" display="訓練経費内訳票-2009" xr:uid="{26AFB20E-5D8D-43BC-A12C-D8D4DB7418F1}"/>
    <hyperlink ref="B41" location="'訓練経費内訳票-2010'!A1" display="訓練経費内訳票-2010" xr:uid="{5FE29DF4-2374-4245-A668-7313F243225C}"/>
    <hyperlink ref="B30" location="'講座運営管理状況_講師等経歴書-2006'!A1" display="講座運営管理状況調査票_講師等経歴書-2006" xr:uid="{30D3955A-6764-4A6E-8D7D-1FBF5C38D6A2}"/>
    <hyperlink ref="B33" location="'講座運営管理状況_講師等経歴書-2007'!A1" display="講座運営管理状況調査票_講師等経歴書-2007" xr:uid="{ECEF5AE6-2E1F-4564-A952-202A1F32BCED}"/>
    <hyperlink ref="B36" location="'講座運営管理状況_講師等経歴書-2008'!A1" display="講座運営管理状況調査票_講師等経歴書-2008" xr:uid="{D073F817-23DB-4CAC-A313-D15BA20B0158}"/>
    <hyperlink ref="B39" location="'講座運営管理状況_講師等経歴書-2009'!A1" display="講座運営管理状況調査票_講師等経歴書-2009" xr:uid="{2EC4A019-9512-401E-A2D5-5F3A8990E92C}"/>
    <hyperlink ref="B42" location="'講座運営管理状況_講師等経歴書-2010'!A1" display="講座運営管理状況調査票_講師等経歴書-2010" xr:uid="{C38DFF02-E2D5-4332-B321-B584FD748360}"/>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EFC4-3E11-482A-A370-25FB4F7A2ABE}">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'申請書・総括票（共通）'!D47</f>
        <v>0</v>
      </c>
      <c r="D8" s="1844"/>
      <c r="E8" s="1844"/>
      <c r="F8" s="1735"/>
      <c r="G8" s="166" t="s">
        <v>508</v>
      </c>
      <c r="H8" s="1740">
        <f>'申請書・総括票（共通）'!A47</f>
        <v>2006</v>
      </c>
      <c r="I8" s="1845"/>
      <c r="J8" s="1742"/>
      <c r="K8" s="167"/>
    </row>
    <row r="9" spans="1:11" s="3" customFormat="1" ht="26.25" customHeight="1">
      <c r="A9" s="1738"/>
      <c r="B9" s="1739"/>
      <c r="C9" s="1733"/>
      <c r="D9" s="1844"/>
      <c r="E9" s="1844"/>
      <c r="F9" s="1735"/>
      <c r="G9" s="168" t="s">
        <v>818</v>
      </c>
      <c r="H9" s="1740">
        <f>'申請書・総括票（共通）'!B47</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232"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92" t="s">
        <v>833</v>
      </c>
      <c r="C23" s="1893"/>
      <c r="D23" s="1894"/>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888" t="s">
        <v>842</v>
      </c>
      <c r="C38" s="1889">
        <f>'申請書・総括票（共通）'!D47</f>
        <v>0</v>
      </c>
      <c r="D38" s="1890"/>
      <c r="E38" s="1890"/>
      <c r="F38" s="1891"/>
      <c r="G38" s="166" t="s">
        <v>508</v>
      </c>
      <c r="H38" s="1660">
        <f>'申請書・総括票（共通）'!A47</f>
        <v>2006</v>
      </c>
      <c r="I38" s="1838"/>
      <c r="J38" s="1807"/>
    </row>
    <row r="39" spans="1:26" ht="27.75" customHeight="1">
      <c r="B39" s="1800"/>
      <c r="C39" s="1804"/>
      <c r="D39" s="1805"/>
      <c r="E39" s="1805"/>
      <c r="F39" s="1806"/>
      <c r="G39" s="168" t="s">
        <v>818</v>
      </c>
      <c r="H39" s="1808">
        <f>'申請書・総括票（共通）'!B47</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個票ｰ2006!B234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個票ｰ2006!B235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個票ｰ2006!B238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個票ｰ2006!B239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個票ｰ2006!B240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個票ｰ2006!B241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個票ｰ2006!B242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個票ｰ2006!B243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個票ｰ2006!B244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個票ｰ2006!B245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個票ｰ2006!B246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個票ｰ2006!B247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136" priority="7" operator="equal">
      <formula>0</formula>
    </cfRule>
  </conditionalFormatting>
  <conditionalFormatting sqref="E25:J27">
    <cfRule type="expression" dxfId="135" priority="1">
      <formula>$H$23="含んでいない"</formula>
    </cfRule>
  </conditionalFormatting>
  <conditionalFormatting sqref="F28:J28">
    <cfRule type="expression" dxfId="134" priority="2">
      <formula>$E$27="○"</formula>
    </cfRule>
  </conditionalFormatting>
  <conditionalFormatting sqref="H3:K3">
    <cfRule type="cellIs" dxfId="133" priority="6" operator="equal">
      <formula>0</formula>
    </cfRule>
  </conditionalFormatting>
  <conditionalFormatting sqref="H32:K32">
    <cfRule type="cellIs" dxfId="132" priority="5" operator="equal">
      <formula>0</formula>
    </cfRule>
  </conditionalFormatting>
  <dataValidations count="10">
    <dataValidation type="list" allowBlank="1" showInputMessage="1" showErrorMessage="1" sqref="B73:J73 B106:J106 B142:J142 B175:J175 B207:J207 B239:J239 B272:J272 B304:J304 B336:J336 B369:J369 B401:J401 B433:J433" xr:uid="{3AC00C04-102F-46DA-B10C-03FE8AA1418C}">
      <formula1>"はい（いずれにも該当しない）,いいえ（いずれかに該当する）"</formula1>
    </dataValidation>
    <dataValidation type="list" allowBlank="1" showInputMessage="1" showErrorMessage="1" sqref="E21:J21" xr:uid="{48F2F574-8DF5-4D0C-8C89-FFCC737C80D6}">
      <formula1>"全員に支援を行っている,一部に支援を行っている,支援を行っていない"</formula1>
    </dataValidation>
    <dataValidation type="list" allowBlank="1" showInputMessage="1" showErrorMessage="1" sqref="E19:J19" xr:uid="{15527D95-ACB7-4303-81C4-F948E916B00B}">
      <formula1>"全員に伝えている,一部に伝えている,伝えていない"</formula1>
    </dataValidation>
    <dataValidation type="list" allowBlank="1" showInputMessage="1" showErrorMessage="1" sqref="E17:J17" xr:uid="{5C66DFE7-E1FC-443D-B989-F724FB201DE5}">
      <formula1>"全員の評価を行っている,一部の評価を行っている,評価を行っていない"</formula1>
    </dataValidation>
    <dataValidation type="list" allowBlank="1" showInputMessage="1" showErrorMessage="1" sqref="E16:J16" xr:uid="{11913DB4-C7A1-4233-AFB8-639A1BEDB56C}">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58AEB5EE-3381-4C06-A1EE-DCB9FB066A69}"/>
    <dataValidation allowBlank="1" showInputMessage="1" showErrorMessage="1" prompt="直近の職歴について、所属だけではなく「担当分野」も記載。" sqref="F60:J63 F93:J96 F129:J132 F162:J165" xr:uid="{5546FF58-4742-403E-ACD9-B7A45331D4FD}"/>
    <dataValidation allowBlank="1" showInputMessage="1" showErrorMessage="1" prompt="これまでの講師歴について、所属だけでなく「担当分野」まで記載。" sqref="F87:J91 F123:J127 F156:J160" xr:uid="{606E203D-8FF3-496D-A84A-3AFFF9EDA981}"/>
    <dataValidation type="list" allowBlank="1" showInputMessage="1" showErrorMessage="1" sqref="H23:J23" xr:uid="{22FAD22D-0CFE-47D7-958A-D53B6B77D3C4}">
      <formula1>"含んでいる,含んでいない"</formula1>
    </dataValidation>
    <dataValidation type="list" allowBlank="1" showInputMessage="1" showErrorMessage="1" sqref="E25:E27" xr:uid="{09C56911-2D5A-44A3-8FAB-47081A92CC0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3958-0855-486A-8C1F-9DB3059B4420}">
  <sheetPr>
    <pageSetUpPr fitToPage="1"/>
  </sheetPr>
  <dimension ref="A1:XFD358"/>
  <sheetViews>
    <sheetView showGridLines="0" view="pageBreakPreview" zoomScale="85" zoomScaleNormal="100" zoomScaleSheetLayoutView="85" workbookViewId="0">
      <selection activeCell="Q81" sqref="Q81:R81"/>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'申請書・総括票（共通）'!D48</f>
        <v>0</v>
      </c>
      <c r="D8" s="1389"/>
      <c r="E8" s="1389"/>
      <c r="F8" s="1389"/>
      <c r="G8" s="1389"/>
      <c r="H8" s="1389"/>
      <c r="I8" s="1389"/>
      <c r="J8" s="1389"/>
      <c r="K8" s="1389"/>
      <c r="L8" s="1389"/>
      <c r="M8" s="1389"/>
      <c r="N8" s="1053" t="s">
        <v>508</v>
      </c>
      <c r="O8" s="1053"/>
      <c r="P8" s="1390">
        <f>'申請書・総括票（共通）'!A48</f>
        <v>2007</v>
      </c>
      <c r="Q8" s="1390"/>
      <c r="R8" s="1390"/>
    </row>
    <row r="9" spans="1:33" ht="36.75" customHeight="1">
      <c r="A9" s="1392" t="s">
        <v>1020</v>
      </c>
      <c r="B9" s="1393"/>
      <c r="C9" s="1394">
        <f>'申請書・総括票（共通）'!B48</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893</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IF(COUNTIF(ロール対応表ｰ2007!$D$58:$S$58,F52)=0,"【ERROR正しいロールを選択してください】","")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IF(COUNTIF(ロール対応表ｰ2007!$D$59:$S$59,F54)=0,"【ERROR正しいロールを選択してください】","")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992</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894</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 r="A169" s="1205" t="s">
        <v>587</v>
      </c>
      <c r="B169" s="1205"/>
      <c r="C169" s="1205"/>
      <c r="D169" s="1205"/>
      <c r="E169" s="1205"/>
      <c r="F169" s="1205"/>
      <c r="G169" s="1205"/>
      <c r="H169" s="1205"/>
      <c r="I169" s="1205"/>
      <c r="J169" s="1205"/>
      <c r="K169" s="1206"/>
      <c r="L169" s="1209">
        <f>SUM(L79:M168)</f>
        <v>0</v>
      </c>
      <c r="M169" s="1210"/>
      <c r="N169" s="948" t="str">
        <f>IF(ロール対応表ｰ2007!$T$57=0,"","「ロール対応表」シートと一致していないスキル項目があります")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YKnw8meog50R0ahIi259RkoSNX5UDZJWbZPgULFU3tVGcfyOchxC3tuLRc9UENi6VDzB13N3zqa5hPo55EShXg==" saltValue="UvQAOk4Q+2EJ2MHLuKypcQ==" spinCount="100000" sheet="1" formatCells="0" formatRows="0" insertRows="0" selectLockedCells="1"/>
  <mergeCells count="708">
    <mergeCell ref="M14:N14"/>
    <mergeCell ref="A13:D13"/>
    <mergeCell ref="E13:R13"/>
    <mergeCell ref="O1:R1"/>
    <mergeCell ref="O2:R2"/>
    <mergeCell ref="O3:R3"/>
    <mergeCell ref="A5:R5"/>
    <mergeCell ref="A7:B7"/>
    <mergeCell ref="C7:R7"/>
    <mergeCell ref="A8:B8"/>
    <mergeCell ref="C8:M8"/>
    <mergeCell ref="N8:O8"/>
    <mergeCell ref="P8:R8"/>
    <mergeCell ref="O14:R14"/>
    <mergeCell ref="A9:B9"/>
    <mergeCell ref="C9:I9"/>
    <mergeCell ref="J9:K9"/>
    <mergeCell ref="L9:R9"/>
    <mergeCell ref="A15:D18"/>
    <mergeCell ref="F15:H15"/>
    <mergeCell ref="E16:E18"/>
    <mergeCell ref="F16:H16"/>
    <mergeCell ref="F17:H17"/>
    <mergeCell ref="F18:H18"/>
    <mergeCell ref="A14:D14"/>
    <mergeCell ref="I14:L14"/>
    <mergeCell ref="F14:H14"/>
    <mergeCell ref="I15:L16"/>
    <mergeCell ref="P23:R23"/>
    <mergeCell ref="F23:G23"/>
    <mergeCell ref="N23:O23"/>
    <mergeCell ref="A19:D20"/>
    <mergeCell ref="A21:D21"/>
    <mergeCell ref="E21:H21"/>
    <mergeCell ref="A22:D22"/>
    <mergeCell ref="E22:G22"/>
    <mergeCell ref="I22:L22"/>
    <mergeCell ref="M22:N22"/>
    <mergeCell ref="O22:R22"/>
    <mergeCell ref="A23:D25"/>
    <mergeCell ref="I23:L25"/>
    <mergeCell ref="F24:G24"/>
    <mergeCell ref="N24:O24"/>
    <mergeCell ref="P24:R24"/>
    <mergeCell ref="F25:G25"/>
    <mergeCell ref="N25:O25"/>
    <mergeCell ref="P25:R25"/>
    <mergeCell ref="A50:D54"/>
    <mergeCell ref="E50:R51"/>
    <mergeCell ref="F52:R52"/>
    <mergeCell ref="E33:H33"/>
    <mergeCell ref="I33:L33"/>
    <mergeCell ref="M33:P33"/>
    <mergeCell ref="E34:H34"/>
    <mergeCell ref="I34:L34"/>
    <mergeCell ref="M34:P34"/>
    <mergeCell ref="E53:R53"/>
    <mergeCell ref="F54:R54"/>
    <mergeCell ref="A37:D37"/>
    <mergeCell ref="E37:R37"/>
    <mergeCell ref="A40:R40"/>
    <mergeCell ref="A41:R41"/>
    <mergeCell ref="A42:R44"/>
    <mergeCell ref="A45:R45"/>
    <mergeCell ref="A47:C48"/>
    <mergeCell ref="D47:R48"/>
    <mergeCell ref="A49:R49"/>
    <mergeCell ref="K73:R73"/>
    <mergeCell ref="E67:R67"/>
    <mergeCell ref="E64:R64"/>
    <mergeCell ref="A55:D61"/>
    <mergeCell ref="E55:O55"/>
    <mergeCell ref="P55:R55"/>
    <mergeCell ref="E56:R56"/>
    <mergeCell ref="F59:R59"/>
    <mergeCell ref="F60:R60"/>
    <mergeCell ref="F61:R61"/>
    <mergeCell ref="A64:D65"/>
    <mergeCell ref="F65:R65"/>
    <mergeCell ref="A66:D67"/>
    <mergeCell ref="F57:R57"/>
    <mergeCell ref="F58:R58"/>
    <mergeCell ref="E66:R66"/>
    <mergeCell ref="A68:D72"/>
    <mergeCell ref="E68:R68"/>
    <mergeCell ref="E69:G69"/>
    <mergeCell ref="H69:R69"/>
    <mergeCell ref="E70:R70"/>
    <mergeCell ref="E71:G71"/>
    <mergeCell ref="H71:R71"/>
    <mergeCell ref="E72:R72"/>
    <mergeCell ref="A85:A90"/>
    <mergeCell ref="B85:F90"/>
    <mergeCell ref="G85:K90"/>
    <mergeCell ref="L85:M89"/>
    <mergeCell ref="N85:N90"/>
    <mergeCell ref="O85:O90"/>
    <mergeCell ref="Q78:R78"/>
    <mergeCell ref="S78:T78"/>
    <mergeCell ref="Q79:R79"/>
    <mergeCell ref="S79:T79"/>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Q92:R92"/>
    <mergeCell ref="S92:T92"/>
    <mergeCell ref="Q93:R93"/>
    <mergeCell ref="S93:T93"/>
    <mergeCell ref="Q98:R98"/>
    <mergeCell ref="S98:T98"/>
    <mergeCell ref="Q99:R99"/>
    <mergeCell ref="S99:T99"/>
    <mergeCell ref="Q82:R82"/>
    <mergeCell ref="S82:T82"/>
    <mergeCell ref="Q88:R88"/>
    <mergeCell ref="S88:T88"/>
    <mergeCell ref="S95:T95"/>
    <mergeCell ref="Q96:R96"/>
    <mergeCell ref="S96:T96"/>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6:R116"/>
    <mergeCell ref="S116:T116"/>
    <mergeCell ref="Q117:R117"/>
    <mergeCell ref="S117:T117"/>
    <mergeCell ref="Q122:R122"/>
    <mergeCell ref="S122:T122"/>
    <mergeCell ref="Q123:R123"/>
    <mergeCell ref="S123:T123"/>
    <mergeCell ref="Q106:R106"/>
    <mergeCell ref="S106:T106"/>
    <mergeCell ref="Q112:R112"/>
    <mergeCell ref="S112:T112"/>
    <mergeCell ref="Q111:R111"/>
    <mergeCell ref="S111:T111"/>
    <mergeCell ref="P157:P162"/>
    <mergeCell ref="Q149:R149"/>
    <mergeCell ref="S149:T149"/>
    <mergeCell ref="N133:N138"/>
    <mergeCell ref="Q125:R125"/>
    <mergeCell ref="S125:T125"/>
    <mergeCell ref="Q126:R126"/>
    <mergeCell ref="S126:T126"/>
    <mergeCell ref="Q127:R127"/>
    <mergeCell ref="S127:T127"/>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N145:N150"/>
    <mergeCell ref="O145:O150"/>
    <mergeCell ref="Q143:R143"/>
    <mergeCell ref="S143:T143"/>
    <mergeCell ref="Q144:R144"/>
    <mergeCell ref="S144:T144"/>
    <mergeCell ref="Q145:R145"/>
    <mergeCell ref="S145:T145"/>
    <mergeCell ref="Q146:R146"/>
    <mergeCell ref="S146:T146"/>
    <mergeCell ref="Q147:R147"/>
    <mergeCell ref="S147:T147"/>
    <mergeCell ref="P145:P150"/>
    <mergeCell ref="Q157:R157"/>
    <mergeCell ref="S157:T157"/>
    <mergeCell ref="Q152:R152"/>
    <mergeCell ref="S152:T152"/>
    <mergeCell ref="Q153:R153"/>
    <mergeCell ref="S153:T153"/>
    <mergeCell ref="V157:Z162"/>
    <mergeCell ref="Q142:R142"/>
    <mergeCell ref="S142:T142"/>
    <mergeCell ref="Q148:R148"/>
    <mergeCell ref="S148:T148"/>
    <mergeCell ref="Q158:R158"/>
    <mergeCell ref="S158:T158"/>
    <mergeCell ref="Q159:R159"/>
    <mergeCell ref="S159:T159"/>
    <mergeCell ref="S161:T161"/>
    <mergeCell ref="Q162:R162"/>
    <mergeCell ref="S162:T162"/>
    <mergeCell ref="V145:Z150"/>
    <mergeCell ref="A196:D196"/>
    <mergeCell ref="E196:R196"/>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190:R190"/>
    <mergeCell ref="A210:D211"/>
    <mergeCell ref="E210:R210"/>
    <mergeCell ref="E211:R211"/>
    <mergeCell ref="A214:R215"/>
    <mergeCell ref="A218:D218"/>
    <mergeCell ref="E218:R218"/>
    <mergeCell ref="A216:D216"/>
    <mergeCell ref="E216:R216"/>
    <mergeCell ref="A217:D217"/>
    <mergeCell ref="E217:R217"/>
    <mergeCell ref="A239:A240"/>
    <mergeCell ref="B239:D240"/>
    <mergeCell ref="E239:J240"/>
    <mergeCell ref="K239:R240"/>
    <mergeCell ref="A228:D228"/>
    <mergeCell ref="E228:R228"/>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29:D229"/>
    <mergeCell ref="E229:R229"/>
    <mergeCell ref="B243:D243"/>
    <mergeCell ref="E243:J243"/>
    <mergeCell ref="K243:R243"/>
    <mergeCell ref="B244:D244"/>
    <mergeCell ref="E244:J244"/>
    <mergeCell ref="K244:R244"/>
    <mergeCell ref="B241:D241"/>
    <mergeCell ref="E241:J241"/>
    <mergeCell ref="K241:R241"/>
    <mergeCell ref="B242:D242"/>
    <mergeCell ref="E242:J242"/>
    <mergeCell ref="K242:R242"/>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L254:N254"/>
    <mergeCell ref="A255:K255"/>
    <mergeCell ref="L255:N255"/>
    <mergeCell ref="A253:N253"/>
    <mergeCell ref="A256:K256"/>
    <mergeCell ref="L256:N256"/>
    <mergeCell ref="A257:K257"/>
    <mergeCell ref="L257:N257"/>
    <mergeCell ref="A293:D294"/>
    <mergeCell ref="E293:S294"/>
    <mergeCell ref="J281:J282"/>
    <mergeCell ref="A283:F284"/>
    <mergeCell ref="G283:I284"/>
    <mergeCell ref="J283:J284"/>
    <mergeCell ref="A259:K259"/>
    <mergeCell ref="L259:N259"/>
    <mergeCell ref="A258:K258"/>
    <mergeCell ref="L258:N258"/>
    <mergeCell ref="A260:E261"/>
    <mergeCell ref="A265:E265"/>
    <mergeCell ref="A266:E267"/>
    <mergeCell ref="A254:K254"/>
    <mergeCell ref="A285:F286"/>
    <mergeCell ref="G285:I286"/>
    <mergeCell ref="A295:D296"/>
    <mergeCell ref="E295:S296"/>
    <mergeCell ref="A273:F274"/>
    <mergeCell ref="G273:I274"/>
    <mergeCell ref="J273:J274"/>
    <mergeCell ref="A275:F276"/>
    <mergeCell ref="G275:I276"/>
    <mergeCell ref="J275:J276"/>
    <mergeCell ref="A277:F278"/>
    <mergeCell ref="G277:I278"/>
    <mergeCell ref="J277:J278"/>
    <mergeCell ref="M267:Y277"/>
    <mergeCell ref="A269:F270"/>
    <mergeCell ref="G269:I270"/>
    <mergeCell ref="J269:J270"/>
    <mergeCell ref="A271:F272"/>
    <mergeCell ref="G271:I272"/>
    <mergeCell ref="J271:J272"/>
    <mergeCell ref="K278:P279"/>
    <mergeCell ref="A279:F280"/>
    <mergeCell ref="G279:I280"/>
    <mergeCell ref="J279:J280"/>
    <mergeCell ref="A281:F282"/>
    <mergeCell ref="G281:I282"/>
    <mergeCell ref="T327:Z330"/>
    <mergeCell ref="E316:F316"/>
    <mergeCell ref="A309:D310"/>
    <mergeCell ref="E309:S310"/>
    <mergeCell ref="A311:XFD311"/>
    <mergeCell ref="A312:S312"/>
    <mergeCell ref="A313:S313"/>
    <mergeCell ref="A314:F315"/>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50:D355"/>
    <mergeCell ref="E350:S351"/>
    <mergeCell ref="E352:S355"/>
    <mergeCell ref="E330:S332"/>
    <mergeCell ref="E333:S335"/>
    <mergeCell ref="A320:D323"/>
    <mergeCell ref="E320:F321"/>
    <mergeCell ref="G320:S321"/>
    <mergeCell ref="E322:F323"/>
    <mergeCell ref="G322:M323"/>
    <mergeCell ref="N322:S323"/>
    <mergeCell ref="A325:G326"/>
    <mergeCell ref="A327:D329"/>
    <mergeCell ref="B330:D332"/>
    <mergeCell ref="A333:D335"/>
    <mergeCell ref="B336:D338"/>
    <mergeCell ref="E336:S338"/>
    <mergeCell ref="E327:S329"/>
    <mergeCell ref="A339:D341"/>
    <mergeCell ref="E339:K341"/>
    <mergeCell ref="L339:L341"/>
    <mergeCell ref="M339:S340"/>
    <mergeCell ref="A342:D343"/>
    <mergeCell ref="E342:K343"/>
    <mergeCell ref="L342:L343"/>
    <mergeCell ref="A344:D349"/>
    <mergeCell ref="E344:S345"/>
    <mergeCell ref="E346:S349"/>
    <mergeCell ref="G316:M316"/>
    <mergeCell ref="E317:F318"/>
    <mergeCell ref="A316:D319"/>
    <mergeCell ref="N316:S317"/>
    <mergeCell ref="G317:M318"/>
    <mergeCell ref="N318:S319"/>
    <mergeCell ref="E319:F319"/>
    <mergeCell ref="G319:M319"/>
    <mergeCell ref="J285:J286"/>
    <mergeCell ref="A289:G290"/>
    <mergeCell ref="A291:D292"/>
    <mergeCell ref="M15:R16"/>
    <mergeCell ref="A38:R38"/>
    <mergeCell ref="Q137:R137"/>
    <mergeCell ref="S137:T137"/>
    <mergeCell ref="Q138:R138"/>
    <mergeCell ref="S138:T138"/>
    <mergeCell ref="Q139:R139"/>
    <mergeCell ref="Q188:R188"/>
    <mergeCell ref="E189:R189"/>
    <mergeCell ref="A179:O179"/>
    <mergeCell ref="A180:D181"/>
    <mergeCell ref="E180:E181"/>
    <mergeCell ref="F180:R180"/>
    <mergeCell ref="F181:R181"/>
    <mergeCell ref="Q164:R164"/>
    <mergeCell ref="S164:T164"/>
    <mergeCell ref="Q165:R165"/>
    <mergeCell ref="S165:T165"/>
    <mergeCell ref="Q160:R160"/>
    <mergeCell ref="S160:T160"/>
    <mergeCell ref="Q161:R161"/>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A77:AC78"/>
    <mergeCell ref="A79:A84"/>
    <mergeCell ref="B79:F84"/>
    <mergeCell ref="G79:K84"/>
    <mergeCell ref="L79:M83"/>
    <mergeCell ref="N79:N84"/>
    <mergeCell ref="O79:O84"/>
    <mergeCell ref="P79:P84"/>
    <mergeCell ref="V79:Z84"/>
    <mergeCell ref="AA79:AC84"/>
    <mergeCell ref="A76:Z76"/>
    <mergeCell ref="A77:A78"/>
    <mergeCell ref="B77:F78"/>
    <mergeCell ref="G77:K78"/>
    <mergeCell ref="L77:M78"/>
    <mergeCell ref="N77:N78"/>
    <mergeCell ref="O77:O78"/>
    <mergeCell ref="P77:P78"/>
    <mergeCell ref="Q77:U77"/>
    <mergeCell ref="V77:Z78"/>
    <mergeCell ref="A73:D73"/>
    <mergeCell ref="E73:H73"/>
    <mergeCell ref="I73:J73"/>
    <mergeCell ref="P85:P90"/>
    <mergeCell ref="V85:Z90"/>
    <mergeCell ref="AA85:AC90"/>
    <mergeCell ref="A91:A96"/>
    <mergeCell ref="B91:F96"/>
    <mergeCell ref="G91:K96"/>
    <mergeCell ref="L91:M95"/>
    <mergeCell ref="N91:N96"/>
    <mergeCell ref="O91:O96"/>
    <mergeCell ref="P91:P96"/>
    <mergeCell ref="V91:Z96"/>
    <mergeCell ref="AA91:AC96"/>
    <mergeCell ref="Q94:R94"/>
    <mergeCell ref="S94:T94"/>
    <mergeCell ref="Q89:R89"/>
    <mergeCell ref="S89:T89"/>
    <mergeCell ref="Q90:R90"/>
    <mergeCell ref="S90:T90"/>
    <mergeCell ref="Q91:R91"/>
    <mergeCell ref="S91:T91"/>
    <mergeCell ref="Q95:R95"/>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100:R100"/>
    <mergeCell ref="S100:T100"/>
    <mergeCell ref="A97:A102"/>
    <mergeCell ref="B97:F102"/>
    <mergeCell ref="G97:K102"/>
    <mergeCell ref="L97:M101"/>
    <mergeCell ref="N97:N102"/>
    <mergeCell ref="O97:O102"/>
    <mergeCell ref="Q97:R97"/>
    <mergeCell ref="S97:T97"/>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P121:P126"/>
    <mergeCell ref="V121:Z126"/>
    <mergeCell ref="AA121:AC126"/>
    <mergeCell ref="A127:A132"/>
    <mergeCell ref="B127:F132"/>
    <mergeCell ref="G127:K132"/>
    <mergeCell ref="L127:M131"/>
    <mergeCell ref="N127:N132"/>
    <mergeCell ref="O127:O132"/>
    <mergeCell ref="P127:P132"/>
    <mergeCell ref="V127:Z132"/>
    <mergeCell ref="AA127:AC132"/>
    <mergeCell ref="Q130:R130"/>
    <mergeCell ref="S130:T130"/>
    <mergeCell ref="Q124:R124"/>
    <mergeCell ref="S124:T124"/>
    <mergeCell ref="A121:A126"/>
    <mergeCell ref="B121:F126"/>
    <mergeCell ref="G121:K126"/>
    <mergeCell ref="L121:M125"/>
    <mergeCell ref="S121:T121"/>
    <mergeCell ref="N121:N126"/>
    <mergeCell ref="O121:O126"/>
    <mergeCell ref="Q121:R121"/>
    <mergeCell ref="O133:O138"/>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S139:T139"/>
    <mergeCell ref="A133:A138"/>
    <mergeCell ref="B133:F138"/>
    <mergeCell ref="G133:K138"/>
    <mergeCell ref="L133:M137"/>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Q150:R150"/>
    <mergeCell ref="S150:T150"/>
    <mergeCell ref="Q151:R151"/>
    <mergeCell ref="S151:T151"/>
    <mergeCell ref="Q155:R155"/>
    <mergeCell ref="S155:T155"/>
    <mergeCell ref="Q156:R156"/>
    <mergeCell ref="S156:T156"/>
    <mergeCell ref="A145:A150"/>
    <mergeCell ref="B145:F150"/>
    <mergeCell ref="G145:K150"/>
    <mergeCell ref="L145:M149"/>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3:R163"/>
    <mergeCell ref="S163:T163"/>
    <mergeCell ref="A157:A162"/>
    <mergeCell ref="B157:F162"/>
    <mergeCell ref="G157:K162"/>
    <mergeCell ref="L157:M161"/>
    <mergeCell ref="N157:N162"/>
    <mergeCell ref="O157:O162"/>
    <mergeCell ref="A219:D219"/>
    <mergeCell ref="E219:R219"/>
    <mergeCell ref="A169:K170"/>
    <mergeCell ref="L169:M169"/>
    <mergeCell ref="N169:AC170"/>
    <mergeCell ref="L170:M170"/>
    <mergeCell ref="A171:Z174"/>
    <mergeCell ref="A177:D177"/>
    <mergeCell ref="E177:R177"/>
    <mergeCell ref="A178:D178"/>
    <mergeCell ref="E178:R178"/>
    <mergeCell ref="E207:R207"/>
    <mergeCell ref="E204:R204"/>
    <mergeCell ref="A206:D206"/>
    <mergeCell ref="E206:H206"/>
    <mergeCell ref="I206:J206"/>
    <mergeCell ref="K206:R206"/>
    <mergeCell ref="A207:B209"/>
    <mergeCell ref="C207:D207"/>
    <mergeCell ref="C208:D209"/>
    <mergeCell ref="E208:G208"/>
    <mergeCell ref="H208:R208"/>
    <mergeCell ref="E209:G209"/>
    <mergeCell ref="H209:R209"/>
    <mergeCell ref="A197:B198"/>
    <mergeCell ref="C197:D197"/>
    <mergeCell ref="E197:R197"/>
    <mergeCell ref="C198:D198"/>
    <mergeCell ref="E198:R198"/>
    <mergeCell ref="A202:D203"/>
    <mergeCell ref="E203:R203"/>
    <mergeCell ref="A204:D205"/>
    <mergeCell ref="E205:R205"/>
    <mergeCell ref="E202:R202"/>
    <mergeCell ref="A184:D184"/>
    <mergeCell ref="E184:R184"/>
    <mergeCell ref="A185:D185"/>
    <mergeCell ref="E185:R185"/>
    <mergeCell ref="A186:D186"/>
    <mergeCell ref="E186:G186"/>
    <mergeCell ref="H186:I186"/>
    <mergeCell ref="J186:R186"/>
    <mergeCell ref="A187:R187"/>
    <mergeCell ref="A220:D220"/>
    <mergeCell ref="E220:R220"/>
    <mergeCell ref="B221:R221"/>
    <mergeCell ref="B222:R222"/>
    <mergeCell ref="E227:F227"/>
    <mergeCell ref="G227:H227"/>
    <mergeCell ref="J227:R227"/>
    <mergeCell ref="A226:D226"/>
    <mergeCell ref="E226:R226"/>
    <mergeCell ref="A227:D227"/>
  </mergeCells>
  <phoneticPr fontId="19"/>
  <conditionalFormatting sqref="C8:C9">
    <cfRule type="cellIs" dxfId="131" priority="1" operator="equal">
      <formula>0</formula>
    </cfRule>
  </conditionalFormatting>
  <conditionalFormatting sqref="E57:R57 E58:F58 E59:R60">
    <cfRule type="expression" dxfId="130" priority="3">
      <formula>$P$55="含んでいない"</formula>
    </cfRule>
  </conditionalFormatting>
  <conditionalFormatting sqref="E194:R194">
    <cfRule type="cellIs" dxfId="129" priority="9" operator="equal">
      <formula>"自動で入力されます"</formula>
    </cfRule>
  </conditionalFormatting>
  <conditionalFormatting sqref="F181">
    <cfRule type="expression" dxfId="128" priority="10">
      <formula>"P73=""なし"""</formula>
    </cfRule>
  </conditionalFormatting>
  <conditionalFormatting sqref="F61:R61">
    <cfRule type="expression" dxfId="127" priority="5">
      <formula>$E60="○"</formula>
    </cfRule>
  </conditionalFormatting>
  <conditionalFormatting sqref="G283:I286">
    <cfRule type="cellIs" dxfId="126" priority="2" operator="equal">
      <formula>"自動で入力されます"</formula>
    </cfRule>
  </conditionalFormatting>
  <conditionalFormatting sqref="H69:R69">
    <cfRule type="cellIs" dxfId="125" priority="8" operator="equal">
      <formula>"自動で入力されます"</formula>
    </cfRule>
  </conditionalFormatting>
  <conditionalFormatting sqref="H71:R71">
    <cfRule type="cellIs" dxfId="124" priority="7" operator="equal">
      <formula>"自動で入力されます"</formula>
    </cfRule>
  </conditionalFormatting>
  <conditionalFormatting sqref="N169">
    <cfRule type="cellIs" dxfId="123" priority="6" operator="equal">
      <formula>"「ロール対応表」シートと一致していないスキル項目があります"</formula>
    </cfRule>
  </conditionalFormatting>
  <conditionalFormatting sqref="O3 C7:R7 N8:P8">
    <cfRule type="cellIs" dxfId="122" priority="27" operator="equal">
      <formula>0</formula>
    </cfRule>
  </conditionalFormatting>
  <conditionalFormatting sqref="P55:R55">
    <cfRule type="expression" priority="4">
      <formula>$P$55="含んでいない"</formula>
    </cfRule>
  </conditionalFormatting>
  <conditionalFormatting sqref="Z177">
    <cfRule type="expression" dxfId="121" priority="11">
      <formula>"P73=""なし"""</formula>
    </cfRule>
  </conditionalFormatting>
  <dataValidations count="40">
    <dataValidation type="list" allowBlank="1" showInputMessage="1" showErrorMessage="1" sqref="E73:H73" xr:uid="{B2F8829C-1423-4F8F-9724-4473140F48B5}">
      <formula1>"パンフレット,パンフレット＋ホームページ（右にURLを記載）,ホームページ（右にURLを記載）"</formula1>
    </dataValidation>
    <dataValidation type="list" allowBlank="1" showInputMessage="1" showErrorMessage="1" sqref="E206:H206" xr:uid="{D150850F-7221-4860-B9AD-A9366DC2DD18}">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9070B536-74A2-4353-9B5F-E531C5F86490}"/>
    <dataValidation type="list" allowBlank="1" showInputMessage="1" showErrorMessage="1" sqref="E186:G186" xr:uid="{4D66BF6F-ECF8-46C5-A86B-34B3DC24415E}">
      <formula1>"パンフレット,ホームページ(右にURLを記載),パンフレット+ホームページ(右にURLを記載)"</formula1>
    </dataValidation>
    <dataValidation type="list" allowBlank="1" showInputMessage="1" showErrorMessage="1" sqref="E27:R27 E65 E57:E60" xr:uid="{90CED8E2-D921-4ADB-9C5E-4916BF7E45A3}">
      <formula1>"○"</formula1>
    </dataValidation>
    <dataValidation type="list" allowBlank="1" showInputMessage="1" showErrorMessage="1" sqref="L258:N259" xr:uid="{B73F2DFF-8262-4277-81B8-356D95092A6B}">
      <formula1>"該当する,該当しない"</formula1>
    </dataValidation>
    <dataValidation type="list" allowBlank="1" showInputMessage="1" showErrorMessage="1" sqref="F16:H16" xr:uid="{EF90222F-7EEF-4BCC-BEC7-8E3F165EC825}">
      <formula1>"昼間（平日）,夜間（平日）,土日,昼間（平日）＋土日,夜間（平日）＋土日"</formula1>
    </dataValidation>
    <dataValidation type="list" allowBlank="1" showInputMessage="1" showErrorMessage="1" sqref="F18:H18" xr:uid="{C3EBF91B-881F-4B07-924A-0427431785F8}">
      <formula1>"通信,一部eラーニング,eラーニング"</formula1>
    </dataValidation>
    <dataValidation type="list" allowBlank="1" showInputMessage="1" showErrorMessage="1" sqref="Q188 Q191" xr:uid="{866C8FF9-10AB-4FBB-BA66-794C483DDA6F}">
      <formula1>"認める,認めない,その他"</formula1>
    </dataValidation>
    <dataValidation type="list" allowBlank="1" showInputMessage="1" showErrorMessage="1" sqref="K188 K191" xr:uid="{123BE138-52BE-4D3E-9CC0-9FBDF6D625A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ACB976E0-A1FA-4A33-8739-06BD1BD0C5C7}">
      <formula1>"100％,90%以上,70%以上,66%(2/3)以上,60%以上,50%以上,50%未満でも可,その他"</formula1>
    </dataValidation>
    <dataValidation type="list" allowBlank="1" showInputMessage="1" showErrorMessage="1" sqref="AB10 E16:E18" xr:uid="{A3A5EC6C-F248-4C43-9ECD-F85A10E93F53}">
      <formula1>"通学,通信"</formula1>
    </dataValidation>
    <dataValidation type="list" allowBlank="1" showInputMessage="1" showErrorMessage="1" sqref="E197" xr:uid="{E332BC15-4CF2-4B15-BC09-545DB137850E}">
      <formula1>"あり（必須）,あり（任意）,なし"</formula1>
    </dataValidation>
    <dataValidation type="list" allowBlank="1" showInputMessage="1" showErrorMessage="1" sqref="O163:P163 E180:E181 O79:P79 O85:P85 O91:P91 O97:P97 O103:P103 O109:P109 O115:P115 O121:P121 O127:P127 O133:P133 O139:P139 O145:P145 O151:P151 O157:P157 E21:H21" xr:uid="{C4D76A76-14E0-47D2-B157-9348391D4B39}">
      <formula1>"有,無"</formula1>
    </dataValidation>
    <dataValidation allowBlank="1" showInputMessage="1" showErrorMessage="1" prompt="既存講座の申請の場合→「２．教育訓練の対象分野」へ" sqref="E26" xr:uid="{B7E0DB89-64FC-4557-9B1E-2D4C72A516E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41A4357C-AE86-46E3-8579-C5809F12EEF7}"/>
    <dataValidation allowBlank="1" showInputMessage="1" showErrorMessage="1" prompt="前回の認定適用日から申請書提出前日までの実績を記載してください。" sqref="F23:G25 N23:O25" xr:uid="{89F24835-B621-491C-91DC-5E1DADE1F915}"/>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749E0F89-15F2-41CF-8FFB-69C12AED62CC}"/>
    <dataValidation allowBlank="1" showInputMessage="1" showErrorMessage="1" prompt="再認定申請講座の場合は、改善内容や時期が分かるように具体的に記載してください。" sqref="E37:R37" xr:uid="{7A35244C-1347-4910-93B1-2E064EB12640}"/>
    <dataValidation allowBlank="1" showInputMessage="1" showErrorMessage="1" prompt="身に付けられるスキルの具体的な内容を記載。" sqref="E67:R67" xr:uid="{503369AB-8612-40AF-8D02-FCB6D88E14E9}"/>
    <dataValidation allowBlank="1" showInputMessage="1" showErrorMessage="1" prompt="受講前に経験しておくことが推奨される実務経験を記載。" sqref="E177" xr:uid="{56A37811-3B9C-4830-B43D-86F8EAE38483}"/>
    <dataValidation allowBlank="1" showInputMessage="1" showErrorMessage="1" prompt="受講前に身に付けておくことが推奨される知識・技術を記載。" sqref="E178" xr:uid="{FB84764F-C8FF-43AF-998C-E9184CF5045C}"/>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6C7C31C0-F6E2-4602-AEAA-94C35F882AA0}"/>
    <dataValidation allowBlank="1" showInputMessage="1" showErrorMessage="1" prompt="講義（演習）の内容と到達目標が分かるように具体的に記載。" sqref="G79 G85 G91 G97 G103 G109 G115 G121 G127 G133 G139 G145 G151 G157 G163" xr:uid="{07D64412-0CE8-49F8-89BC-6AB05ACAA728}"/>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9B27BEDC-BBA8-40AE-BEC9-6C4753DCF2BC}">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49C424D2-C831-41E4-8A0F-1C562A63EF3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4A5E73D9-4B0E-4538-A4FA-95069ED368DC}"/>
    <dataValidation allowBlank="1" showInputMessage="1" showErrorMessage="1" prompt="演習を通学で行う（eラーニングで実施しない）場合は、記載不要。_x000a_双方向又は多方向に授業を行うための措置が取られていることが必要。" sqref="E210" xr:uid="{B19AE712-EF87-43EE-BD51-132E542502CC}"/>
    <dataValidation allowBlank="1" showInputMessage="1" showErrorMessage="1" prompt="ホームページ等で公表することが必要。" sqref="E219:R219" xr:uid="{FCB8596E-B70D-4E96-934D-A7BFF7028B78}"/>
    <dataValidation allowBlank="1" showInputMessage="1" showErrorMessage="1" prompt="新規のカリキュラムを加えるなど内容を変更した講座を申請を選択の場合→「（16）申請にあたり、新たに追加・変更した内容」へ。" sqref="O26:R26" xr:uid="{3BC8C5B5-653D-4DB0-8004-3C1BAF4599F8}"/>
    <dataValidation imeMode="off" allowBlank="1" showInputMessage="1" showErrorMessage="1" sqref="E14" xr:uid="{B255F860-9D0C-4781-A1F6-6D7F7913F2EA}"/>
    <dataValidation type="list" allowBlank="1" showInputMessage="1" showErrorMessage="1" sqref="L254:L257" xr:uid="{ED97E29A-4A3D-4DFA-A005-DB08C6F170B8}">
      <formula1>"はい,いいえ"</formula1>
    </dataValidation>
    <dataValidation type="list" allowBlank="1" showInputMessage="1" showErrorMessage="1" sqref="E293:S294" xr:uid="{6353A2D6-A3E2-44D2-A134-36DB2E96E74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82C81E25-C749-4F2F-AAB3-9BF645B725CE}">
      <formula1>"講座実績の検証を行っている,検証を行っていない"</formula1>
    </dataValidation>
    <dataValidation type="list" allowBlank="1" showInputMessage="1" showErrorMessage="1" sqref="E333:S335" xr:uid="{B583C290-C982-4EAA-A37A-DD50654F6008}">
      <formula1>"定期的に見直している,見直していない"</formula1>
    </dataValidation>
    <dataValidation type="list" allowBlank="1" showErrorMessage="1" sqref="N79:N138" xr:uid="{B86C54FD-BBBE-4E75-A2F9-4DC250E93ED7}">
      <formula1>"全部,一部,実施なし"</formula1>
    </dataValidation>
    <dataValidation type="list" allowBlank="1" showInputMessage="1" showErrorMessage="1" sqref="P55:R55" xr:uid="{0057F3F2-C3DF-4ADF-93A8-C3A3D78CF6FD}">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BA096122-1E9B-4A47-A40C-3B9CB2D38119}"/>
    <dataValidation type="list" allowBlank="1" showInputMessage="1" showErrorMessage="1" sqref="E20:Q20" xr:uid="{06C2201C-80E5-4F68-A0B4-5F60B4A727B8}">
      <formula1>"✓"</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CE112FD9-6D74-4A43-928A-9553B739730F}"/>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9281C09D-4072-4CC7-A1DF-FAFFA6A56F77}">
          <x14:formula1>
            <xm:f>ロール対応表ｰ2007!$V$14:$V$56</xm:f>
          </x14:formula1>
          <xm:sqref>U79:U168</xm:sqref>
        </x14:dataValidation>
        <x14:dataValidation type="list" allowBlank="1" showInputMessage="1" showErrorMessage="1" xr:uid="{916874E9-41BA-4ED3-81CE-DA4FB296B938}">
          <x14:formula1>
            <xm:f>ロール対応表ｰ2001!$D$58:$S$58</xm:f>
          </x14:formula1>
          <xm:sqref>F52:R52</xm:sqref>
        </x14:dataValidation>
        <x14:dataValidation type="list" allowBlank="1" showInputMessage="1" showErrorMessage="1" xr:uid="{CA23C717-1340-49B5-A2B6-6C1FAF1F4EA9}">
          <x14:formula1>
            <xm:f>ロール対応表ｰ2001!$D$59:$S$59</xm:f>
          </x14:formula1>
          <xm:sqref>F54:R54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90AD6-D8C6-4CE1-9A2B-46D8B5963AED}">
  <sheetPr>
    <pageSetUpPr fitToPage="1"/>
  </sheetPr>
  <dimension ref="A1:W62"/>
  <sheetViews>
    <sheetView showGridLines="0" view="pageBreakPreview" zoomScaleNormal="100" zoomScaleSheetLayoutView="100" workbookViewId="0">
      <selection activeCell="A9" sqref="A9:S9"/>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896" t="s">
        <v>711</v>
      </c>
      <c r="B4" s="1896"/>
      <c r="C4" s="1896"/>
      <c r="D4" s="1896"/>
      <c r="E4" s="1896"/>
      <c r="F4" s="1896"/>
      <c r="G4" s="1896"/>
      <c r="H4" s="1896"/>
      <c r="I4" s="1896"/>
      <c r="J4" s="1896"/>
      <c r="K4" s="1896"/>
      <c r="L4" s="1896"/>
      <c r="M4" s="1896"/>
      <c r="N4" s="1896"/>
      <c r="O4" s="1896"/>
      <c r="P4" s="1896"/>
      <c r="Q4" s="1896"/>
      <c r="R4" s="1896"/>
      <c r="S4" s="1896"/>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895</v>
      </c>
      <c r="B6" s="1421"/>
      <c r="C6" s="1421"/>
      <c r="D6" s="1421"/>
      <c r="E6" s="1421"/>
      <c r="F6" s="1421"/>
      <c r="G6" s="1421"/>
      <c r="H6" s="1421"/>
      <c r="I6" s="1421"/>
      <c r="J6" s="1421"/>
      <c r="K6" s="1421"/>
      <c r="L6" s="1421"/>
      <c r="M6" s="1421"/>
      <c r="N6" s="1421"/>
      <c r="O6" s="1421"/>
      <c r="P6" s="1421"/>
      <c r="Q6" s="1421"/>
      <c r="R6" s="1421"/>
      <c r="S6" s="1421"/>
    </row>
    <row r="7" spans="1:22" ht="65.25" customHeight="1">
      <c r="A7" s="1421" t="s">
        <v>896</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897</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IF(COUNTIF(個票ｰ2007!$U$79:$U$168,$C14),"○","")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IF(COUNTIF(個票ｰ2007!$U$79:$U$168,$C15),"○","")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IF(COUNTIF(個票ｰ2007!$U$79:$U$168,$C16),"○","")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IF(COUNTIF(個票ｰ2007!$U$79:$U$168,$C17),"○","")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IF(COUNTIF(個票ｰ2007!$U$79:$U$168,$C18),"○","")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IF(COUNTIF(個票ｰ2007!$U$79:$U$168,$C19),"○","")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IF(COUNTIF(個票ｰ2007!$U$79:$U$168,$C20),"○","")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IF(COUNTIF(個票ｰ2007!$U$79:$U$168,$C21),"○","")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IF(COUNTIF(個票ｰ2007!$U$79:$U$168,$C22),"○","")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IF(COUNTIF(個票ｰ2007!$U$79:$U$168,$C23),"○","")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IF(COUNTIF(個票ｰ2007!$U$79:$U$168,$C24),"○","")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IF(COUNTIF(個票ｰ2007!$U$79:$U$168,$C25),"○","")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IF(COUNTIF(個票ｰ2007!$U$79:$U$168,$C26),"○","")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IF(COUNTIF(個票ｰ2007!$U$79:$U$168,$C27),"○","")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IF(COUNTIF(個票ｰ2007!$U$79:$U$168,$C28),"○","")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IF(COUNTIF(個票ｰ2007!$U$79:$U$168,$C29),"○","")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IF(COUNTIF(個票ｰ2007!$U$79:$U$168,$C30),"○","")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IF(COUNTIF(個票ｰ2007!$U$79:$U$168,$C31),"○","")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IF(COUNTIF(個票ｰ2007!$U$79:$U$168,$C32),"○","")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IF(COUNTIF(個票ｰ2007!$U$79:$U$168,$C33),"○","")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IF(COUNTIF(個票ｰ2007!$U$79:$U$168,$C34),"○","")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IF(COUNTIF(個票ｰ2007!$U$79:$U$168,$C35),"○","")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IF(COUNTIF(個票ｰ2007!$U$79:$U$168,$C36),"○","")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IF(COUNTIF(個票ｰ2007!$U$79:$U$168,$C37),"○","")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IF(COUNTIF(個票ｰ2007!$U$79:$U$168,$C38),"○","")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IF(COUNTIF(個票ｰ2007!$U$79:$U$168,$C39),"○","")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IF(COUNTIF(個票ｰ2007!$U$79:$U$168,$C40),"○","")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IF(COUNTIF(個票ｰ2007!$U$79:$U$168,$C41),"○","")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IF(COUNTIF(個票ｰ2007!$U$79:$U$168,$C42),"○","")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IF(COUNTIF(個票ｰ2007!$U$79:$U$168,$C43),"○","")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IF(COUNTIF(個票ｰ2007!$U$79:$U$168,$C44),"○","")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IF(COUNTIF(個票ｰ2007!$U$79:$U$168,$C45),"○","")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IF(COUNTIF(個票ｰ2007!$U$79:$U$168,$C46),"○","")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IF(COUNTIF(個票ｰ2007!$U$79:$U$168,$C47),"○","")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IF(COUNTIF(個票ｰ2007!$U$79:$U$168,$C48),"○","")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IF(COUNTIF(個票ｰ2007!$U$79:$U$168,$C49),"○","")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IF(COUNTIF(個票ｰ2007!$U$79:$U$168,$C50),"○","")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IF(COUNTIF(個票ｰ2007!$U$79:$U$168,$C51),"○","")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IF(COUNTIF(個票ｰ2007!$U$79:$U$168,$C52),"○","")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IF(COUNTIF(個票ｰ2007!$U$79:$U$168,$C53),"○","")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IF(COUNTIF(個票ｰ2007!$U$79:$U$168,$C54),"○","")</f>
        <v/>
      </c>
      <c r="V54" s="240" t="str">
        <f t="shared" si="1"/>
        <v/>
      </c>
    </row>
    <row r="55" spans="1:23" ht="14.4">
      <c r="A55" s="1405"/>
      <c r="B55" s="1406" t="s">
        <v>203</v>
      </c>
      <c r="C55" s="325" t="s">
        <v>202</v>
      </c>
      <c r="D55" s="237"/>
      <c r="E55" s="17" t="s">
        <v>740</v>
      </c>
      <c r="F55" s="17">
        <v>7</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IF(COUNTIF(個票ｰ2007!$U$79:$U$168,$C55),"○","")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IF(COUNTIF(個票ｰ2007!$U$79:$U$168,$C56),"○","")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KBSNjZaenc1gMFut82raYhZCZJom3xba9fCCyQPWAo1lZ7BdR67tTTIOSbDXWSKWdRKoa6duwEUZIK3qbeQDEw==" saltValue="5H3ZdmpPDbqPtacBb9BYL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20" priority="15">
      <formula>$E$57=1</formula>
    </cfRule>
  </conditionalFormatting>
  <conditionalFormatting sqref="F12">
    <cfRule type="expression" dxfId="119" priority="14">
      <formula>$F$57=1</formula>
    </cfRule>
  </conditionalFormatting>
  <conditionalFormatting sqref="G12">
    <cfRule type="expression" dxfId="118" priority="13">
      <formula>$G$57=1</formula>
    </cfRule>
  </conditionalFormatting>
  <conditionalFormatting sqref="H12">
    <cfRule type="expression" dxfId="117" priority="12">
      <formula>$H$57=1</formula>
    </cfRule>
  </conditionalFormatting>
  <conditionalFormatting sqref="I12">
    <cfRule type="expression" dxfId="116" priority="11">
      <formula>$I$57=1</formula>
    </cfRule>
  </conditionalFormatting>
  <conditionalFormatting sqref="J12">
    <cfRule type="expression" dxfId="115" priority="10">
      <formula>$J$57=1</formula>
    </cfRule>
  </conditionalFormatting>
  <conditionalFormatting sqref="K12">
    <cfRule type="expression" dxfId="114" priority="9">
      <formula>$K$57=1</formula>
    </cfRule>
  </conditionalFormatting>
  <conditionalFormatting sqref="L12">
    <cfRule type="expression" dxfId="113" priority="8">
      <formula>$L$57=1</formula>
    </cfRule>
  </conditionalFormatting>
  <conditionalFormatting sqref="M12">
    <cfRule type="expression" dxfId="112" priority="7">
      <formula>$M$57=1</formula>
    </cfRule>
  </conditionalFormatting>
  <conditionalFormatting sqref="N12">
    <cfRule type="expression" dxfId="111" priority="6">
      <formula>$N$57=1</formula>
    </cfRule>
  </conditionalFormatting>
  <conditionalFormatting sqref="O12">
    <cfRule type="expression" dxfId="110" priority="5">
      <formula>$O$57=1</formula>
    </cfRule>
  </conditionalFormatting>
  <conditionalFormatting sqref="P12">
    <cfRule type="expression" dxfId="109" priority="4">
      <formula>$P$57=1</formula>
    </cfRule>
  </conditionalFormatting>
  <conditionalFormatting sqref="Q12">
    <cfRule type="expression" dxfId="108" priority="3">
      <formula>$Q$57=1</formula>
    </cfRule>
  </conditionalFormatting>
  <conditionalFormatting sqref="R12">
    <cfRule type="expression" dxfId="107" priority="2">
      <formula>$R$57=1</formula>
    </cfRule>
  </conditionalFormatting>
  <conditionalFormatting sqref="S12">
    <cfRule type="expression" dxfId="106" priority="1">
      <formula>$S$57=1</formula>
    </cfRule>
  </conditionalFormatting>
  <hyperlinks>
    <hyperlink ref="A5:F5" r:id="rId1" location="page=70　　" display="＜各スキル項目における具体的な学習項目例等について＞" xr:uid="{52A64D4A-1FBC-4652-A755-7A7301411AD6}"/>
    <hyperlink ref="A8:S8" r:id="rId2" location="page=73" display="＜各人材類型における「ロール」の定義について＞" xr:uid="{7834D116-3331-4488-83ED-0DF9FD357BC2}"/>
    <hyperlink ref="A5:S5" r:id="rId3" location="page=84" display="＜各スキル項目における具体的な学習項目例等について＞" xr:uid="{99F6719B-CEFE-4C34-8BB5-81106E4EF1B8}"/>
    <hyperlink ref="E12" r:id="rId4" location="page=100" display="https://www.ipa.go.jp/jinzai/skill-standard/dss/ps6vr700000083ki-att/000106872.pdf - page=100" xr:uid="{C2E2DBBF-2BB7-40F8-B9C6-C0AF46E71774}"/>
    <hyperlink ref="F12" r:id="rId5" location="page=101" display="https://www.ipa.go.jp/jinzai/skill-standard/dss/ps6vr700000083ki-att/000106872.pdf - page=101" xr:uid="{1169F33E-FDAB-4AF8-87C5-20CBA3FC4D9A}"/>
    <hyperlink ref="G12" r:id="rId6" location="page=102" display="https://www.ipa.go.jp/jinzai/skill-standard/dss/ps6vr700000083ki-att/000106872.pdf - page=102" xr:uid="{2636DEA1-46E7-49EA-B902-451ED88ABB52}"/>
    <hyperlink ref="H12" r:id="rId7" location="page=115" display="https://www.ipa.go.jp/jinzai/skill-standard/dss/ps6vr700000083ki-att/000106872.pdf - page=115" xr:uid="{C87A4074-2EFF-4139-BB51-49CB46C3E73C}"/>
    <hyperlink ref="I12" r:id="rId8" location="page=116" display="https://www.ipa.go.jp/jinzai/skill-standard/dss/ps6vr700000083ki-att/000106872.pdf - page=116" xr:uid="{C9F85707-9381-4D0F-9BAE-C5CC4A95AEA6}"/>
    <hyperlink ref="J12" r:id="rId9" location="page=117" display="https://www.ipa.go.jp/jinzai/skill-standard/dss/ps6vr700000083ki-att/000106872.pdf - page=117" xr:uid="{61B1F6ED-C69C-4E11-8942-AEB4114885E5}"/>
    <hyperlink ref="K12" r:id="rId10" location="page=126" display="https://www.ipa.go.jp/jinzai/skill-standard/dss/ps6vr700000083ki-att/000106872.pdf - page=126" xr:uid="{A48A4C82-9AF0-4E12-8D1F-A97535D18EA2}"/>
    <hyperlink ref="L12" r:id="rId11" location="page=127" display="https://www.ipa.go.jp/jinzai/skill-standard/dss/ps6vr700000083ki-att/000106872.pdf - page=127" xr:uid="{908E1620-933C-4504-B94E-937A8F81EF1E}"/>
    <hyperlink ref="M12" r:id="rId12" location="page=128" xr:uid="{0C20D155-A6F5-45A4-BE10-6D4450CA4374}"/>
    <hyperlink ref="N12" r:id="rId13" location="page=135" display="https://www.ipa.go.jp/jinzai/skill-standard/dss/ps6vr700000083ki-att/000106872.pdf - page=135" xr:uid="{0EDDC1C9-4482-4832-AD6D-F0D4890F7A5D}"/>
    <hyperlink ref="O12" r:id="rId14" location="page=136" display="https://www.ipa.go.jp/jinzai/skill-standard/dss/ps6vr700000083ki-att/000106872.pdf - page=136" xr:uid="{22D528F7-B6A7-488A-9092-D97581E760D2}"/>
    <hyperlink ref="P12" r:id="rId15" location="page=137" display="https://www.ipa.go.jp/jinzai/skill-standard/dss/ps6vr700000083ki-att/000106872.pdf - page=137" xr:uid="{F91FD62A-E155-4A0D-9E52-67C534D5E086}"/>
    <hyperlink ref="Q12" r:id="rId16" location="page=138" display="https://www.ipa.go.jp/jinzai/skill-standard/dss/ps6vr700000083ki-att/000106872.pdf - page=138" xr:uid="{FD3BEE37-B666-44FA-B337-9564316F855B}"/>
    <hyperlink ref="R12" r:id="rId17" location="page=145" display="https://www.ipa.go.jp/jinzai/skill-standard/dss/ps6vr700000083ki-att/000106872.pdf - page=145" xr:uid="{DE34D992-3C36-4EE6-9A81-5FF198BE7A58}"/>
    <hyperlink ref="S12" r:id="rId18" location="page=146" display="https://www.ipa.go.jp/jinzai/skill-standard/dss/ps6vr700000083ki-att/000106872.pdf - page=146" xr:uid="{08908BE6-5725-427B-B2B6-F0D136773C85}"/>
    <hyperlink ref="C14:C19" r:id="rId19" location="page=85" display="ビジネス戦略策定・実行" xr:uid="{5840991B-AC30-498F-864E-19DA5A4FA7AF}"/>
    <hyperlink ref="C20:C25" r:id="rId20" location="page=86" display="ビジネス調査" xr:uid="{A718FD8D-0150-4318-BB1A-ED0444CD48DF}"/>
    <hyperlink ref="C26:C30" r:id="rId21" location="page=87" display="顧客・ユーザー理解" xr:uid="{FECF8B9E-3787-4C74-BC51-67D23ACBE78B}"/>
    <hyperlink ref="C31:C35" r:id="rId22" location="page=88" display="データ理解・活用" xr:uid="{78305E7C-0F08-4854-837F-301289672FC7}"/>
    <hyperlink ref="C36:C37" r:id="rId23" location="page=89" display="データ活用基盤設計" xr:uid="{E97AB9B6-A74E-4047-B1DA-7C9C96E40038}"/>
    <hyperlink ref="C38:C50" r:id="rId24" location="page=90" display="コンピュータサイエンス" xr:uid="{87013783-F84C-4FE7-80CB-360D3BC235B9}"/>
    <hyperlink ref="C51:C56" r:id="rId25" location="page=91" display="セキュリティ体制構築・運営" xr:uid="{22FAFB6F-5CA1-4E9D-A4E7-3409B33B71B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7F56D1B-75E9-48E4-B710-ADCA4596520C}">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D891-165D-4768-82A0-DFABE5F52C02}">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903"/>
      <c r="G6" s="1903"/>
      <c r="H6" s="1903"/>
      <c r="I6" s="1903"/>
      <c r="J6" s="1903"/>
      <c r="K6" s="1903"/>
      <c r="L6" s="1903"/>
      <c r="M6" s="1903"/>
      <c r="N6" s="1903"/>
      <c r="O6" s="1903"/>
      <c r="P6" s="1903"/>
      <c r="Q6" s="1903"/>
      <c r="R6" s="1903"/>
      <c r="S6" s="1903"/>
      <c r="T6" s="1903"/>
      <c r="U6" s="1903"/>
      <c r="V6" s="1903"/>
      <c r="W6" s="1903"/>
      <c r="X6" s="1537"/>
    </row>
    <row r="7" spans="1:24" ht="18.75" customHeight="1">
      <c r="A7" s="1538" t="s">
        <v>507</v>
      </c>
      <c r="B7" s="1539"/>
      <c r="C7" s="1539"/>
      <c r="D7" s="1540"/>
      <c r="E7" s="1858">
        <f>'申請書・総括票（共通）'!D48</f>
        <v>0</v>
      </c>
      <c r="F7" s="1859"/>
      <c r="G7" s="1859"/>
      <c r="H7" s="1859"/>
      <c r="I7" s="1859"/>
      <c r="J7" s="1859"/>
      <c r="K7" s="1859"/>
      <c r="L7" s="1859"/>
      <c r="M7" s="1859"/>
      <c r="N7" s="1859"/>
      <c r="O7" s="1859"/>
      <c r="P7" s="1859"/>
      <c r="Q7" s="1860"/>
      <c r="R7" s="1556" t="s">
        <v>763</v>
      </c>
      <c r="S7" s="1557"/>
      <c r="T7" s="1558"/>
      <c r="U7" s="1559">
        <f>'申請書・総括票（共通）'!A48</f>
        <v>2007</v>
      </c>
      <c r="V7" s="1902"/>
      <c r="W7" s="1902"/>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'申請書・総括票（共通）'!B48</f>
        <v>0</v>
      </c>
      <c r="V8" s="1902"/>
      <c r="W8" s="1902"/>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個票ｰ2007!E14</f>
        <v>0</v>
      </c>
      <c r="V9" s="379" t="s">
        <v>766</v>
      </c>
      <c r="W9" s="380">
        <f>個票ｰ2007!G14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901"/>
      <c r="E13" s="1901"/>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900"/>
      <c r="E14" s="1900"/>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99"/>
      <c r="C25" s="1899"/>
      <c r="D25" s="1899"/>
      <c r="E25" s="1899"/>
      <c r="F25" s="381"/>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98"/>
      <c r="E30" s="1898"/>
      <c r="F30" s="1898"/>
      <c r="G30" s="1898"/>
      <c r="H30" s="1898"/>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97"/>
      <c r="J68" s="1897"/>
      <c r="K68" s="1897"/>
      <c r="L68" s="1579"/>
      <c r="M68" s="1582" t="s">
        <v>808</v>
      </c>
      <c r="N68" s="1897"/>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105" priority="2" operator="equal">
      <formula>0</formula>
    </cfRule>
  </conditionalFormatting>
  <conditionalFormatting sqref="T3:X3">
    <cfRule type="cellIs" dxfId="104" priority="1" operator="equal">
      <formula>0</formula>
    </cfRule>
  </conditionalFormatting>
  <dataValidations count="3">
    <dataValidation allowBlank="1" showInputMessage="1" showErrorMessage="1" prompt="本様式４．教材費の内訳より自動計算されます" sqref="G20:H20 G16:H16" xr:uid="{92CD2DAA-33BD-4751-9101-7463D9D39AAB}"/>
    <dataValidation type="list" allowBlank="1" showInputMessage="1" showErrorMessage="1" sqref="E36" xr:uid="{955ECEB5-0A8F-4C93-9E5C-828D1210FEDA}">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7F6F5D4C-A3AC-4B45-9A69-5F4F3E16BE03}"/>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6C41122-80C0-4FD2-B618-871DF0AA3C05}">
          <x14:formula1>
            <xm:f>リスト!$AO$1:$AO$3</xm:f>
          </x14:formula1>
          <xm:sqref>C30:I30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DABB-D635-42C8-92B1-0A80AD96E26F}">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911"/>
      <c r="E7" s="1911"/>
      <c r="F7" s="1911"/>
      <c r="G7" s="1911"/>
      <c r="H7" s="1911"/>
      <c r="I7" s="1911"/>
      <c r="J7" s="1911"/>
      <c r="K7" s="49"/>
    </row>
    <row r="8" spans="1:11" s="3" customFormat="1" ht="26.25" customHeight="1">
      <c r="A8" s="1736" t="s">
        <v>507</v>
      </c>
      <c r="B8" s="1737"/>
      <c r="C8" s="1733">
        <f>'申請書・総括票（共通）'!D48</f>
        <v>0</v>
      </c>
      <c r="D8" s="1911"/>
      <c r="E8" s="1911"/>
      <c r="F8" s="1735"/>
      <c r="G8" s="166" t="s">
        <v>508</v>
      </c>
      <c r="H8" s="1740">
        <f>'申請書・総括票（共通）'!A48</f>
        <v>2007</v>
      </c>
      <c r="I8" s="1912"/>
      <c r="J8" s="1742"/>
      <c r="K8" s="167"/>
    </row>
    <row r="9" spans="1:11" s="3" customFormat="1" ht="26.25" customHeight="1">
      <c r="A9" s="1738"/>
      <c r="B9" s="1739"/>
      <c r="C9" s="1733"/>
      <c r="D9" s="1911"/>
      <c r="E9" s="1911"/>
      <c r="F9" s="1735"/>
      <c r="G9" s="168" t="s">
        <v>818</v>
      </c>
      <c r="H9" s="1740">
        <f>'申請書・総括票（共通）'!B48</f>
        <v>0</v>
      </c>
      <c r="I9" s="1912"/>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382"/>
      <c r="G13" s="1913" t="s">
        <v>822</v>
      </c>
      <c r="H13" s="1913"/>
      <c r="I13" s="1913"/>
      <c r="J13" s="1752"/>
      <c r="K13" s="49"/>
    </row>
    <row r="14" spans="1:11" s="3" customFormat="1" ht="27" customHeight="1">
      <c r="A14" s="172"/>
      <c r="B14" s="1753"/>
      <c r="C14" s="1753"/>
      <c r="D14" s="1754"/>
      <c r="E14" s="232" t="s">
        <v>823</v>
      </c>
      <c r="F14" s="382"/>
      <c r="G14" s="1913" t="s">
        <v>822</v>
      </c>
      <c r="H14" s="1913"/>
      <c r="I14" s="1913"/>
      <c r="J14" s="1752"/>
      <c r="K14" s="49"/>
    </row>
    <row r="15" spans="1:11" s="3" customFormat="1" ht="27" customHeight="1">
      <c r="A15" s="173"/>
      <c r="B15" s="1755"/>
      <c r="C15" s="1755"/>
      <c r="D15" s="1756"/>
      <c r="E15" s="171" t="s">
        <v>824</v>
      </c>
      <c r="F15" s="382"/>
      <c r="G15" s="1913" t="s">
        <v>822</v>
      </c>
      <c r="H15" s="1913"/>
      <c r="I15" s="1913"/>
      <c r="J15" s="1913"/>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907"/>
      <c r="G18" s="1907"/>
      <c r="H18" s="1907"/>
      <c r="I18" s="1907"/>
      <c r="J18" s="1745"/>
      <c r="K18" s="174"/>
    </row>
    <row r="19" spans="1:21" s="3" customFormat="1" ht="45.75" customHeight="1">
      <c r="A19" s="1726"/>
      <c r="B19" s="1728" t="s">
        <v>828</v>
      </c>
      <c r="C19" s="1729"/>
      <c r="D19" s="1730"/>
      <c r="E19" s="1743"/>
      <c r="F19" s="1907"/>
      <c r="G19" s="1907"/>
      <c r="H19" s="1907"/>
      <c r="I19" s="1907"/>
      <c r="J19" s="1745"/>
      <c r="K19" s="45"/>
      <c r="M19" s="1727"/>
      <c r="N19" s="507"/>
      <c r="O19" s="507"/>
      <c r="P19" s="507"/>
      <c r="Q19" s="507"/>
      <c r="R19" s="507"/>
      <c r="S19" s="507"/>
      <c r="T19" s="507"/>
      <c r="U19" s="507"/>
    </row>
    <row r="20" spans="1:21" s="3" customFormat="1" ht="69" customHeight="1">
      <c r="A20" s="175"/>
      <c r="B20" s="1728" t="s">
        <v>829</v>
      </c>
      <c r="C20" s="1729"/>
      <c r="D20" s="1730"/>
      <c r="E20" s="1743"/>
      <c r="F20" s="1907"/>
      <c r="G20" s="1907"/>
      <c r="H20" s="1907"/>
      <c r="I20" s="1907"/>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907"/>
      <c r="G22" s="1907"/>
      <c r="H22" s="1907"/>
      <c r="I22" s="1907"/>
      <c r="J22" s="1745"/>
      <c r="K22" s="174"/>
    </row>
    <row r="23" spans="1:21" s="3" customFormat="1" ht="45" customHeight="1">
      <c r="A23" s="310"/>
      <c r="B23" s="1892" t="s">
        <v>833</v>
      </c>
      <c r="C23" s="1893"/>
      <c r="D23" s="1894"/>
      <c r="E23" s="1908" t="s">
        <v>834</v>
      </c>
      <c r="F23" s="1908"/>
      <c r="G23" s="1821"/>
      <c r="H23" s="1822"/>
      <c r="I23" s="1909"/>
      <c r="J23" s="1824"/>
      <c r="K23" s="174"/>
    </row>
    <row r="24" spans="1:21" s="3" customFormat="1" ht="63" customHeight="1">
      <c r="A24" s="310"/>
      <c r="B24" s="1816"/>
      <c r="C24" s="1753"/>
      <c r="D24" s="1754"/>
      <c r="E24" s="1825" t="s">
        <v>835</v>
      </c>
      <c r="F24" s="1908"/>
      <c r="G24" s="1908"/>
      <c r="H24" s="1908"/>
      <c r="I24" s="1908"/>
      <c r="J24" s="1821"/>
      <c r="K24" s="174"/>
    </row>
    <row r="25" spans="1:21" s="3" customFormat="1" ht="30.75" customHeight="1">
      <c r="A25" s="310"/>
      <c r="B25" s="1816"/>
      <c r="C25" s="1753"/>
      <c r="D25" s="1754"/>
      <c r="E25" s="311"/>
      <c r="F25" s="1826" t="s">
        <v>836</v>
      </c>
      <c r="G25" s="1910"/>
      <c r="H25" s="1910"/>
      <c r="I25" s="1910"/>
      <c r="J25" s="1828"/>
      <c r="K25" s="174"/>
    </row>
    <row r="26" spans="1:21" s="3" customFormat="1" ht="30.75" customHeight="1">
      <c r="A26" s="310"/>
      <c r="B26" s="1816"/>
      <c r="C26" s="1753"/>
      <c r="D26" s="1754"/>
      <c r="E26" s="311"/>
      <c r="F26" s="1826" t="s">
        <v>837</v>
      </c>
      <c r="G26" s="1910"/>
      <c r="H26" s="1910"/>
      <c r="I26" s="1910"/>
      <c r="J26" s="1828"/>
      <c r="K26" s="174"/>
    </row>
    <row r="27" spans="1:21" s="3" customFormat="1" ht="30.75" customHeight="1">
      <c r="A27" s="310"/>
      <c r="B27" s="1816"/>
      <c r="C27" s="1753"/>
      <c r="D27" s="1754"/>
      <c r="E27" s="311"/>
      <c r="F27" s="1826" t="s">
        <v>838</v>
      </c>
      <c r="G27" s="1910"/>
      <c r="H27" s="1910"/>
      <c r="I27" s="1910"/>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904"/>
      <c r="E37" s="1904"/>
      <c r="F37" s="1904"/>
      <c r="G37" s="1904"/>
      <c r="H37" s="1904"/>
      <c r="I37" s="1904"/>
      <c r="J37" s="1665"/>
    </row>
    <row r="38" spans="1:26" ht="27.75" customHeight="1">
      <c r="B38" s="1888" t="s">
        <v>842</v>
      </c>
      <c r="C38" s="1889">
        <f>'申請書・総括票（共通）'!D48</f>
        <v>0</v>
      </c>
      <c r="D38" s="1890"/>
      <c r="E38" s="1890"/>
      <c r="F38" s="1891"/>
      <c r="G38" s="166" t="s">
        <v>508</v>
      </c>
      <c r="H38" s="1660">
        <f>'申請書・総括票（共通）'!A48</f>
        <v>2007</v>
      </c>
      <c r="I38" s="1905"/>
      <c r="J38" s="1807"/>
    </row>
    <row r="39" spans="1:26" ht="27.75" customHeight="1">
      <c r="B39" s="1800"/>
      <c r="C39" s="1804"/>
      <c r="D39" s="1805"/>
      <c r="E39" s="1805"/>
      <c r="F39" s="1806"/>
      <c r="G39" s="168" t="s">
        <v>818</v>
      </c>
      <c r="H39" s="1808">
        <f>'申請書・総括票（共通）'!B48</f>
        <v>0</v>
      </c>
      <c r="I39" s="1906"/>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個票ｰ2007!B234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個票ｰ2007!B235</f>
        <v>氏名</v>
      </c>
      <c r="D77" s="1904"/>
      <c r="E77" s="1904"/>
      <c r="F77" s="1665"/>
      <c r="G77" s="203" t="s">
        <v>845</v>
      </c>
      <c r="H77" s="1660">
        <v>2</v>
      </c>
      <c r="I77" s="1905"/>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個票ｰ2007!B238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個票ｰ2007!B239</f>
        <v>氏名</v>
      </c>
      <c r="D147" s="1904"/>
      <c r="E147" s="1904"/>
      <c r="F147" s="1665"/>
      <c r="G147" s="203" t="s">
        <v>845</v>
      </c>
      <c r="H147" s="1660">
        <v>12</v>
      </c>
      <c r="I147" s="1905"/>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個票ｰ2007!B240</f>
        <v>0</v>
      </c>
      <c r="D179" s="1904"/>
      <c r="E179" s="1904"/>
      <c r="F179" s="1665"/>
      <c r="G179" s="203" t="s">
        <v>845</v>
      </c>
      <c r="H179" s="1660">
        <v>13</v>
      </c>
      <c r="I179" s="1905"/>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個票ｰ2007!B241</f>
        <v>0</v>
      </c>
      <c r="D211" s="1904"/>
      <c r="E211" s="1904"/>
      <c r="F211" s="1665"/>
      <c r="G211" s="203" t="s">
        <v>845</v>
      </c>
      <c r="H211" s="1660">
        <v>14</v>
      </c>
      <c r="I211" s="1905"/>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個票ｰ2007!B242</f>
        <v>0</v>
      </c>
      <c r="D244" s="1904"/>
      <c r="E244" s="1904"/>
      <c r="F244" s="1665"/>
      <c r="G244" s="203" t="s">
        <v>845</v>
      </c>
      <c r="H244" s="1660">
        <v>15</v>
      </c>
      <c r="I244" s="1905"/>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個票ｰ2007!B243</f>
        <v>0</v>
      </c>
      <c r="D276" s="1904"/>
      <c r="E276" s="1904"/>
      <c r="F276" s="1665"/>
      <c r="G276" s="203" t="s">
        <v>845</v>
      </c>
      <c r="H276" s="1660">
        <v>16</v>
      </c>
      <c r="I276" s="1905"/>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個票ｰ2007!B244</f>
        <v>0</v>
      </c>
      <c r="D308" s="1904"/>
      <c r="E308" s="1904"/>
      <c r="F308" s="1665"/>
      <c r="G308" s="203" t="s">
        <v>845</v>
      </c>
      <c r="H308" s="1660">
        <v>17</v>
      </c>
      <c r="I308" s="1905"/>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個票ｰ2007!B245</f>
        <v>0</v>
      </c>
      <c r="D341" s="1904"/>
      <c r="E341" s="1904"/>
      <c r="F341" s="1665"/>
      <c r="G341" s="203" t="s">
        <v>845</v>
      </c>
      <c r="H341" s="1660">
        <v>18</v>
      </c>
      <c r="I341" s="1905"/>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個票ｰ2007!B246</f>
        <v>0</v>
      </c>
      <c r="D373" s="1904"/>
      <c r="E373" s="1904"/>
      <c r="F373" s="1665"/>
      <c r="G373" s="203" t="s">
        <v>845</v>
      </c>
      <c r="H373" s="1660">
        <v>19</v>
      </c>
      <c r="I373" s="1905"/>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個票ｰ2007!B247</f>
        <v>0</v>
      </c>
      <c r="D405" s="1904"/>
      <c r="E405" s="1904"/>
      <c r="F405" s="1665"/>
      <c r="G405" s="203" t="s">
        <v>845</v>
      </c>
      <c r="H405" s="1660">
        <v>20</v>
      </c>
      <c r="I405" s="1905"/>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103" priority="7" operator="equal">
      <formula>0</formula>
    </cfRule>
  </conditionalFormatting>
  <conditionalFormatting sqref="E25:J27">
    <cfRule type="expression" dxfId="102" priority="1">
      <formula>$H$23="含んでいない"</formula>
    </cfRule>
  </conditionalFormatting>
  <conditionalFormatting sqref="F28:J28">
    <cfRule type="expression" dxfId="101" priority="2">
      <formula>$E$27="○"</formula>
    </cfRule>
  </conditionalFormatting>
  <conditionalFormatting sqref="H3:K3">
    <cfRule type="cellIs" dxfId="100" priority="6" operator="equal">
      <formula>0</formula>
    </cfRule>
  </conditionalFormatting>
  <conditionalFormatting sqref="H32:K32">
    <cfRule type="cellIs" dxfId="99" priority="5" operator="equal">
      <formula>0</formula>
    </cfRule>
  </conditionalFormatting>
  <dataValidations count="10">
    <dataValidation allowBlank="1" showInputMessage="1" showErrorMessage="1" prompt="これまでの講師歴について、所属だけでなく「担当分野」まで記載。" sqref="F87:J91 F123:J127 F156:J160" xr:uid="{CC345D58-AAEB-415A-86B8-FEC6ADC945F5}"/>
    <dataValidation allowBlank="1" showInputMessage="1" showErrorMessage="1" prompt="直近の職歴について、所属だけではなく「担当分野」も記載。" sqref="F60:J63 F93:J96 F129:J132 F162:J165" xr:uid="{9B7E3ED8-A3B8-4A5D-8F26-F92E7460EF61}"/>
    <dataValidation allowBlank="1" showInputMessage="1" showErrorMessage="1" prompt="当該教育訓練の内容に関係する実務経験を具体的に記載。" sqref="F48:J52 F54:J58 F81:J85 F117:J121 F150:J154" xr:uid="{1614B017-3FB1-4CEA-820F-26535196930F}"/>
    <dataValidation type="list" allowBlank="1" showInputMessage="1" showErrorMessage="1" sqref="E16:J16" xr:uid="{8170A3B2-F659-40D3-BEA0-9BBB5D22A08B}">
      <formula1>"直接雇用（常勤）,直接雇用（非常勤）,委託・派遣等"</formula1>
    </dataValidation>
    <dataValidation type="list" allowBlank="1" showInputMessage="1" showErrorMessage="1" sqref="E17:J17" xr:uid="{CDF37993-75E4-4C3C-8363-C0D3D107E8B1}">
      <formula1>"全員の評価を行っている,一部の評価を行っている,評価を行っていない"</formula1>
    </dataValidation>
    <dataValidation type="list" allowBlank="1" showInputMessage="1" showErrorMessage="1" sqref="E19:J19" xr:uid="{92509016-0E41-4618-8E0A-39CDD85FBE54}">
      <formula1>"全員に伝えている,一部に伝えている,伝えていない"</formula1>
    </dataValidation>
    <dataValidation type="list" allowBlank="1" showInputMessage="1" showErrorMessage="1" sqref="E21:J21" xr:uid="{10B58D01-12DE-4011-BF72-0B7D3066628C}">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E79CB3F9-9AEA-4CEF-B44B-6D1D47DA9223}">
      <formula1>"はい（いずれにも該当しない）,いいえ（いずれかに該当する）"</formula1>
    </dataValidation>
    <dataValidation type="list" allowBlank="1" showInputMessage="1" showErrorMessage="1" sqref="H23:J23" xr:uid="{1CDA42C0-8E4C-43EC-82EA-9FC1DED8CF74}">
      <formula1>"含んでいる,含んでいない"</formula1>
    </dataValidation>
    <dataValidation type="list" allowBlank="1" showInputMessage="1" showErrorMessage="1" sqref="E25:E27" xr:uid="{7AE6CFAB-C3F4-46C4-B4BC-2FF37BC238D3}">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40DE-3568-4B5C-8CBA-D34DCC82CF0C}">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'申請書・総括票（共通）'!D49</f>
        <v>0</v>
      </c>
      <c r="D8" s="1389"/>
      <c r="E8" s="1389"/>
      <c r="F8" s="1389"/>
      <c r="G8" s="1389"/>
      <c r="H8" s="1389"/>
      <c r="I8" s="1389"/>
      <c r="J8" s="1389"/>
      <c r="K8" s="1389"/>
      <c r="L8" s="1389"/>
      <c r="M8" s="1389"/>
      <c r="N8" s="1053" t="s">
        <v>508</v>
      </c>
      <c r="O8" s="1053"/>
      <c r="P8" s="1390">
        <f>'申請書・総括票（共通）'!A49</f>
        <v>2008</v>
      </c>
      <c r="Q8" s="1390"/>
      <c r="R8" s="1390"/>
    </row>
    <row r="9" spans="1:33" ht="36.75" customHeight="1">
      <c r="A9" s="1392" t="s">
        <v>1020</v>
      </c>
      <c r="B9" s="1393"/>
      <c r="C9" s="1394">
        <f>'申請書・総括票（共通）'!B49</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898</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IF(COUNTIF(ロール対応表ｰ2008!$D$58:$S$58,F52)=0,"【ERROR正しいロールを選択してください】","")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IF(COUNTIF(ロール対応表ｰ2008!$D$59:$S$59,F54)=0,"【ERROR正しいロールを選択してください】","")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993</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899</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IF(ロール対応表ｰ2008!$T$57=0,"","「ロール対応表」シートと一致していないスキル項目があります")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9hmSdHFkRRyIvlTvoIGPfBrneYV2HUMN8AYWSBQfmhrJxrYJsxvgoEuH9zKw6+LOrlcSjOTu7lm8ZPPxaFPpvA==" saltValue="wovH0YD5tsgO65DKKS3Zbg==" spinCount="100000" sheet="1" formatCells="0" formatRows="0" insertRows="0" selectLockedCells="1"/>
  <mergeCells count="708">
    <mergeCell ref="M14:N14"/>
    <mergeCell ref="A13:D13"/>
    <mergeCell ref="E13:R13"/>
    <mergeCell ref="O1:R1"/>
    <mergeCell ref="O2:R2"/>
    <mergeCell ref="O3:R3"/>
    <mergeCell ref="A5:R5"/>
    <mergeCell ref="A7:B7"/>
    <mergeCell ref="C7:R7"/>
    <mergeCell ref="A8:B8"/>
    <mergeCell ref="C8:M8"/>
    <mergeCell ref="N8:O8"/>
    <mergeCell ref="P8:R8"/>
    <mergeCell ref="O14:R14"/>
    <mergeCell ref="A9:B9"/>
    <mergeCell ref="C9:I9"/>
    <mergeCell ref="J9:K9"/>
    <mergeCell ref="L9:R9"/>
    <mergeCell ref="A15:D18"/>
    <mergeCell ref="F15:H15"/>
    <mergeCell ref="E16:E18"/>
    <mergeCell ref="F16:H16"/>
    <mergeCell ref="F17:H17"/>
    <mergeCell ref="F18:H18"/>
    <mergeCell ref="A14:D14"/>
    <mergeCell ref="I14:L14"/>
    <mergeCell ref="F14:H14"/>
    <mergeCell ref="I15:L16"/>
    <mergeCell ref="P23:R23"/>
    <mergeCell ref="F23:G23"/>
    <mergeCell ref="N23:O23"/>
    <mergeCell ref="A19:D20"/>
    <mergeCell ref="A21:D21"/>
    <mergeCell ref="E21:H21"/>
    <mergeCell ref="A22:D22"/>
    <mergeCell ref="E22:G22"/>
    <mergeCell ref="I22:L22"/>
    <mergeCell ref="M22:N22"/>
    <mergeCell ref="O22:R22"/>
    <mergeCell ref="A23:D25"/>
    <mergeCell ref="I23:L25"/>
    <mergeCell ref="F24:G24"/>
    <mergeCell ref="N24:O24"/>
    <mergeCell ref="P24:R24"/>
    <mergeCell ref="F25:G25"/>
    <mergeCell ref="N25:O25"/>
    <mergeCell ref="P25:R25"/>
    <mergeCell ref="A50:D54"/>
    <mergeCell ref="E50:R51"/>
    <mergeCell ref="F52:R52"/>
    <mergeCell ref="E33:H33"/>
    <mergeCell ref="I33:L33"/>
    <mergeCell ref="M33:P33"/>
    <mergeCell ref="E34:H34"/>
    <mergeCell ref="I34:L34"/>
    <mergeCell ref="M34:P34"/>
    <mergeCell ref="E53:R53"/>
    <mergeCell ref="F54:R54"/>
    <mergeCell ref="A37:D37"/>
    <mergeCell ref="E37:R37"/>
    <mergeCell ref="A40:R40"/>
    <mergeCell ref="A41:R41"/>
    <mergeCell ref="A42:R44"/>
    <mergeCell ref="A45:R45"/>
    <mergeCell ref="A47:C48"/>
    <mergeCell ref="D47:R48"/>
    <mergeCell ref="A49:R49"/>
    <mergeCell ref="K73:R73"/>
    <mergeCell ref="E67:R67"/>
    <mergeCell ref="E64:R64"/>
    <mergeCell ref="A55:D61"/>
    <mergeCell ref="E55:O55"/>
    <mergeCell ref="P55:R55"/>
    <mergeCell ref="E56:R56"/>
    <mergeCell ref="F59:R59"/>
    <mergeCell ref="F60:R60"/>
    <mergeCell ref="F61:R61"/>
    <mergeCell ref="A64:D65"/>
    <mergeCell ref="F65:R65"/>
    <mergeCell ref="A66:D67"/>
    <mergeCell ref="F57:R57"/>
    <mergeCell ref="F58:R58"/>
    <mergeCell ref="E66:R66"/>
    <mergeCell ref="A68:D72"/>
    <mergeCell ref="E68:R68"/>
    <mergeCell ref="E69:G69"/>
    <mergeCell ref="H69:R69"/>
    <mergeCell ref="E70:R70"/>
    <mergeCell ref="E71:G71"/>
    <mergeCell ref="H71:R71"/>
    <mergeCell ref="E72:R72"/>
    <mergeCell ref="A85:A90"/>
    <mergeCell ref="B85:F90"/>
    <mergeCell ref="G85:K90"/>
    <mergeCell ref="L85:M89"/>
    <mergeCell ref="N85:N90"/>
    <mergeCell ref="O85:O90"/>
    <mergeCell ref="Q78:R78"/>
    <mergeCell ref="S78:T78"/>
    <mergeCell ref="Q79:R79"/>
    <mergeCell ref="S79:T79"/>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Q92:R92"/>
    <mergeCell ref="S92:T92"/>
    <mergeCell ref="Q93:R93"/>
    <mergeCell ref="S93:T93"/>
    <mergeCell ref="Q98:R98"/>
    <mergeCell ref="S98:T98"/>
    <mergeCell ref="Q99:R99"/>
    <mergeCell ref="S99:T99"/>
    <mergeCell ref="Q82:R82"/>
    <mergeCell ref="S82:T82"/>
    <mergeCell ref="Q88:R88"/>
    <mergeCell ref="S88:T88"/>
    <mergeCell ref="S95:T95"/>
    <mergeCell ref="Q96:R96"/>
    <mergeCell ref="S96:T96"/>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6:R116"/>
    <mergeCell ref="S116:T116"/>
    <mergeCell ref="Q117:R117"/>
    <mergeCell ref="S117:T117"/>
    <mergeCell ref="Q122:R122"/>
    <mergeCell ref="S122:T122"/>
    <mergeCell ref="Q123:R123"/>
    <mergeCell ref="S123:T123"/>
    <mergeCell ref="Q106:R106"/>
    <mergeCell ref="S106:T106"/>
    <mergeCell ref="Q112:R112"/>
    <mergeCell ref="S112:T112"/>
    <mergeCell ref="Q111:R111"/>
    <mergeCell ref="S111:T111"/>
    <mergeCell ref="P157:P162"/>
    <mergeCell ref="Q149:R149"/>
    <mergeCell ref="S149:T149"/>
    <mergeCell ref="N133:N138"/>
    <mergeCell ref="Q125:R125"/>
    <mergeCell ref="S125:T125"/>
    <mergeCell ref="Q126:R126"/>
    <mergeCell ref="S126:T126"/>
    <mergeCell ref="Q127:R127"/>
    <mergeCell ref="S127:T127"/>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N145:N150"/>
    <mergeCell ref="O145:O150"/>
    <mergeCell ref="Q143:R143"/>
    <mergeCell ref="S143:T143"/>
    <mergeCell ref="Q144:R144"/>
    <mergeCell ref="S144:T144"/>
    <mergeCell ref="Q145:R145"/>
    <mergeCell ref="S145:T145"/>
    <mergeCell ref="Q146:R146"/>
    <mergeCell ref="S146:T146"/>
    <mergeCell ref="Q147:R147"/>
    <mergeCell ref="S147:T147"/>
    <mergeCell ref="P145:P150"/>
    <mergeCell ref="Q157:R157"/>
    <mergeCell ref="S157:T157"/>
    <mergeCell ref="Q152:R152"/>
    <mergeCell ref="S152:T152"/>
    <mergeCell ref="Q153:R153"/>
    <mergeCell ref="S153:T153"/>
    <mergeCell ref="V157:Z162"/>
    <mergeCell ref="Q142:R142"/>
    <mergeCell ref="S142:T142"/>
    <mergeCell ref="Q148:R148"/>
    <mergeCell ref="S148:T148"/>
    <mergeCell ref="Q158:R158"/>
    <mergeCell ref="S158:T158"/>
    <mergeCell ref="Q159:R159"/>
    <mergeCell ref="S159:T159"/>
    <mergeCell ref="S161:T161"/>
    <mergeCell ref="Q162:R162"/>
    <mergeCell ref="S162:T162"/>
    <mergeCell ref="V145:Z150"/>
    <mergeCell ref="A196:D196"/>
    <mergeCell ref="E196:R196"/>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190:R190"/>
    <mergeCell ref="A210:D211"/>
    <mergeCell ref="E210:R210"/>
    <mergeCell ref="E211:R211"/>
    <mergeCell ref="A214:R215"/>
    <mergeCell ref="A218:D218"/>
    <mergeCell ref="E218:R218"/>
    <mergeCell ref="A216:D216"/>
    <mergeCell ref="E216:R216"/>
    <mergeCell ref="A217:D217"/>
    <mergeCell ref="E217:R217"/>
    <mergeCell ref="A239:A240"/>
    <mergeCell ref="B239:D240"/>
    <mergeCell ref="E239:J240"/>
    <mergeCell ref="K239:R240"/>
    <mergeCell ref="A228:D228"/>
    <mergeCell ref="E228:R228"/>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29:D229"/>
    <mergeCell ref="E229:R229"/>
    <mergeCell ref="B243:D243"/>
    <mergeCell ref="E243:J243"/>
    <mergeCell ref="K243:R243"/>
    <mergeCell ref="B244:D244"/>
    <mergeCell ref="E244:J244"/>
    <mergeCell ref="K244:R244"/>
    <mergeCell ref="B241:D241"/>
    <mergeCell ref="E241:J241"/>
    <mergeCell ref="K241:R241"/>
    <mergeCell ref="B242:D242"/>
    <mergeCell ref="E242:J242"/>
    <mergeCell ref="K242:R242"/>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L254:N254"/>
    <mergeCell ref="A255:K255"/>
    <mergeCell ref="L255:N255"/>
    <mergeCell ref="A253:N253"/>
    <mergeCell ref="A256:K256"/>
    <mergeCell ref="L256:N256"/>
    <mergeCell ref="A257:K257"/>
    <mergeCell ref="L257:N257"/>
    <mergeCell ref="A293:D294"/>
    <mergeCell ref="E293:S294"/>
    <mergeCell ref="J281:J282"/>
    <mergeCell ref="A283:F284"/>
    <mergeCell ref="G283:I284"/>
    <mergeCell ref="J283:J284"/>
    <mergeCell ref="A259:K259"/>
    <mergeCell ref="L259:N259"/>
    <mergeCell ref="A258:K258"/>
    <mergeCell ref="L258:N258"/>
    <mergeCell ref="A260:E261"/>
    <mergeCell ref="A265:E265"/>
    <mergeCell ref="A266:E267"/>
    <mergeCell ref="A254:K254"/>
    <mergeCell ref="A285:F286"/>
    <mergeCell ref="G285:I286"/>
    <mergeCell ref="A295:D296"/>
    <mergeCell ref="E295:S296"/>
    <mergeCell ref="A273:F274"/>
    <mergeCell ref="G273:I274"/>
    <mergeCell ref="J273:J274"/>
    <mergeCell ref="A275:F276"/>
    <mergeCell ref="G275:I276"/>
    <mergeCell ref="J275:J276"/>
    <mergeCell ref="A277:F278"/>
    <mergeCell ref="G277:I278"/>
    <mergeCell ref="J277:J278"/>
    <mergeCell ref="M267:Y277"/>
    <mergeCell ref="A269:F270"/>
    <mergeCell ref="G269:I270"/>
    <mergeCell ref="J269:J270"/>
    <mergeCell ref="A271:F272"/>
    <mergeCell ref="G271:I272"/>
    <mergeCell ref="J271:J272"/>
    <mergeCell ref="K278:P279"/>
    <mergeCell ref="A279:F280"/>
    <mergeCell ref="G279:I280"/>
    <mergeCell ref="J279:J280"/>
    <mergeCell ref="A281:F282"/>
    <mergeCell ref="G281:I282"/>
    <mergeCell ref="T327:Z330"/>
    <mergeCell ref="E316:F316"/>
    <mergeCell ref="A309:D310"/>
    <mergeCell ref="E309:S310"/>
    <mergeCell ref="A311:XFD311"/>
    <mergeCell ref="A312:S312"/>
    <mergeCell ref="A313:S313"/>
    <mergeCell ref="A314:F315"/>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50:D355"/>
    <mergeCell ref="E350:S351"/>
    <mergeCell ref="E352:S355"/>
    <mergeCell ref="E330:S332"/>
    <mergeCell ref="E333:S335"/>
    <mergeCell ref="A320:D323"/>
    <mergeCell ref="E320:F321"/>
    <mergeCell ref="G320:S321"/>
    <mergeCell ref="E322:F323"/>
    <mergeCell ref="G322:M323"/>
    <mergeCell ref="N322:S323"/>
    <mergeCell ref="A325:G326"/>
    <mergeCell ref="A327:D329"/>
    <mergeCell ref="B330:D332"/>
    <mergeCell ref="A333:D335"/>
    <mergeCell ref="B336:D338"/>
    <mergeCell ref="E336:S338"/>
    <mergeCell ref="E327:S329"/>
    <mergeCell ref="A339:D341"/>
    <mergeCell ref="E339:K341"/>
    <mergeCell ref="L339:L341"/>
    <mergeCell ref="M339:S340"/>
    <mergeCell ref="A342:D343"/>
    <mergeCell ref="E342:K343"/>
    <mergeCell ref="L342:L343"/>
    <mergeCell ref="A344:D349"/>
    <mergeCell ref="E344:S345"/>
    <mergeCell ref="E346:S349"/>
    <mergeCell ref="G316:M316"/>
    <mergeCell ref="E317:F318"/>
    <mergeCell ref="A316:D319"/>
    <mergeCell ref="N316:S317"/>
    <mergeCell ref="G317:M318"/>
    <mergeCell ref="N318:S319"/>
    <mergeCell ref="E319:F319"/>
    <mergeCell ref="G319:M319"/>
    <mergeCell ref="J285:J286"/>
    <mergeCell ref="A289:G290"/>
    <mergeCell ref="A291:D292"/>
    <mergeCell ref="M15:R16"/>
    <mergeCell ref="A38:R38"/>
    <mergeCell ref="Q137:R137"/>
    <mergeCell ref="S137:T137"/>
    <mergeCell ref="Q138:R138"/>
    <mergeCell ref="S138:T138"/>
    <mergeCell ref="Q139:R139"/>
    <mergeCell ref="Q188:R188"/>
    <mergeCell ref="E189:R189"/>
    <mergeCell ref="A179:O179"/>
    <mergeCell ref="A180:D181"/>
    <mergeCell ref="E180:E181"/>
    <mergeCell ref="F180:R180"/>
    <mergeCell ref="F181:R181"/>
    <mergeCell ref="Q164:R164"/>
    <mergeCell ref="S164:T164"/>
    <mergeCell ref="Q165:R165"/>
    <mergeCell ref="S165:T165"/>
    <mergeCell ref="Q160:R160"/>
    <mergeCell ref="S160:T160"/>
    <mergeCell ref="Q161:R161"/>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A77:AC78"/>
    <mergeCell ref="A79:A84"/>
    <mergeCell ref="B79:F84"/>
    <mergeCell ref="G79:K84"/>
    <mergeCell ref="L79:M83"/>
    <mergeCell ref="N79:N84"/>
    <mergeCell ref="O79:O84"/>
    <mergeCell ref="P79:P84"/>
    <mergeCell ref="V79:Z84"/>
    <mergeCell ref="AA79:AC84"/>
    <mergeCell ref="A76:Z76"/>
    <mergeCell ref="A77:A78"/>
    <mergeCell ref="B77:F78"/>
    <mergeCell ref="G77:K78"/>
    <mergeCell ref="L77:M78"/>
    <mergeCell ref="N77:N78"/>
    <mergeCell ref="O77:O78"/>
    <mergeCell ref="P77:P78"/>
    <mergeCell ref="Q77:U77"/>
    <mergeCell ref="V77:Z78"/>
    <mergeCell ref="A73:D73"/>
    <mergeCell ref="E73:H73"/>
    <mergeCell ref="I73:J73"/>
    <mergeCell ref="P85:P90"/>
    <mergeCell ref="V85:Z90"/>
    <mergeCell ref="AA85:AC90"/>
    <mergeCell ref="A91:A96"/>
    <mergeCell ref="B91:F96"/>
    <mergeCell ref="G91:K96"/>
    <mergeCell ref="L91:M95"/>
    <mergeCell ref="N91:N96"/>
    <mergeCell ref="O91:O96"/>
    <mergeCell ref="P91:P96"/>
    <mergeCell ref="V91:Z96"/>
    <mergeCell ref="AA91:AC96"/>
    <mergeCell ref="Q94:R94"/>
    <mergeCell ref="S94:T94"/>
    <mergeCell ref="Q89:R89"/>
    <mergeCell ref="S89:T89"/>
    <mergeCell ref="Q90:R90"/>
    <mergeCell ref="S90:T90"/>
    <mergeCell ref="Q91:R91"/>
    <mergeCell ref="S91:T91"/>
    <mergeCell ref="Q95:R95"/>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100:R100"/>
    <mergeCell ref="S100:T100"/>
    <mergeCell ref="A97:A102"/>
    <mergeCell ref="B97:F102"/>
    <mergeCell ref="G97:K102"/>
    <mergeCell ref="L97:M101"/>
    <mergeCell ref="N97:N102"/>
    <mergeCell ref="O97:O102"/>
    <mergeCell ref="Q97:R97"/>
    <mergeCell ref="S97:T97"/>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P121:P126"/>
    <mergeCell ref="V121:Z126"/>
    <mergeCell ref="AA121:AC126"/>
    <mergeCell ref="A127:A132"/>
    <mergeCell ref="B127:F132"/>
    <mergeCell ref="G127:K132"/>
    <mergeCell ref="L127:M131"/>
    <mergeCell ref="N127:N132"/>
    <mergeCell ref="O127:O132"/>
    <mergeCell ref="P127:P132"/>
    <mergeCell ref="V127:Z132"/>
    <mergeCell ref="AA127:AC132"/>
    <mergeCell ref="Q130:R130"/>
    <mergeCell ref="S130:T130"/>
    <mergeCell ref="Q124:R124"/>
    <mergeCell ref="S124:T124"/>
    <mergeCell ref="A121:A126"/>
    <mergeCell ref="B121:F126"/>
    <mergeCell ref="G121:K126"/>
    <mergeCell ref="L121:M125"/>
    <mergeCell ref="S121:T121"/>
    <mergeCell ref="N121:N126"/>
    <mergeCell ref="O121:O126"/>
    <mergeCell ref="Q121:R121"/>
    <mergeCell ref="O133:O138"/>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S139:T139"/>
    <mergeCell ref="A133:A138"/>
    <mergeCell ref="B133:F138"/>
    <mergeCell ref="G133:K138"/>
    <mergeCell ref="L133:M137"/>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Q150:R150"/>
    <mergeCell ref="S150:T150"/>
    <mergeCell ref="Q151:R151"/>
    <mergeCell ref="S151:T151"/>
    <mergeCell ref="Q155:R155"/>
    <mergeCell ref="S155:T155"/>
    <mergeCell ref="Q156:R156"/>
    <mergeCell ref="S156:T156"/>
    <mergeCell ref="A145:A150"/>
    <mergeCell ref="B145:F150"/>
    <mergeCell ref="G145:K150"/>
    <mergeCell ref="L145:M149"/>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3:R163"/>
    <mergeCell ref="S163:T163"/>
    <mergeCell ref="A157:A162"/>
    <mergeCell ref="B157:F162"/>
    <mergeCell ref="G157:K162"/>
    <mergeCell ref="L157:M161"/>
    <mergeCell ref="N157:N162"/>
    <mergeCell ref="O157:O162"/>
    <mergeCell ref="A219:D219"/>
    <mergeCell ref="E219:R219"/>
    <mergeCell ref="A169:K170"/>
    <mergeCell ref="L169:M169"/>
    <mergeCell ref="N169:AC170"/>
    <mergeCell ref="L170:M170"/>
    <mergeCell ref="A171:Z174"/>
    <mergeCell ref="A177:D177"/>
    <mergeCell ref="E177:R177"/>
    <mergeCell ref="A178:D178"/>
    <mergeCell ref="E178:R178"/>
    <mergeCell ref="E207:R207"/>
    <mergeCell ref="E204:R204"/>
    <mergeCell ref="A206:D206"/>
    <mergeCell ref="E206:H206"/>
    <mergeCell ref="I206:J206"/>
    <mergeCell ref="K206:R206"/>
    <mergeCell ref="A207:B209"/>
    <mergeCell ref="C207:D207"/>
    <mergeCell ref="C208:D209"/>
    <mergeCell ref="E208:G208"/>
    <mergeCell ref="H208:R208"/>
    <mergeCell ref="E209:G209"/>
    <mergeCell ref="H209:R209"/>
    <mergeCell ref="A197:B198"/>
    <mergeCell ref="C197:D197"/>
    <mergeCell ref="E197:R197"/>
    <mergeCell ref="C198:D198"/>
    <mergeCell ref="E198:R198"/>
    <mergeCell ref="A202:D203"/>
    <mergeCell ref="E203:R203"/>
    <mergeCell ref="A204:D205"/>
    <mergeCell ref="E205:R205"/>
    <mergeCell ref="E202:R202"/>
    <mergeCell ref="A184:D184"/>
    <mergeCell ref="E184:R184"/>
    <mergeCell ref="A185:D185"/>
    <mergeCell ref="E185:R185"/>
    <mergeCell ref="A186:D186"/>
    <mergeCell ref="E186:G186"/>
    <mergeCell ref="H186:I186"/>
    <mergeCell ref="J186:R186"/>
    <mergeCell ref="A187:R187"/>
    <mergeCell ref="A220:D220"/>
    <mergeCell ref="E220:R220"/>
    <mergeCell ref="B221:R221"/>
    <mergeCell ref="B222:R222"/>
    <mergeCell ref="E227:F227"/>
    <mergeCell ref="G227:H227"/>
    <mergeCell ref="J227:R227"/>
    <mergeCell ref="A226:D226"/>
    <mergeCell ref="E226:R226"/>
    <mergeCell ref="A227:D227"/>
  </mergeCells>
  <phoneticPr fontId="19"/>
  <conditionalFormatting sqref="C8:C9">
    <cfRule type="cellIs" dxfId="98" priority="1" operator="equal">
      <formula>0</formula>
    </cfRule>
  </conditionalFormatting>
  <conditionalFormatting sqref="E57:R57 E58:F58 E59:R60">
    <cfRule type="expression" dxfId="97" priority="3">
      <formula>$P$55="含んでいない"</formula>
    </cfRule>
  </conditionalFormatting>
  <conditionalFormatting sqref="E194:R194">
    <cfRule type="cellIs" dxfId="96" priority="9" operator="equal">
      <formula>"自動で入力されます"</formula>
    </cfRule>
  </conditionalFormatting>
  <conditionalFormatting sqref="F181">
    <cfRule type="expression" dxfId="95" priority="10">
      <formula>"P73=""なし"""</formula>
    </cfRule>
  </conditionalFormatting>
  <conditionalFormatting sqref="F61:R61">
    <cfRule type="expression" dxfId="94" priority="5">
      <formula>$E60="○"</formula>
    </cfRule>
  </conditionalFormatting>
  <conditionalFormatting sqref="G283:I286">
    <cfRule type="cellIs" dxfId="93" priority="2" operator="equal">
      <formula>"自動で入力されます"</formula>
    </cfRule>
  </conditionalFormatting>
  <conditionalFormatting sqref="H69:R69">
    <cfRule type="cellIs" dxfId="92" priority="8" operator="equal">
      <formula>"自動で入力されます"</formula>
    </cfRule>
  </conditionalFormatting>
  <conditionalFormatting sqref="H71:R71">
    <cfRule type="cellIs" dxfId="91" priority="7" operator="equal">
      <formula>"自動で入力されます"</formula>
    </cfRule>
  </conditionalFormatting>
  <conditionalFormatting sqref="N169">
    <cfRule type="cellIs" dxfId="90" priority="6" operator="equal">
      <formula>"「ロール対応表」シートと一致していないスキル項目があります"</formula>
    </cfRule>
  </conditionalFormatting>
  <conditionalFormatting sqref="O3 C7:R7 N8:P8">
    <cfRule type="cellIs" dxfId="89" priority="27" operator="equal">
      <formula>0</formula>
    </cfRule>
  </conditionalFormatting>
  <conditionalFormatting sqref="P55:R55">
    <cfRule type="expression" priority="4">
      <formula>$P$55="含んでいない"</formula>
    </cfRule>
  </conditionalFormatting>
  <conditionalFormatting sqref="Z177">
    <cfRule type="expression" dxfId="88" priority="11">
      <formula>"P73=""なし"""</formula>
    </cfRule>
  </conditionalFormatting>
  <dataValidations count="40">
    <dataValidation type="list" allowBlank="1" showErrorMessage="1" sqref="N79:N138" xr:uid="{3C94EEEB-2056-4BA2-ACE8-2BBF0B5B2D0F}">
      <formula1>"全部,一部,実施なし"</formula1>
    </dataValidation>
    <dataValidation type="list" allowBlank="1" showInputMessage="1" showErrorMessage="1" sqref="E333:S335" xr:uid="{A9DBD077-3C5E-4BBB-8C40-3C1C102BA6A7}">
      <formula1>"定期的に見直している,見直していない"</formula1>
    </dataValidation>
    <dataValidation type="list" allowBlank="1" showInputMessage="1" showErrorMessage="1" sqref="E327:S329" xr:uid="{B70EA35F-8E89-427B-B5F0-D5AF62FD2EFC}">
      <formula1>"講座実績の検証を行っている,検証を行っていない"</formula1>
    </dataValidation>
    <dataValidation type="list" allowBlank="1" showInputMessage="1" showErrorMessage="1" sqref="E293:S294" xr:uid="{86A637B4-D5A3-413F-9A45-2CAB87016B98}">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7" xr:uid="{EE9EF0CD-8826-48B5-BB9B-105C8C81B58F}">
      <formula1>"はい,いいえ"</formula1>
    </dataValidation>
    <dataValidation imeMode="off" allowBlank="1" showInputMessage="1" showErrorMessage="1" sqref="E14" xr:uid="{984C03F3-042A-4728-B719-D6E2E263F26F}"/>
    <dataValidation allowBlank="1" showInputMessage="1" showErrorMessage="1" prompt="新規のカリキュラムを加えるなど内容を変更した講座を申請を選択の場合→「（16）申請にあたり、新たに追加・変更した内容」へ。" sqref="O26:R26" xr:uid="{0056BC0D-3EEC-49D4-BEAF-8C80601DA34F}"/>
    <dataValidation allowBlank="1" showInputMessage="1" showErrorMessage="1" prompt="ホームページ等で公表することが必要。" sqref="E219:R219" xr:uid="{DECFBC57-19CF-4C4F-9078-CCF1EAA7CDDF}"/>
    <dataValidation allowBlank="1" showInputMessage="1" showErrorMessage="1" prompt="演習を通学で行う（eラーニングで実施しない）場合は、記載不要。_x000a_双方向又は多方向に授業を行うための措置が取られていることが必要。" sqref="E210" xr:uid="{16CAD5BE-0320-4F67-8AEB-888C4F36428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3B59FB24-BA89-4973-8774-5C609087792F}"/>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66D75145-4FCD-49B7-8A48-843D0038D3F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B10EEE4A-6EE2-4521-AF4B-2301371C5B7F}">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8EC27A55-559B-4FDC-97CE-2D7352B5BA25}"/>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1E9BD9AE-3F72-4A40-9FD6-E7EDFF357326}"/>
    <dataValidation allowBlank="1" showInputMessage="1" showErrorMessage="1" prompt="受講前に身に付けておくことが推奨される知識・技術を記載。" sqref="E178" xr:uid="{D8219675-D11E-4370-B903-7E8E83159C21}"/>
    <dataValidation allowBlank="1" showInputMessage="1" showErrorMessage="1" prompt="受講前に経験しておくことが推奨される実務経験を記載。" sqref="E177" xr:uid="{F7292205-0A09-42FC-8BAF-65CC51F24981}"/>
    <dataValidation allowBlank="1" showInputMessage="1" showErrorMessage="1" prompt="身に付けられるスキルの具体的な内容を記載。" sqref="E67:R67" xr:uid="{3FB8E9BD-DC82-4577-9939-9C1C4C4A336A}"/>
    <dataValidation allowBlank="1" showInputMessage="1" showErrorMessage="1" prompt="再認定申請講座の場合は、改善内容や時期が分かるように具体的に記載してください。" sqref="E37:R37" xr:uid="{0950816D-63B2-492F-8685-3881CCECCC16}"/>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9D45DAE3-6BFE-4E31-972E-2B635C1289C9}"/>
    <dataValidation allowBlank="1" showInputMessage="1" showErrorMessage="1" prompt="前回の認定適用日から申請書提出前日までの実績を記載してください。" sqref="F23:G25 N23:O25" xr:uid="{496B0B10-7448-485D-9879-E03AF57737F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7D9B3B8B-A4AF-4EF4-B0C5-36E5618CB771}"/>
    <dataValidation allowBlank="1" showInputMessage="1" showErrorMessage="1" prompt="既存講座の申請の場合→「２．教育訓練の対象分野」へ" sqref="E26" xr:uid="{CB90EAC5-F1DC-46E2-A6A7-94F1E777EE2F}"/>
    <dataValidation type="list" allowBlank="1" showInputMessage="1" showErrorMessage="1" sqref="O163:P163 E180:E181 O79:P79 O85:P85 O91:P91 O97:P97 O103:P103 O109:P109 O115:P115 O121:P121 O127:P127 O133:P133 O139:P139 O145:P145 O151:P151 O157:P157 E21:H21" xr:uid="{82B2840B-A65C-468A-AC20-485CF0C0B676}">
      <formula1>"有,無"</formula1>
    </dataValidation>
    <dataValidation type="list" allowBlank="1" showInputMessage="1" showErrorMessage="1" sqref="E197" xr:uid="{8F8A509E-3478-4C18-8EA7-F12C23EDD4BA}">
      <formula1>"あり（必須）,あり（任意）,なし"</formula1>
    </dataValidation>
    <dataValidation type="list" allowBlank="1" showInputMessage="1" showErrorMessage="1" sqref="AB10 E16:E18" xr:uid="{2BA5B9FC-DE77-410D-BE0C-8845CAF522F4}">
      <formula1>"通学,通信"</formula1>
    </dataValidation>
    <dataValidation type="list" allowBlank="1" showInputMessage="1" showErrorMessage="1" sqref="G188:H188 G191:H191" xr:uid="{F2753B89-738C-445F-9906-8645E0D526E8}">
      <formula1>"100％,90%以上,70%以上,66%(2/3)以上,60%以上,50%以上,50%未満でも可,その他"</formula1>
    </dataValidation>
    <dataValidation type="list" allowBlank="1" showInputMessage="1" showErrorMessage="1" sqref="K188 K191" xr:uid="{F2795BA5-72F0-47CC-9B58-E6DB4A8AD80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7C43F68F-F9EC-4373-959A-0CF318F608B8}">
      <formula1>"認める,認めない,その他"</formula1>
    </dataValidation>
    <dataValidation type="list" allowBlank="1" showInputMessage="1" showErrorMessage="1" sqref="F18:H18" xr:uid="{2781F8D1-CA3C-4647-8BC5-BC444A75C9EF}">
      <formula1>"通信,一部eラーニング,eラーニング"</formula1>
    </dataValidation>
    <dataValidation type="list" allowBlank="1" showInputMessage="1" showErrorMessage="1" sqref="F16:H16" xr:uid="{B1DB1148-C667-4EBA-8672-5108786CAA2D}">
      <formula1>"昼間（平日）,夜間（平日）,土日,昼間（平日）＋土日,夜間（平日）＋土日"</formula1>
    </dataValidation>
    <dataValidation type="list" allowBlank="1" showInputMessage="1" showErrorMessage="1" sqref="L258:N259" xr:uid="{021D5205-0D90-4993-8276-5FE3892B92E6}">
      <formula1>"該当する,該当しない"</formula1>
    </dataValidation>
    <dataValidation type="list" allowBlank="1" showInputMessage="1" showErrorMessage="1" sqref="E27:R27 E65 E57:E60" xr:uid="{3805DB60-CE86-40C4-8FA5-E74BE66B7542}">
      <formula1>"○"</formula1>
    </dataValidation>
    <dataValidation type="list" allowBlank="1" showInputMessage="1" showErrorMessage="1" sqref="E186:G186" xr:uid="{3EBCFFD4-C2F2-426D-8A30-5CEACA5943C7}">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30D19E89-565B-40F6-B83F-47270CE2FD2B}"/>
    <dataValidation type="list" allowBlank="1" showInputMessage="1" showErrorMessage="1" sqref="E206:H206" xr:uid="{AEC5FAB0-F60C-4C0C-93D9-F710BCA46952}">
      <formula1>"パンフレット,ホームページ(右にURLを記載),パンフレット＋ホームページ(右にURLを記載)"</formula1>
    </dataValidation>
    <dataValidation type="list" allowBlank="1" showInputMessage="1" showErrorMessage="1" sqref="E73:H73" xr:uid="{927C9A7C-D1F2-4DE6-858A-A2A90538B169}">
      <formula1>"パンフレット,パンフレット＋ホームページ（右にURLを記載）,ホームページ（右にURLを記載）"</formula1>
    </dataValidation>
    <dataValidation type="list" allowBlank="1" showInputMessage="1" showErrorMessage="1" sqref="P55:R55" xr:uid="{7A1ADDA1-A0AD-420D-9957-3F24AE4F6B84}">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436CDA13-51F9-432C-95D0-E16C1845109C}"/>
    <dataValidation type="list" allowBlank="1" showInputMessage="1" showErrorMessage="1" sqref="E20:Q20" xr:uid="{72F32063-555C-4583-BCE0-0E44EB8B007A}">
      <formula1>"✓"</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70A64040-648C-4979-8EB6-473951E7422A}"/>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ED3DDE68-DCC4-4631-A770-5424B13D9721}">
          <x14:formula1>
            <xm:f>ロール対応表ｰ2008!$V$14:$V$56</xm:f>
          </x14:formula1>
          <xm:sqref>U79:U168</xm:sqref>
        </x14:dataValidation>
        <x14:dataValidation type="list" allowBlank="1" showInputMessage="1" showErrorMessage="1" xr:uid="{5693ECB9-B7B8-410B-9479-97665D8FCCA3}">
          <x14:formula1>
            <xm:f>ロール対応表ｰ2001!$D$58:$S$58</xm:f>
          </x14:formula1>
          <xm:sqref>F52:R52</xm:sqref>
        </x14:dataValidation>
        <x14:dataValidation type="list" allowBlank="1" showInputMessage="1" showErrorMessage="1" xr:uid="{F78A912D-DFA8-464B-9008-05825A9953DD}">
          <x14:formula1>
            <xm:f>ロール対応表ｰ2001!$D$59:$S$59</xm:f>
          </x14:formula1>
          <xm:sqref>F54:R54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536-7557-41DC-B162-A2118F1CCB9F}">
  <sheetPr>
    <pageSetUpPr fitToPage="1"/>
  </sheetPr>
  <dimension ref="A1:W62"/>
  <sheetViews>
    <sheetView showGridLines="0" view="pageBreakPreview" zoomScaleNormal="100" zoomScaleSheetLayoutView="100" workbookViewId="0">
      <selection activeCell="D14" sqref="D14"/>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900</v>
      </c>
      <c r="B6" s="1421"/>
      <c r="C6" s="1421"/>
      <c r="D6" s="1421"/>
      <c r="E6" s="1421"/>
      <c r="F6" s="1421"/>
      <c r="G6" s="1421"/>
      <c r="H6" s="1421"/>
      <c r="I6" s="1421"/>
      <c r="J6" s="1421"/>
      <c r="K6" s="1421"/>
      <c r="L6" s="1421"/>
      <c r="M6" s="1421"/>
      <c r="N6" s="1421"/>
      <c r="O6" s="1421"/>
      <c r="P6" s="1421"/>
      <c r="Q6" s="1421"/>
      <c r="R6" s="1421"/>
      <c r="S6" s="1421"/>
    </row>
    <row r="7" spans="1:22" ht="65.25" customHeight="1">
      <c r="A7" s="1421" t="s">
        <v>901</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902</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IF(COUNTIF(個票ｰ2008!$U$79:$U$168,$C14),"○","")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IF(COUNTIF(個票ｰ2008!$U$79:$U$168,$C15),"○","")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IF(COUNTIF(個票ｰ2008!$U$79:$U$168,$C16),"○","")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IF(COUNTIF(個票ｰ2008!$U$79:$U$168,$C17),"○","")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IF(COUNTIF(個票ｰ2008!$U$79:$U$168,$C18),"○","")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IF(COUNTIF(個票ｰ2008!$U$79:$U$168,$C19),"○","")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IF(COUNTIF(個票ｰ2008!$U$79:$U$168,$C20),"○","")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IF(COUNTIF(個票ｰ2008!$U$79:$U$168,$C21),"○","")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IF(COUNTIF(個票ｰ2008!$U$79:$U$168,$C22),"○","")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IF(COUNTIF(個票ｰ2008!$U$79:$U$168,$C23),"○","")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IF(COUNTIF(個票ｰ2008!$U$79:$U$168,$C24),"○","")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IF(COUNTIF(個票ｰ2008!$U$79:$U$168,$C25),"○","")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IF(COUNTIF(個票ｰ2008!$U$79:$U$168,$C26),"○","")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IF(COUNTIF(個票ｰ2008!$U$79:$U$168,$C27),"○","")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IF(COUNTIF(個票ｰ2008!$U$79:$U$168,$C28),"○","")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IF(COUNTIF(個票ｰ2008!$U$79:$U$168,$C29),"○","")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IF(COUNTIF(個票ｰ2008!$U$79:$U$168,$C30),"○","")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IF(COUNTIF(個票ｰ2008!$U$79:$U$168,$C31),"○","")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IF(COUNTIF(個票ｰ2008!$U$79:$U$168,$C32),"○","")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IF(COUNTIF(個票ｰ2008!$U$79:$U$168,$C33),"○","")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IF(COUNTIF(個票ｰ2008!$U$79:$U$168,$C34),"○","")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IF(COUNTIF(個票ｰ2008!$U$79:$U$168,$C35),"○","")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IF(COUNTIF(個票ｰ2008!$U$79:$U$168,$C36),"○","")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IF(COUNTIF(個票ｰ2008!$U$79:$U$168,$C37),"○","")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IF(COUNTIF(個票ｰ2008!$U$79:$U$168,$C38),"○","")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IF(COUNTIF(個票ｰ2008!$U$79:$U$168,$C39),"○","")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IF(COUNTIF(個票ｰ2008!$U$79:$U$168,$C40),"○","")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IF(COUNTIF(個票ｰ2008!$U$79:$U$168,$C41),"○","")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IF(COUNTIF(個票ｰ2008!$U$79:$U$168,$C42),"○","")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IF(COUNTIF(個票ｰ2008!$U$79:$U$168,$C43),"○","")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IF(COUNTIF(個票ｰ2008!$U$79:$U$168,$C44),"○","")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IF(COUNTIF(個票ｰ2008!$U$79:$U$168,$C45),"○","")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IF(COUNTIF(個票ｰ2008!$U$79:$U$168,$C46),"○","")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IF(COUNTIF(個票ｰ2008!$U$79:$U$168,$C47),"○","")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IF(COUNTIF(個票ｰ2008!$U$79:$U$168,$C48),"○","")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IF(COUNTIF(個票ｰ2008!$U$79:$U$168,$C49),"○","")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IF(COUNTIF(個票ｰ2008!$U$79:$U$168,$C50),"○","")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IF(COUNTIF(個票ｰ2008!$U$79:$U$168,$C51),"○","")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IF(COUNTIF(個票ｰ2008!$U$79:$U$168,$C52),"○","")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IF(COUNTIF(個票ｰ2008!$U$79:$U$168,$C53),"○","")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IF(COUNTIF(個票ｰ2008!$U$79:$U$168,$C54),"○","")</f>
        <v/>
      </c>
      <c r="V54" s="240" t="str">
        <f t="shared" si="1"/>
        <v/>
      </c>
    </row>
    <row r="55" spans="1:23" ht="14.4">
      <c r="A55" s="1405"/>
      <c r="B55" s="1406" t="s">
        <v>203</v>
      </c>
      <c r="C55" s="325" t="s">
        <v>202</v>
      </c>
      <c r="D55" s="237"/>
      <c r="E55" s="17" t="s">
        <v>740</v>
      </c>
      <c r="F55" s="17">
        <v>7</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IF(COUNTIF(個票ｰ2008!$U$79:$U$168,$C55),"○","")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IF(COUNTIF(個票ｰ2008!$U$79:$U$168,$C56),"○","")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gCfVcAPMfatEZAy2PS444kHU1rCX7SA2B8AwKkCcgCRve8RX/gox/Rca8gy3DXFOJ+e8kAPqAjMk+bKdSH9IYA==" saltValue="gaRk5J8t4pNHDQHDiB2Xi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87" priority="15">
      <formula>$E$57=1</formula>
    </cfRule>
  </conditionalFormatting>
  <conditionalFormatting sqref="F12">
    <cfRule type="expression" dxfId="86" priority="14">
      <formula>$F$57=1</formula>
    </cfRule>
  </conditionalFormatting>
  <conditionalFormatting sqref="G12">
    <cfRule type="expression" dxfId="85" priority="13">
      <formula>$G$57=1</formula>
    </cfRule>
  </conditionalFormatting>
  <conditionalFormatting sqref="H12">
    <cfRule type="expression" dxfId="84" priority="12">
      <formula>$H$57=1</formula>
    </cfRule>
  </conditionalFormatting>
  <conditionalFormatting sqref="I12">
    <cfRule type="expression" dxfId="83" priority="11">
      <formula>$I$57=1</formula>
    </cfRule>
  </conditionalFormatting>
  <conditionalFormatting sqref="J12">
    <cfRule type="expression" dxfId="82" priority="10">
      <formula>$J$57=1</formula>
    </cfRule>
  </conditionalFormatting>
  <conditionalFormatting sqref="K12">
    <cfRule type="expression" dxfId="81" priority="9">
      <formula>$K$57=1</formula>
    </cfRule>
  </conditionalFormatting>
  <conditionalFormatting sqref="L12">
    <cfRule type="expression" dxfId="80" priority="8">
      <formula>$L$57=1</formula>
    </cfRule>
  </conditionalFormatting>
  <conditionalFormatting sqref="M12">
    <cfRule type="expression" dxfId="79" priority="7">
      <formula>$M$57=1</formula>
    </cfRule>
  </conditionalFormatting>
  <conditionalFormatting sqref="N12">
    <cfRule type="expression" dxfId="78" priority="6">
      <formula>$N$57=1</formula>
    </cfRule>
  </conditionalFormatting>
  <conditionalFormatting sqref="O12">
    <cfRule type="expression" dxfId="77" priority="5">
      <formula>$O$57=1</formula>
    </cfRule>
  </conditionalFormatting>
  <conditionalFormatting sqref="P12">
    <cfRule type="expression" dxfId="76" priority="4">
      <formula>$P$57=1</formula>
    </cfRule>
  </conditionalFormatting>
  <conditionalFormatting sqref="Q12">
    <cfRule type="expression" dxfId="75" priority="3">
      <formula>$Q$57=1</formula>
    </cfRule>
  </conditionalFormatting>
  <conditionalFormatting sqref="R12">
    <cfRule type="expression" dxfId="74" priority="2">
      <formula>$R$57=1</formula>
    </cfRule>
  </conditionalFormatting>
  <conditionalFormatting sqref="S12">
    <cfRule type="expression" dxfId="73" priority="1">
      <formula>$S$57=1</formula>
    </cfRule>
  </conditionalFormatting>
  <hyperlinks>
    <hyperlink ref="A5:F5" r:id="rId1" location="page=70　　" display="＜各スキル項目における具体的な学習項目例等について＞" xr:uid="{74B04FFF-3B62-49E3-B83F-6DB9C5D5FFFB}"/>
    <hyperlink ref="A8:S8" r:id="rId2" location="page=73" display="＜各人材類型における「ロール」の定義について＞" xr:uid="{90FE60CA-D35E-4B6C-B52F-8A255CBF247D}"/>
    <hyperlink ref="A5:S5" r:id="rId3" location="page=84" display="＜各スキル項目における具体的な学習項目例等について＞" xr:uid="{A5D3E97B-8F54-46C9-8BF8-D0DC0EA8E517}"/>
    <hyperlink ref="E12" r:id="rId4" location="page=100" display="https://www.ipa.go.jp/jinzai/skill-standard/dss/ps6vr700000083ki-att/000106872.pdf - page=100" xr:uid="{808473C9-7F0D-4F10-AB49-C0DFF8FA063D}"/>
    <hyperlink ref="F12" r:id="rId5" location="page=101" display="https://www.ipa.go.jp/jinzai/skill-standard/dss/ps6vr700000083ki-att/000106872.pdf - page=101" xr:uid="{78DAF433-E938-4798-AEAF-6E733B8D87AB}"/>
    <hyperlink ref="G12" r:id="rId6" location="page=102" display="https://www.ipa.go.jp/jinzai/skill-standard/dss/ps6vr700000083ki-att/000106872.pdf - page=102" xr:uid="{E234DD9E-AB8F-49F5-9BEA-47A956762FD9}"/>
    <hyperlink ref="H12" r:id="rId7" location="page=115" display="https://www.ipa.go.jp/jinzai/skill-standard/dss/ps6vr700000083ki-att/000106872.pdf - page=115" xr:uid="{C39759CF-57C0-4613-88B8-8957E54F1550}"/>
    <hyperlink ref="I12" r:id="rId8" location="page=116" display="https://www.ipa.go.jp/jinzai/skill-standard/dss/ps6vr700000083ki-att/000106872.pdf - page=116" xr:uid="{58D83F24-DB20-415C-A81E-948696CACA2E}"/>
    <hyperlink ref="J12" r:id="rId9" location="page=117" display="https://www.ipa.go.jp/jinzai/skill-standard/dss/ps6vr700000083ki-att/000106872.pdf - page=117" xr:uid="{51513ACF-373E-48B7-AE29-BE2DFAEB8D2A}"/>
    <hyperlink ref="K12" r:id="rId10" location="page=126" display="https://www.ipa.go.jp/jinzai/skill-standard/dss/ps6vr700000083ki-att/000106872.pdf - page=126" xr:uid="{8A39ABBB-2AEC-4F95-891E-AF680E88D46E}"/>
    <hyperlink ref="L12" r:id="rId11" location="page=127" display="https://www.ipa.go.jp/jinzai/skill-standard/dss/ps6vr700000083ki-att/000106872.pdf - page=127" xr:uid="{FB233E88-BAE1-4F5A-972F-15FE9FFF19A4}"/>
    <hyperlink ref="M12" r:id="rId12" location="page=128" xr:uid="{508EC89D-028D-4206-B154-9F959C6524E3}"/>
    <hyperlink ref="N12" r:id="rId13" location="page=135" display="https://www.ipa.go.jp/jinzai/skill-standard/dss/ps6vr700000083ki-att/000106872.pdf - page=135" xr:uid="{5C1217D6-E30E-4988-A3F6-A6372CDB2414}"/>
    <hyperlink ref="O12" r:id="rId14" location="page=136" display="https://www.ipa.go.jp/jinzai/skill-standard/dss/ps6vr700000083ki-att/000106872.pdf - page=136" xr:uid="{20F7DFFE-BA4F-444D-8E54-4A973DBE3D69}"/>
    <hyperlink ref="P12" r:id="rId15" location="page=137" display="https://www.ipa.go.jp/jinzai/skill-standard/dss/ps6vr700000083ki-att/000106872.pdf - page=137" xr:uid="{39E312F4-3A40-4FC2-A401-B3031FB59FD9}"/>
    <hyperlink ref="Q12" r:id="rId16" location="page=138" display="https://www.ipa.go.jp/jinzai/skill-standard/dss/ps6vr700000083ki-att/000106872.pdf - page=138" xr:uid="{0AEBD901-D398-454B-A676-B0B55E6563CB}"/>
    <hyperlink ref="R12" r:id="rId17" location="page=145" display="https://www.ipa.go.jp/jinzai/skill-standard/dss/ps6vr700000083ki-att/000106872.pdf - page=145" xr:uid="{0A1E8387-A32A-40D1-97CF-12356CEBF16D}"/>
    <hyperlink ref="S12" r:id="rId18" location="page=146" display="https://www.ipa.go.jp/jinzai/skill-standard/dss/ps6vr700000083ki-att/000106872.pdf - page=146" xr:uid="{87B022A7-94FD-4E05-998A-1904984437D2}"/>
    <hyperlink ref="C14:C19" r:id="rId19" location="page=85" display="ビジネス戦略策定・実行" xr:uid="{45F27823-DC1D-4CBE-8F2D-19C5B81C03BF}"/>
    <hyperlink ref="C20:C25" r:id="rId20" location="page=86" display="ビジネス調査" xr:uid="{D77F1474-E67D-420F-B4D5-C3E1221DBBE8}"/>
    <hyperlink ref="C26:C30" r:id="rId21" location="page=87" display="顧客・ユーザー理解" xr:uid="{A686954D-6913-470E-B425-D295D6C79D22}"/>
    <hyperlink ref="C31:C35" r:id="rId22" location="page=88" display="データ理解・活用" xr:uid="{351D144A-FDC9-4816-AAAC-5FF045997552}"/>
    <hyperlink ref="C36:C37" r:id="rId23" location="page=89" display="データ活用基盤設計" xr:uid="{BBC603AA-E6FE-4374-96DE-29FAA83E5792}"/>
    <hyperlink ref="C38:C50" r:id="rId24" location="page=90" display="コンピュータサイエンス" xr:uid="{7C8D9B11-B576-409E-96A0-8D3F27A7F643}"/>
    <hyperlink ref="C51:C56" r:id="rId25" location="page=91" display="セキュリティ体制構築・運営" xr:uid="{1A2F9DEC-D24D-4DF4-ABAE-327F280BD70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8B64715-9490-4F10-B6B3-3D77E22A1EF6}">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123F-6BA8-4B55-A59E-36E0648F9521}">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858">
        <f>'申請書・総括票（共通）'!D49</f>
        <v>0</v>
      </c>
      <c r="F7" s="1859"/>
      <c r="G7" s="1859"/>
      <c r="H7" s="1859"/>
      <c r="I7" s="1859"/>
      <c r="J7" s="1859"/>
      <c r="K7" s="1859"/>
      <c r="L7" s="1859"/>
      <c r="M7" s="1859"/>
      <c r="N7" s="1859"/>
      <c r="O7" s="1859"/>
      <c r="P7" s="1859"/>
      <c r="Q7" s="1860"/>
      <c r="R7" s="1556" t="s">
        <v>763</v>
      </c>
      <c r="S7" s="1557"/>
      <c r="T7" s="1558"/>
      <c r="U7" s="1559">
        <f>'申請書・総括票（共通）'!A49</f>
        <v>2008</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'申請書・総括票（共通）'!B49</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個票ｰ2008!E14</f>
        <v>0</v>
      </c>
      <c r="V9" s="271" t="s">
        <v>766</v>
      </c>
      <c r="W9" s="272">
        <f>個票ｰ2008!G14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72" priority="2" operator="equal">
      <formula>0</formula>
    </cfRule>
  </conditionalFormatting>
  <conditionalFormatting sqref="T3:X3">
    <cfRule type="cellIs" dxfId="71" priority="1" operator="equal">
      <formula>0</formula>
    </cfRule>
  </conditionalFormatting>
  <dataValidations count="3">
    <dataValidation allowBlank="1" showInputMessage="1" showErrorMessage="1" prompt="本様式４．教材費の内訳より自動計算されます" sqref="G16:H16 G20:H20" xr:uid="{5CD7EA74-2071-4E22-A4BE-5E7FE93AC3CC}"/>
    <dataValidation allowBlank="1" showInputMessage="1" showErrorMessage="1" errorTitle="選択してください" error="必須もしくは任意を選択してください。" sqref="A58:B67 A69:B78" xr:uid="{0D8358D0-A70A-4DD1-B5F3-F275A12A2D8F}"/>
    <dataValidation type="list" allowBlank="1" showInputMessage="1" showErrorMessage="1" sqref="E36" xr:uid="{3C0CBD1B-C2FF-4729-BCF1-1D01AEA98C91}">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E2C000A-D185-4332-9DAB-059EF3F80809}">
          <x14:formula1>
            <xm:f>リスト!$AO$1:$AO$3</xm:f>
          </x14:formula1>
          <xm:sqref>C30:I30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6E7E-66E0-460B-942C-493B5DC9DBC8}">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'申請書・総括票（共通）'!D49</f>
        <v>0</v>
      </c>
      <c r="D8" s="1844"/>
      <c r="E8" s="1844"/>
      <c r="F8" s="1735"/>
      <c r="G8" s="166" t="s">
        <v>508</v>
      </c>
      <c r="H8" s="1740">
        <f>'申請書・総括票（共通）'!A49</f>
        <v>2008</v>
      </c>
      <c r="I8" s="1845"/>
      <c r="J8" s="1742"/>
      <c r="K8" s="167"/>
    </row>
    <row r="9" spans="1:11" s="3" customFormat="1" ht="26.25" customHeight="1">
      <c r="A9" s="1738"/>
      <c r="B9" s="1739"/>
      <c r="C9" s="1733"/>
      <c r="D9" s="1844"/>
      <c r="E9" s="1844"/>
      <c r="F9" s="1735"/>
      <c r="G9" s="168" t="s">
        <v>818</v>
      </c>
      <c r="H9" s="1740">
        <f>'申請書・総括票（共通）'!B49</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232"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92" t="s">
        <v>833</v>
      </c>
      <c r="C23" s="1893"/>
      <c r="D23" s="1894"/>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888" t="s">
        <v>842</v>
      </c>
      <c r="C38" s="1889">
        <f>'申請書・総括票（共通）'!D49</f>
        <v>0</v>
      </c>
      <c r="D38" s="1890"/>
      <c r="E38" s="1890"/>
      <c r="F38" s="1891"/>
      <c r="G38" s="166" t="s">
        <v>508</v>
      </c>
      <c r="H38" s="1660">
        <f>'申請書・総括票（共通）'!A49</f>
        <v>2008</v>
      </c>
      <c r="I38" s="1838"/>
      <c r="J38" s="1807"/>
    </row>
    <row r="39" spans="1:26" ht="27.75" customHeight="1">
      <c r="B39" s="1800"/>
      <c r="C39" s="1804"/>
      <c r="D39" s="1805"/>
      <c r="E39" s="1805"/>
      <c r="F39" s="1806"/>
      <c r="G39" s="168" t="s">
        <v>818</v>
      </c>
      <c r="H39" s="1808">
        <f>'申請書・総括票（共通）'!B49</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個票ｰ2008!B234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個票ｰ2008!B235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個票ｰ2008!B238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個票ｰ2008!B239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個票ｰ2008!B240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個票ｰ2008!B241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個票ｰ2008!B242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個票ｰ2008!B243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個票ｰ2008!B244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個票ｰ2008!B245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個票ｰ2008!B246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個票ｰ2008!B247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70" priority="7" operator="equal">
      <formula>0</formula>
    </cfRule>
  </conditionalFormatting>
  <conditionalFormatting sqref="E25:J27">
    <cfRule type="expression" dxfId="69" priority="1">
      <formula>$H$23="含んでいない"</formula>
    </cfRule>
  </conditionalFormatting>
  <conditionalFormatting sqref="F28:J28">
    <cfRule type="expression" dxfId="68" priority="2">
      <formula>$E$27="○"</formula>
    </cfRule>
  </conditionalFormatting>
  <conditionalFormatting sqref="H3:K3">
    <cfRule type="cellIs" dxfId="67" priority="6" operator="equal">
      <formula>0</formula>
    </cfRule>
  </conditionalFormatting>
  <conditionalFormatting sqref="H32:K32">
    <cfRule type="cellIs" dxfId="66" priority="5" operator="equal">
      <formula>0</formula>
    </cfRule>
  </conditionalFormatting>
  <dataValidations count="10">
    <dataValidation type="list" allowBlank="1" showInputMessage="1" showErrorMessage="1" sqref="B73:J73 B106:J106 B142:J142 B175:J175 B207:J207 B239:J239 B272:J272 B304:J304 B336:J336 B369:J369 B401:J401 B433:J433" xr:uid="{29B75071-D3B5-4FC1-B726-4077EB4833BC}">
      <formula1>"はい（いずれにも該当しない）,いいえ（いずれかに該当する）"</formula1>
    </dataValidation>
    <dataValidation type="list" allowBlank="1" showInputMessage="1" showErrorMessage="1" sqref="E21:J21" xr:uid="{8C66E95E-0564-4D81-8CE7-30A7F266888E}">
      <formula1>"全員に支援を行っている,一部に支援を行っている,支援を行っていない"</formula1>
    </dataValidation>
    <dataValidation type="list" allowBlank="1" showInputMessage="1" showErrorMessage="1" sqref="E19:J19" xr:uid="{579FD29F-DC9A-4A7A-B71F-35662BBE9FD0}">
      <formula1>"全員に伝えている,一部に伝えている,伝えていない"</formula1>
    </dataValidation>
    <dataValidation type="list" allowBlank="1" showInputMessage="1" showErrorMessage="1" sqref="E17:J17" xr:uid="{86EC0580-D54D-42E3-80DE-E6169FACE44A}">
      <formula1>"全員の評価を行っている,一部の評価を行っている,評価を行っていない"</formula1>
    </dataValidation>
    <dataValidation type="list" allowBlank="1" showInputMessage="1" showErrorMessage="1" sqref="E16:J16" xr:uid="{6C84003C-954C-4ADC-9351-35462FAB9B9A}">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6433B9E5-B7C1-46BE-AE55-FB6816893EC0}"/>
    <dataValidation allowBlank="1" showInputMessage="1" showErrorMessage="1" prompt="直近の職歴について、所属だけではなく「担当分野」も記載。" sqref="F60:J63 F93:J96 F129:J132 F162:J165" xr:uid="{6DB82EAB-EAE6-473F-B169-10BD0249A313}"/>
    <dataValidation allowBlank="1" showInputMessage="1" showErrorMessage="1" prompt="これまでの講師歴について、所属だけでなく「担当分野」まで記載。" sqref="F87:J91 F123:J127 F156:J160" xr:uid="{08E9FE0D-DD7E-4AE0-9865-8B9BEFBBDE97}"/>
    <dataValidation type="list" allowBlank="1" showInputMessage="1" showErrorMessage="1" sqref="H23:J23" xr:uid="{79FE6007-0632-4395-911B-85898CB261BB}">
      <formula1>"含んでいる,含んでいない"</formula1>
    </dataValidation>
    <dataValidation type="list" allowBlank="1" showInputMessage="1" showErrorMessage="1" sqref="E25:E27" xr:uid="{2517E41C-4DEF-4F98-BAC8-E3DA7777E53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24E7-A2AB-44B8-86DF-966F91ED1D8B}">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'申請書・総括票（共通）'!D50</f>
        <v>0</v>
      </c>
      <c r="D8" s="1389"/>
      <c r="E8" s="1389"/>
      <c r="F8" s="1389"/>
      <c r="G8" s="1389"/>
      <c r="H8" s="1389"/>
      <c r="I8" s="1389"/>
      <c r="J8" s="1389"/>
      <c r="K8" s="1389"/>
      <c r="L8" s="1389"/>
      <c r="M8" s="1389"/>
      <c r="N8" s="1053" t="s">
        <v>508</v>
      </c>
      <c r="O8" s="1053"/>
      <c r="P8" s="1390">
        <f>'申請書・総括票（共通）'!A50</f>
        <v>2009</v>
      </c>
      <c r="Q8" s="1390"/>
      <c r="R8" s="1390"/>
    </row>
    <row r="9" spans="1:33" ht="36.75" customHeight="1">
      <c r="A9" s="1392" t="s">
        <v>1020</v>
      </c>
      <c r="B9" s="1393"/>
      <c r="C9" s="1394">
        <f>'申請書・総括票（共通）'!B50</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903</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IF(COUNTIF(ロール対応表ｰ2009!$D$58:$S$58,F52)=0,"【ERROR正しいロールを選択してください】","")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IF(COUNTIF(ロール対応表ｰ2009!$D$59:$S$59,F54)=0,"【ERROR正しいロールを選択してください】","")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994</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904</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IF(ロール対応表ｰ2009!$T$57=0,"","「ロール対応表」シートと一致していないスキル項目があります")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TFaWrwvqltVIj/7oZ6az/5MxQrVmDpC8Yw5juvywniMW7SWEMiFFLTX9WSMtz4l4ANhC3yH2Ae1zUh2cPqQtRg==" saltValue="rqPkmfdu6uzwguh1RBytXw==" spinCount="100000" sheet="1" formatCells="0" formatRows="0" insertRows="0" selectLockedCells="1"/>
  <mergeCells count="708">
    <mergeCell ref="A342:D343"/>
    <mergeCell ref="E342:K343"/>
    <mergeCell ref="L342:L343"/>
    <mergeCell ref="A344:D349"/>
    <mergeCell ref="E344:S345"/>
    <mergeCell ref="E346:S349"/>
    <mergeCell ref="A350:D355"/>
    <mergeCell ref="E350:S351"/>
    <mergeCell ref="E352:S355"/>
    <mergeCell ref="E333:S335"/>
    <mergeCell ref="A333:D335"/>
    <mergeCell ref="B336:D338"/>
    <mergeCell ref="E336:S338"/>
    <mergeCell ref="A339:D341"/>
    <mergeCell ref="E339:K341"/>
    <mergeCell ref="L339:L341"/>
    <mergeCell ref="M339:S340"/>
    <mergeCell ref="E327:S329"/>
    <mergeCell ref="A327:D329"/>
    <mergeCell ref="A320:D323"/>
    <mergeCell ref="E320:F321"/>
    <mergeCell ref="G320:S321"/>
    <mergeCell ref="E322:F323"/>
    <mergeCell ref="G322:M323"/>
    <mergeCell ref="N322:S323"/>
    <mergeCell ref="A325:G326"/>
    <mergeCell ref="T327:Z330"/>
    <mergeCell ref="B330:D332"/>
    <mergeCell ref="E330:S332"/>
    <mergeCell ref="A309:D310"/>
    <mergeCell ref="E309:S310"/>
    <mergeCell ref="E316:F316"/>
    <mergeCell ref="A311:XFD311"/>
    <mergeCell ref="A312:S312"/>
    <mergeCell ref="A313:S313"/>
    <mergeCell ref="A314:F315"/>
    <mergeCell ref="A316:D319"/>
    <mergeCell ref="N316:S317"/>
    <mergeCell ref="G317:M318"/>
    <mergeCell ref="N318:S319"/>
    <mergeCell ref="E319:F319"/>
    <mergeCell ref="G319:M319"/>
    <mergeCell ref="G316:M316"/>
    <mergeCell ref="E317:F318"/>
    <mergeCell ref="A289:G290"/>
    <mergeCell ref="A291:D292"/>
    <mergeCell ref="A293:D294"/>
    <mergeCell ref="E293:S294"/>
    <mergeCell ref="A295:D296"/>
    <mergeCell ref="A305:D306"/>
    <mergeCell ref="E305:S306"/>
    <mergeCell ref="A307:D308"/>
    <mergeCell ref="E307:S308"/>
    <mergeCell ref="E295:S296"/>
    <mergeCell ref="A297:D298"/>
    <mergeCell ref="E297:S298"/>
    <mergeCell ref="A299:D300"/>
    <mergeCell ref="E299:S300"/>
    <mergeCell ref="A301:D302"/>
    <mergeCell ref="E301:S302"/>
    <mergeCell ref="A303:D304"/>
    <mergeCell ref="E303:S304"/>
    <mergeCell ref="A281:F282"/>
    <mergeCell ref="G281:I282"/>
    <mergeCell ref="J281:J282"/>
    <mergeCell ref="A283:F284"/>
    <mergeCell ref="G283:I284"/>
    <mergeCell ref="J283:J284"/>
    <mergeCell ref="A285:F286"/>
    <mergeCell ref="G285:I286"/>
    <mergeCell ref="J285:J286"/>
    <mergeCell ref="A260:E261"/>
    <mergeCell ref="A265:E265"/>
    <mergeCell ref="A266:E267"/>
    <mergeCell ref="M267:Y27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56:K256"/>
    <mergeCell ref="L256:N256"/>
    <mergeCell ref="A257:K257"/>
    <mergeCell ref="L257:N257"/>
    <mergeCell ref="A254:K254"/>
    <mergeCell ref="L254:N254"/>
    <mergeCell ref="A255:K255"/>
    <mergeCell ref="L255:N255"/>
    <mergeCell ref="A258:K258"/>
    <mergeCell ref="L258:N258"/>
    <mergeCell ref="E248:J248"/>
    <mergeCell ref="K248:R248"/>
    <mergeCell ref="B249:D249"/>
    <mergeCell ref="E249:J249"/>
    <mergeCell ref="K249:R249"/>
    <mergeCell ref="B246:D246"/>
    <mergeCell ref="E246:J246"/>
    <mergeCell ref="K246:R246"/>
    <mergeCell ref="A253:N253"/>
    <mergeCell ref="A229:D229"/>
    <mergeCell ref="E229:R229"/>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19:D219"/>
    <mergeCell ref="E219:R219"/>
    <mergeCell ref="A220:D220"/>
    <mergeCell ref="E220:R220"/>
    <mergeCell ref="B221:R221"/>
    <mergeCell ref="B222:R222"/>
    <mergeCell ref="A228:D228"/>
    <mergeCell ref="E228:R228"/>
    <mergeCell ref="A226:D226"/>
    <mergeCell ref="E226:R226"/>
    <mergeCell ref="A227:D227"/>
    <mergeCell ref="E227:F227"/>
    <mergeCell ref="G227:H227"/>
    <mergeCell ref="J227:R227"/>
    <mergeCell ref="A210:D211"/>
    <mergeCell ref="E210:R210"/>
    <mergeCell ref="E211:R211"/>
    <mergeCell ref="A214:R215"/>
    <mergeCell ref="A216:D216"/>
    <mergeCell ref="E216:R216"/>
    <mergeCell ref="A217:D217"/>
    <mergeCell ref="E217:R217"/>
    <mergeCell ref="A218:D218"/>
    <mergeCell ref="E218:R218"/>
    <mergeCell ref="E204:R204"/>
    <mergeCell ref="A204:D205"/>
    <mergeCell ref="E205:R205"/>
    <mergeCell ref="A206:D206"/>
    <mergeCell ref="E206:H206"/>
    <mergeCell ref="I206:J206"/>
    <mergeCell ref="K206:R206"/>
    <mergeCell ref="E207:R207"/>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Q160:R160"/>
    <mergeCell ref="S160:T160"/>
    <mergeCell ref="Q161:R161"/>
    <mergeCell ref="S161:T161"/>
    <mergeCell ref="Q162:R162"/>
    <mergeCell ref="S162:T162"/>
    <mergeCell ref="Q163:R163"/>
    <mergeCell ref="S163:T163"/>
    <mergeCell ref="L163:M167"/>
    <mergeCell ref="N163:N168"/>
    <mergeCell ref="O163:O168"/>
    <mergeCell ref="P163:P168"/>
    <mergeCell ref="Q149:R149"/>
    <mergeCell ref="S149:T149"/>
    <mergeCell ref="Q150:R150"/>
    <mergeCell ref="S150:T150"/>
    <mergeCell ref="Q151:R151"/>
    <mergeCell ref="S151:T151"/>
    <mergeCell ref="Q155:R155"/>
    <mergeCell ref="S155:T155"/>
    <mergeCell ref="Q156:R156"/>
    <mergeCell ref="S156:T156"/>
    <mergeCell ref="Q152:R152"/>
    <mergeCell ref="S152:T152"/>
    <mergeCell ref="Q153:R153"/>
    <mergeCell ref="S153:T153"/>
    <mergeCell ref="Q154:R154"/>
    <mergeCell ref="S154:T154"/>
    <mergeCell ref="O127:O132"/>
    <mergeCell ref="P127:P132"/>
    <mergeCell ref="Q144:R144"/>
    <mergeCell ref="S144:T144"/>
    <mergeCell ref="Q145:R145"/>
    <mergeCell ref="S145:T145"/>
    <mergeCell ref="Q140:R140"/>
    <mergeCell ref="S140:T140"/>
    <mergeCell ref="Q141:R141"/>
    <mergeCell ref="S141:T141"/>
    <mergeCell ref="Q136:R136"/>
    <mergeCell ref="S136:T136"/>
    <mergeCell ref="Q137:R137"/>
    <mergeCell ref="S137:T137"/>
    <mergeCell ref="Q138:R138"/>
    <mergeCell ref="S138:T138"/>
    <mergeCell ref="Q139:R139"/>
    <mergeCell ref="S139:T139"/>
    <mergeCell ref="Q142:R142"/>
    <mergeCell ref="S142:T142"/>
    <mergeCell ref="Q143:R143"/>
    <mergeCell ref="S143:T143"/>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S96:T96"/>
    <mergeCell ref="Q97:R97"/>
    <mergeCell ref="S97:T97"/>
    <mergeCell ref="Q92:R92"/>
    <mergeCell ref="S92:T92"/>
    <mergeCell ref="Q93:R93"/>
    <mergeCell ref="S93:T93"/>
    <mergeCell ref="Q98:R98"/>
    <mergeCell ref="S98:T98"/>
    <mergeCell ref="Q94:R94"/>
    <mergeCell ref="S94:T94"/>
    <mergeCell ref="A79:A84"/>
    <mergeCell ref="B79:F84"/>
    <mergeCell ref="Q78:R78"/>
    <mergeCell ref="S78:T78"/>
    <mergeCell ref="Q79:R79"/>
    <mergeCell ref="S79:T79"/>
    <mergeCell ref="Q83:R83"/>
    <mergeCell ref="S83:T83"/>
    <mergeCell ref="Q84:R84"/>
    <mergeCell ref="S84:T84"/>
    <mergeCell ref="Q80:R80"/>
    <mergeCell ref="S80:T80"/>
    <mergeCell ref="Q81:R81"/>
    <mergeCell ref="S81:T81"/>
    <mergeCell ref="Q82:R82"/>
    <mergeCell ref="S82:T82"/>
    <mergeCell ref="G79:K84"/>
    <mergeCell ref="L79:M83"/>
    <mergeCell ref="N79:N84"/>
    <mergeCell ref="O79:O84"/>
    <mergeCell ref="P79:P84"/>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A40:R40"/>
    <mergeCell ref="A41:R41"/>
    <mergeCell ref="A42:R44"/>
    <mergeCell ref="A45:R45"/>
    <mergeCell ref="A47:C48"/>
    <mergeCell ref="D47:R48"/>
    <mergeCell ref="A49:R49"/>
    <mergeCell ref="A50:D54"/>
    <mergeCell ref="E50:R51"/>
    <mergeCell ref="F52:R52"/>
    <mergeCell ref="E53:R53"/>
    <mergeCell ref="F54:R54"/>
    <mergeCell ref="E64:R64"/>
    <mergeCell ref="A55:D61"/>
    <mergeCell ref="E55:O55"/>
    <mergeCell ref="P55:R55"/>
    <mergeCell ref="E56:R56"/>
    <mergeCell ref="F59:R59"/>
    <mergeCell ref="F60:R60"/>
    <mergeCell ref="F61:R61"/>
    <mergeCell ref="A64:D65"/>
    <mergeCell ref="F65:R65"/>
    <mergeCell ref="F57:R57"/>
    <mergeCell ref="F58:R58"/>
    <mergeCell ref="A23:D25"/>
    <mergeCell ref="I23:L25"/>
    <mergeCell ref="F24:G24"/>
    <mergeCell ref="N24:O24"/>
    <mergeCell ref="P24:R24"/>
    <mergeCell ref="F25:G25"/>
    <mergeCell ref="A26:D27"/>
    <mergeCell ref="E26:I26"/>
    <mergeCell ref="J26:N26"/>
    <mergeCell ref="O26:R26"/>
    <mergeCell ref="E27:I27"/>
    <mergeCell ref="J27:N27"/>
    <mergeCell ref="O27:R27"/>
    <mergeCell ref="P23:R23"/>
    <mergeCell ref="F23:G23"/>
    <mergeCell ref="N25:O25"/>
    <mergeCell ref="P25:R25"/>
    <mergeCell ref="M14:N14"/>
    <mergeCell ref="A13:D13"/>
    <mergeCell ref="E13:R13"/>
    <mergeCell ref="F14:H14"/>
    <mergeCell ref="O14:R14"/>
    <mergeCell ref="A14:D14"/>
    <mergeCell ref="I14:L14"/>
    <mergeCell ref="I15:L16"/>
    <mergeCell ref="N23:O23"/>
    <mergeCell ref="M15:R16"/>
    <mergeCell ref="A15:D18"/>
    <mergeCell ref="F15:H15"/>
    <mergeCell ref="E16:E18"/>
    <mergeCell ref="F16:H16"/>
    <mergeCell ref="F17:H17"/>
    <mergeCell ref="F18:H18"/>
    <mergeCell ref="A19:D20"/>
    <mergeCell ref="A21:D21"/>
    <mergeCell ref="E21:H21"/>
    <mergeCell ref="A22:D22"/>
    <mergeCell ref="E22:G22"/>
    <mergeCell ref="I22:L22"/>
    <mergeCell ref="M22:N22"/>
    <mergeCell ref="O22:R22"/>
    <mergeCell ref="O1:R1"/>
    <mergeCell ref="O2:R2"/>
    <mergeCell ref="O3:R3"/>
    <mergeCell ref="A5:R5"/>
    <mergeCell ref="A7:B7"/>
    <mergeCell ref="C7:R7"/>
    <mergeCell ref="A8:B8"/>
    <mergeCell ref="C8:M8"/>
    <mergeCell ref="N8:O8"/>
    <mergeCell ref="P8:R8"/>
    <mergeCell ref="AA77:AC78"/>
    <mergeCell ref="AA79:AC84"/>
    <mergeCell ref="Q131:R131"/>
    <mergeCell ref="S131:T131"/>
    <mergeCell ref="Q132:R132"/>
    <mergeCell ref="S132:T132"/>
    <mergeCell ref="Q133:R133"/>
    <mergeCell ref="S133:T133"/>
    <mergeCell ref="Q128:R128"/>
    <mergeCell ref="S128:T128"/>
    <mergeCell ref="Q129:R129"/>
    <mergeCell ref="S129:T129"/>
    <mergeCell ref="Q85:R85"/>
    <mergeCell ref="S85:T85"/>
    <mergeCell ref="Q86:R86"/>
    <mergeCell ref="S86:T86"/>
    <mergeCell ref="Q87:R87"/>
    <mergeCell ref="S87:T87"/>
    <mergeCell ref="V79:Z84"/>
    <mergeCell ref="Q88:R88"/>
    <mergeCell ref="S88:T88"/>
    <mergeCell ref="Q89:R89"/>
    <mergeCell ref="S89:T89"/>
    <mergeCell ref="Q90:R90"/>
    <mergeCell ref="I34:L34"/>
    <mergeCell ref="A28:D29"/>
    <mergeCell ref="E28:I28"/>
    <mergeCell ref="J28:N28"/>
    <mergeCell ref="O28:R28"/>
    <mergeCell ref="E29:I29"/>
    <mergeCell ref="J29:N29"/>
    <mergeCell ref="O29:R29"/>
    <mergeCell ref="A30:D30"/>
    <mergeCell ref="E30:R30"/>
    <mergeCell ref="E66:R66"/>
    <mergeCell ref="A68:D72"/>
    <mergeCell ref="E68:R68"/>
    <mergeCell ref="E69:G69"/>
    <mergeCell ref="H69:R69"/>
    <mergeCell ref="E70:R70"/>
    <mergeCell ref="E71:G71"/>
    <mergeCell ref="H71:R71"/>
    <mergeCell ref="E72:R72"/>
    <mergeCell ref="E67:R67"/>
    <mergeCell ref="A66:D67"/>
    <mergeCell ref="A38:R38"/>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37:D37"/>
    <mergeCell ref="E37:R37"/>
    <mergeCell ref="E33:H33"/>
    <mergeCell ref="I33:L33"/>
    <mergeCell ref="M33:P33"/>
    <mergeCell ref="E34:H34"/>
    <mergeCell ref="M34:P34"/>
    <mergeCell ref="B85:F90"/>
    <mergeCell ref="G85:K90"/>
    <mergeCell ref="L85:M89"/>
    <mergeCell ref="N85:N90"/>
    <mergeCell ref="O85:O90"/>
    <mergeCell ref="P85:P90"/>
    <mergeCell ref="V85:Z90"/>
    <mergeCell ref="AA85:AC90"/>
    <mergeCell ref="A91:A96"/>
    <mergeCell ref="B91:F96"/>
    <mergeCell ref="G91:K96"/>
    <mergeCell ref="L91:M95"/>
    <mergeCell ref="N91:N96"/>
    <mergeCell ref="O91:O96"/>
    <mergeCell ref="P91:P96"/>
    <mergeCell ref="V91:Z96"/>
    <mergeCell ref="AA91:AC96"/>
    <mergeCell ref="A85:A90"/>
    <mergeCell ref="S90:T90"/>
    <mergeCell ref="Q91:R91"/>
    <mergeCell ref="S91:T91"/>
    <mergeCell ref="Q95:R95"/>
    <mergeCell ref="S95:T95"/>
    <mergeCell ref="Q96:R96"/>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A121:A126"/>
    <mergeCell ref="B121:F126"/>
    <mergeCell ref="G121:K126"/>
    <mergeCell ref="L121:M125"/>
    <mergeCell ref="N121:N126"/>
    <mergeCell ref="O121:O126"/>
    <mergeCell ref="P121:P126"/>
    <mergeCell ref="V121:Z126"/>
    <mergeCell ref="AA121:AC126"/>
    <mergeCell ref="Q121:R121"/>
    <mergeCell ref="S121:T121"/>
    <mergeCell ref="Q122:R122"/>
    <mergeCell ref="S122:T122"/>
    <mergeCell ref="Q123:R123"/>
    <mergeCell ref="S123:T123"/>
    <mergeCell ref="Q124:R124"/>
    <mergeCell ref="S124:T124"/>
    <mergeCell ref="Q125:R125"/>
    <mergeCell ref="S125:T125"/>
    <mergeCell ref="Q126:R126"/>
    <mergeCell ref="S126:T126"/>
    <mergeCell ref="V127:Z132"/>
    <mergeCell ref="AA127:AC132"/>
    <mergeCell ref="A133:A138"/>
    <mergeCell ref="B133:F138"/>
    <mergeCell ref="G133:K138"/>
    <mergeCell ref="L133:M137"/>
    <mergeCell ref="N133:N138"/>
    <mergeCell ref="O133:O138"/>
    <mergeCell ref="P133:P138"/>
    <mergeCell ref="V133:Z138"/>
    <mergeCell ref="AA133:AC138"/>
    <mergeCell ref="Q134:R134"/>
    <mergeCell ref="S134:T134"/>
    <mergeCell ref="Q135:R135"/>
    <mergeCell ref="S135:T135"/>
    <mergeCell ref="Q127:R127"/>
    <mergeCell ref="S127:T127"/>
    <mergeCell ref="Q130:R130"/>
    <mergeCell ref="S130:T130"/>
    <mergeCell ref="A127:A132"/>
    <mergeCell ref="B127:F132"/>
    <mergeCell ref="G127:K132"/>
    <mergeCell ref="L127:M131"/>
    <mergeCell ref="N127:N132"/>
    <mergeCell ref="B139:F144"/>
    <mergeCell ref="G139:K144"/>
    <mergeCell ref="L139:M143"/>
    <mergeCell ref="N139:N144"/>
    <mergeCell ref="O139:O144"/>
    <mergeCell ref="P139:P144"/>
    <mergeCell ref="V139:Z144"/>
    <mergeCell ref="AA139:AC144"/>
    <mergeCell ref="A145:A150"/>
    <mergeCell ref="B145:F150"/>
    <mergeCell ref="G145:K150"/>
    <mergeCell ref="L145:M149"/>
    <mergeCell ref="N145:N150"/>
    <mergeCell ref="O145:O150"/>
    <mergeCell ref="P145:P150"/>
    <mergeCell ref="V145:Z150"/>
    <mergeCell ref="AA145:AC150"/>
    <mergeCell ref="A139:A144"/>
    <mergeCell ref="Q146:R146"/>
    <mergeCell ref="S146:T146"/>
    <mergeCell ref="Q147:R147"/>
    <mergeCell ref="S147:T147"/>
    <mergeCell ref="Q148:R148"/>
    <mergeCell ref="S148:T148"/>
    <mergeCell ref="AA151:AC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V151:Z156"/>
    <mergeCell ref="A151:A156"/>
    <mergeCell ref="B151:F156"/>
    <mergeCell ref="G151:K156"/>
    <mergeCell ref="L151:M155"/>
    <mergeCell ref="N151:N156"/>
    <mergeCell ref="O151:O156"/>
    <mergeCell ref="P151:P156"/>
    <mergeCell ref="H186:I186"/>
    <mergeCell ref="J186:R186"/>
    <mergeCell ref="A187:R187"/>
    <mergeCell ref="Q188:R188"/>
    <mergeCell ref="V163:Z168"/>
    <mergeCell ref="AA163:AC168"/>
    <mergeCell ref="Q166:R166"/>
    <mergeCell ref="S166:T166"/>
    <mergeCell ref="Q167:R167"/>
    <mergeCell ref="S167:T167"/>
    <mergeCell ref="Q168:R168"/>
    <mergeCell ref="S168:T168"/>
    <mergeCell ref="A169:K170"/>
    <mergeCell ref="L169:M169"/>
    <mergeCell ref="N169:AC170"/>
    <mergeCell ref="L170:M170"/>
    <mergeCell ref="A163:A168"/>
    <mergeCell ref="B163:F168"/>
    <mergeCell ref="G163:K168"/>
    <mergeCell ref="Q164:R164"/>
    <mergeCell ref="S164:T164"/>
    <mergeCell ref="Q165:R165"/>
    <mergeCell ref="S165:T165"/>
    <mergeCell ref="B250:D250"/>
    <mergeCell ref="E250:J250"/>
    <mergeCell ref="K250:R250"/>
    <mergeCell ref="B248:D248"/>
    <mergeCell ref="A171:Z174"/>
    <mergeCell ref="A177:D177"/>
    <mergeCell ref="E177:R177"/>
    <mergeCell ref="A178:D178"/>
    <mergeCell ref="E178:R178"/>
    <mergeCell ref="A239:A240"/>
    <mergeCell ref="B239:D240"/>
    <mergeCell ref="E239:J240"/>
    <mergeCell ref="K239:R240"/>
    <mergeCell ref="A179:O179"/>
    <mergeCell ref="A180:D181"/>
    <mergeCell ref="E180:E181"/>
    <mergeCell ref="F180:R180"/>
    <mergeCell ref="F181:R181"/>
    <mergeCell ref="A184:D184"/>
    <mergeCell ref="E184:R184"/>
    <mergeCell ref="A185:D185"/>
    <mergeCell ref="E185:R185"/>
    <mergeCell ref="A186:D186"/>
    <mergeCell ref="E186:G186"/>
    <mergeCell ref="A9:B9"/>
    <mergeCell ref="C9:I9"/>
    <mergeCell ref="J9:K9"/>
    <mergeCell ref="L9:R9"/>
    <mergeCell ref="A259:K259"/>
    <mergeCell ref="L259:N259"/>
    <mergeCell ref="B241:D241"/>
    <mergeCell ref="E241:J241"/>
    <mergeCell ref="K241:R241"/>
    <mergeCell ref="B242:D242"/>
    <mergeCell ref="E242:J242"/>
    <mergeCell ref="K242:R242"/>
    <mergeCell ref="B245:D245"/>
    <mergeCell ref="E245:J245"/>
    <mergeCell ref="K245:R245"/>
    <mergeCell ref="B243:D243"/>
    <mergeCell ref="E243:J243"/>
    <mergeCell ref="K243:R243"/>
    <mergeCell ref="B244:D244"/>
    <mergeCell ref="E244:J244"/>
    <mergeCell ref="K244:R244"/>
    <mergeCell ref="B247:D247"/>
    <mergeCell ref="E247:J247"/>
    <mergeCell ref="K247:R247"/>
  </mergeCells>
  <phoneticPr fontId="19"/>
  <conditionalFormatting sqref="C8:C9">
    <cfRule type="cellIs" dxfId="65" priority="1" operator="equal">
      <formula>0</formula>
    </cfRule>
  </conditionalFormatting>
  <conditionalFormatting sqref="E57:R57 E58:F58 E59:R60">
    <cfRule type="expression" dxfId="64" priority="3">
      <formula>$P$55="含んでいない"</formula>
    </cfRule>
  </conditionalFormatting>
  <conditionalFormatting sqref="E194:R194">
    <cfRule type="cellIs" dxfId="63" priority="9" operator="equal">
      <formula>"自動で入力されます"</formula>
    </cfRule>
  </conditionalFormatting>
  <conditionalFormatting sqref="F181">
    <cfRule type="expression" dxfId="62" priority="10">
      <formula>"P73=""なし"""</formula>
    </cfRule>
  </conditionalFormatting>
  <conditionalFormatting sqref="F61:R61">
    <cfRule type="expression" dxfId="61" priority="5">
      <formula>$E60="○"</formula>
    </cfRule>
  </conditionalFormatting>
  <conditionalFormatting sqref="G283:I286">
    <cfRule type="cellIs" dxfId="60" priority="2" operator="equal">
      <formula>"自動で入力されます"</formula>
    </cfRule>
  </conditionalFormatting>
  <conditionalFormatting sqref="H69:R69">
    <cfRule type="cellIs" dxfId="59" priority="8" operator="equal">
      <formula>"自動で入力されます"</formula>
    </cfRule>
  </conditionalFormatting>
  <conditionalFormatting sqref="H71:R71">
    <cfRule type="cellIs" dxfId="58" priority="7" operator="equal">
      <formula>"自動で入力されます"</formula>
    </cfRule>
  </conditionalFormatting>
  <conditionalFormatting sqref="N169">
    <cfRule type="cellIs" dxfId="57" priority="6" operator="equal">
      <formula>"「ロール対応表」シートと一致していないスキル項目があります"</formula>
    </cfRule>
  </conditionalFormatting>
  <conditionalFormatting sqref="O3 C7:R7 N8:P8">
    <cfRule type="cellIs" dxfId="56" priority="27" operator="equal">
      <formula>0</formula>
    </cfRule>
  </conditionalFormatting>
  <conditionalFormatting sqref="P55:R55">
    <cfRule type="expression" priority="4">
      <formula>$P$55="含んでいない"</formula>
    </cfRule>
  </conditionalFormatting>
  <conditionalFormatting sqref="Z177">
    <cfRule type="expression" dxfId="55" priority="11">
      <formula>"P73=""なし"""</formula>
    </cfRule>
  </conditionalFormatting>
  <dataValidations count="40">
    <dataValidation type="list" allowBlank="1" showInputMessage="1" showErrorMessage="1" sqref="E73:H73" xr:uid="{0DF5A25A-3435-4574-BD12-4DC39BF76E56}">
      <formula1>"パンフレット,パンフレット＋ホームページ（右にURLを記載）,ホームページ（右にURLを記載）"</formula1>
    </dataValidation>
    <dataValidation type="list" allowBlank="1" showInputMessage="1" showErrorMessage="1" sqref="E206:H206" xr:uid="{9617B3AB-A8A5-4F65-8271-580F2D2A2E02}">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0B888F9C-C1D7-4EBF-B914-B5DA35C77B18}"/>
    <dataValidation type="list" allowBlank="1" showInputMessage="1" showErrorMessage="1" sqref="E186:G186" xr:uid="{68E823BE-5B3D-4D20-BC78-BB2BB6DDC823}">
      <formula1>"パンフレット,ホームページ(右にURLを記載),パンフレット+ホームページ(右にURLを記載)"</formula1>
    </dataValidation>
    <dataValidation type="list" allowBlank="1" showInputMessage="1" showErrorMessage="1" sqref="E27:R27 E65 E57:E60" xr:uid="{FEF67339-8F21-42D2-AE4B-C313E0A7AC2E}">
      <formula1>"○"</formula1>
    </dataValidation>
    <dataValidation type="list" allowBlank="1" showInputMessage="1" showErrorMessage="1" sqref="L258:N259" xr:uid="{1F2336C6-5F18-463C-A432-09F1FD02C0D8}">
      <formula1>"該当する,該当しない"</formula1>
    </dataValidation>
    <dataValidation type="list" allowBlank="1" showInputMessage="1" showErrorMessage="1" sqref="F16:H16" xr:uid="{4BCCE70E-CC79-4642-9DF6-E7C7B9135E07}">
      <formula1>"昼間（平日）,夜間（平日）,土日,昼間（平日）＋土日,夜間（平日）＋土日"</formula1>
    </dataValidation>
    <dataValidation type="list" allowBlank="1" showInputMessage="1" showErrorMessage="1" sqref="F18:H18" xr:uid="{57B3DFBF-236A-4E48-ADF5-ECB63863EACD}">
      <formula1>"通信,一部eラーニング,eラーニング"</formula1>
    </dataValidation>
    <dataValidation type="list" allowBlank="1" showInputMessage="1" showErrorMessage="1" sqref="Q188 Q191" xr:uid="{64B8DF80-2823-4F53-92B4-E94E41D517DB}">
      <formula1>"認める,認めない,その他"</formula1>
    </dataValidation>
    <dataValidation type="list" allowBlank="1" showInputMessage="1" showErrorMessage="1" sqref="K188 K191" xr:uid="{51DBD319-4F0D-4BC6-8022-14F68973715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ECA7FCAC-0EB6-4830-9F7D-C37C3C149846}">
      <formula1>"100％,90%以上,70%以上,66%(2/3)以上,60%以上,50%以上,50%未満でも可,その他"</formula1>
    </dataValidation>
    <dataValidation type="list" allowBlank="1" showInputMessage="1" showErrorMessage="1" sqref="AB10 E16:E18" xr:uid="{071E026D-477F-4230-A70E-B0C0FF86FC62}">
      <formula1>"通学,通信"</formula1>
    </dataValidation>
    <dataValidation type="list" allowBlank="1" showInputMessage="1" showErrorMessage="1" sqref="E197" xr:uid="{82F0FCA4-BC68-43B0-A34C-68B8606CD2B1}">
      <formula1>"あり（必須）,あり（任意）,なし"</formula1>
    </dataValidation>
    <dataValidation type="list" allowBlank="1" showInputMessage="1" showErrorMessage="1" sqref="O163:P163 E180:E181 O79:P79 O85:P85 O91:P91 O97:P97 O103:P103 O109:P109 O115:P115 O121:P121 O127:P127 O133:P133 O139:P139 O145:P145 O151:P151 O157:P157 E21:H21" xr:uid="{6B19562A-F7F1-4F90-A364-64EDF008D0E4}">
      <formula1>"有,無"</formula1>
    </dataValidation>
    <dataValidation allowBlank="1" showInputMessage="1" showErrorMessage="1" prompt="既存講座の申請の場合→「２．教育訓練の対象分野」へ" sqref="E26" xr:uid="{081A5544-2C58-4FAB-8242-9EEF1F0B136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77EB36E7-7A7D-427C-8226-BE045E0A2EB4}"/>
    <dataValidation allowBlank="1" showInputMessage="1" showErrorMessage="1" prompt="前回の認定適用日から申請書提出前日までの実績を記載してください。" sqref="F23:G25 N23:O25" xr:uid="{6EED0460-3A5A-462A-AA39-63E1A3605EBC}"/>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BD9C6859-CA3D-4005-B14E-21F0A0CDEE03}"/>
    <dataValidation allowBlank="1" showInputMessage="1" showErrorMessage="1" prompt="再認定申請講座の場合は、改善内容や時期が分かるように具体的に記載してください。" sqref="E37:R37" xr:uid="{C39C54A8-7C41-4913-8248-F36D71519561}"/>
    <dataValidation allowBlank="1" showInputMessage="1" showErrorMessage="1" prompt="身に付けられるスキルの具体的な内容を記載。" sqref="E67:R67" xr:uid="{F577DE4E-4699-44CA-A235-DA61BFF4E35D}"/>
    <dataValidation allowBlank="1" showInputMessage="1" showErrorMessage="1" prompt="受講前に経験しておくことが推奨される実務経験を記載。" sqref="E177" xr:uid="{6662A3BA-FFA3-4601-89B0-EB1096B71B1E}"/>
    <dataValidation allowBlank="1" showInputMessage="1" showErrorMessage="1" prompt="受講前に身に付けておくことが推奨される知識・技術を記載。" sqref="E178" xr:uid="{1D8EBE29-E89E-473A-9ADE-DCE799EB5BC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9970F60B-C448-4E45-A813-12684288A217}"/>
    <dataValidation allowBlank="1" showInputMessage="1" showErrorMessage="1" prompt="講義（演習）の内容と到達目標が分かるように具体的に記載。" sqref="G79 G85 G91 G97 G103 G109 G115 G121 G127 G133 G139 G145 G151 G157 G163" xr:uid="{CABA12AE-3DE0-4D57-A8D9-AFF17227A87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A4601C65-3F19-4750-933D-6C3F596A970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09018DB8-6DF7-4B78-ACA1-C2DB058909B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AE7BB1BC-C248-4579-A462-4A5215C1E8C9}"/>
    <dataValidation allowBlank="1" showInputMessage="1" showErrorMessage="1" prompt="演習を通学で行う（eラーニングで実施しない）場合は、記載不要。_x000a_双方向又は多方向に授業を行うための措置が取られていることが必要。" sqref="E210" xr:uid="{E6155A4F-8126-4130-BBA8-EFB1B9015A5A}"/>
    <dataValidation allowBlank="1" showInputMessage="1" showErrorMessage="1" prompt="ホームページ等で公表することが必要。" sqref="E219:R219" xr:uid="{7A2D00A9-F62F-4B11-807E-484F38668A19}"/>
    <dataValidation allowBlank="1" showInputMessage="1" showErrorMessage="1" prompt="新規のカリキュラムを加えるなど内容を変更した講座を申請を選択の場合→「（16）申請にあたり、新たに追加・変更した内容」へ。" sqref="O26:R26" xr:uid="{D34986C7-2C3B-49B4-8346-09CFEDD632B6}"/>
    <dataValidation imeMode="off" allowBlank="1" showInputMessage="1" showErrorMessage="1" sqref="E14" xr:uid="{377A33CA-9276-4151-BFF9-6A0D5B65A89C}"/>
    <dataValidation type="list" allowBlank="1" showInputMessage="1" showErrorMessage="1" sqref="L254:L257" xr:uid="{14A32476-91F1-44CE-8CDD-5E698246F0B0}">
      <formula1>"はい,いいえ"</formula1>
    </dataValidation>
    <dataValidation type="list" allowBlank="1" showInputMessage="1" showErrorMessage="1" sqref="E293:S294" xr:uid="{6A752CAD-9EEB-4C2B-87D3-7A1500B9534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45FCAC76-FC2A-42B5-9929-2A32B8580A7D}">
      <formula1>"講座実績の検証を行っている,検証を行っていない"</formula1>
    </dataValidation>
    <dataValidation type="list" allowBlank="1" showInputMessage="1" showErrorMessage="1" sqref="E333:S335" xr:uid="{708F69CF-5C6C-46D2-89F4-34B298A0773D}">
      <formula1>"定期的に見直している,見直していない"</formula1>
    </dataValidation>
    <dataValidation type="list" allowBlank="1" showErrorMessage="1" sqref="N79:N138" xr:uid="{E83C598E-645E-4C00-B778-EE4DC68FA990}">
      <formula1>"全部,一部,実施なし"</formula1>
    </dataValidation>
    <dataValidation type="list" allowBlank="1" showInputMessage="1" showErrorMessage="1" sqref="P55:R55" xr:uid="{DB8B5213-42CA-4889-816B-CB821B4CB7A5}">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887AAE29-803E-4C2C-A248-4EC9AF5F08C7}"/>
    <dataValidation type="list" allowBlank="1" showInputMessage="1" showErrorMessage="1" sqref="E20:Q20" xr:uid="{5F9345B9-CE1E-4A2A-B079-8349902F41A9}">
      <formula1>"✓"</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8418D82E-7C75-410D-B886-9A4C89C1DC21}"/>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19C8879F-18D7-4568-B06A-D00B76A3B71A}">
          <x14:formula1>
            <xm:f>ロール対応表ｰ2009!$V$14:$V$56</xm:f>
          </x14:formula1>
          <xm:sqref>U79:U168</xm:sqref>
        </x14:dataValidation>
        <x14:dataValidation type="list" allowBlank="1" showInputMessage="1" showErrorMessage="1" xr:uid="{AC7C1A4E-08D1-41A1-AAD2-9F5B495E4AD9}">
          <x14:formula1>
            <xm:f>ロール対応表ｰ2001!$D$58:$S$58</xm:f>
          </x14:formula1>
          <xm:sqref>F52:R52</xm:sqref>
        </x14:dataValidation>
        <x14:dataValidation type="list" allowBlank="1" showInputMessage="1" showErrorMessage="1" xr:uid="{5C0C2E7B-AD4C-4F7E-B798-B263C4D60703}">
          <x14:formula1>
            <xm:f>ロール対応表ｰ2001!$D$59:$S$59</xm:f>
          </x14:formula1>
          <xm:sqref>F54:R54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128"/>
  <sheetViews>
    <sheetView showGridLines="0" view="pageBreakPreview" topLeftCell="A30" zoomScaleNormal="100" zoomScaleSheetLayoutView="100" workbookViewId="0">
      <selection activeCell="R30" sqref="R30"/>
    </sheetView>
  </sheetViews>
  <sheetFormatPr defaultColWidth="9" defaultRowHeight="13.2"/>
  <cols>
    <col min="1" max="2" width="6.109375" style="38" customWidth="1"/>
    <col min="3" max="12" width="6.6640625" style="38" customWidth="1"/>
    <col min="13" max="13" width="6.33203125" style="38" customWidth="1"/>
    <col min="14" max="14" width="7.109375" style="38" customWidth="1"/>
    <col min="15" max="15" width="9" style="38" customWidth="1"/>
    <col min="16" max="16384" width="9" style="38"/>
  </cols>
  <sheetData>
    <row r="1" spans="1:15" s="3" customFormat="1" ht="15" customHeight="1">
      <c r="A1" s="26"/>
      <c r="C1" s="396"/>
      <c r="K1" s="28"/>
      <c r="L1" s="425" t="s">
        <v>340</v>
      </c>
      <c r="M1" s="425"/>
      <c r="N1" s="425"/>
    </row>
    <row r="2" spans="1:15" s="3" customFormat="1" ht="15" customHeight="1">
      <c r="A2" s="26"/>
      <c r="C2" s="396"/>
      <c r="K2" s="28"/>
      <c r="L2" s="448" t="s">
        <v>341</v>
      </c>
      <c r="M2" s="448"/>
      <c r="N2" s="448"/>
    </row>
    <row r="3" spans="1:15" s="3" customFormat="1" ht="19.5" customHeight="1">
      <c r="K3" s="28"/>
      <c r="L3" s="426"/>
      <c r="M3" s="427"/>
      <c r="N3" s="428"/>
    </row>
    <row r="4" spans="1:15" s="3" customFormat="1" ht="16.5" customHeight="1">
      <c r="A4" s="29"/>
      <c r="B4" s="29"/>
      <c r="C4" s="29"/>
      <c r="D4" s="29"/>
      <c r="E4" s="29"/>
      <c r="F4" s="29"/>
      <c r="G4" s="29"/>
      <c r="H4" s="29"/>
      <c r="I4" s="29"/>
      <c r="J4" s="29"/>
      <c r="K4" s="29"/>
      <c r="L4" s="327"/>
      <c r="M4" s="29"/>
      <c r="N4" s="28"/>
    </row>
    <row r="5" spans="1:15" s="3" customFormat="1" ht="20.25" customHeight="1">
      <c r="A5" s="447" t="s">
        <v>342</v>
      </c>
      <c r="B5" s="447"/>
      <c r="C5" s="447"/>
      <c r="D5" s="447"/>
      <c r="E5" s="447"/>
      <c r="F5" s="447"/>
      <c r="G5" s="447"/>
      <c r="H5" s="447"/>
      <c r="I5" s="447"/>
      <c r="J5" s="447"/>
      <c r="K5" s="447"/>
      <c r="L5" s="447"/>
      <c r="M5" s="447"/>
      <c r="N5" s="447"/>
    </row>
    <row r="6" spans="1:15" s="3" customFormat="1" ht="20.25" customHeight="1">
      <c r="A6" s="447"/>
      <c r="B6" s="447"/>
      <c r="C6" s="447"/>
      <c r="D6" s="447"/>
      <c r="E6" s="447"/>
      <c r="F6" s="447"/>
      <c r="G6" s="447"/>
      <c r="H6" s="447"/>
      <c r="I6" s="447"/>
      <c r="J6" s="447"/>
      <c r="K6" s="447"/>
      <c r="L6" s="447"/>
      <c r="M6" s="447"/>
      <c r="N6" s="447"/>
    </row>
    <row r="7" spans="1:15" s="31" customFormat="1" ht="22.5" customHeight="1">
      <c r="A7" s="449" t="s">
        <v>343</v>
      </c>
      <c r="B7" s="449"/>
      <c r="C7" s="449"/>
      <c r="D7" s="449"/>
      <c r="E7" s="449"/>
      <c r="F7" s="449"/>
      <c r="G7" s="449"/>
      <c r="H7" s="449"/>
      <c r="I7" s="449"/>
      <c r="J7" s="449"/>
      <c r="K7" s="449"/>
      <c r="L7" s="449"/>
      <c r="M7" s="449"/>
      <c r="N7" s="449"/>
    </row>
    <row r="8" spans="1:15" s="33" customFormat="1" ht="26.1" customHeight="1">
      <c r="A8" s="449"/>
      <c r="B8" s="449"/>
      <c r="C8" s="449"/>
      <c r="D8" s="449"/>
      <c r="E8" s="449"/>
      <c r="F8" s="449"/>
      <c r="G8" s="449"/>
      <c r="H8" s="449"/>
      <c r="I8" s="449"/>
      <c r="J8" s="449"/>
      <c r="K8" s="449"/>
      <c r="L8" s="449"/>
      <c r="M8" s="449"/>
      <c r="N8" s="449"/>
      <c r="O8" s="32"/>
    </row>
    <row r="9" spans="1:15" s="33" customFormat="1" ht="26.1" customHeight="1">
      <c r="A9" s="449"/>
      <c r="B9" s="449"/>
      <c r="C9" s="449"/>
      <c r="D9" s="449"/>
      <c r="E9" s="449"/>
      <c r="F9" s="449"/>
      <c r="G9" s="449"/>
      <c r="H9" s="449"/>
      <c r="I9" s="449"/>
      <c r="J9" s="449"/>
      <c r="K9" s="449"/>
      <c r="L9" s="449"/>
      <c r="M9" s="449"/>
      <c r="N9" s="449"/>
      <c r="O9" s="32"/>
    </row>
    <row r="10" spans="1:15" s="33" customFormat="1" ht="26.1" customHeight="1">
      <c r="A10" s="449"/>
      <c r="B10" s="449"/>
      <c r="C10" s="449"/>
      <c r="D10" s="449"/>
      <c r="E10" s="449"/>
      <c r="F10" s="449"/>
      <c r="G10" s="449"/>
      <c r="H10" s="449"/>
      <c r="I10" s="449"/>
      <c r="J10" s="449"/>
      <c r="K10" s="449"/>
      <c r="L10" s="449"/>
      <c r="M10" s="449"/>
      <c r="N10" s="449"/>
      <c r="O10" s="32"/>
    </row>
    <row r="11" spans="1:15" s="33" customFormat="1" ht="26.1" customHeight="1">
      <c r="A11" s="449"/>
      <c r="B11" s="449"/>
      <c r="C11" s="449"/>
      <c r="D11" s="449"/>
      <c r="E11" s="449"/>
      <c r="F11" s="449"/>
      <c r="G11" s="449"/>
      <c r="H11" s="449"/>
      <c r="I11" s="449"/>
      <c r="J11" s="449"/>
      <c r="K11" s="449"/>
      <c r="L11" s="449"/>
      <c r="M11" s="449"/>
      <c r="N11" s="449"/>
      <c r="O11" s="32"/>
    </row>
    <row r="12" spans="1:15" s="33" customFormat="1" ht="26.1" customHeight="1">
      <c r="A12" s="449"/>
      <c r="B12" s="449"/>
      <c r="C12" s="449"/>
      <c r="D12" s="449"/>
      <c r="E12" s="449"/>
      <c r="F12" s="449"/>
      <c r="G12" s="449"/>
      <c r="H12" s="449"/>
      <c r="I12" s="449"/>
      <c r="J12" s="449"/>
      <c r="K12" s="449"/>
      <c r="L12" s="449"/>
      <c r="M12" s="449"/>
      <c r="N12" s="449"/>
      <c r="O12" s="32"/>
    </row>
    <row r="13" spans="1:15" s="33" customFormat="1" ht="26.1" customHeight="1">
      <c r="A13" s="449"/>
      <c r="B13" s="449"/>
      <c r="C13" s="449"/>
      <c r="D13" s="449"/>
      <c r="E13" s="449"/>
      <c r="F13" s="449"/>
      <c r="G13" s="449"/>
      <c r="H13" s="449"/>
      <c r="I13" s="449"/>
      <c r="J13" s="449"/>
      <c r="K13" s="449"/>
      <c r="L13" s="449"/>
      <c r="M13" s="449"/>
      <c r="N13" s="449"/>
      <c r="O13" s="32"/>
    </row>
    <row r="14" spans="1:15" s="33" customFormat="1" ht="26.1" customHeight="1">
      <c r="A14" s="449"/>
      <c r="B14" s="449"/>
      <c r="C14" s="449"/>
      <c r="D14" s="449"/>
      <c r="E14" s="449"/>
      <c r="F14" s="449"/>
      <c r="G14" s="449"/>
      <c r="H14" s="449"/>
      <c r="I14" s="449"/>
      <c r="J14" s="449"/>
      <c r="K14" s="449"/>
      <c r="L14" s="449"/>
      <c r="M14" s="449"/>
      <c r="N14" s="449"/>
    </row>
    <row r="15" spans="1:15" s="33" customFormat="1" ht="26.1" customHeight="1">
      <c r="A15" s="449"/>
      <c r="B15" s="449"/>
      <c r="C15" s="449"/>
      <c r="D15" s="449"/>
      <c r="E15" s="449"/>
      <c r="F15" s="449"/>
      <c r="G15" s="449"/>
      <c r="H15" s="449"/>
      <c r="I15" s="449"/>
      <c r="J15" s="449"/>
      <c r="K15" s="449"/>
      <c r="L15" s="449"/>
      <c r="M15" s="449"/>
      <c r="N15" s="449"/>
    </row>
    <row r="16" spans="1:15" s="33" customFormat="1" ht="26.1" customHeight="1">
      <c r="A16" s="470"/>
      <c r="B16" s="470"/>
      <c r="C16" s="470"/>
      <c r="D16" s="470"/>
      <c r="E16" s="470"/>
      <c r="F16" s="470"/>
      <c r="G16" s="470"/>
      <c r="H16" s="470"/>
      <c r="I16" s="470"/>
      <c r="J16" s="470"/>
      <c r="K16" s="470"/>
      <c r="L16" s="470"/>
      <c r="M16" s="470"/>
      <c r="N16" s="470"/>
    </row>
    <row r="17" spans="1:15" s="3" customFormat="1" ht="19.5" customHeight="1">
      <c r="A17" s="38" t="s">
        <v>951</v>
      </c>
    </row>
    <row r="18" spans="1:15" s="3" customFormat="1" ht="4.5" customHeight="1">
      <c r="A18" s="38"/>
    </row>
    <row r="19" spans="1:15" s="3" customFormat="1" ht="21" customHeight="1">
      <c r="A19" s="429" t="s">
        <v>344</v>
      </c>
      <c r="B19" s="430"/>
      <c r="C19" s="433" t="s">
        <v>345</v>
      </c>
      <c r="D19" s="434"/>
      <c r="E19" s="435"/>
      <c r="F19" s="435"/>
      <c r="G19" s="435"/>
      <c r="H19" s="435"/>
      <c r="I19" s="435"/>
      <c r="J19" s="435"/>
      <c r="K19" s="435"/>
      <c r="L19" s="435"/>
      <c r="M19" s="435"/>
      <c r="N19" s="436"/>
    </row>
    <row r="20" spans="1:15" s="3" customFormat="1" ht="45" customHeight="1">
      <c r="A20" s="431"/>
      <c r="B20" s="432"/>
      <c r="C20" s="437"/>
      <c r="D20" s="438"/>
      <c r="E20" s="438"/>
      <c r="F20" s="438"/>
      <c r="G20" s="438"/>
      <c r="H20" s="438"/>
      <c r="I20" s="438"/>
      <c r="J20" s="438"/>
      <c r="K20" s="438"/>
      <c r="L20" s="438"/>
      <c r="M20" s="438"/>
      <c r="N20" s="439"/>
    </row>
    <row r="21" spans="1:15" s="3" customFormat="1" ht="12" customHeight="1">
      <c r="A21" s="429" t="s">
        <v>1000</v>
      </c>
      <c r="B21" s="450"/>
      <c r="C21" s="331" t="s">
        <v>345</v>
      </c>
      <c r="D21" s="453"/>
      <c r="E21" s="453"/>
      <c r="F21" s="453"/>
      <c r="G21" s="453"/>
      <c r="H21" s="454" t="s">
        <v>346</v>
      </c>
      <c r="I21" s="456"/>
      <c r="J21" s="457"/>
      <c r="K21" s="460" t="s">
        <v>347</v>
      </c>
      <c r="L21" s="462"/>
      <c r="M21" s="463"/>
      <c r="N21" s="464"/>
    </row>
    <row r="22" spans="1:15" s="3" customFormat="1" ht="37.5" customHeight="1">
      <c r="A22" s="451"/>
      <c r="B22" s="452"/>
      <c r="C22" s="468"/>
      <c r="D22" s="469"/>
      <c r="E22" s="469"/>
      <c r="F22" s="469"/>
      <c r="G22" s="469"/>
      <c r="H22" s="455"/>
      <c r="I22" s="458"/>
      <c r="J22" s="459"/>
      <c r="K22" s="461"/>
      <c r="L22" s="465"/>
      <c r="M22" s="466"/>
      <c r="N22" s="467"/>
    </row>
    <row r="23" spans="1:15" s="3" customFormat="1" ht="25.5" customHeight="1">
      <c r="A23" s="440" t="s">
        <v>348</v>
      </c>
      <c r="B23" s="441"/>
      <c r="C23" s="348" t="s">
        <v>349</v>
      </c>
      <c r="D23" s="442"/>
      <c r="E23" s="442"/>
      <c r="F23" s="349" t="s">
        <v>350</v>
      </c>
      <c r="G23" s="350"/>
      <c r="H23" s="350"/>
      <c r="I23" s="332" t="s">
        <v>351</v>
      </c>
      <c r="J23" s="443"/>
      <c r="K23" s="443"/>
      <c r="L23" s="443"/>
      <c r="M23" s="443"/>
      <c r="N23" s="402" t="s">
        <v>1001</v>
      </c>
    </row>
    <row r="24" spans="1:15" s="3" customFormat="1" ht="25.5" customHeight="1">
      <c r="A24" s="440"/>
      <c r="B24" s="441"/>
      <c r="C24" s="444"/>
      <c r="D24" s="445"/>
      <c r="E24" s="445"/>
      <c r="F24" s="445"/>
      <c r="G24" s="445"/>
      <c r="H24" s="445"/>
      <c r="I24" s="445"/>
      <c r="J24" s="445"/>
      <c r="K24" s="445"/>
      <c r="L24" s="445"/>
      <c r="M24" s="445"/>
      <c r="N24" s="446"/>
    </row>
    <row r="25" spans="1:15" s="3" customFormat="1" ht="25.5" customHeight="1">
      <c r="A25" s="429" t="s">
        <v>1002</v>
      </c>
      <c r="B25" s="478"/>
      <c r="C25" s="348" t="s">
        <v>349</v>
      </c>
      <c r="D25" s="442"/>
      <c r="E25" s="442"/>
      <c r="F25" s="349" t="s">
        <v>350</v>
      </c>
      <c r="G25" s="394"/>
      <c r="H25" s="394"/>
      <c r="I25" s="394"/>
      <c r="J25" s="394"/>
      <c r="K25" s="394"/>
      <c r="L25" s="394"/>
      <c r="M25" s="394"/>
      <c r="N25" s="351"/>
    </row>
    <row r="26" spans="1:15" s="3" customFormat="1" ht="25.5" customHeight="1">
      <c r="A26" s="479"/>
      <c r="B26" s="480"/>
      <c r="C26" s="481"/>
      <c r="D26" s="482"/>
      <c r="E26" s="482"/>
      <c r="F26" s="482"/>
      <c r="G26" s="482"/>
      <c r="H26" s="482"/>
      <c r="I26" s="482"/>
      <c r="J26" s="482"/>
      <c r="K26" s="482"/>
      <c r="L26" s="482"/>
      <c r="M26" s="482"/>
      <c r="N26" s="483"/>
    </row>
    <row r="27" spans="1:15" s="3" customFormat="1" ht="25.5" customHeight="1">
      <c r="A27" s="440" t="s">
        <v>353</v>
      </c>
      <c r="B27" s="471"/>
      <c r="C27" s="472"/>
      <c r="D27" s="472"/>
      <c r="E27" s="472"/>
      <c r="F27" s="472"/>
      <c r="G27" s="472"/>
      <c r="H27" s="472"/>
      <c r="I27" s="472"/>
      <c r="J27" s="472"/>
      <c r="K27" s="472"/>
      <c r="L27" s="472"/>
      <c r="M27" s="472"/>
      <c r="N27" s="472"/>
    </row>
    <row r="28" spans="1:15" s="3" customFormat="1" ht="62.25" customHeight="1">
      <c r="A28" s="476" t="s">
        <v>1003</v>
      </c>
      <c r="B28" s="477"/>
      <c r="C28" s="484"/>
      <c r="D28" s="484"/>
      <c r="E28" s="484"/>
      <c r="F28" s="484"/>
      <c r="G28" s="484"/>
      <c r="H28" s="484"/>
      <c r="I28" s="485"/>
      <c r="J28" s="485"/>
      <c r="K28" s="485"/>
      <c r="L28" s="485"/>
      <c r="M28" s="485"/>
      <c r="N28" s="485"/>
    </row>
    <row r="29" spans="1:15" s="3" customFormat="1" ht="33.75" customHeight="1">
      <c r="A29" s="440" t="s">
        <v>354</v>
      </c>
      <c r="B29" s="471"/>
      <c r="C29" s="486"/>
      <c r="D29" s="487"/>
      <c r="E29" s="487"/>
      <c r="F29" s="487"/>
      <c r="G29" s="487"/>
      <c r="H29" s="340" t="s">
        <v>355</v>
      </c>
      <c r="I29" s="486"/>
      <c r="J29" s="487"/>
      <c r="K29" s="487"/>
      <c r="L29" s="487"/>
      <c r="M29" s="487"/>
      <c r="N29" s="487"/>
    </row>
    <row r="30" spans="1:15" s="3" customFormat="1" ht="57" customHeight="1">
      <c r="A30" s="479" t="s">
        <v>356</v>
      </c>
      <c r="B30" s="587"/>
      <c r="C30" s="395" t="s">
        <v>357</v>
      </c>
      <c r="D30" s="588"/>
      <c r="E30" s="588"/>
      <c r="F30" s="588"/>
      <c r="G30" s="588"/>
      <c r="H30" s="395" t="s">
        <v>358</v>
      </c>
      <c r="I30" s="589"/>
      <c r="J30" s="589"/>
      <c r="K30" s="589"/>
      <c r="L30" s="589"/>
      <c r="M30" s="589"/>
      <c r="N30" s="589"/>
    </row>
    <row r="31" spans="1:15" s="3" customFormat="1" ht="12" customHeight="1">
      <c r="A31" s="35"/>
      <c r="B31" s="35"/>
      <c r="C31" s="352"/>
      <c r="D31" s="352"/>
      <c r="E31" s="397"/>
      <c r="F31" s="397"/>
      <c r="G31" s="397"/>
      <c r="H31" s="397"/>
      <c r="I31" s="397"/>
      <c r="J31" s="397"/>
      <c r="K31" s="397"/>
      <c r="L31" s="397"/>
      <c r="M31" s="397"/>
      <c r="N31" s="37"/>
      <c r="O31" s="34"/>
    </row>
    <row r="32" spans="1:15" ht="28.5" customHeight="1">
      <c r="A32" s="429" t="s">
        <v>1004</v>
      </c>
      <c r="B32" s="478"/>
      <c r="C32" s="490" t="s">
        <v>359</v>
      </c>
      <c r="D32" s="491"/>
      <c r="E32" s="492"/>
      <c r="F32" s="493"/>
      <c r="G32" s="493"/>
      <c r="H32" s="494"/>
      <c r="I32" s="403" t="s">
        <v>1005</v>
      </c>
      <c r="J32" s="492"/>
      <c r="K32" s="493"/>
      <c r="L32" s="493"/>
      <c r="M32" s="493"/>
      <c r="N32" s="494"/>
    </row>
    <row r="33" spans="1:17" s="3" customFormat="1" ht="28.5" customHeight="1">
      <c r="A33" s="451"/>
      <c r="B33" s="489"/>
      <c r="C33" s="495" t="s">
        <v>360</v>
      </c>
      <c r="D33" s="496"/>
      <c r="E33" s="497"/>
      <c r="F33" s="498"/>
      <c r="G33" s="498"/>
      <c r="H33" s="499"/>
      <c r="I33" s="404" t="s">
        <v>1006</v>
      </c>
      <c r="J33" s="500"/>
      <c r="K33" s="501"/>
      <c r="L33" s="501"/>
      <c r="M33" s="501"/>
      <c r="N33" s="502"/>
    </row>
    <row r="34" spans="1:17" s="3" customFormat="1" ht="28.5" customHeight="1">
      <c r="A34" s="479"/>
      <c r="B34" s="480"/>
      <c r="C34" s="503" t="s">
        <v>361</v>
      </c>
      <c r="D34" s="504"/>
      <c r="E34" s="505"/>
      <c r="F34" s="501"/>
      <c r="G34" s="501"/>
      <c r="H34" s="502"/>
      <c r="I34" s="39"/>
      <c r="J34" s="506"/>
      <c r="K34" s="507"/>
      <c r="L34" s="507"/>
      <c r="M34" s="507"/>
      <c r="N34" s="507"/>
    </row>
    <row r="35" spans="1:17" s="3" customFormat="1" ht="15" customHeight="1">
      <c r="A35" s="40" t="s">
        <v>362</v>
      </c>
      <c r="B35" s="488" t="s">
        <v>363</v>
      </c>
      <c r="C35" s="488"/>
      <c r="D35" s="488"/>
      <c r="E35" s="488"/>
      <c r="F35" s="488"/>
      <c r="G35" s="488"/>
      <c r="H35" s="488"/>
      <c r="I35" s="488"/>
      <c r="J35" s="488"/>
      <c r="K35" s="488"/>
      <c r="L35" s="488"/>
      <c r="M35" s="488"/>
      <c r="N35" s="488"/>
    </row>
    <row r="36" spans="1:17" s="31" customFormat="1" ht="20.25" customHeight="1">
      <c r="A36" s="405" t="s">
        <v>352</v>
      </c>
      <c r="B36" s="473" t="s">
        <v>952</v>
      </c>
      <c r="C36" s="473"/>
      <c r="D36" s="473"/>
      <c r="E36" s="473"/>
      <c r="F36" s="473"/>
      <c r="G36" s="473"/>
      <c r="H36" s="473"/>
      <c r="I36" s="473"/>
      <c r="J36" s="473"/>
      <c r="K36" s="473"/>
      <c r="L36" s="473"/>
      <c r="M36" s="473"/>
      <c r="N36" s="473"/>
      <c r="Q36" s="383"/>
    </row>
    <row r="37" spans="1:17" s="31" customFormat="1" ht="31.5" customHeight="1">
      <c r="A37" s="406" t="s">
        <v>1007</v>
      </c>
      <c r="B37" s="474" t="s">
        <v>1018</v>
      </c>
      <c r="C37" s="474"/>
      <c r="D37" s="474"/>
      <c r="E37" s="474"/>
      <c r="F37" s="474"/>
      <c r="G37" s="474"/>
      <c r="H37" s="474"/>
      <c r="I37" s="474"/>
      <c r="J37" s="474"/>
      <c r="K37" s="474"/>
      <c r="L37" s="474"/>
      <c r="M37" s="474"/>
      <c r="N37" s="474"/>
    </row>
    <row r="38" spans="1:17" s="31" customFormat="1" ht="15" customHeight="1">
      <c r="A38" s="407" t="s">
        <v>953</v>
      </c>
      <c r="B38" s="475" t="s">
        <v>954</v>
      </c>
      <c r="C38" s="475"/>
      <c r="D38" s="475"/>
      <c r="E38" s="475"/>
      <c r="F38" s="475"/>
      <c r="G38" s="475"/>
      <c r="H38" s="475"/>
      <c r="I38" s="475"/>
      <c r="J38" s="475"/>
      <c r="K38" s="475"/>
      <c r="L38" s="475"/>
      <c r="M38" s="475"/>
      <c r="N38" s="475"/>
    </row>
    <row r="39" spans="1:17" s="31" customFormat="1" ht="15" customHeight="1">
      <c r="A39" s="41"/>
      <c r="B39" s="42"/>
      <c r="C39" s="42"/>
      <c r="D39" s="42"/>
      <c r="E39" s="42"/>
      <c r="F39" s="42"/>
      <c r="G39" s="42"/>
      <c r="H39" s="42"/>
      <c r="I39" s="42"/>
      <c r="J39" s="42"/>
      <c r="K39" s="42"/>
      <c r="L39" s="42"/>
      <c r="M39" s="42"/>
      <c r="N39" s="42"/>
    </row>
    <row r="40" spans="1:17" s="3" customFormat="1" ht="15.75" customHeight="1">
      <c r="A40" s="38" t="s">
        <v>364</v>
      </c>
    </row>
    <row r="41" spans="1:17" s="3" customFormat="1" ht="20.100000000000001" customHeight="1">
      <c r="A41" s="296" t="s">
        <v>365</v>
      </c>
      <c r="B41" s="508" t="s">
        <v>366</v>
      </c>
      <c r="C41" s="509"/>
      <c r="D41" s="508" t="s">
        <v>367</v>
      </c>
      <c r="E41" s="510"/>
      <c r="F41" s="510"/>
      <c r="G41" s="510"/>
      <c r="H41" s="510"/>
      <c r="I41" s="510"/>
      <c r="J41" s="510"/>
      <c r="K41" s="510"/>
      <c r="L41" s="510"/>
      <c r="M41" s="510"/>
      <c r="N41" s="509"/>
    </row>
    <row r="42" spans="1:17" s="3" customFormat="1" ht="20.100000000000001" customHeight="1">
      <c r="A42" s="297">
        <v>2001</v>
      </c>
      <c r="B42" s="511"/>
      <c r="C42" s="512"/>
      <c r="D42" s="513"/>
      <c r="E42" s="514"/>
      <c r="F42" s="514"/>
      <c r="G42" s="514"/>
      <c r="H42" s="514"/>
      <c r="I42" s="514"/>
      <c r="J42" s="514"/>
      <c r="K42" s="514"/>
      <c r="L42" s="514"/>
      <c r="M42" s="514"/>
      <c r="N42" s="515"/>
    </row>
    <row r="43" spans="1:17" s="3" customFormat="1" ht="20.100000000000001" customHeight="1">
      <c r="A43" s="297">
        <v>2002</v>
      </c>
      <c r="B43" s="511"/>
      <c r="C43" s="512"/>
      <c r="D43" s="513"/>
      <c r="E43" s="514"/>
      <c r="F43" s="514"/>
      <c r="G43" s="514"/>
      <c r="H43" s="514"/>
      <c r="I43" s="514"/>
      <c r="J43" s="514"/>
      <c r="K43" s="514"/>
      <c r="L43" s="514"/>
      <c r="M43" s="514"/>
      <c r="N43" s="515"/>
    </row>
    <row r="44" spans="1:17" s="3" customFormat="1" ht="20.100000000000001" customHeight="1">
      <c r="A44" s="297">
        <v>2003</v>
      </c>
      <c r="B44" s="511"/>
      <c r="C44" s="512"/>
      <c r="D44" s="513"/>
      <c r="E44" s="514"/>
      <c r="F44" s="514"/>
      <c r="G44" s="514"/>
      <c r="H44" s="514"/>
      <c r="I44" s="514"/>
      <c r="J44" s="514"/>
      <c r="K44" s="514"/>
      <c r="L44" s="514"/>
      <c r="M44" s="514"/>
      <c r="N44" s="515"/>
    </row>
    <row r="45" spans="1:17" s="3" customFormat="1" ht="20.100000000000001" customHeight="1">
      <c r="A45" s="297">
        <v>2004</v>
      </c>
      <c r="B45" s="511"/>
      <c r="C45" s="512"/>
      <c r="D45" s="513"/>
      <c r="E45" s="514"/>
      <c r="F45" s="514"/>
      <c r="G45" s="514"/>
      <c r="H45" s="514"/>
      <c r="I45" s="514"/>
      <c r="J45" s="514"/>
      <c r="K45" s="514"/>
      <c r="L45" s="514"/>
      <c r="M45" s="514"/>
      <c r="N45" s="515"/>
    </row>
    <row r="46" spans="1:17" s="3" customFormat="1" ht="20.100000000000001" customHeight="1">
      <c r="A46" s="297">
        <v>2005</v>
      </c>
      <c r="B46" s="511"/>
      <c r="C46" s="512"/>
      <c r="D46" s="513"/>
      <c r="E46" s="514"/>
      <c r="F46" s="514"/>
      <c r="G46" s="514"/>
      <c r="H46" s="514"/>
      <c r="I46" s="514"/>
      <c r="J46" s="514"/>
      <c r="K46" s="514"/>
      <c r="L46" s="514"/>
      <c r="M46" s="514"/>
      <c r="N46" s="515"/>
    </row>
    <row r="47" spans="1:17" s="3" customFormat="1" ht="20.100000000000001" customHeight="1">
      <c r="A47" s="297">
        <v>2006</v>
      </c>
      <c r="B47" s="511"/>
      <c r="C47" s="512"/>
      <c r="D47" s="513"/>
      <c r="E47" s="514"/>
      <c r="F47" s="514"/>
      <c r="G47" s="514"/>
      <c r="H47" s="514"/>
      <c r="I47" s="514"/>
      <c r="J47" s="514"/>
      <c r="K47" s="514"/>
      <c r="L47" s="514"/>
      <c r="M47" s="514"/>
      <c r="N47" s="515"/>
    </row>
    <row r="48" spans="1:17" s="3" customFormat="1" ht="20.100000000000001" customHeight="1">
      <c r="A48" s="297">
        <v>2007</v>
      </c>
      <c r="B48" s="511"/>
      <c r="C48" s="512"/>
      <c r="D48" s="513"/>
      <c r="E48" s="514"/>
      <c r="F48" s="514"/>
      <c r="G48" s="514"/>
      <c r="H48" s="514"/>
      <c r="I48" s="514"/>
      <c r="J48" s="514"/>
      <c r="K48" s="514"/>
      <c r="L48" s="514"/>
      <c r="M48" s="514"/>
      <c r="N48" s="515"/>
    </row>
    <row r="49" spans="1:15" s="3" customFormat="1" ht="20.100000000000001" customHeight="1">
      <c r="A49" s="297">
        <v>2008</v>
      </c>
      <c r="B49" s="511"/>
      <c r="C49" s="512"/>
      <c r="D49" s="513"/>
      <c r="E49" s="514"/>
      <c r="F49" s="514"/>
      <c r="G49" s="514"/>
      <c r="H49" s="514"/>
      <c r="I49" s="514"/>
      <c r="J49" s="514"/>
      <c r="K49" s="514"/>
      <c r="L49" s="514"/>
      <c r="M49" s="514"/>
      <c r="N49" s="515"/>
    </row>
    <row r="50" spans="1:15" s="3" customFormat="1" ht="20.100000000000001" customHeight="1">
      <c r="A50" s="297">
        <v>2009</v>
      </c>
      <c r="B50" s="511"/>
      <c r="C50" s="512"/>
      <c r="D50" s="513"/>
      <c r="E50" s="514"/>
      <c r="F50" s="514"/>
      <c r="G50" s="514"/>
      <c r="H50" s="514"/>
      <c r="I50" s="514"/>
      <c r="J50" s="514"/>
      <c r="K50" s="514"/>
      <c r="L50" s="514"/>
      <c r="M50" s="514"/>
      <c r="N50" s="515"/>
    </row>
    <row r="51" spans="1:15" s="3" customFormat="1" ht="20.100000000000001" customHeight="1">
      <c r="A51" s="297">
        <v>2010</v>
      </c>
      <c r="B51" s="511"/>
      <c r="C51" s="512"/>
      <c r="D51" s="513"/>
      <c r="E51" s="514"/>
      <c r="F51" s="514"/>
      <c r="G51" s="514"/>
      <c r="H51" s="514"/>
      <c r="I51" s="514"/>
      <c r="J51" s="514"/>
      <c r="K51" s="514"/>
      <c r="L51" s="514"/>
      <c r="M51" s="514"/>
      <c r="N51" s="515"/>
    </row>
    <row r="52" spans="1:15" s="3" customFormat="1" ht="6.75" customHeight="1">
      <c r="A52" s="43"/>
      <c r="B52" s="43"/>
      <c r="C52" s="353"/>
      <c r="D52" s="354"/>
      <c r="E52" s="353"/>
      <c r="F52" s="354"/>
      <c r="G52" s="353"/>
      <c r="H52" s="354"/>
      <c r="I52" s="353"/>
      <c r="J52" s="354"/>
      <c r="K52" s="353"/>
      <c r="L52" s="354"/>
      <c r="M52" s="353"/>
      <c r="N52" s="354"/>
    </row>
    <row r="53" spans="1:15" s="3" customFormat="1" ht="15.75" customHeight="1">
      <c r="A53" s="38" t="s">
        <v>368</v>
      </c>
    </row>
    <row r="54" spans="1:15" s="3" customFormat="1" ht="145.5" customHeight="1">
      <c r="A54" s="516" t="s">
        <v>369</v>
      </c>
      <c r="B54" s="517"/>
      <c r="C54" s="518"/>
      <c r="D54" s="519"/>
      <c r="E54" s="519"/>
      <c r="F54" s="519"/>
      <c r="G54" s="519"/>
      <c r="H54" s="519"/>
      <c r="I54" s="519"/>
      <c r="J54" s="519"/>
      <c r="K54" s="519"/>
      <c r="L54" s="519"/>
      <c r="M54" s="519"/>
      <c r="N54" s="520"/>
      <c r="O54" s="34"/>
    </row>
    <row r="55" spans="1:15">
      <c r="A55" s="31"/>
      <c r="B55" s="46"/>
      <c r="C55" s="46"/>
      <c r="D55" s="46"/>
      <c r="E55" s="46"/>
      <c r="F55" s="46"/>
      <c r="G55" s="46"/>
      <c r="H55" s="46"/>
      <c r="I55" s="46"/>
      <c r="J55" s="46"/>
      <c r="K55" s="46"/>
      <c r="L55" s="46"/>
      <c r="M55" s="46"/>
      <c r="N55" s="46"/>
    </row>
    <row r="56" spans="1:15" s="3" customFormat="1">
      <c r="A56" s="521" t="s">
        <v>370</v>
      </c>
      <c r="B56" s="521"/>
      <c r="C56" s="521"/>
      <c r="D56" s="521"/>
      <c r="E56" s="521"/>
      <c r="F56" s="521"/>
      <c r="G56" s="521"/>
      <c r="H56" s="521"/>
      <c r="I56" s="521"/>
      <c r="J56" s="521"/>
      <c r="K56" s="521"/>
      <c r="L56" s="521"/>
      <c r="M56" s="521"/>
      <c r="N56" s="521"/>
    </row>
    <row r="57" spans="1:15" s="3" customFormat="1" ht="4.5" customHeight="1">
      <c r="A57" s="38"/>
    </row>
    <row r="58" spans="1:15" s="3" customFormat="1" ht="65.25" customHeight="1">
      <c r="A58" s="440" t="s">
        <v>371</v>
      </c>
      <c r="B58" s="522"/>
      <c r="C58" s="523"/>
      <c r="D58" s="524"/>
      <c r="E58" s="524"/>
      <c r="F58" s="524"/>
      <c r="G58" s="524"/>
      <c r="H58" s="524"/>
      <c r="I58" s="524"/>
      <c r="J58" s="524"/>
      <c r="K58" s="524"/>
      <c r="L58" s="524"/>
      <c r="M58" s="524"/>
      <c r="N58" s="525"/>
    </row>
    <row r="59" spans="1:15" s="3" customFormat="1" ht="65.25" customHeight="1">
      <c r="A59" s="440" t="s">
        <v>372</v>
      </c>
      <c r="B59" s="522"/>
      <c r="C59" s="523"/>
      <c r="D59" s="524"/>
      <c r="E59" s="524"/>
      <c r="F59" s="524"/>
      <c r="G59" s="524"/>
      <c r="H59" s="524"/>
      <c r="I59" s="524"/>
      <c r="J59" s="524"/>
      <c r="K59" s="524"/>
      <c r="L59" s="524"/>
      <c r="M59" s="524"/>
      <c r="N59" s="525"/>
    </row>
    <row r="60" spans="1:15" s="3" customFormat="1" ht="18.75" customHeight="1">
      <c r="A60" s="43"/>
      <c r="B60" s="43"/>
      <c r="C60" s="397"/>
      <c r="D60" s="397"/>
      <c r="E60" s="397"/>
      <c r="F60" s="397"/>
      <c r="G60" s="397"/>
      <c r="H60" s="397"/>
      <c r="I60" s="397"/>
      <c r="J60" s="397"/>
      <c r="K60" s="397"/>
      <c r="L60" s="397"/>
      <c r="M60" s="397"/>
      <c r="N60" s="397"/>
    </row>
    <row r="61" spans="1:15" s="3" customFormat="1">
      <c r="A61" s="521" t="s">
        <v>373</v>
      </c>
      <c r="B61" s="521"/>
      <c r="C61" s="521"/>
      <c r="D61" s="521"/>
      <c r="E61" s="521"/>
      <c r="F61" s="521"/>
      <c r="G61" s="521"/>
      <c r="H61" s="521"/>
      <c r="I61" s="521"/>
      <c r="J61" s="521"/>
      <c r="K61" s="521"/>
      <c r="L61" s="521"/>
      <c r="M61" s="521"/>
      <c r="N61" s="521"/>
    </row>
    <row r="62" spans="1:15" s="3" customFormat="1" ht="4.5" customHeight="1">
      <c r="A62" s="38"/>
    </row>
    <row r="63" spans="1:15" ht="19.5" customHeight="1">
      <c r="A63" s="429" t="s">
        <v>1008</v>
      </c>
      <c r="B63" s="478"/>
      <c r="C63" s="333" t="s">
        <v>359</v>
      </c>
      <c r="D63" s="453"/>
      <c r="E63" s="453"/>
      <c r="F63" s="453"/>
      <c r="G63" s="453"/>
      <c r="H63" s="453"/>
      <c r="I63" s="526"/>
      <c r="J63" s="527" t="s">
        <v>374</v>
      </c>
      <c r="K63" s="528"/>
      <c r="L63" s="528"/>
      <c r="M63" s="528"/>
      <c r="N63" s="529"/>
    </row>
    <row r="64" spans="1:15" s="3" customFormat="1" ht="20.100000000000001" customHeight="1">
      <c r="A64" s="451"/>
      <c r="B64" s="489"/>
      <c r="C64" s="47" t="s">
        <v>375</v>
      </c>
      <c r="D64" s="530"/>
      <c r="E64" s="530"/>
      <c r="F64" s="530"/>
      <c r="G64" s="530"/>
      <c r="H64" s="530"/>
      <c r="I64" s="531"/>
      <c r="J64" s="532"/>
      <c r="K64" s="533"/>
      <c r="L64" s="533"/>
      <c r="M64" s="533"/>
      <c r="N64" s="534"/>
    </row>
    <row r="65" spans="1:14" s="3" customFormat="1" ht="20.100000000000001" customHeight="1">
      <c r="A65" s="479"/>
      <c r="B65" s="480"/>
      <c r="C65" s="48" t="s">
        <v>376</v>
      </c>
      <c r="D65" s="469"/>
      <c r="E65" s="469"/>
      <c r="F65" s="469"/>
      <c r="G65" s="469"/>
      <c r="H65" s="469"/>
      <c r="I65" s="469"/>
      <c r="J65" s="535" t="s">
        <v>377</v>
      </c>
      <c r="K65" s="536"/>
      <c r="L65" s="536"/>
      <c r="M65" s="536"/>
      <c r="N65" s="330"/>
    </row>
    <row r="66" spans="1:14" s="3" customFormat="1" ht="12" customHeight="1">
      <c r="B66" s="46"/>
      <c r="F66" s="46"/>
      <c r="N66" s="223"/>
    </row>
    <row r="67" spans="1:14" ht="19.5" customHeight="1">
      <c r="A67" s="429" t="s">
        <v>1009</v>
      </c>
      <c r="B67" s="478"/>
      <c r="C67" s="333" t="s">
        <v>359</v>
      </c>
      <c r="D67" s="453"/>
      <c r="E67" s="453"/>
      <c r="F67" s="453"/>
      <c r="G67" s="453"/>
      <c r="H67" s="453"/>
      <c r="I67" s="526"/>
      <c r="J67" s="527" t="s">
        <v>374</v>
      </c>
      <c r="K67" s="528"/>
      <c r="L67" s="528"/>
      <c r="M67" s="528"/>
      <c r="N67" s="529"/>
    </row>
    <row r="68" spans="1:14" s="3" customFormat="1" ht="20.100000000000001" customHeight="1">
      <c r="A68" s="451"/>
      <c r="B68" s="489"/>
      <c r="C68" s="47" t="s">
        <v>375</v>
      </c>
      <c r="D68" s="530"/>
      <c r="E68" s="530"/>
      <c r="F68" s="530"/>
      <c r="G68" s="530"/>
      <c r="H68" s="530"/>
      <c r="I68" s="531"/>
      <c r="J68" s="444"/>
      <c r="K68" s="445"/>
      <c r="L68" s="445"/>
      <c r="M68" s="445"/>
      <c r="N68" s="445"/>
    </row>
    <row r="69" spans="1:14" s="3" customFormat="1" ht="20.100000000000001" customHeight="1">
      <c r="A69" s="479"/>
      <c r="B69" s="480"/>
      <c r="C69" s="48" t="s">
        <v>376</v>
      </c>
      <c r="D69" s="469"/>
      <c r="E69" s="469"/>
      <c r="F69" s="469"/>
      <c r="G69" s="469"/>
      <c r="H69" s="469"/>
      <c r="I69" s="540"/>
      <c r="J69" s="541"/>
      <c r="K69" s="542"/>
      <c r="L69" s="542"/>
      <c r="M69" s="542"/>
      <c r="N69" s="543"/>
    </row>
    <row r="70" spans="1:14" s="3" customFormat="1" ht="9.75" customHeight="1">
      <c r="B70" s="46"/>
      <c r="F70" s="46"/>
      <c r="N70" s="223"/>
    </row>
    <row r="71" spans="1:14" ht="19.5" customHeight="1">
      <c r="A71" s="429" t="s">
        <v>1010</v>
      </c>
      <c r="B71" s="478"/>
      <c r="C71" s="333" t="s">
        <v>359</v>
      </c>
      <c r="D71" s="453"/>
      <c r="E71" s="453"/>
      <c r="F71" s="453"/>
      <c r="G71" s="453"/>
      <c r="H71" s="453"/>
      <c r="I71" s="526"/>
      <c r="J71" s="527"/>
      <c r="K71" s="528"/>
      <c r="L71" s="528"/>
      <c r="M71" s="528"/>
      <c r="N71" s="529"/>
    </row>
    <row r="72" spans="1:14" s="3" customFormat="1" ht="20.100000000000001" customHeight="1">
      <c r="A72" s="451"/>
      <c r="B72" s="489"/>
      <c r="C72" s="47" t="s">
        <v>375</v>
      </c>
      <c r="D72" s="530"/>
      <c r="E72" s="530"/>
      <c r="F72" s="530"/>
      <c r="G72" s="530"/>
      <c r="H72" s="530"/>
      <c r="I72" s="531"/>
      <c r="J72" s="537"/>
      <c r="K72" s="538"/>
      <c r="L72" s="538"/>
      <c r="M72" s="538"/>
      <c r="N72" s="539"/>
    </row>
    <row r="73" spans="1:14" s="3" customFormat="1" ht="20.100000000000001" customHeight="1">
      <c r="A73" s="479"/>
      <c r="B73" s="480"/>
      <c r="C73" s="48" t="s">
        <v>376</v>
      </c>
      <c r="D73" s="469"/>
      <c r="E73" s="469"/>
      <c r="F73" s="469"/>
      <c r="G73" s="469"/>
      <c r="H73" s="469"/>
      <c r="I73" s="540"/>
      <c r="J73" s="541"/>
      <c r="K73" s="542"/>
      <c r="L73" s="542"/>
      <c r="M73" s="542"/>
      <c r="N73" s="543"/>
    </row>
    <row r="74" spans="1:14" s="3" customFormat="1" ht="12" customHeight="1">
      <c r="B74" s="46"/>
      <c r="F74" s="46"/>
      <c r="N74" s="223"/>
    </row>
    <row r="75" spans="1:14" ht="19.5" customHeight="1">
      <c r="A75" s="429" t="s">
        <v>1011</v>
      </c>
      <c r="B75" s="478"/>
      <c r="C75" s="333" t="s">
        <v>359</v>
      </c>
      <c r="D75" s="453"/>
      <c r="E75" s="453"/>
      <c r="F75" s="453"/>
      <c r="G75" s="453"/>
      <c r="H75" s="453"/>
      <c r="I75" s="526"/>
      <c r="J75" s="527" t="s">
        <v>374</v>
      </c>
      <c r="K75" s="528"/>
      <c r="L75" s="528"/>
      <c r="M75" s="528"/>
      <c r="N75" s="529"/>
    </row>
    <row r="76" spans="1:14" s="3" customFormat="1" ht="20.100000000000001" customHeight="1">
      <c r="A76" s="451"/>
      <c r="B76" s="489"/>
      <c r="C76" s="47" t="s">
        <v>375</v>
      </c>
      <c r="D76" s="530"/>
      <c r="E76" s="530"/>
      <c r="F76" s="530"/>
      <c r="G76" s="530"/>
      <c r="H76" s="530"/>
      <c r="I76" s="531"/>
      <c r="J76" s="546"/>
      <c r="K76" s="547"/>
      <c r="L76" s="547"/>
      <c r="M76" s="547"/>
      <c r="N76" s="548"/>
    </row>
    <row r="77" spans="1:14" s="3" customFormat="1" ht="20.100000000000001" customHeight="1">
      <c r="A77" s="479"/>
      <c r="B77" s="480"/>
      <c r="C77" s="48" t="s">
        <v>376</v>
      </c>
      <c r="D77" s="469"/>
      <c r="E77" s="469"/>
      <c r="F77" s="469"/>
      <c r="G77" s="469"/>
      <c r="H77" s="469"/>
      <c r="I77" s="540"/>
      <c r="J77" s="535" t="s">
        <v>377</v>
      </c>
      <c r="K77" s="536"/>
      <c r="L77" s="536"/>
      <c r="M77" s="536"/>
      <c r="N77" s="330"/>
    </row>
    <row r="78" spans="1:14" s="3" customFormat="1" ht="18.75" customHeight="1">
      <c r="A78" s="43"/>
      <c r="B78" s="43"/>
      <c r="C78" s="397"/>
      <c r="D78" s="397"/>
      <c r="E78" s="397"/>
      <c r="F78" s="397"/>
      <c r="G78" s="397"/>
      <c r="H78" s="397"/>
      <c r="I78" s="397"/>
      <c r="J78" s="397"/>
      <c r="K78" s="397"/>
      <c r="L78" s="397"/>
      <c r="M78" s="397"/>
      <c r="N78" s="397"/>
    </row>
    <row r="79" spans="1:14" s="3" customFormat="1">
      <c r="A79" s="521" t="s">
        <v>378</v>
      </c>
      <c r="B79" s="521"/>
      <c r="C79" s="521"/>
      <c r="D79" s="521"/>
      <c r="E79" s="521"/>
      <c r="F79" s="521"/>
      <c r="G79" s="521"/>
      <c r="H79" s="521"/>
      <c r="I79" s="521"/>
      <c r="J79" s="521"/>
      <c r="K79" s="521"/>
      <c r="L79" s="521"/>
      <c r="M79" s="521"/>
      <c r="N79" s="521"/>
    </row>
    <row r="80" spans="1:14" s="3" customFormat="1">
      <c r="A80" s="544" t="s">
        <v>379</v>
      </c>
      <c r="B80" s="545"/>
      <c r="C80" s="545"/>
      <c r="D80" s="545"/>
      <c r="E80" s="545"/>
      <c r="F80" s="545"/>
      <c r="G80" s="545"/>
      <c r="H80" s="545"/>
      <c r="I80" s="545"/>
      <c r="J80" s="545"/>
      <c r="K80" s="545"/>
      <c r="L80" s="545"/>
      <c r="M80" s="545"/>
      <c r="N80" s="545"/>
    </row>
    <row r="81" spans="1:18" s="3" customFormat="1">
      <c r="A81" s="549" t="s">
        <v>380</v>
      </c>
      <c r="B81" s="549"/>
      <c r="C81" s="549"/>
      <c r="D81" s="549"/>
      <c r="E81" s="549"/>
      <c r="F81" s="549"/>
      <c r="G81" s="549"/>
      <c r="H81" s="549"/>
      <c r="I81" s="549"/>
      <c r="J81" s="549"/>
      <c r="K81" s="549"/>
      <c r="L81" s="549"/>
      <c r="M81" s="549"/>
      <c r="N81" s="549"/>
    </row>
    <row r="82" spans="1:18" ht="19.5" customHeight="1">
      <c r="A82" s="550" t="s">
        <v>381</v>
      </c>
      <c r="B82" s="551"/>
      <c r="C82" s="556" t="s">
        <v>382</v>
      </c>
      <c r="D82" s="557"/>
      <c r="E82" s="558"/>
      <c r="F82" s="558"/>
      <c r="G82" s="558"/>
      <c r="H82" s="558"/>
      <c r="I82" s="558"/>
      <c r="J82" s="558"/>
      <c r="K82" s="558"/>
      <c r="L82" s="558"/>
      <c r="M82" s="558"/>
      <c r="N82" s="559"/>
      <c r="O82" s="49"/>
    </row>
    <row r="83" spans="1:18" s="3" customFormat="1" ht="20.100000000000001" customHeight="1">
      <c r="A83" s="552"/>
      <c r="B83" s="553"/>
      <c r="C83" s="560" t="s">
        <v>383</v>
      </c>
      <c r="D83" s="561"/>
      <c r="E83" s="562"/>
      <c r="F83" s="562"/>
      <c r="G83" s="562"/>
      <c r="H83" s="561" t="s">
        <v>384</v>
      </c>
      <c r="I83" s="561"/>
      <c r="J83" s="561"/>
      <c r="K83" s="562"/>
      <c r="L83" s="562"/>
      <c r="M83" s="562"/>
      <c r="N83" s="563"/>
    </row>
    <row r="84" spans="1:18" s="3" customFormat="1" ht="20.100000000000001" customHeight="1">
      <c r="A84" s="554"/>
      <c r="B84" s="555"/>
      <c r="C84" s="564" t="s">
        <v>385</v>
      </c>
      <c r="D84" s="565"/>
      <c r="E84" s="566"/>
      <c r="F84" s="566"/>
      <c r="G84" s="566"/>
      <c r="H84" s="567" t="s">
        <v>386</v>
      </c>
      <c r="I84" s="567"/>
      <c r="J84" s="567"/>
      <c r="K84" s="568"/>
      <c r="L84" s="568"/>
      <c r="M84" s="568"/>
      <c r="N84" s="569"/>
    </row>
    <row r="85" spans="1:18" ht="19.5" customHeight="1">
      <c r="A85" s="550" t="s">
        <v>387</v>
      </c>
      <c r="B85" s="551"/>
      <c r="C85" s="556" t="s">
        <v>388</v>
      </c>
      <c r="D85" s="557"/>
      <c r="E85" s="576"/>
      <c r="F85" s="576"/>
      <c r="G85" s="576"/>
      <c r="H85" s="576"/>
      <c r="I85" s="576"/>
      <c r="J85" s="582" t="s">
        <v>389</v>
      </c>
      <c r="K85" s="582"/>
      <c r="L85" s="576"/>
      <c r="M85" s="576"/>
      <c r="N85" s="577"/>
    </row>
    <row r="86" spans="1:18" s="3" customFormat="1" ht="20.100000000000001" customHeight="1">
      <c r="A86" s="552"/>
      <c r="B86" s="553"/>
      <c r="C86" s="560" t="s">
        <v>390</v>
      </c>
      <c r="D86" s="561"/>
      <c r="E86" s="562"/>
      <c r="F86" s="562"/>
      <c r="G86" s="562"/>
      <c r="H86" s="561" t="s">
        <v>391</v>
      </c>
      <c r="I86" s="561"/>
      <c r="J86" s="561"/>
      <c r="K86" s="572"/>
      <c r="L86" s="572"/>
      <c r="M86" s="572"/>
      <c r="N86" s="573"/>
    </row>
    <row r="87" spans="1:18" s="3" customFormat="1" ht="20.100000000000001" customHeight="1">
      <c r="A87" s="554"/>
      <c r="B87" s="555"/>
      <c r="C87" s="574" t="s">
        <v>392</v>
      </c>
      <c r="D87" s="575"/>
      <c r="E87" s="575"/>
      <c r="F87" s="566"/>
      <c r="G87" s="566"/>
      <c r="H87" s="566"/>
      <c r="I87" s="566"/>
      <c r="J87" s="566"/>
      <c r="K87" s="482"/>
      <c r="L87" s="482"/>
      <c r="M87" s="482"/>
      <c r="N87" s="483"/>
    </row>
    <row r="88" spans="1:18" ht="19.5" customHeight="1">
      <c r="A88" s="550" t="s">
        <v>393</v>
      </c>
      <c r="B88" s="551"/>
      <c r="C88" s="556" t="s">
        <v>394</v>
      </c>
      <c r="D88" s="557"/>
      <c r="E88" s="576"/>
      <c r="F88" s="576"/>
      <c r="G88" s="576"/>
      <c r="H88" s="576"/>
      <c r="I88" s="576"/>
      <c r="J88" s="576"/>
      <c r="K88" s="576"/>
      <c r="L88" s="576"/>
      <c r="M88" s="576"/>
      <c r="N88" s="577"/>
    </row>
    <row r="89" spans="1:18" s="3" customFormat="1" ht="20.100000000000001" customHeight="1">
      <c r="A89" s="552"/>
      <c r="B89" s="553"/>
      <c r="C89" s="560" t="s">
        <v>395</v>
      </c>
      <c r="D89" s="561"/>
      <c r="E89" s="578"/>
      <c r="F89" s="578"/>
      <c r="G89" s="578"/>
      <c r="H89" s="578"/>
      <c r="I89" s="578"/>
      <c r="J89" s="578"/>
      <c r="K89" s="578"/>
      <c r="L89" s="578"/>
      <c r="M89" s="578"/>
      <c r="N89" s="579"/>
    </row>
    <row r="90" spans="1:18" s="3" customFormat="1" ht="20.100000000000001" customHeight="1">
      <c r="A90" s="552"/>
      <c r="B90" s="553"/>
      <c r="C90" s="560" t="s">
        <v>396</v>
      </c>
      <c r="D90" s="561"/>
      <c r="E90" s="580"/>
      <c r="F90" s="580"/>
      <c r="G90" s="580"/>
      <c r="H90" s="580"/>
      <c r="I90" s="580"/>
      <c r="J90" s="580"/>
      <c r="K90" s="580"/>
      <c r="L90" s="580"/>
      <c r="M90" s="580"/>
      <c r="N90" s="581"/>
    </row>
    <row r="91" spans="1:18" s="3" customFormat="1" ht="20.100000000000001" customHeight="1">
      <c r="A91" s="554"/>
      <c r="B91" s="555"/>
      <c r="C91" s="583" t="s">
        <v>397</v>
      </c>
      <c r="D91" s="584"/>
      <c r="E91" s="584"/>
      <c r="F91" s="585"/>
      <c r="G91" s="585"/>
      <c r="H91" s="585"/>
      <c r="I91" s="585"/>
      <c r="J91" s="585"/>
      <c r="K91" s="585"/>
      <c r="L91" s="585"/>
      <c r="M91" s="585"/>
      <c r="N91" s="586"/>
    </row>
    <row r="92" spans="1:18" s="3" customFormat="1" ht="7.5" customHeight="1">
      <c r="A92" s="43"/>
      <c r="B92" s="43"/>
      <c r="C92" s="397"/>
      <c r="D92" s="397"/>
      <c r="E92" s="397"/>
      <c r="F92" s="397"/>
      <c r="G92" s="397"/>
      <c r="H92" s="397"/>
      <c r="I92" s="397"/>
      <c r="J92" s="397"/>
      <c r="K92" s="397"/>
      <c r="L92" s="397"/>
      <c r="M92" s="397"/>
      <c r="N92" s="397"/>
    </row>
    <row r="93" spans="1:18" s="3" customFormat="1" ht="18.75" customHeight="1">
      <c r="A93" s="521" t="s">
        <v>398</v>
      </c>
      <c r="B93" s="521"/>
      <c r="C93" s="521"/>
      <c r="D93" s="521"/>
      <c r="E93" s="521"/>
      <c r="F93" s="521"/>
      <c r="G93" s="521"/>
      <c r="H93" s="521"/>
      <c r="I93" s="521"/>
      <c r="J93" s="521"/>
      <c r="K93" s="521"/>
      <c r="L93" s="521"/>
      <c r="M93" s="521"/>
      <c r="N93" s="521"/>
    </row>
    <row r="94" spans="1:18" s="3" customFormat="1" ht="4.5" customHeight="1">
      <c r="A94" s="38"/>
    </row>
    <row r="95" spans="1:18" s="3" customFormat="1" ht="45" customHeight="1">
      <c r="A95" s="516" t="s">
        <v>399</v>
      </c>
      <c r="B95" s="570"/>
      <c r="C95" s="570"/>
      <c r="D95" s="570"/>
      <c r="E95" s="570"/>
      <c r="F95" s="570"/>
      <c r="G95" s="570"/>
      <c r="H95" s="570"/>
      <c r="I95" s="570"/>
      <c r="J95" s="570"/>
      <c r="K95" s="517"/>
      <c r="L95" s="571"/>
      <c r="M95" s="571"/>
      <c r="N95" s="571"/>
      <c r="R95" s="50"/>
    </row>
    <row r="96" spans="1:18" s="3" customFormat="1" ht="17.25" customHeight="1">
      <c r="A96" s="51"/>
      <c r="B96" s="51"/>
      <c r="C96" s="51"/>
      <c r="D96" s="51"/>
      <c r="E96" s="51"/>
      <c r="F96" s="51"/>
      <c r="G96" s="51"/>
      <c r="H96" s="51"/>
      <c r="I96" s="51"/>
      <c r="J96" s="51"/>
      <c r="K96" s="51"/>
      <c r="L96" s="52"/>
      <c r="M96" s="52"/>
      <c r="N96" s="52"/>
    </row>
    <row r="97" spans="1:14" s="3" customFormat="1" ht="19.5" customHeight="1">
      <c r="A97" s="521" t="s">
        <v>400</v>
      </c>
      <c r="B97" s="521"/>
      <c r="C97" s="521"/>
      <c r="D97" s="521"/>
      <c r="E97" s="521"/>
      <c r="F97" s="521"/>
      <c r="G97" s="521"/>
      <c r="H97" s="521"/>
      <c r="I97" s="521"/>
      <c r="J97" s="521"/>
      <c r="K97" s="521"/>
      <c r="L97" s="521"/>
      <c r="M97" s="521"/>
      <c r="N97" s="521"/>
    </row>
    <row r="98" spans="1:14" s="3" customFormat="1" ht="4.5" customHeight="1">
      <c r="A98" s="38"/>
    </row>
    <row r="99" spans="1:14" s="3" customFormat="1" ht="70.349999999999994" customHeight="1">
      <c r="A99" s="516" t="s">
        <v>401</v>
      </c>
      <c r="B99" s="570"/>
      <c r="C99" s="570"/>
      <c r="D99" s="570"/>
      <c r="E99" s="570"/>
      <c r="F99" s="570"/>
      <c r="G99" s="570"/>
      <c r="H99" s="570"/>
      <c r="I99" s="570"/>
      <c r="J99" s="570"/>
      <c r="K99" s="517"/>
      <c r="L99" s="571"/>
      <c r="M99" s="571"/>
      <c r="N99" s="571"/>
    </row>
    <row r="100" spans="1:14" s="3" customFormat="1" ht="70.349999999999994" customHeight="1">
      <c r="A100" s="516" t="s">
        <v>402</v>
      </c>
      <c r="B100" s="570"/>
      <c r="C100" s="570"/>
      <c r="D100" s="570"/>
      <c r="E100" s="570"/>
      <c r="F100" s="570"/>
      <c r="G100" s="570"/>
      <c r="H100" s="570"/>
      <c r="I100" s="570"/>
      <c r="J100" s="570"/>
      <c r="K100" s="517"/>
      <c r="L100" s="571"/>
      <c r="M100" s="571"/>
      <c r="N100" s="571"/>
    </row>
    <row r="101" spans="1:14" s="3" customFormat="1" ht="70.349999999999994" customHeight="1">
      <c r="A101" s="516" t="s">
        <v>403</v>
      </c>
      <c r="B101" s="570"/>
      <c r="C101" s="570"/>
      <c r="D101" s="570"/>
      <c r="E101" s="570"/>
      <c r="F101" s="570"/>
      <c r="G101" s="570"/>
      <c r="H101" s="570"/>
      <c r="I101" s="570"/>
      <c r="J101" s="570"/>
      <c r="K101" s="517"/>
      <c r="L101" s="571"/>
      <c r="M101" s="571"/>
      <c r="N101" s="571"/>
    </row>
    <row r="102" spans="1:14" s="3" customFormat="1" ht="70.349999999999994" customHeight="1">
      <c r="A102" s="516" t="s">
        <v>404</v>
      </c>
      <c r="B102" s="570"/>
      <c r="C102" s="570"/>
      <c r="D102" s="570"/>
      <c r="E102" s="570"/>
      <c r="F102" s="570"/>
      <c r="G102" s="570"/>
      <c r="H102" s="570"/>
      <c r="I102" s="570"/>
      <c r="J102" s="570"/>
      <c r="K102" s="517"/>
      <c r="L102" s="571"/>
      <c r="M102" s="571"/>
      <c r="N102" s="571"/>
    </row>
    <row r="103" spans="1:14" s="3" customFormat="1" ht="70.349999999999994" customHeight="1">
      <c r="A103" s="516" t="s">
        <v>405</v>
      </c>
      <c r="B103" s="570"/>
      <c r="C103" s="570"/>
      <c r="D103" s="570"/>
      <c r="E103" s="570"/>
      <c r="F103" s="570"/>
      <c r="G103" s="570"/>
      <c r="H103" s="570"/>
      <c r="I103" s="570"/>
      <c r="J103" s="570"/>
      <c r="K103" s="517"/>
      <c r="L103" s="571"/>
      <c r="M103" s="571"/>
      <c r="N103" s="571"/>
    </row>
    <row r="104" spans="1:14" s="3" customFormat="1" ht="134.1" customHeight="1">
      <c r="A104" s="516" t="s">
        <v>406</v>
      </c>
      <c r="B104" s="570"/>
      <c r="C104" s="570"/>
      <c r="D104" s="570"/>
      <c r="E104" s="570"/>
      <c r="F104" s="570"/>
      <c r="G104" s="570"/>
      <c r="H104" s="570"/>
      <c r="I104" s="570"/>
      <c r="J104" s="570"/>
      <c r="K104" s="517"/>
      <c r="L104" s="571"/>
      <c r="M104" s="571"/>
      <c r="N104" s="571"/>
    </row>
    <row r="105" spans="1:14" s="3" customFormat="1" ht="70.349999999999994" customHeight="1">
      <c r="A105" s="516" t="s">
        <v>407</v>
      </c>
      <c r="B105" s="570"/>
      <c r="C105" s="570"/>
      <c r="D105" s="570"/>
      <c r="E105" s="570"/>
      <c r="F105" s="570"/>
      <c r="G105" s="570"/>
      <c r="H105" s="570"/>
      <c r="I105" s="570"/>
      <c r="J105" s="570"/>
      <c r="K105" s="517"/>
      <c r="L105" s="571"/>
      <c r="M105" s="571"/>
      <c r="N105" s="571"/>
    </row>
    <row r="106" spans="1:14" ht="19.5" customHeight="1">
      <c r="A106" s="398"/>
      <c r="B106" s="398"/>
      <c r="C106" s="398"/>
      <c r="D106" s="398"/>
      <c r="E106" s="398"/>
      <c r="F106" s="398"/>
      <c r="G106" s="398"/>
      <c r="H106" s="398"/>
      <c r="I106" s="398"/>
      <c r="J106" s="398"/>
      <c r="K106" s="398"/>
      <c r="L106" s="399"/>
      <c r="M106" s="399"/>
      <c r="N106" s="399"/>
    </row>
    <row r="107" spans="1:14" ht="24" customHeight="1">
      <c r="A107" s="607" t="s">
        <v>955</v>
      </c>
      <c r="B107" s="607"/>
      <c r="C107" s="607"/>
      <c r="D107" s="607"/>
      <c r="E107" s="607"/>
      <c r="F107" s="607"/>
      <c r="G107" s="607"/>
      <c r="H107" s="607"/>
      <c r="I107" s="607"/>
      <c r="J107" s="607"/>
      <c r="K107" s="607"/>
      <c r="L107" s="607"/>
      <c r="M107" s="607"/>
      <c r="N107" s="607"/>
    </row>
    <row r="108" spans="1:14" ht="44.25" customHeight="1">
      <c r="A108" s="608" t="s">
        <v>956</v>
      </c>
      <c r="B108" s="609"/>
      <c r="C108" s="609"/>
      <c r="D108" s="609"/>
      <c r="E108" s="609"/>
      <c r="F108" s="609"/>
      <c r="G108" s="609"/>
      <c r="H108" s="609"/>
      <c r="I108" s="609"/>
      <c r="J108" s="609"/>
      <c r="K108" s="609"/>
      <c r="L108" s="609"/>
      <c r="M108" s="609"/>
      <c r="N108" s="609"/>
    </row>
    <row r="109" spans="1:14" ht="44.25" customHeight="1">
      <c r="A109" s="595" t="s">
        <v>957</v>
      </c>
      <c r="B109" s="596"/>
      <c r="C109" s="596"/>
      <c r="D109" s="596"/>
      <c r="E109" s="596"/>
      <c r="F109" s="596"/>
      <c r="G109" s="596"/>
      <c r="H109" s="597"/>
      <c r="I109" s="598"/>
      <c r="J109" s="599"/>
      <c r="K109" s="599"/>
      <c r="L109" s="599"/>
      <c r="M109" s="599"/>
      <c r="N109" s="600"/>
    </row>
    <row r="110" spans="1:14" ht="44.25" customHeight="1">
      <c r="A110" s="601" t="s">
        <v>958</v>
      </c>
      <c r="B110" s="602"/>
      <c r="C110" s="602"/>
      <c r="D110" s="603"/>
      <c r="E110" s="604"/>
      <c r="F110" s="605"/>
      <c r="G110" s="605"/>
      <c r="H110" s="605"/>
      <c r="I110" s="605"/>
      <c r="J110" s="605"/>
      <c r="K110" s="605"/>
      <c r="L110" s="605"/>
      <c r="M110" s="605"/>
      <c r="N110" s="606"/>
    </row>
    <row r="111" spans="1:14" ht="44.25" customHeight="1">
      <c r="A111" s="516" t="s">
        <v>959</v>
      </c>
      <c r="B111" s="570"/>
      <c r="C111" s="570"/>
      <c r="D111" s="517"/>
      <c r="E111" s="604"/>
      <c r="F111" s="605"/>
      <c r="G111" s="605"/>
      <c r="H111" s="605"/>
      <c r="I111" s="605"/>
      <c r="J111" s="605"/>
      <c r="K111" s="605"/>
      <c r="L111" s="605"/>
      <c r="M111" s="605"/>
      <c r="N111" s="606"/>
    </row>
    <row r="112" spans="1:14" ht="70.349999999999994" customHeight="1">
      <c r="A112" s="516" t="s">
        <v>960</v>
      </c>
      <c r="B112" s="570"/>
      <c r="C112" s="570"/>
      <c r="D112" s="517"/>
      <c r="E112" s="604"/>
      <c r="F112" s="605"/>
      <c r="G112" s="605"/>
      <c r="H112" s="605"/>
      <c r="I112" s="605"/>
      <c r="J112" s="605"/>
      <c r="K112" s="605"/>
      <c r="L112" s="605"/>
      <c r="M112" s="605"/>
      <c r="N112" s="606"/>
    </row>
    <row r="113" spans="1:14" ht="24" customHeight="1">
      <c r="A113" s="398"/>
      <c r="B113" s="398"/>
      <c r="C113" s="398"/>
      <c r="D113" s="398"/>
      <c r="E113" s="400"/>
      <c r="F113" s="401"/>
      <c r="G113" s="401"/>
      <c r="H113" s="401"/>
      <c r="I113" s="401"/>
      <c r="J113" s="401"/>
      <c r="K113" s="401"/>
      <c r="L113" s="401"/>
      <c r="M113" s="401"/>
      <c r="N113" s="401"/>
    </row>
    <row r="114" spans="1:14" s="3" customFormat="1" ht="24" customHeight="1">
      <c r="A114" s="591" t="s">
        <v>961</v>
      </c>
      <c r="B114" s="591"/>
      <c r="C114" s="591"/>
      <c r="D114" s="591"/>
      <c r="E114" s="591"/>
      <c r="F114" s="591"/>
      <c r="G114" s="591"/>
      <c r="H114" s="591"/>
      <c r="I114" s="591"/>
      <c r="J114" s="591"/>
      <c r="K114" s="591"/>
      <c r="L114" s="591"/>
      <c r="M114" s="591"/>
      <c r="N114" s="591"/>
    </row>
    <row r="115" spans="1:14" s="3" customFormat="1" ht="75" customHeight="1">
      <c r="A115" s="516" t="s">
        <v>408</v>
      </c>
      <c r="B115" s="570"/>
      <c r="C115" s="570"/>
      <c r="D115" s="570"/>
      <c r="E115" s="570"/>
      <c r="F115" s="570"/>
      <c r="G115" s="570"/>
      <c r="H115" s="570"/>
      <c r="I115" s="570"/>
      <c r="J115" s="570"/>
      <c r="K115" s="517"/>
      <c r="L115" s="592"/>
      <c r="M115" s="593"/>
      <c r="N115" s="594"/>
    </row>
    <row r="116" spans="1:14" s="3" customFormat="1" ht="75" customHeight="1">
      <c r="A116" s="516" t="s">
        <v>409</v>
      </c>
      <c r="B116" s="570"/>
      <c r="C116" s="570"/>
      <c r="D116" s="570"/>
      <c r="E116" s="570"/>
      <c r="F116" s="570"/>
      <c r="G116" s="570"/>
      <c r="H116" s="570"/>
      <c r="I116" s="570"/>
      <c r="J116" s="570"/>
      <c r="K116" s="517"/>
      <c r="L116" s="592"/>
      <c r="M116" s="593"/>
      <c r="N116" s="594"/>
    </row>
    <row r="117" spans="1:14" ht="15" customHeight="1"/>
    <row r="118" spans="1:14" ht="15.9" customHeight="1">
      <c r="A118" s="54"/>
      <c r="B118" s="590"/>
      <c r="C118" s="590"/>
      <c r="D118" s="590"/>
      <c r="E118" s="590"/>
      <c r="F118" s="590"/>
      <c r="G118" s="590"/>
      <c r="H118" s="590"/>
      <c r="I118" s="590"/>
      <c r="J118" s="590"/>
      <c r="K118" s="590"/>
      <c r="L118" s="590"/>
      <c r="M118" s="590"/>
      <c r="N118" s="590"/>
    </row>
    <row r="119" spans="1:14" ht="15.9" customHeight="1">
      <c r="B119" s="590"/>
      <c r="C119" s="590"/>
      <c r="D119" s="590"/>
      <c r="E119" s="590"/>
      <c r="F119" s="590"/>
      <c r="G119" s="590"/>
      <c r="H119" s="590"/>
      <c r="I119" s="590"/>
      <c r="J119" s="590"/>
      <c r="K119" s="590"/>
      <c r="L119" s="590"/>
      <c r="M119" s="590"/>
      <c r="N119" s="590"/>
    </row>
    <row r="120" spans="1:14" ht="15.9" customHeight="1">
      <c r="B120" s="590"/>
      <c r="C120" s="590"/>
      <c r="D120" s="590"/>
      <c r="E120" s="590"/>
      <c r="F120" s="590"/>
      <c r="G120" s="590"/>
      <c r="H120" s="590"/>
      <c r="I120" s="590"/>
      <c r="J120" s="590"/>
      <c r="K120" s="590"/>
      <c r="L120" s="590"/>
      <c r="M120" s="590"/>
      <c r="N120" s="590"/>
    </row>
    <row r="121" spans="1:14" ht="15.9" customHeight="1">
      <c r="B121" s="590"/>
      <c r="C121" s="590"/>
      <c r="D121" s="590"/>
      <c r="E121" s="590"/>
      <c r="F121" s="590"/>
      <c r="G121" s="590"/>
      <c r="H121" s="590"/>
      <c r="I121" s="590"/>
      <c r="J121" s="590"/>
      <c r="K121" s="590"/>
      <c r="L121" s="590"/>
      <c r="M121" s="590"/>
      <c r="N121" s="590"/>
    </row>
    <row r="122" spans="1:14" ht="15.9" customHeight="1">
      <c r="B122" s="590"/>
      <c r="C122" s="590"/>
      <c r="D122" s="590"/>
      <c r="E122" s="590"/>
      <c r="F122" s="590"/>
      <c r="G122" s="590"/>
      <c r="H122" s="590"/>
      <c r="I122" s="590"/>
      <c r="J122" s="590"/>
      <c r="K122" s="590"/>
      <c r="L122" s="590"/>
      <c r="M122" s="590"/>
      <c r="N122" s="590"/>
    </row>
    <row r="123" spans="1:14" ht="15.9" customHeight="1">
      <c r="B123" s="590"/>
      <c r="C123" s="590"/>
      <c r="D123" s="590"/>
      <c r="E123" s="590"/>
      <c r="F123" s="590"/>
      <c r="G123" s="590"/>
      <c r="H123" s="590"/>
      <c r="I123" s="590"/>
      <c r="J123" s="590"/>
      <c r="K123" s="590"/>
      <c r="L123" s="590"/>
      <c r="M123" s="590"/>
      <c r="N123" s="590"/>
    </row>
    <row r="124" spans="1:14" ht="15.9" customHeight="1">
      <c r="B124" s="590"/>
      <c r="C124" s="590"/>
      <c r="D124" s="590"/>
      <c r="E124" s="590"/>
      <c r="F124" s="590"/>
      <c r="G124" s="590"/>
      <c r="H124" s="590"/>
      <c r="I124" s="590"/>
      <c r="J124" s="590"/>
      <c r="K124" s="590"/>
      <c r="L124" s="590"/>
      <c r="M124" s="590"/>
      <c r="N124" s="590"/>
    </row>
    <row r="125" spans="1:14" ht="15.9" customHeight="1">
      <c r="B125" s="590"/>
      <c r="C125" s="590"/>
      <c r="D125" s="590"/>
      <c r="E125" s="590"/>
      <c r="F125" s="590"/>
      <c r="G125" s="590"/>
      <c r="H125" s="590"/>
      <c r="I125" s="590"/>
      <c r="J125" s="590"/>
      <c r="K125" s="590"/>
      <c r="L125" s="590"/>
      <c r="M125" s="590"/>
      <c r="N125" s="590"/>
    </row>
    <row r="126" spans="1:14" ht="15.9" customHeight="1">
      <c r="B126" s="590"/>
      <c r="C126" s="590"/>
      <c r="D126" s="590"/>
      <c r="E126" s="590"/>
      <c r="F126" s="590"/>
      <c r="G126" s="590"/>
      <c r="H126" s="590"/>
      <c r="I126" s="590"/>
      <c r="J126" s="590"/>
      <c r="K126" s="590"/>
      <c r="L126" s="590"/>
      <c r="M126" s="590"/>
      <c r="N126" s="590"/>
    </row>
    <row r="127" spans="1:14" ht="15.9" customHeight="1">
      <c r="B127" s="590"/>
      <c r="C127" s="590"/>
      <c r="D127" s="590"/>
      <c r="E127" s="590"/>
      <c r="F127" s="590"/>
      <c r="G127" s="590"/>
      <c r="H127" s="590"/>
      <c r="I127" s="590"/>
      <c r="J127" s="590"/>
      <c r="K127" s="590"/>
      <c r="L127" s="590"/>
      <c r="M127" s="590"/>
      <c r="N127" s="590"/>
    </row>
    <row r="128" spans="1:14" ht="15.9" customHeight="1">
      <c r="B128" s="590"/>
      <c r="C128" s="590"/>
      <c r="D128" s="590"/>
      <c r="E128" s="590"/>
      <c r="F128" s="590"/>
      <c r="G128" s="590"/>
      <c r="H128" s="590"/>
      <c r="I128" s="590"/>
      <c r="J128" s="590"/>
      <c r="K128" s="590"/>
      <c r="L128" s="590"/>
      <c r="M128" s="590"/>
      <c r="N128" s="590"/>
    </row>
  </sheetData>
  <sheetProtection formatRows="0" selectLockedCells="1"/>
  <mergeCells count="175">
    <mergeCell ref="I109:N109"/>
    <mergeCell ref="A110:D110"/>
    <mergeCell ref="E110:N110"/>
    <mergeCell ref="A111:D111"/>
    <mergeCell ref="E111:N111"/>
    <mergeCell ref="A112:D112"/>
    <mergeCell ref="E112:N112"/>
    <mergeCell ref="A107:N107"/>
    <mergeCell ref="A108:N108"/>
    <mergeCell ref="A30:B30"/>
    <mergeCell ref="D30:G30"/>
    <mergeCell ref="I30:N30"/>
    <mergeCell ref="B118:N128"/>
    <mergeCell ref="A114:N114"/>
    <mergeCell ref="A115:K115"/>
    <mergeCell ref="L115:N115"/>
    <mergeCell ref="A116:K116"/>
    <mergeCell ref="L116:N116"/>
    <mergeCell ref="A105:K105"/>
    <mergeCell ref="L105:N105"/>
    <mergeCell ref="A102:K102"/>
    <mergeCell ref="L102:N102"/>
    <mergeCell ref="A103:K103"/>
    <mergeCell ref="L103:N103"/>
    <mergeCell ref="A104:K104"/>
    <mergeCell ref="L104:N104"/>
    <mergeCell ref="A99:K99"/>
    <mergeCell ref="L99:N99"/>
    <mergeCell ref="A100:K100"/>
    <mergeCell ref="L100:N100"/>
    <mergeCell ref="A101:K101"/>
    <mergeCell ref="L101:N101"/>
    <mergeCell ref="A109:H109"/>
    <mergeCell ref="A93:N93"/>
    <mergeCell ref="A95:K95"/>
    <mergeCell ref="L95:N95"/>
    <mergeCell ref="A97:N97"/>
    <mergeCell ref="K86:N86"/>
    <mergeCell ref="C87:E87"/>
    <mergeCell ref="F87:N87"/>
    <mergeCell ref="A88:B91"/>
    <mergeCell ref="C88:D88"/>
    <mergeCell ref="E88:N88"/>
    <mergeCell ref="C89:D89"/>
    <mergeCell ref="E89:N89"/>
    <mergeCell ref="C90:D90"/>
    <mergeCell ref="E90:N90"/>
    <mergeCell ref="A85:B87"/>
    <mergeCell ref="C85:D85"/>
    <mergeCell ref="E85:I85"/>
    <mergeCell ref="J85:K85"/>
    <mergeCell ref="L85:N85"/>
    <mergeCell ref="C86:D86"/>
    <mergeCell ref="E86:G86"/>
    <mergeCell ref="H86:J86"/>
    <mergeCell ref="C91:E91"/>
    <mergeCell ref="F91:N91"/>
    <mergeCell ref="A81:N81"/>
    <mergeCell ref="A82:B84"/>
    <mergeCell ref="C82:D82"/>
    <mergeCell ref="E82:N82"/>
    <mergeCell ref="C83:D83"/>
    <mergeCell ref="E83:G83"/>
    <mergeCell ref="H83:J83"/>
    <mergeCell ref="K83:N83"/>
    <mergeCell ref="C84:D84"/>
    <mergeCell ref="E84:G84"/>
    <mergeCell ref="H84:J84"/>
    <mergeCell ref="K84:N84"/>
    <mergeCell ref="A79:N79"/>
    <mergeCell ref="A80:N80"/>
    <mergeCell ref="A75:B77"/>
    <mergeCell ref="D75:I75"/>
    <mergeCell ref="J75:N75"/>
    <mergeCell ref="D76:I76"/>
    <mergeCell ref="J76:N76"/>
    <mergeCell ref="D77:I77"/>
    <mergeCell ref="J77:M77"/>
    <mergeCell ref="A71:B73"/>
    <mergeCell ref="D71:I71"/>
    <mergeCell ref="J71:N71"/>
    <mergeCell ref="D72:I72"/>
    <mergeCell ref="J72:N72"/>
    <mergeCell ref="D73:I73"/>
    <mergeCell ref="A67:B69"/>
    <mergeCell ref="D67:I67"/>
    <mergeCell ref="J67:N67"/>
    <mergeCell ref="D68:I68"/>
    <mergeCell ref="J68:N68"/>
    <mergeCell ref="D69:I69"/>
    <mergeCell ref="J69:N69"/>
    <mergeCell ref="J73:N73"/>
    <mergeCell ref="D44:N44"/>
    <mergeCell ref="A56:N56"/>
    <mergeCell ref="A58:B58"/>
    <mergeCell ref="C58:N58"/>
    <mergeCell ref="A63:B65"/>
    <mergeCell ref="D63:I63"/>
    <mergeCell ref="J63:N63"/>
    <mergeCell ref="D64:I64"/>
    <mergeCell ref="J64:N64"/>
    <mergeCell ref="D65:I65"/>
    <mergeCell ref="A59:B59"/>
    <mergeCell ref="C59:N59"/>
    <mergeCell ref="A61:N61"/>
    <mergeCell ref="J65:M65"/>
    <mergeCell ref="J34:N34"/>
    <mergeCell ref="B41:C41"/>
    <mergeCell ref="D41:N41"/>
    <mergeCell ref="B42:C42"/>
    <mergeCell ref="D42:N42"/>
    <mergeCell ref="B43:C43"/>
    <mergeCell ref="D43:N43"/>
    <mergeCell ref="A54:B54"/>
    <mergeCell ref="C54:N54"/>
    <mergeCell ref="B45:C45"/>
    <mergeCell ref="D45:N45"/>
    <mergeCell ref="B46:C46"/>
    <mergeCell ref="D46:N46"/>
    <mergeCell ref="B47:C47"/>
    <mergeCell ref="D47:N47"/>
    <mergeCell ref="B48:C48"/>
    <mergeCell ref="D48:N48"/>
    <mergeCell ref="B49:C49"/>
    <mergeCell ref="D49:N49"/>
    <mergeCell ref="B50:C50"/>
    <mergeCell ref="D50:N50"/>
    <mergeCell ref="B51:C51"/>
    <mergeCell ref="D51:N51"/>
    <mergeCell ref="B44:C44"/>
    <mergeCell ref="A27:B27"/>
    <mergeCell ref="C27:N27"/>
    <mergeCell ref="B36:N36"/>
    <mergeCell ref="B37:N37"/>
    <mergeCell ref="B38:N38"/>
    <mergeCell ref="A28:B28"/>
    <mergeCell ref="A25:B26"/>
    <mergeCell ref="D25:E25"/>
    <mergeCell ref="C26:N26"/>
    <mergeCell ref="A29:B29"/>
    <mergeCell ref="C28:H28"/>
    <mergeCell ref="I28:N28"/>
    <mergeCell ref="C29:G29"/>
    <mergeCell ref="I29:N29"/>
    <mergeCell ref="B35:N35"/>
    <mergeCell ref="A32:B34"/>
    <mergeCell ref="C32:D32"/>
    <mergeCell ref="E32:H32"/>
    <mergeCell ref="J32:N32"/>
    <mergeCell ref="C33:D33"/>
    <mergeCell ref="E33:H33"/>
    <mergeCell ref="J33:N33"/>
    <mergeCell ref="C34:D34"/>
    <mergeCell ref="E34:H34"/>
    <mergeCell ref="L1:N1"/>
    <mergeCell ref="L3:N3"/>
    <mergeCell ref="A19:B20"/>
    <mergeCell ref="C19:D19"/>
    <mergeCell ref="E19:N19"/>
    <mergeCell ref="C20:N20"/>
    <mergeCell ref="A23:B24"/>
    <mergeCell ref="D23:E23"/>
    <mergeCell ref="J23:M23"/>
    <mergeCell ref="C24:N24"/>
    <mergeCell ref="A5:N6"/>
    <mergeCell ref="L2:N2"/>
    <mergeCell ref="A7:N15"/>
    <mergeCell ref="A21:B22"/>
    <mergeCell ref="D21:G21"/>
    <mergeCell ref="H21:H22"/>
    <mergeCell ref="I21:J22"/>
    <mergeCell ref="K21:K22"/>
    <mergeCell ref="L21:N22"/>
    <mergeCell ref="C22:G22"/>
    <mergeCell ref="A16:N16"/>
  </mergeCells>
  <phoneticPr fontId="19"/>
  <dataValidations count="4">
    <dataValidation type="list" allowBlank="1" showInputMessage="1" showErrorMessage="1" sqref="N77 N65" xr:uid="{00000000-0002-0000-0200-000000000000}">
      <formula1>"あり,なし"</formula1>
    </dataValidation>
    <dataValidation imeMode="off" allowBlank="1" showInputMessage="1" showErrorMessage="1" sqref="D23:E23 J23:M23 D25:E25 J32:N33" xr:uid="{00000000-0002-0000-0200-000001000000}"/>
    <dataValidation allowBlank="1" showInputMessage="1" showErrorMessage="1" prompt="直近３期の純利益が、特別な理由により赤字となっている場合には、その理由を具体的に記載。" sqref="C54:N54" xr:uid="{00000000-0002-0000-0200-000003000000}"/>
    <dataValidation allowBlank="1" showInputMessage="1" showErrorMessage="1" prompt="申請日を記入してください。" sqref="L3:N3" xr:uid="{6179E6E7-FABF-4088-B9CB-90C079C90137}"/>
  </dataValidations>
  <pageMargins left="0.78740157480314965" right="0.78740157480314965" top="0.47244094488188981" bottom="0.15748031496062992" header="0.31496062992125984" footer="0.15748031496062992"/>
  <pageSetup paperSize="9" scale="86" fitToHeight="0" orientation="portrait" cellComments="asDisplayed" r:id="rId1"/>
  <rowBreaks count="3" manualBreakCount="3">
    <brk id="39" max="13" man="1"/>
    <brk id="55" max="13" man="1"/>
    <brk id="96" max="13" man="1"/>
  </rowBreak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7000000}">
          <x14:formula1>
            <xm:f>リスト!$AF$1:$AF$2</xm:f>
          </x14:formula1>
          <xm:sqref>L115:N116</xm:sqref>
        </x14:dataValidation>
        <x14:dataValidation type="list" allowBlank="1" showInputMessage="1" showErrorMessage="1" xr:uid="{00000000-0002-0000-0200-000008000000}">
          <x14:formula1>
            <xm:f>リスト!$AF$1</xm:f>
          </x14:formula1>
          <xm:sqref>L95:N95 L99:N106</xm:sqref>
        </x14:dataValidation>
        <x14:dataValidation type="list" allowBlank="1" showInputMessage="1" showErrorMessage="1" xr:uid="{00000000-0002-0000-0200-00000B000000}">
          <x14:formula1>
            <xm:f>リスト!$AJ$1:$AJ$2</xm:f>
          </x14:formula1>
          <xm:sqref>E89:N89</xm:sqref>
        </x14:dataValidation>
        <x14:dataValidation type="list" allowBlank="1" showInputMessage="1" showErrorMessage="1" xr:uid="{00000000-0002-0000-0200-00000C000000}">
          <x14:formula1>
            <xm:f>リスト!$AI$1:$AI$2</xm:f>
          </x14:formula1>
          <xm:sqref>E88:N88</xm:sqref>
        </x14:dataValidation>
        <x14:dataValidation type="list" allowBlank="1" showInputMessage="1" showErrorMessage="1" xr:uid="{00000000-0002-0000-0200-00000D000000}">
          <x14:formula1>
            <xm:f>リスト!$AH$1:$AH$2</xm:f>
          </x14:formula1>
          <xm:sqref>E85:I85</xm:sqref>
        </x14:dataValidation>
        <x14:dataValidation type="list" allowBlank="1" showInputMessage="1" showErrorMessage="1" xr:uid="{00000000-0002-0000-0200-00000E000000}">
          <x14:formula1>
            <xm:f>リスト!$AE$1:$AE$2</xm:f>
          </x14:formula1>
          <xm:sqref>E82:N82</xm:sqref>
        </x14:dataValidation>
        <x14:dataValidation type="list" allowBlank="1" showInputMessage="1" showErrorMessage="1" xr:uid="{00000000-0002-0000-0200-000010000000}">
          <x14:formula1>
            <xm:f>リスト!$AD$1:$AD$2</xm:f>
          </x14:formula1>
          <xm:sqref>J76 J68 J72</xm:sqref>
        </x14:dataValidation>
        <x14:dataValidation type="list" allowBlank="1" showInputMessage="1" showErrorMessage="1" xr:uid="{36194368-48AD-423C-A824-5D17F776618B}">
          <x14:formula1>
            <xm:f>リスト!$AD$1:$AD$3</xm:f>
          </x14:formula1>
          <xm:sqref>J64:N64</xm:sqref>
        </x14:dataValidation>
        <x14:dataValidation type="list" allowBlank="1" showInputMessage="1" showErrorMessage="1" xr:uid="{CD87EAF3-E7F4-4855-B3D9-3ED601C2EF12}">
          <x14:formula1>
            <xm:f>リスト!$AG$1:$AG$2</xm:f>
          </x14:formula1>
          <xm:sqref>I109:N109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29BB-9109-403F-8FB1-71E639EB0219}">
  <sheetPr>
    <pageSetUpPr fitToPage="1"/>
  </sheetPr>
  <dimension ref="A1:W62"/>
  <sheetViews>
    <sheetView showGridLines="0" view="pageBreakPreview" zoomScaleNormal="100" zoomScaleSheetLayoutView="100" workbookViewId="0">
      <selection activeCell="D18" sqref="D18"/>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905</v>
      </c>
      <c r="B6" s="1421"/>
      <c r="C6" s="1421"/>
      <c r="D6" s="1421"/>
      <c r="E6" s="1421"/>
      <c r="F6" s="1421"/>
      <c r="G6" s="1421"/>
      <c r="H6" s="1421"/>
      <c r="I6" s="1421"/>
      <c r="J6" s="1421"/>
      <c r="K6" s="1421"/>
      <c r="L6" s="1421"/>
      <c r="M6" s="1421"/>
      <c r="N6" s="1421"/>
      <c r="O6" s="1421"/>
      <c r="P6" s="1421"/>
      <c r="Q6" s="1421"/>
      <c r="R6" s="1421"/>
      <c r="S6" s="1421"/>
    </row>
    <row r="7" spans="1:22" ht="65.25" customHeight="1">
      <c r="A7" s="1421" t="s">
        <v>906</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907</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IF(COUNTIF(個票ｰ2009!$U$79:$U$168,$C14),"○","")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IF(COUNTIF(個票ｰ2009!$U$79:$U$168,$C15),"○","")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IF(COUNTIF(個票ｰ2009!$U$79:$U$168,$C16),"○","")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IF(COUNTIF(個票ｰ2009!$U$79:$U$168,$C17),"○","")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IF(COUNTIF(個票ｰ2009!$U$79:$U$168,$C18),"○","")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IF(COUNTIF(個票ｰ2009!$U$79:$U$168,$C19),"○","")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IF(COUNTIF(個票ｰ2009!$U$79:$U$168,$C20),"○","")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IF(COUNTIF(個票ｰ2009!$U$79:$U$168,$C21),"○","")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IF(COUNTIF(個票ｰ2009!$U$79:$U$168,$C22),"○","")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IF(COUNTIF(個票ｰ2009!$U$79:$U$168,$C23),"○","")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IF(COUNTIF(個票ｰ2009!$U$79:$U$168,$C24),"○","")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IF(COUNTIF(個票ｰ2009!$U$79:$U$168,$C25),"○","")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IF(COUNTIF(個票ｰ2009!$U$79:$U$168,$C26),"○","")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IF(COUNTIF(個票ｰ2009!$U$79:$U$168,$C27),"○","")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IF(COUNTIF(個票ｰ2009!$U$79:$U$168,$C28),"○","")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IF(COUNTIF(個票ｰ2009!$U$79:$U$168,$C29),"○","")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IF(COUNTIF(個票ｰ2009!$U$79:$U$168,$C30),"○","")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IF(COUNTIF(個票ｰ2009!$U$79:$U$168,$C31),"○","")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IF(COUNTIF(個票ｰ2009!$U$79:$U$168,$C32),"○","")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IF(COUNTIF(個票ｰ2009!$U$79:$U$168,$C33),"○","")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IF(COUNTIF(個票ｰ2009!$U$79:$U$168,$C34),"○","")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IF(COUNTIF(個票ｰ2009!$U$79:$U$168,$C35),"○","")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IF(COUNTIF(個票ｰ2009!$U$79:$U$168,$C36),"○","")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IF(COUNTIF(個票ｰ2009!$U$79:$U$168,$C37),"○","")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IF(COUNTIF(個票ｰ2009!$U$79:$U$168,$C38),"○","")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IF(COUNTIF(個票ｰ2009!$U$79:$U$168,$C39),"○","")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IF(COUNTIF(個票ｰ2009!$U$79:$U$168,$C40),"○","")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IF(COUNTIF(個票ｰ2009!$U$79:$U$168,$C41),"○","")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IF(COUNTIF(個票ｰ2009!$U$79:$U$168,$C42),"○","")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IF(COUNTIF(個票ｰ2009!$U$79:$U$168,$C43),"○","")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IF(COUNTIF(個票ｰ2009!$U$79:$U$168,$C44),"○","")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IF(COUNTIF(個票ｰ2009!$U$79:$U$168,$C45),"○","")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IF(COUNTIF(個票ｰ2009!$U$79:$U$168,$C46),"○","")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IF(COUNTIF(個票ｰ2009!$U$79:$U$168,$C47),"○","")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IF(COUNTIF(個票ｰ2009!$U$79:$U$168,$C48),"○","")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IF(COUNTIF(個票ｰ2009!$U$79:$U$168,$C49),"○","")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IF(COUNTIF(個票ｰ2009!$U$79:$U$168,$C50),"○","")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IF(COUNTIF(個票ｰ2009!$U$79:$U$168,$C51),"○","")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IF(COUNTIF(個票ｰ2009!$U$79:$U$168,$C52),"○","")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IF(COUNTIF(個票ｰ2009!$U$79:$U$168,$C53),"○","")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IF(COUNTIF(個票ｰ2009!$U$79:$U$168,$C54),"○","")</f>
        <v/>
      </c>
      <c r="V54" s="240" t="str">
        <f t="shared" si="1"/>
        <v/>
      </c>
    </row>
    <row r="55" spans="1:23" ht="14.4">
      <c r="A55" s="1405"/>
      <c r="B55" s="1406" t="s">
        <v>203</v>
      </c>
      <c r="C55" s="325" t="s">
        <v>202</v>
      </c>
      <c r="D55" s="237"/>
      <c r="E55" s="17" t="s">
        <v>740</v>
      </c>
      <c r="F55" s="17">
        <v>7</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IF(COUNTIF(個票ｰ2009!$U$79:$U$168,$C55),"○","")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IF(COUNTIF(個票ｰ2009!$U$79:$U$168,$C56),"○","")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PnIDcrstTArO8n/0WiZdEebHN3k3KUTEgNRYd92qedX/7eQDCv5c+OLDLwRH9QLN7Dtcv6l6pvM6YTtCxVdCew==" saltValue="4SA/Rr9yBSq07kQEmC7fa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54" priority="15">
      <formula>$E$57=1</formula>
    </cfRule>
  </conditionalFormatting>
  <conditionalFormatting sqref="F12">
    <cfRule type="expression" dxfId="53" priority="14">
      <formula>$F$57=1</formula>
    </cfRule>
  </conditionalFormatting>
  <conditionalFormatting sqref="G12">
    <cfRule type="expression" dxfId="52" priority="13">
      <formula>$G$57=1</formula>
    </cfRule>
  </conditionalFormatting>
  <conditionalFormatting sqref="H12">
    <cfRule type="expression" dxfId="51" priority="12">
      <formula>$H$57=1</formula>
    </cfRule>
  </conditionalFormatting>
  <conditionalFormatting sqref="I12">
    <cfRule type="expression" dxfId="50" priority="11">
      <formula>$I$57=1</formula>
    </cfRule>
  </conditionalFormatting>
  <conditionalFormatting sqref="J12">
    <cfRule type="expression" dxfId="49" priority="10">
      <formula>$J$57=1</formula>
    </cfRule>
  </conditionalFormatting>
  <conditionalFormatting sqref="K12">
    <cfRule type="expression" dxfId="48" priority="9">
      <formula>$K$57=1</formula>
    </cfRule>
  </conditionalFormatting>
  <conditionalFormatting sqref="L12">
    <cfRule type="expression" dxfId="47" priority="8">
      <formula>$L$57=1</formula>
    </cfRule>
  </conditionalFormatting>
  <conditionalFormatting sqref="M12">
    <cfRule type="expression" dxfId="46" priority="7">
      <formula>$M$57=1</formula>
    </cfRule>
  </conditionalFormatting>
  <conditionalFormatting sqref="N12">
    <cfRule type="expression" dxfId="45" priority="6">
      <formula>$N$57=1</formula>
    </cfRule>
  </conditionalFormatting>
  <conditionalFormatting sqref="O12">
    <cfRule type="expression" dxfId="44" priority="5">
      <formula>$O$57=1</formula>
    </cfRule>
  </conditionalFormatting>
  <conditionalFormatting sqref="P12">
    <cfRule type="expression" dxfId="43" priority="4">
      <formula>$P$57=1</formula>
    </cfRule>
  </conditionalFormatting>
  <conditionalFormatting sqref="Q12">
    <cfRule type="expression" dxfId="42" priority="3">
      <formula>$Q$57=1</formula>
    </cfRule>
  </conditionalFormatting>
  <conditionalFormatting sqref="R12">
    <cfRule type="expression" dxfId="41" priority="2">
      <formula>$R$57=1</formula>
    </cfRule>
  </conditionalFormatting>
  <conditionalFormatting sqref="S12">
    <cfRule type="expression" dxfId="40" priority="1">
      <formula>$S$57=1</formula>
    </cfRule>
  </conditionalFormatting>
  <hyperlinks>
    <hyperlink ref="A5:F5" r:id="rId1" location="page=70　　" display="＜各スキル項目における具体的な学習項目例等について＞" xr:uid="{43825CCC-C11C-4C29-8B9A-9D4B0E8510C4}"/>
    <hyperlink ref="A8:S8" r:id="rId2" location="page=73" display="＜各人材類型における「ロール」の定義について＞" xr:uid="{8E58FD1A-2FA3-4F49-A2ED-9050227ACFE2}"/>
    <hyperlink ref="A5:S5" r:id="rId3" location="page=84" display="＜各スキル項目における具体的な学習項目例等について＞" xr:uid="{7BEDB478-FF9A-4337-88B1-F9109E1AE469}"/>
    <hyperlink ref="E12" r:id="rId4" location="page=100" display="https://www.ipa.go.jp/jinzai/skill-standard/dss/ps6vr700000083ki-att/000106872.pdf - page=100" xr:uid="{A14C49EE-A479-4180-882E-37654337E772}"/>
    <hyperlink ref="F12" r:id="rId5" location="page=101" display="https://www.ipa.go.jp/jinzai/skill-standard/dss/ps6vr700000083ki-att/000106872.pdf - page=101" xr:uid="{1805B503-F705-4287-9653-C08CFB815581}"/>
    <hyperlink ref="G12" r:id="rId6" location="page=102" display="https://www.ipa.go.jp/jinzai/skill-standard/dss/ps6vr700000083ki-att/000106872.pdf - page=102" xr:uid="{F4BD954F-548C-43A0-952A-1F57D4EB1BCC}"/>
    <hyperlink ref="H12" r:id="rId7" location="page=115" display="https://www.ipa.go.jp/jinzai/skill-standard/dss/ps6vr700000083ki-att/000106872.pdf - page=115" xr:uid="{7F657BFB-BF70-43F2-ADD5-5DC3E998C57D}"/>
    <hyperlink ref="I12" r:id="rId8" location="page=116" display="https://www.ipa.go.jp/jinzai/skill-standard/dss/ps6vr700000083ki-att/000106872.pdf - page=116" xr:uid="{4E1EF948-457B-4606-8B59-16F1FD94AE07}"/>
    <hyperlink ref="J12" r:id="rId9" location="page=117" display="https://www.ipa.go.jp/jinzai/skill-standard/dss/ps6vr700000083ki-att/000106872.pdf - page=117" xr:uid="{E116174B-DFC8-4F57-826F-EAD341040C03}"/>
    <hyperlink ref="K12" r:id="rId10" location="page=126" display="https://www.ipa.go.jp/jinzai/skill-standard/dss/ps6vr700000083ki-att/000106872.pdf - page=126" xr:uid="{1E027969-AC03-494B-BA17-B36573CB8488}"/>
    <hyperlink ref="L12" r:id="rId11" location="page=127" display="https://www.ipa.go.jp/jinzai/skill-standard/dss/ps6vr700000083ki-att/000106872.pdf - page=127" xr:uid="{7BA9D1D4-A415-4513-9C64-0243D6A3CBC5}"/>
    <hyperlink ref="M12" r:id="rId12" location="page=128" xr:uid="{4EE6A10B-EFE5-4ED7-8FE0-EF763715B1A7}"/>
    <hyperlink ref="N12" r:id="rId13" location="page=135" display="https://www.ipa.go.jp/jinzai/skill-standard/dss/ps6vr700000083ki-att/000106872.pdf - page=135" xr:uid="{901EFD43-58F6-4C6A-8A6D-34589449BDDE}"/>
    <hyperlink ref="O12" r:id="rId14" location="page=136" display="https://www.ipa.go.jp/jinzai/skill-standard/dss/ps6vr700000083ki-att/000106872.pdf - page=136" xr:uid="{8C7D0BFF-E1CE-49E2-9222-5546AE8C735F}"/>
    <hyperlink ref="P12" r:id="rId15" location="page=137" display="https://www.ipa.go.jp/jinzai/skill-standard/dss/ps6vr700000083ki-att/000106872.pdf - page=137" xr:uid="{9DE13768-BBF2-4F73-AC56-C0456AB47516}"/>
    <hyperlink ref="Q12" r:id="rId16" location="page=138" display="https://www.ipa.go.jp/jinzai/skill-standard/dss/ps6vr700000083ki-att/000106872.pdf - page=138" xr:uid="{C5B2E186-3673-454D-9276-F7FB0D1DA02A}"/>
    <hyperlink ref="R12" r:id="rId17" location="page=145" display="https://www.ipa.go.jp/jinzai/skill-standard/dss/ps6vr700000083ki-att/000106872.pdf - page=145" xr:uid="{6265E03B-92C4-4A6A-A221-398A8E5ADAC7}"/>
    <hyperlink ref="S12" r:id="rId18" location="page=146" display="https://www.ipa.go.jp/jinzai/skill-standard/dss/ps6vr700000083ki-att/000106872.pdf - page=146" xr:uid="{C3A805DF-7CCE-42EE-8CFE-890551AC5054}"/>
    <hyperlink ref="C14:C19" r:id="rId19" location="page=85" display="ビジネス戦略策定・実行" xr:uid="{5E8D3834-36B6-43B9-AFC7-2EBAAC5BD88D}"/>
    <hyperlink ref="C20:C25" r:id="rId20" location="page=86" display="ビジネス調査" xr:uid="{0EB832EB-0069-44DC-9955-79ABCD66F5FB}"/>
    <hyperlink ref="C26:C30" r:id="rId21" location="page=87" display="顧客・ユーザー理解" xr:uid="{34EF1435-C0CD-44F4-A9C0-32DBA38836C3}"/>
    <hyperlink ref="C31:C35" r:id="rId22" location="page=88" display="データ理解・活用" xr:uid="{993B5565-B4E8-48C4-A966-79625FCBE198}"/>
    <hyperlink ref="C36:C37" r:id="rId23" location="page=89" display="データ活用基盤設計" xr:uid="{CC93823F-7ACA-44C9-A1E5-C397A363E411}"/>
    <hyperlink ref="C38:C50" r:id="rId24" location="page=90" display="コンピュータサイエンス" xr:uid="{ED865AE5-6518-471E-BC39-104560CB4912}"/>
    <hyperlink ref="C51:C56" r:id="rId25" location="page=91" display="セキュリティ体制構築・運営" xr:uid="{AF140AAF-8A18-4F0C-91A3-7B081DC81FB9}"/>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7A103820-69A0-48A0-B692-5F45250678CC}">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2076-8986-4176-B1BB-BA009BACDAE6}">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836"/>
      <c r="G6" s="1836"/>
      <c r="H6" s="1836"/>
      <c r="I6" s="1836"/>
      <c r="J6" s="1836"/>
      <c r="K6" s="1836"/>
      <c r="L6" s="1836"/>
      <c r="M6" s="1836"/>
      <c r="N6" s="1836"/>
      <c r="O6" s="1836"/>
      <c r="P6" s="1836"/>
      <c r="Q6" s="1836"/>
      <c r="R6" s="1836"/>
      <c r="S6" s="1836"/>
      <c r="T6" s="1836"/>
      <c r="U6" s="1836"/>
      <c r="V6" s="1836"/>
      <c r="W6" s="1836"/>
      <c r="X6" s="1537"/>
    </row>
    <row r="7" spans="1:24" ht="18.75" customHeight="1">
      <c r="A7" s="1538" t="s">
        <v>507</v>
      </c>
      <c r="B7" s="1539"/>
      <c r="C7" s="1539"/>
      <c r="D7" s="1540"/>
      <c r="E7" s="1858">
        <f>'申請書・総括票（共通）'!D50</f>
        <v>0</v>
      </c>
      <c r="F7" s="1859"/>
      <c r="G7" s="1859"/>
      <c r="H7" s="1859"/>
      <c r="I7" s="1859"/>
      <c r="J7" s="1859"/>
      <c r="K7" s="1859"/>
      <c r="L7" s="1859"/>
      <c r="M7" s="1859"/>
      <c r="N7" s="1859"/>
      <c r="O7" s="1859"/>
      <c r="P7" s="1859"/>
      <c r="Q7" s="1860"/>
      <c r="R7" s="1556" t="s">
        <v>763</v>
      </c>
      <c r="S7" s="1557"/>
      <c r="T7" s="1558"/>
      <c r="U7" s="1559">
        <f>'申請書・総括票（共通）'!A50</f>
        <v>2009</v>
      </c>
      <c r="V7" s="1835"/>
      <c r="W7" s="1835"/>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'申請書・総括票（共通）'!B50</f>
        <v>0</v>
      </c>
      <c r="V8" s="1835"/>
      <c r="W8" s="1835"/>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個票ｰ2009!E14</f>
        <v>0</v>
      </c>
      <c r="V9" s="271" t="s">
        <v>766</v>
      </c>
      <c r="W9" s="272">
        <f>個票ｰ2009!G14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379"/>
      <c r="E13" s="1379"/>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834"/>
      <c r="E14" s="1834"/>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33"/>
      <c r="C25" s="1833"/>
      <c r="D25" s="1833"/>
      <c r="E25" s="1833"/>
      <c r="F25" s="2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32"/>
      <c r="E30" s="1832"/>
      <c r="F30" s="1832"/>
      <c r="G30" s="1832"/>
      <c r="H30" s="18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31"/>
      <c r="J68" s="1831"/>
      <c r="K68" s="1831"/>
      <c r="L68" s="1579"/>
      <c r="M68" s="1582" t="s">
        <v>808</v>
      </c>
      <c r="N68" s="1831"/>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39" priority="2" operator="equal">
      <formula>0</formula>
    </cfRule>
  </conditionalFormatting>
  <conditionalFormatting sqref="T3:X3">
    <cfRule type="cellIs" dxfId="38" priority="1" operator="equal">
      <formula>0</formula>
    </cfRule>
  </conditionalFormatting>
  <dataValidations count="3">
    <dataValidation allowBlank="1" showInputMessage="1" showErrorMessage="1" prompt="本様式４．教材費の内訳より自動計算されます" sqref="G20:H20 G16:H16" xr:uid="{04BDC61F-FB18-4981-9B4C-6E14B0CB05B9}"/>
    <dataValidation type="list" allowBlank="1" showInputMessage="1" showErrorMessage="1" sqref="E36" xr:uid="{BD9DD03D-B0D4-435C-8BD8-89EBC255289C}">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4F35944F-2E3F-4E54-961D-2C48068EA6B9}"/>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325EFE3-CAC1-4D0C-B981-71A44B21FD62}">
          <x14:formula1>
            <xm:f>リスト!$AO$1:$AO$3</xm:f>
          </x14:formula1>
          <xm:sqref>C30:I30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A4B7-DEF2-4EFB-A4C7-833CDAC1EDC9}">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844"/>
      <c r="E7" s="1844"/>
      <c r="F7" s="1844"/>
      <c r="G7" s="1844"/>
      <c r="H7" s="1844"/>
      <c r="I7" s="1844"/>
      <c r="J7" s="1844"/>
      <c r="K7" s="49"/>
    </row>
    <row r="8" spans="1:11" s="3" customFormat="1" ht="26.25" customHeight="1">
      <c r="A8" s="1736" t="s">
        <v>507</v>
      </c>
      <c r="B8" s="1737"/>
      <c r="C8" s="1733">
        <f>'申請書・総括票（共通）'!D50</f>
        <v>0</v>
      </c>
      <c r="D8" s="1844"/>
      <c r="E8" s="1844"/>
      <c r="F8" s="1735"/>
      <c r="G8" s="166" t="s">
        <v>508</v>
      </c>
      <c r="H8" s="1740">
        <f>'申請書・総括票（共通）'!A50</f>
        <v>2009</v>
      </c>
      <c r="I8" s="1845"/>
      <c r="J8" s="1742"/>
      <c r="K8" s="167"/>
    </row>
    <row r="9" spans="1:11" s="3" customFormat="1" ht="26.25" customHeight="1">
      <c r="A9" s="1738"/>
      <c r="B9" s="1739"/>
      <c r="C9" s="1733"/>
      <c r="D9" s="1844"/>
      <c r="E9" s="1844"/>
      <c r="F9" s="1735"/>
      <c r="G9" s="168" t="s">
        <v>818</v>
      </c>
      <c r="H9" s="1740">
        <f>'申請書・総括票（共通）'!B50</f>
        <v>0</v>
      </c>
      <c r="I9" s="1845"/>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156"/>
      <c r="G13" s="1846" t="s">
        <v>822</v>
      </c>
      <c r="H13" s="1846"/>
      <c r="I13" s="1846"/>
      <c r="J13" s="1752"/>
      <c r="K13" s="49"/>
    </row>
    <row r="14" spans="1:11" s="3" customFormat="1" ht="27" customHeight="1">
      <c r="A14" s="172"/>
      <c r="B14" s="1753"/>
      <c r="C14" s="1753"/>
      <c r="D14" s="1754"/>
      <c r="E14" s="232" t="s">
        <v>823</v>
      </c>
      <c r="F14" s="156"/>
      <c r="G14" s="1846" t="s">
        <v>822</v>
      </c>
      <c r="H14" s="1846"/>
      <c r="I14" s="1846"/>
      <c r="J14" s="1752"/>
      <c r="K14" s="49"/>
    </row>
    <row r="15" spans="1:11" s="3" customFormat="1" ht="27" customHeight="1">
      <c r="A15" s="173"/>
      <c r="B15" s="1755"/>
      <c r="C15" s="1755"/>
      <c r="D15" s="1756"/>
      <c r="E15" s="171" t="s">
        <v>824</v>
      </c>
      <c r="F15" s="156"/>
      <c r="G15" s="1846" t="s">
        <v>822</v>
      </c>
      <c r="H15" s="1846"/>
      <c r="I15" s="1846"/>
      <c r="J15" s="1846"/>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840"/>
      <c r="G18" s="1840"/>
      <c r="H18" s="1840"/>
      <c r="I18" s="1840"/>
      <c r="J18" s="1745"/>
      <c r="K18" s="174"/>
    </row>
    <row r="19" spans="1:21" s="3" customFormat="1" ht="45.75" customHeight="1">
      <c r="A19" s="1726"/>
      <c r="B19" s="1728" t="s">
        <v>828</v>
      </c>
      <c r="C19" s="1729"/>
      <c r="D19" s="1730"/>
      <c r="E19" s="1743"/>
      <c r="F19" s="1840"/>
      <c r="G19" s="1840"/>
      <c r="H19" s="1840"/>
      <c r="I19" s="1840"/>
      <c r="J19" s="1745"/>
      <c r="K19" s="45"/>
      <c r="M19" s="1727"/>
      <c r="N19" s="507"/>
      <c r="O19" s="507"/>
      <c r="P19" s="507"/>
      <c r="Q19" s="507"/>
      <c r="R19" s="507"/>
      <c r="S19" s="507"/>
      <c r="T19" s="507"/>
      <c r="U19" s="507"/>
    </row>
    <row r="20" spans="1:21" s="3" customFormat="1" ht="69" customHeight="1">
      <c r="A20" s="175"/>
      <c r="B20" s="1728" t="s">
        <v>829</v>
      </c>
      <c r="C20" s="1729"/>
      <c r="D20" s="1730"/>
      <c r="E20" s="1743"/>
      <c r="F20" s="1840"/>
      <c r="G20" s="1840"/>
      <c r="H20" s="1840"/>
      <c r="I20" s="1840"/>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840"/>
      <c r="G22" s="1840"/>
      <c r="H22" s="1840"/>
      <c r="I22" s="1840"/>
      <c r="J22" s="1745"/>
      <c r="K22" s="174"/>
    </row>
    <row r="23" spans="1:21" s="3" customFormat="1" ht="45" customHeight="1">
      <c r="A23" s="310"/>
      <c r="B23" s="1892" t="s">
        <v>833</v>
      </c>
      <c r="C23" s="1893"/>
      <c r="D23" s="1894"/>
      <c r="E23" s="1841" t="s">
        <v>834</v>
      </c>
      <c r="F23" s="1841"/>
      <c r="G23" s="1821"/>
      <c r="H23" s="1822"/>
      <c r="I23" s="1842"/>
      <c r="J23" s="1824"/>
      <c r="K23" s="174"/>
    </row>
    <row r="24" spans="1:21" s="3" customFormat="1" ht="63" customHeight="1">
      <c r="A24" s="310"/>
      <c r="B24" s="1816"/>
      <c r="C24" s="1753"/>
      <c r="D24" s="1754"/>
      <c r="E24" s="1825" t="s">
        <v>835</v>
      </c>
      <c r="F24" s="1841"/>
      <c r="G24" s="1841"/>
      <c r="H24" s="1841"/>
      <c r="I24" s="1841"/>
      <c r="J24" s="1821"/>
      <c r="K24" s="174"/>
    </row>
    <row r="25" spans="1:21" s="3" customFormat="1" ht="30.75" customHeight="1">
      <c r="A25" s="310"/>
      <c r="B25" s="1816"/>
      <c r="C25" s="1753"/>
      <c r="D25" s="1754"/>
      <c r="E25" s="311"/>
      <c r="F25" s="1826" t="s">
        <v>836</v>
      </c>
      <c r="G25" s="1843"/>
      <c r="H25" s="1843"/>
      <c r="I25" s="1843"/>
      <c r="J25" s="1828"/>
      <c r="K25" s="174"/>
    </row>
    <row r="26" spans="1:21" s="3" customFormat="1" ht="30.75" customHeight="1">
      <c r="A26" s="310"/>
      <c r="B26" s="1816"/>
      <c r="C26" s="1753"/>
      <c r="D26" s="1754"/>
      <c r="E26" s="311"/>
      <c r="F26" s="1826" t="s">
        <v>837</v>
      </c>
      <c r="G26" s="1843"/>
      <c r="H26" s="1843"/>
      <c r="I26" s="1843"/>
      <c r="J26" s="1828"/>
      <c r="K26" s="174"/>
    </row>
    <row r="27" spans="1:21" s="3" customFormat="1" ht="30.75" customHeight="1">
      <c r="A27" s="310"/>
      <c r="B27" s="1816"/>
      <c r="C27" s="1753"/>
      <c r="D27" s="1754"/>
      <c r="E27" s="311"/>
      <c r="F27" s="1826" t="s">
        <v>838</v>
      </c>
      <c r="G27" s="1843"/>
      <c r="H27" s="1843"/>
      <c r="I27" s="1843"/>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837"/>
      <c r="E37" s="1837"/>
      <c r="F37" s="1837"/>
      <c r="G37" s="1837"/>
      <c r="H37" s="1837"/>
      <c r="I37" s="1837"/>
      <c r="J37" s="1665"/>
    </row>
    <row r="38" spans="1:26" ht="27.75" customHeight="1">
      <c r="B38" s="1888" t="s">
        <v>842</v>
      </c>
      <c r="C38" s="1889">
        <f>'申請書・総括票（共通）'!D50</f>
        <v>0</v>
      </c>
      <c r="D38" s="1890"/>
      <c r="E38" s="1890"/>
      <c r="F38" s="1891"/>
      <c r="G38" s="166" t="s">
        <v>508</v>
      </c>
      <c r="H38" s="1660">
        <f>'申請書・総括票（共通）'!A50</f>
        <v>2009</v>
      </c>
      <c r="I38" s="1838"/>
      <c r="J38" s="1807"/>
    </row>
    <row r="39" spans="1:26" ht="27.75" customHeight="1">
      <c r="B39" s="1800"/>
      <c r="C39" s="1804"/>
      <c r="D39" s="1805"/>
      <c r="E39" s="1805"/>
      <c r="F39" s="1806"/>
      <c r="G39" s="168" t="s">
        <v>818</v>
      </c>
      <c r="H39" s="1808">
        <f>'申請書・総括票（共通）'!B50</f>
        <v>0</v>
      </c>
      <c r="I39" s="1839"/>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個票ｰ2009!B234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個票ｰ2009!B235</f>
        <v>氏名</v>
      </c>
      <c r="D77" s="1837"/>
      <c r="E77" s="1837"/>
      <c r="F77" s="1665"/>
      <c r="G77" s="203" t="s">
        <v>845</v>
      </c>
      <c r="H77" s="1660">
        <v>2</v>
      </c>
      <c r="I77" s="1838"/>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個票ｰ2009!B238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個票ｰ2009!B239</f>
        <v>氏名</v>
      </c>
      <c r="D147" s="1837"/>
      <c r="E147" s="1837"/>
      <c r="F147" s="1665"/>
      <c r="G147" s="203" t="s">
        <v>845</v>
      </c>
      <c r="H147" s="1660">
        <v>12</v>
      </c>
      <c r="I147" s="1838"/>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個票ｰ2009!B240</f>
        <v>0</v>
      </c>
      <c r="D179" s="1837"/>
      <c r="E179" s="1837"/>
      <c r="F179" s="1665"/>
      <c r="G179" s="203" t="s">
        <v>845</v>
      </c>
      <c r="H179" s="1660">
        <v>13</v>
      </c>
      <c r="I179" s="1838"/>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個票ｰ2009!B241</f>
        <v>0</v>
      </c>
      <c r="D211" s="1837"/>
      <c r="E211" s="1837"/>
      <c r="F211" s="1665"/>
      <c r="G211" s="203" t="s">
        <v>845</v>
      </c>
      <c r="H211" s="1660">
        <v>14</v>
      </c>
      <c r="I211" s="1838"/>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個票ｰ2009!B242</f>
        <v>0</v>
      </c>
      <c r="D244" s="1837"/>
      <c r="E244" s="1837"/>
      <c r="F244" s="1665"/>
      <c r="G244" s="203" t="s">
        <v>845</v>
      </c>
      <c r="H244" s="1660">
        <v>15</v>
      </c>
      <c r="I244" s="1838"/>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個票ｰ2009!B243</f>
        <v>0</v>
      </c>
      <c r="D276" s="1837"/>
      <c r="E276" s="1837"/>
      <c r="F276" s="1665"/>
      <c r="G276" s="203" t="s">
        <v>845</v>
      </c>
      <c r="H276" s="1660">
        <v>16</v>
      </c>
      <c r="I276" s="1838"/>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個票ｰ2009!B244</f>
        <v>0</v>
      </c>
      <c r="D308" s="1837"/>
      <c r="E308" s="1837"/>
      <c r="F308" s="1665"/>
      <c r="G308" s="203" t="s">
        <v>845</v>
      </c>
      <c r="H308" s="1660">
        <v>17</v>
      </c>
      <c r="I308" s="1838"/>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個票ｰ2009!B245</f>
        <v>0</v>
      </c>
      <c r="D341" s="1837"/>
      <c r="E341" s="1837"/>
      <c r="F341" s="1665"/>
      <c r="G341" s="203" t="s">
        <v>845</v>
      </c>
      <c r="H341" s="1660">
        <v>18</v>
      </c>
      <c r="I341" s="1838"/>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個票ｰ2009!B246</f>
        <v>0</v>
      </c>
      <c r="D373" s="1837"/>
      <c r="E373" s="1837"/>
      <c r="F373" s="1665"/>
      <c r="G373" s="203" t="s">
        <v>845</v>
      </c>
      <c r="H373" s="1660">
        <v>19</v>
      </c>
      <c r="I373" s="1838"/>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個票ｰ2009!B247</f>
        <v>0</v>
      </c>
      <c r="D405" s="1837"/>
      <c r="E405" s="1837"/>
      <c r="F405" s="1665"/>
      <c r="G405" s="203" t="s">
        <v>845</v>
      </c>
      <c r="H405" s="1660">
        <v>20</v>
      </c>
      <c r="I405" s="1838"/>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37" priority="7" operator="equal">
      <formula>0</formula>
    </cfRule>
  </conditionalFormatting>
  <conditionalFormatting sqref="E25:J27">
    <cfRule type="expression" dxfId="36" priority="1">
      <formula>$H$23="含んでいない"</formula>
    </cfRule>
  </conditionalFormatting>
  <conditionalFormatting sqref="F28:J28">
    <cfRule type="expression" dxfId="35" priority="2">
      <formula>$E$27="○"</formula>
    </cfRule>
  </conditionalFormatting>
  <conditionalFormatting sqref="H3:K3">
    <cfRule type="cellIs" dxfId="34" priority="6" operator="equal">
      <formula>0</formula>
    </cfRule>
  </conditionalFormatting>
  <conditionalFormatting sqref="H32:K32">
    <cfRule type="cellIs" dxfId="33" priority="5" operator="equal">
      <formula>0</formula>
    </cfRule>
  </conditionalFormatting>
  <dataValidations count="10">
    <dataValidation allowBlank="1" showInputMessage="1" showErrorMessage="1" prompt="これまでの講師歴について、所属だけでなく「担当分野」まで記載。" sqref="F87:J91 F123:J127 F156:J160" xr:uid="{4163CEE4-3E42-4439-9281-32FD0CBFEC27}"/>
    <dataValidation allowBlank="1" showInputMessage="1" showErrorMessage="1" prompt="直近の職歴について、所属だけではなく「担当分野」も記載。" sqref="F60:J63 F93:J96 F129:J132 F162:J165" xr:uid="{DFA45229-7B50-4F98-BD7C-BD91D329077E}"/>
    <dataValidation allowBlank="1" showInputMessage="1" showErrorMessage="1" prompt="当該教育訓練の内容に関係する実務経験を具体的に記載。" sqref="F48:J52 F54:J58 F81:J85 F117:J121 F150:J154" xr:uid="{C8AC20DF-AC01-4E8E-BEE1-92E189619271}"/>
    <dataValidation type="list" allowBlank="1" showInputMessage="1" showErrorMessage="1" sqref="E16:J16" xr:uid="{A25C048D-F383-47AA-B7A3-4CFC41F7CE3F}">
      <formula1>"直接雇用（常勤）,直接雇用（非常勤）,委託・派遣等"</formula1>
    </dataValidation>
    <dataValidation type="list" allowBlank="1" showInputMessage="1" showErrorMessage="1" sqref="E17:J17" xr:uid="{D5492250-C385-4630-87B3-52502D0873DD}">
      <formula1>"全員の評価を行っている,一部の評価を行っている,評価を行っていない"</formula1>
    </dataValidation>
    <dataValidation type="list" allowBlank="1" showInputMessage="1" showErrorMessage="1" sqref="E19:J19" xr:uid="{D1545B9A-28C9-4F89-85DF-5455D8F2D4D2}">
      <formula1>"全員に伝えている,一部に伝えている,伝えていない"</formula1>
    </dataValidation>
    <dataValidation type="list" allowBlank="1" showInputMessage="1" showErrorMessage="1" sqref="E21:J21" xr:uid="{901940B2-67FC-4EDE-AE63-EED8ED4A68B5}">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2CAD22CF-FE5A-4286-AA24-18C7A9A8F1A8}">
      <formula1>"はい（いずれにも該当しない）,いいえ（いずれかに該当する）"</formula1>
    </dataValidation>
    <dataValidation type="list" allowBlank="1" showInputMessage="1" showErrorMessage="1" sqref="H23:J23" xr:uid="{DF3AE7EC-CEE0-485E-91F9-49EFA37D07BC}">
      <formula1>"含んでいる,含んでいない"</formula1>
    </dataValidation>
    <dataValidation type="list" allowBlank="1" showInputMessage="1" showErrorMessage="1" sqref="E25:E27" xr:uid="{E259A4F0-CB3E-4CBB-85AB-C5F92B2838C5}">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D77B-3D90-438E-93B7-64FE9EBD78B9}">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'申請書・総括票（共通）'!D51</f>
        <v>0</v>
      </c>
      <c r="D8" s="1389"/>
      <c r="E8" s="1389"/>
      <c r="F8" s="1389"/>
      <c r="G8" s="1389"/>
      <c r="H8" s="1389"/>
      <c r="I8" s="1389"/>
      <c r="J8" s="1389"/>
      <c r="K8" s="1389"/>
      <c r="L8" s="1389"/>
      <c r="M8" s="1389"/>
      <c r="N8" s="1053" t="s">
        <v>508</v>
      </c>
      <c r="O8" s="1053"/>
      <c r="P8" s="1390">
        <f>'申請書・総括票（共通）'!A51</f>
        <v>2010</v>
      </c>
      <c r="Q8" s="1390"/>
      <c r="R8" s="1390"/>
    </row>
    <row r="9" spans="1:33" ht="36.75" customHeight="1">
      <c r="A9" s="1392" t="s">
        <v>1020</v>
      </c>
      <c r="B9" s="1393"/>
      <c r="C9" s="1394">
        <f>'申請書・総括票（共通）'!B51</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91"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908</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IF(COUNTIF(ロール対応表ｰ2010!$D$58:$S$58,F52)=0,"【ERROR正しいロールを選択してください】","")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IF(COUNTIF(ロール対応表ｰ2010!$D$59:$S$59,F54)=0,"【ERROR正しいロールを選択してください】","")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995</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89" t="s">
        <v>572</v>
      </c>
      <c r="B75" s="303"/>
      <c r="C75" s="303"/>
      <c r="D75" s="303"/>
      <c r="E75" s="3"/>
      <c r="F75" s="305"/>
      <c r="G75" s="384"/>
      <c r="H75" s="384"/>
      <c r="I75" s="384"/>
      <c r="J75" s="384"/>
      <c r="K75" s="384"/>
      <c r="L75" s="384"/>
      <c r="M75" s="384"/>
      <c r="N75" s="384"/>
      <c r="O75" s="384"/>
      <c r="P75" s="384"/>
      <c r="Q75" s="384"/>
      <c r="R75" s="384"/>
      <c r="S75" s="3"/>
      <c r="T75" s="393"/>
      <c r="U75" s="393"/>
      <c r="V75" s="393"/>
      <c r="W75" s="307"/>
      <c r="X75" s="393"/>
      <c r="Y75" s="3"/>
      <c r="Z75" s="3"/>
    </row>
    <row r="76" spans="1:29" ht="44.25" customHeight="1">
      <c r="A76" s="909" t="s">
        <v>909</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390"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IF(ロール対応表ｰ2010!$T$57=0,"","「ロール対応表」シートと一致していないスキル項目があります")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392"/>
      <c r="B175" s="392"/>
      <c r="C175" s="392"/>
      <c r="D175" s="392"/>
      <c r="E175" s="126"/>
      <c r="F175" s="126"/>
      <c r="G175" s="126"/>
      <c r="H175" s="126"/>
      <c r="I175" s="126"/>
      <c r="J175" s="126"/>
      <c r="K175" s="126"/>
      <c r="L175" s="126"/>
      <c r="M175" s="126"/>
      <c r="N175" s="126"/>
      <c r="O175" s="126"/>
      <c r="P175" s="126"/>
      <c r="Q175" s="126"/>
      <c r="R175" s="126"/>
    </row>
    <row r="176" spans="1:29" ht="23.25" customHeight="1">
      <c r="A176" s="385" t="s">
        <v>589</v>
      </c>
      <c r="B176" s="392"/>
      <c r="C176" s="392"/>
      <c r="D176" s="392"/>
      <c r="E176" s="392"/>
      <c r="F176" s="392"/>
      <c r="G176" s="392"/>
      <c r="H176" s="392"/>
      <c r="I176" s="392"/>
      <c r="J176" s="392"/>
      <c r="K176" s="392"/>
      <c r="L176" s="392"/>
      <c r="M176" s="392"/>
      <c r="N176" s="392"/>
      <c r="O176" s="392"/>
      <c r="P176" s="392"/>
      <c r="Q176" s="392"/>
      <c r="R176" s="39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385" t="s">
        <v>595</v>
      </c>
      <c r="B182" s="392"/>
      <c r="C182" s="392"/>
      <c r="D182" s="392"/>
      <c r="E182" s="392"/>
      <c r="F182" s="392"/>
      <c r="G182" s="392"/>
      <c r="H182" s="392"/>
      <c r="I182" s="392"/>
      <c r="J182" s="392"/>
      <c r="K182" s="392"/>
      <c r="L182" s="392"/>
      <c r="M182" s="392"/>
      <c r="N182" s="392"/>
      <c r="O182" s="392"/>
      <c r="P182" s="392"/>
      <c r="Q182" s="392"/>
      <c r="R182" s="39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392"/>
      <c r="D199" s="39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385" t="s">
        <v>610</v>
      </c>
      <c r="B200" s="392"/>
      <c r="C200" s="392"/>
      <c r="D200" s="39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392"/>
      <c r="B213" s="392"/>
      <c r="C213" s="392"/>
      <c r="D213" s="39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392"/>
      <c r="B223" s="392"/>
      <c r="C223" s="392"/>
      <c r="D223" s="392"/>
      <c r="E223" s="126"/>
      <c r="F223" s="126"/>
      <c r="G223" s="126"/>
      <c r="H223" s="126"/>
      <c r="I223" s="126"/>
      <c r="J223" s="126"/>
      <c r="K223" s="126"/>
      <c r="L223" s="126"/>
      <c r="M223" s="126"/>
      <c r="N223" s="126"/>
      <c r="O223" s="126"/>
      <c r="P223" s="126"/>
      <c r="Q223" s="126"/>
      <c r="R223" s="126"/>
    </row>
    <row r="224" spans="1:18" ht="16.5" customHeight="1">
      <c r="A224" s="385" t="s">
        <v>632</v>
      </c>
      <c r="B224" s="392"/>
      <c r="C224" s="392"/>
      <c r="D224" s="392"/>
      <c r="E224" s="392"/>
      <c r="F224" s="392"/>
      <c r="G224" s="392"/>
      <c r="H224" s="392"/>
      <c r="I224" s="392"/>
      <c r="J224" s="392"/>
      <c r="K224" s="392"/>
      <c r="L224" s="392"/>
      <c r="M224" s="392"/>
      <c r="N224" s="392"/>
      <c r="O224" s="392"/>
      <c r="P224" s="392"/>
      <c r="Q224" s="392"/>
      <c r="R224" s="39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385" t="s">
        <v>642</v>
      </c>
      <c r="B233" s="392"/>
      <c r="C233" s="392"/>
      <c r="D233" s="39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392"/>
      <c r="B251" s="392"/>
      <c r="C251" s="392"/>
      <c r="D251" s="39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s="3" customFormat="1" ht="50.1" customHeight="1">
      <c r="A258" s="516" t="s">
        <v>657</v>
      </c>
      <c r="B258" s="570"/>
      <c r="C258" s="570"/>
      <c r="D258" s="570"/>
      <c r="E258" s="570"/>
      <c r="F258" s="570"/>
      <c r="G258" s="570"/>
      <c r="H258" s="570"/>
      <c r="I258" s="570"/>
      <c r="J258" s="570"/>
      <c r="K258" s="517"/>
      <c r="L258" s="592"/>
      <c r="M258" s="886"/>
      <c r="N258" s="887"/>
      <c r="O258" s="28"/>
      <c r="P258" s="28"/>
      <c r="Q258" s="28"/>
      <c r="CP258" s="3" t="s">
        <v>653</v>
      </c>
      <c r="CX258" s="3" t="s">
        <v>654</v>
      </c>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84"/>
      <c r="R278" s="384"/>
      <c r="S278" s="384"/>
      <c r="T278" s="384"/>
      <c r="U278" s="384"/>
      <c r="V278" s="384"/>
      <c r="W278" s="384"/>
      <c r="X278" s="384"/>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38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38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388" customFormat="1" ht="15" customHeight="1">
      <c r="A314" s="1033" t="s">
        <v>687</v>
      </c>
      <c r="B314" s="1033"/>
      <c r="C314" s="1033"/>
      <c r="D314" s="1033"/>
      <c r="E314" s="1033"/>
      <c r="F314" s="1033"/>
      <c r="AA314" s="70"/>
      <c r="AB314" s="70"/>
      <c r="AC314" s="70"/>
    </row>
    <row r="315" spans="1:132" s="388" customFormat="1" ht="15" customHeight="1">
      <c r="A315" s="1034"/>
      <c r="B315" s="1034"/>
      <c r="C315" s="1034"/>
      <c r="D315" s="1034"/>
      <c r="E315" s="1034"/>
      <c r="F315" s="1034"/>
      <c r="AA315" s="70"/>
      <c r="AB315" s="70"/>
      <c r="AC315" s="70"/>
    </row>
    <row r="316" spans="1:132" s="38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38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38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38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38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38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38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388"/>
      <c r="AB329" s="388"/>
      <c r="AC329" s="38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388"/>
      <c r="AB330" s="388"/>
      <c r="AC330" s="38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388"/>
      <c r="AB331" s="388"/>
      <c r="AC331" s="38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388"/>
      <c r="AB332" s="388"/>
      <c r="AC332" s="38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388"/>
      <c r="AB333" s="388"/>
      <c r="AC333" s="38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388"/>
      <c r="AB334" s="388"/>
      <c r="AC334" s="38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388"/>
      <c r="AB335" s="388"/>
      <c r="AC335" s="38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388"/>
      <c r="AB336" s="388"/>
      <c r="AC336" s="38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388"/>
      <c r="AB337" s="388"/>
      <c r="AC337" s="38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86"/>
      <c r="N341" s="387"/>
      <c r="O341" s="387"/>
      <c r="P341" s="387"/>
      <c r="Q341" s="387"/>
      <c r="R341" s="387"/>
      <c r="S341" s="387"/>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aA7S/axfzmJFSYefITXHnk5PYRaoK6iVGIn4pjtSMW6PWWLmKm+xo5zpq/OkgPJtrSPIGBaj/aDIFac1UZeqCg==" saltValue="Z3hgjNu2dppjhwNmDq6H2g==" spinCount="100000" sheet="1" formatCells="0" formatRows="0" insertRows="0" selectLockedCells="1"/>
  <mergeCells count="708">
    <mergeCell ref="A342:D343"/>
    <mergeCell ref="E342:K343"/>
    <mergeCell ref="L342:L343"/>
    <mergeCell ref="A344:D349"/>
    <mergeCell ref="E344:S345"/>
    <mergeCell ref="E346:S349"/>
    <mergeCell ref="A350:D355"/>
    <mergeCell ref="E350:S351"/>
    <mergeCell ref="E352:S355"/>
    <mergeCell ref="E333:S335"/>
    <mergeCell ref="A333:D335"/>
    <mergeCell ref="B336:D338"/>
    <mergeCell ref="E336:S338"/>
    <mergeCell ref="A339:D341"/>
    <mergeCell ref="E339:K341"/>
    <mergeCell ref="L339:L341"/>
    <mergeCell ref="M339:S340"/>
    <mergeCell ref="E327:S329"/>
    <mergeCell ref="A327:D329"/>
    <mergeCell ref="A320:D323"/>
    <mergeCell ref="E320:F321"/>
    <mergeCell ref="G320:S321"/>
    <mergeCell ref="E322:F323"/>
    <mergeCell ref="G322:M323"/>
    <mergeCell ref="N322:S323"/>
    <mergeCell ref="A325:G326"/>
    <mergeCell ref="T327:Z330"/>
    <mergeCell ref="B330:D332"/>
    <mergeCell ref="E330:S332"/>
    <mergeCell ref="A309:D310"/>
    <mergeCell ref="E309:S310"/>
    <mergeCell ref="E316:F316"/>
    <mergeCell ref="A311:XFD311"/>
    <mergeCell ref="A312:S312"/>
    <mergeCell ref="A313:S313"/>
    <mergeCell ref="A314:F315"/>
    <mergeCell ref="A316:D319"/>
    <mergeCell ref="N316:S317"/>
    <mergeCell ref="G317:M318"/>
    <mergeCell ref="N318:S319"/>
    <mergeCell ref="E319:F319"/>
    <mergeCell ref="G319:M319"/>
    <mergeCell ref="G316:M316"/>
    <mergeCell ref="E317:F318"/>
    <mergeCell ref="A289:G290"/>
    <mergeCell ref="A291:D292"/>
    <mergeCell ref="A293:D294"/>
    <mergeCell ref="E293:S294"/>
    <mergeCell ref="A295:D296"/>
    <mergeCell ref="A305:D306"/>
    <mergeCell ref="E305:S306"/>
    <mergeCell ref="A307:D308"/>
    <mergeCell ref="E307:S308"/>
    <mergeCell ref="E295:S296"/>
    <mergeCell ref="A297:D298"/>
    <mergeCell ref="E297:S298"/>
    <mergeCell ref="A299:D300"/>
    <mergeCell ref="E299:S300"/>
    <mergeCell ref="A301:D302"/>
    <mergeCell ref="E301:S302"/>
    <mergeCell ref="A303:D304"/>
    <mergeCell ref="E303:S304"/>
    <mergeCell ref="A281:F282"/>
    <mergeCell ref="G281:I282"/>
    <mergeCell ref="J281:J282"/>
    <mergeCell ref="A283:F284"/>
    <mergeCell ref="G283:I284"/>
    <mergeCell ref="J283:J284"/>
    <mergeCell ref="A285:F286"/>
    <mergeCell ref="G285:I286"/>
    <mergeCell ref="J285:J286"/>
    <mergeCell ref="A260:E261"/>
    <mergeCell ref="A265:E265"/>
    <mergeCell ref="A266:E267"/>
    <mergeCell ref="M267:Y27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56:K256"/>
    <mergeCell ref="L256:N256"/>
    <mergeCell ref="A257:K257"/>
    <mergeCell ref="L257:N257"/>
    <mergeCell ref="A254:K254"/>
    <mergeCell ref="L254:N254"/>
    <mergeCell ref="A255:K255"/>
    <mergeCell ref="L255:N255"/>
    <mergeCell ref="A258:K258"/>
    <mergeCell ref="L258:N258"/>
    <mergeCell ref="E248:J248"/>
    <mergeCell ref="K248:R248"/>
    <mergeCell ref="B249:D249"/>
    <mergeCell ref="E249:J249"/>
    <mergeCell ref="K249:R249"/>
    <mergeCell ref="B246:D246"/>
    <mergeCell ref="E246:J246"/>
    <mergeCell ref="K246:R246"/>
    <mergeCell ref="A253:N253"/>
    <mergeCell ref="A229:D229"/>
    <mergeCell ref="E229:R229"/>
    <mergeCell ref="A230:D230"/>
    <mergeCell ref="E230:R230"/>
    <mergeCell ref="A231:D231"/>
    <mergeCell ref="E231:R231"/>
    <mergeCell ref="B232:R232"/>
    <mergeCell ref="B238:D238"/>
    <mergeCell ref="E238:J238"/>
    <mergeCell ref="K238:R238"/>
    <mergeCell ref="A235:A236"/>
    <mergeCell ref="B235:D236"/>
    <mergeCell ref="E235:J236"/>
    <mergeCell ref="K235:R236"/>
    <mergeCell ref="B237:D237"/>
    <mergeCell ref="E237:J237"/>
    <mergeCell ref="K237:R237"/>
    <mergeCell ref="A219:D219"/>
    <mergeCell ref="E219:R219"/>
    <mergeCell ref="A220:D220"/>
    <mergeCell ref="E220:R220"/>
    <mergeCell ref="B221:R221"/>
    <mergeCell ref="B222:R222"/>
    <mergeCell ref="A228:D228"/>
    <mergeCell ref="E228:R228"/>
    <mergeCell ref="A226:D226"/>
    <mergeCell ref="E226:R226"/>
    <mergeCell ref="A227:D227"/>
    <mergeCell ref="E227:F227"/>
    <mergeCell ref="G227:H227"/>
    <mergeCell ref="J227:R227"/>
    <mergeCell ref="A210:D211"/>
    <mergeCell ref="E210:R210"/>
    <mergeCell ref="E211:R211"/>
    <mergeCell ref="A214:R215"/>
    <mergeCell ref="A216:D216"/>
    <mergeCell ref="E216:R216"/>
    <mergeCell ref="A217:D217"/>
    <mergeCell ref="E217:R217"/>
    <mergeCell ref="A218:D218"/>
    <mergeCell ref="E218:R218"/>
    <mergeCell ref="E204:R204"/>
    <mergeCell ref="A204:D205"/>
    <mergeCell ref="E205:R205"/>
    <mergeCell ref="A206:D206"/>
    <mergeCell ref="E206:H206"/>
    <mergeCell ref="I206:J206"/>
    <mergeCell ref="K206:R206"/>
    <mergeCell ref="E207:R207"/>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Q160:R160"/>
    <mergeCell ref="S160:T160"/>
    <mergeCell ref="Q161:R161"/>
    <mergeCell ref="S161:T161"/>
    <mergeCell ref="Q162:R162"/>
    <mergeCell ref="S162:T162"/>
    <mergeCell ref="Q163:R163"/>
    <mergeCell ref="S163:T163"/>
    <mergeCell ref="L163:M167"/>
    <mergeCell ref="N163:N168"/>
    <mergeCell ref="O163:O168"/>
    <mergeCell ref="P163:P168"/>
    <mergeCell ref="Q149:R149"/>
    <mergeCell ref="S149:T149"/>
    <mergeCell ref="Q150:R150"/>
    <mergeCell ref="S150:T150"/>
    <mergeCell ref="Q151:R151"/>
    <mergeCell ref="S151:T151"/>
    <mergeCell ref="Q155:R155"/>
    <mergeCell ref="S155:T155"/>
    <mergeCell ref="Q156:R156"/>
    <mergeCell ref="S156:T156"/>
    <mergeCell ref="Q152:R152"/>
    <mergeCell ref="S152:T152"/>
    <mergeCell ref="Q153:R153"/>
    <mergeCell ref="S153:T153"/>
    <mergeCell ref="Q154:R154"/>
    <mergeCell ref="S154:T154"/>
    <mergeCell ref="O127:O132"/>
    <mergeCell ref="P127:P132"/>
    <mergeCell ref="Q144:R144"/>
    <mergeCell ref="S144:T144"/>
    <mergeCell ref="Q145:R145"/>
    <mergeCell ref="S145:T145"/>
    <mergeCell ref="Q140:R140"/>
    <mergeCell ref="S140:T140"/>
    <mergeCell ref="Q141:R141"/>
    <mergeCell ref="S141:T141"/>
    <mergeCell ref="Q136:R136"/>
    <mergeCell ref="S136:T136"/>
    <mergeCell ref="Q137:R137"/>
    <mergeCell ref="S137:T137"/>
    <mergeCell ref="Q138:R138"/>
    <mergeCell ref="S138:T138"/>
    <mergeCell ref="Q139:R139"/>
    <mergeCell ref="S139:T139"/>
    <mergeCell ref="Q142:R142"/>
    <mergeCell ref="S142:T142"/>
    <mergeCell ref="Q143:R143"/>
    <mergeCell ref="S143:T143"/>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S96:T96"/>
    <mergeCell ref="Q97:R97"/>
    <mergeCell ref="S97:T97"/>
    <mergeCell ref="Q92:R92"/>
    <mergeCell ref="S92:T92"/>
    <mergeCell ref="Q93:R93"/>
    <mergeCell ref="S93:T93"/>
    <mergeCell ref="Q98:R98"/>
    <mergeCell ref="S98:T98"/>
    <mergeCell ref="Q94:R94"/>
    <mergeCell ref="S94:T94"/>
    <mergeCell ref="A79:A84"/>
    <mergeCell ref="B79:F84"/>
    <mergeCell ref="Q78:R78"/>
    <mergeCell ref="S78:T78"/>
    <mergeCell ref="Q79:R79"/>
    <mergeCell ref="S79:T79"/>
    <mergeCell ref="Q83:R83"/>
    <mergeCell ref="S83:T83"/>
    <mergeCell ref="Q84:R84"/>
    <mergeCell ref="S84:T84"/>
    <mergeCell ref="Q80:R80"/>
    <mergeCell ref="S80:T80"/>
    <mergeCell ref="Q81:R81"/>
    <mergeCell ref="S81:T81"/>
    <mergeCell ref="Q82:R82"/>
    <mergeCell ref="S82:T82"/>
    <mergeCell ref="G79:K84"/>
    <mergeCell ref="L79:M83"/>
    <mergeCell ref="N79:N84"/>
    <mergeCell ref="O79:O84"/>
    <mergeCell ref="P79:P84"/>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A40:R40"/>
    <mergeCell ref="A41:R41"/>
    <mergeCell ref="A42:R44"/>
    <mergeCell ref="A45:R45"/>
    <mergeCell ref="A47:C48"/>
    <mergeCell ref="D47:R48"/>
    <mergeCell ref="A49:R49"/>
    <mergeCell ref="A50:D54"/>
    <mergeCell ref="E50:R51"/>
    <mergeCell ref="F52:R52"/>
    <mergeCell ref="E53:R53"/>
    <mergeCell ref="F54:R54"/>
    <mergeCell ref="E64:R64"/>
    <mergeCell ref="A55:D61"/>
    <mergeCell ref="E55:O55"/>
    <mergeCell ref="P55:R55"/>
    <mergeCell ref="E56:R56"/>
    <mergeCell ref="F59:R59"/>
    <mergeCell ref="F60:R60"/>
    <mergeCell ref="F61:R61"/>
    <mergeCell ref="A64:D65"/>
    <mergeCell ref="F65:R65"/>
    <mergeCell ref="F57:R57"/>
    <mergeCell ref="F58:R58"/>
    <mergeCell ref="A23:D25"/>
    <mergeCell ref="I23:L25"/>
    <mergeCell ref="F24:G24"/>
    <mergeCell ref="N24:O24"/>
    <mergeCell ref="P24:R24"/>
    <mergeCell ref="F25:G25"/>
    <mergeCell ref="A26:D27"/>
    <mergeCell ref="E26:I26"/>
    <mergeCell ref="J26:N26"/>
    <mergeCell ref="O26:R26"/>
    <mergeCell ref="E27:I27"/>
    <mergeCell ref="J27:N27"/>
    <mergeCell ref="O27:R27"/>
    <mergeCell ref="P23:R23"/>
    <mergeCell ref="F23:G23"/>
    <mergeCell ref="N25:O25"/>
    <mergeCell ref="P25:R25"/>
    <mergeCell ref="M14:N14"/>
    <mergeCell ref="A13:D13"/>
    <mergeCell ref="E13:R13"/>
    <mergeCell ref="F14:H14"/>
    <mergeCell ref="O14:R14"/>
    <mergeCell ref="A14:D14"/>
    <mergeCell ref="I14:L14"/>
    <mergeCell ref="I15:L16"/>
    <mergeCell ref="N23:O23"/>
    <mergeCell ref="M15:R16"/>
    <mergeCell ref="A15:D18"/>
    <mergeCell ref="F15:H15"/>
    <mergeCell ref="E16:E18"/>
    <mergeCell ref="F16:H16"/>
    <mergeCell ref="F17:H17"/>
    <mergeCell ref="F18:H18"/>
    <mergeCell ref="A19:D20"/>
    <mergeCell ref="A21:D21"/>
    <mergeCell ref="E21:H21"/>
    <mergeCell ref="A22:D22"/>
    <mergeCell ref="E22:G22"/>
    <mergeCell ref="I22:L22"/>
    <mergeCell ref="M22:N22"/>
    <mergeCell ref="O22:R22"/>
    <mergeCell ref="O1:R1"/>
    <mergeCell ref="O2:R2"/>
    <mergeCell ref="O3:R3"/>
    <mergeCell ref="A5:R5"/>
    <mergeCell ref="A7:B7"/>
    <mergeCell ref="C7:R7"/>
    <mergeCell ref="A8:B8"/>
    <mergeCell ref="C8:M8"/>
    <mergeCell ref="N8:O8"/>
    <mergeCell ref="P8:R8"/>
    <mergeCell ref="AA77:AC78"/>
    <mergeCell ref="AA79:AC84"/>
    <mergeCell ref="Q131:R131"/>
    <mergeCell ref="S131:T131"/>
    <mergeCell ref="Q132:R132"/>
    <mergeCell ref="S132:T132"/>
    <mergeCell ref="Q133:R133"/>
    <mergeCell ref="S133:T133"/>
    <mergeCell ref="Q128:R128"/>
    <mergeCell ref="S128:T128"/>
    <mergeCell ref="Q129:R129"/>
    <mergeCell ref="S129:T129"/>
    <mergeCell ref="Q85:R85"/>
    <mergeCell ref="S85:T85"/>
    <mergeCell ref="Q86:R86"/>
    <mergeCell ref="S86:T86"/>
    <mergeCell ref="Q87:R87"/>
    <mergeCell ref="S87:T87"/>
    <mergeCell ref="V79:Z84"/>
    <mergeCell ref="Q88:R88"/>
    <mergeCell ref="S88:T88"/>
    <mergeCell ref="Q89:R89"/>
    <mergeCell ref="S89:T89"/>
    <mergeCell ref="Q90:R90"/>
    <mergeCell ref="I34:L34"/>
    <mergeCell ref="A28:D29"/>
    <mergeCell ref="E28:I28"/>
    <mergeCell ref="J28:N28"/>
    <mergeCell ref="O28:R28"/>
    <mergeCell ref="E29:I29"/>
    <mergeCell ref="J29:N29"/>
    <mergeCell ref="O29:R29"/>
    <mergeCell ref="A30:D30"/>
    <mergeCell ref="E30:R30"/>
    <mergeCell ref="E66:R66"/>
    <mergeCell ref="A68:D72"/>
    <mergeCell ref="E68:R68"/>
    <mergeCell ref="E69:G69"/>
    <mergeCell ref="H69:R69"/>
    <mergeCell ref="E70:R70"/>
    <mergeCell ref="E71:G71"/>
    <mergeCell ref="H71:R71"/>
    <mergeCell ref="E72:R72"/>
    <mergeCell ref="E67:R67"/>
    <mergeCell ref="A66:D67"/>
    <mergeCell ref="A38:R38"/>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A37:D37"/>
    <mergeCell ref="E37:R37"/>
    <mergeCell ref="E33:H33"/>
    <mergeCell ref="I33:L33"/>
    <mergeCell ref="M33:P33"/>
    <mergeCell ref="E34:H34"/>
    <mergeCell ref="M34:P34"/>
    <mergeCell ref="B85:F90"/>
    <mergeCell ref="G85:K90"/>
    <mergeCell ref="L85:M89"/>
    <mergeCell ref="N85:N90"/>
    <mergeCell ref="O85:O90"/>
    <mergeCell ref="P85:P90"/>
    <mergeCell ref="V85:Z90"/>
    <mergeCell ref="AA85:AC90"/>
    <mergeCell ref="A91:A96"/>
    <mergeCell ref="B91:F96"/>
    <mergeCell ref="G91:K96"/>
    <mergeCell ref="L91:M95"/>
    <mergeCell ref="N91:N96"/>
    <mergeCell ref="O91:O96"/>
    <mergeCell ref="P91:P96"/>
    <mergeCell ref="V91:Z96"/>
    <mergeCell ref="AA91:AC96"/>
    <mergeCell ref="A85:A90"/>
    <mergeCell ref="S90:T90"/>
    <mergeCell ref="Q91:R91"/>
    <mergeCell ref="S91:T91"/>
    <mergeCell ref="Q95:R95"/>
    <mergeCell ref="S95:T95"/>
    <mergeCell ref="Q96:R96"/>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A121:A126"/>
    <mergeCell ref="B121:F126"/>
    <mergeCell ref="G121:K126"/>
    <mergeCell ref="L121:M125"/>
    <mergeCell ref="N121:N126"/>
    <mergeCell ref="O121:O126"/>
    <mergeCell ref="P121:P126"/>
    <mergeCell ref="V121:Z126"/>
    <mergeCell ref="AA121:AC126"/>
    <mergeCell ref="Q121:R121"/>
    <mergeCell ref="S121:T121"/>
    <mergeCell ref="Q122:R122"/>
    <mergeCell ref="S122:T122"/>
    <mergeCell ref="Q123:R123"/>
    <mergeCell ref="S123:T123"/>
    <mergeCell ref="Q124:R124"/>
    <mergeCell ref="S124:T124"/>
    <mergeCell ref="Q125:R125"/>
    <mergeCell ref="S125:T125"/>
    <mergeCell ref="Q126:R126"/>
    <mergeCell ref="S126:T126"/>
    <mergeCell ref="V127:Z132"/>
    <mergeCell ref="AA127:AC132"/>
    <mergeCell ref="A133:A138"/>
    <mergeCell ref="B133:F138"/>
    <mergeCell ref="G133:K138"/>
    <mergeCell ref="L133:M137"/>
    <mergeCell ref="N133:N138"/>
    <mergeCell ref="O133:O138"/>
    <mergeCell ref="P133:P138"/>
    <mergeCell ref="V133:Z138"/>
    <mergeCell ref="AA133:AC138"/>
    <mergeCell ref="Q134:R134"/>
    <mergeCell ref="S134:T134"/>
    <mergeCell ref="Q135:R135"/>
    <mergeCell ref="S135:T135"/>
    <mergeCell ref="Q127:R127"/>
    <mergeCell ref="S127:T127"/>
    <mergeCell ref="Q130:R130"/>
    <mergeCell ref="S130:T130"/>
    <mergeCell ref="A127:A132"/>
    <mergeCell ref="B127:F132"/>
    <mergeCell ref="G127:K132"/>
    <mergeCell ref="L127:M131"/>
    <mergeCell ref="N127:N132"/>
    <mergeCell ref="B139:F144"/>
    <mergeCell ref="G139:K144"/>
    <mergeCell ref="L139:M143"/>
    <mergeCell ref="N139:N144"/>
    <mergeCell ref="O139:O144"/>
    <mergeCell ref="P139:P144"/>
    <mergeCell ref="V139:Z144"/>
    <mergeCell ref="AA139:AC144"/>
    <mergeCell ref="A145:A150"/>
    <mergeCell ref="B145:F150"/>
    <mergeCell ref="G145:K150"/>
    <mergeCell ref="L145:M149"/>
    <mergeCell ref="N145:N150"/>
    <mergeCell ref="O145:O150"/>
    <mergeCell ref="P145:P150"/>
    <mergeCell ref="V145:Z150"/>
    <mergeCell ref="AA145:AC150"/>
    <mergeCell ref="A139:A144"/>
    <mergeCell ref="Q146:R146"/>
    <mergeCell ref="S146:T146"/>
    <mergeCell ref="Q147:R147"/>
    <mergeCell ref="S147:T147"/>
    <mergeCell ref="Q148:R148"/>
    <mergeCell ref="S148:T148"/>
    <mergeCell ref="AA151:AC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V151:Z156"/>
    <mergeCell ref="A151:A156"/>
    <mergeCell ref="B151:F156"/>
    <mergeCell ref="G151:K156"/>
    <mergeCell ref="L151:M155"/>
    <mergeCell ref="N151:N156"/>
    <mergeCell ref="O151:O156"/>
    <mergeCell ref="P151:P156"/>
    <mergeCell ref="H186:I186"/>
    <mergeCell ref="J186:R186"/>
    <mergeCell ref="A187:R187"/>
    <mergeCell ref="Q188:R188"/>
    <mergeCell ref="V163:Z168"/>
    <mergeCell ref="AA163:AC168"/>
    <mergeCell ref="Q166:R166"/>
    <mergeCell ref="S166:T166"/>
    <mergeCell ref="Q167:R167"/>
    <mergeCell ref="S167:T167"/>
    <mergeCell ref="Q168:R168"/>
    <mergeCell ref="S168:T168"/>
    <mergeCell ref="A169:K170"/>
    <mergeCell ref="L169:M169"/>
    <mergeCell ref="N169:AC170"/>
    <mergeCell ref="L170:M170"/>
    <mergeCell ref="A163:A168"/>
    <mergeCell ref="B163:F168"/>
    <mergeCell ref="G163:K168"/>
    <mergeCell ref="Q164:R164"/>
    <mergeCell ref="S164:T164"/>
    <mergeCell ref="Q165:R165"/>
    <mergeCell ref="S165:T165"/>
    <mergeCell ref="B250:D250"/>
    <mergeCell ref="E250:J250"/>
    <mergeCell ref="K250:R250"/>
    <mergeCell ref="B248:D248"/>
    <mergeCell ref="A171:Z174"/>
    <mergeCell ref="A177:D177"/>
    <mergeCell ref="E177:R177"/>
    <mergeCell ref="A178:D178"/>
    <mergeCell ref="E178:R178"/>
    <mergeCell ref="A239:A240"/>
    <mergeCell ref="B239:D240"/>
    <mergeCell ref="E239:J240"/>
    <mergeCell ref="K239:R240"/>
    <mergeCell ref="A179:O179"/>
    <mergeCell ref="A180:D181"/>
    <mergeCell ref="E180:E181"/>
    <mergeCell ref="F180:R180"/>
    <mergeCell ref="F181:R181"/>
    <mergeCell ref="A184:D184"/>
    <mergeCell ref="E184:R184"/>
    <mergeCell ref="A185:D185"/>
    <mergeCell ref="E185:R185"/>
    <mergeCell ref="A186:D186"/>
    <mergeCell ref="E186:G186"/>
    <mergeCell ref="A9:B9"/>
    <mergeCell ref="C9:I9"/>
    <mergeCell ref="J9:K9"/>
    <mergeCell ref="L9:R9"/>
    <mergeCell ref="A259:K259"/>
    <mergeCell ref="L259:N259"/>
    <mergeCell ref="B241:D241"/>
    <mergeCell ref="E241:J241"/>
    <mergeCell ref="K241:R241"/>
    <mergeCell ref="B242:D242"/>
    <mergeCell ref="E242:J242"/>
    <mergeCell ref="K242:R242"/>
    <mergeCell ref="B245:D245"/>
    <mergeCell ref="E245:J245"/>
    <mergeCell ref="K245:R245"/>
    <mergeCell ref="B243:D243"/>
    <mergeCell ref="E243:J243"/>
    <mergeCell ref="K243:R243"/>
    <mergeCell ref="B244:D244"/>
    <mergeCell ref="E244:J244"/>
    <mergeCell ref="K244:R244"/>
    <mergeCell ref="B247:D247"/>
    <mergeCell ref="E247:J247"/>
    <mergeCell ref="K247:R247"/>
  </mergeCells>
  <phoneticPr fontId="19"/>
  <conditionalFormatting sqref="C8:C9">
    <cfRule type="cellIs" dxfId="32" priority="1" operator="equal">
      <formula>0</formula>
    </cfRule>
  </conditionalFormatting>
  <conditionalFormatting sqref="E57:R57 E58:F58 E59:R60">
    <cfRule type="expression" dxfId="31" priority="3">
      <formula>$P$55="含んでいない"</formula>
    </cfRule>
  </conditionalFormatting>
  <conditionalFormatting sqref="E194:R194">
    <cfRule type="cellIs" dxfId="30" priority="9" operator="equal">
      <formula>"自動で入力されます"</formula>
    </cfRule>
  </conditionalFormatting>
  <conditionalFormatting sqref="F181">
    <cfRule type="expression" dxfId="29" priority="10">
      <formula>"P73=""なし"""</formula>
    </cfRule>
  </conditionalFormatting>
  <conditionalFormatting sqref="F61:R61">
    <cfRule type="expression" dxfId="28" priority="5">
      <formula>$E60="○"</formula>
    </cfRule>
  </conditionalFormatting>
  <conditionalFormatting sqref="G283:I286">
    <cfRule type="cellIs" dxfId="27" priority="2" operator="equal">
      <formula>"自動で入力されます"</formula>
    </cfRule>
  </conditionalFormatting>
  <conditionalFormatting sqref="H69:R69">
    <cfRule type="cellIs" dxfId="26" priority="8" operator="equal">
      <formula>"自動で入力されます"</formula>
    </cfRule>
  </conditionalFormatting>
  <conditionalFormatting sqref="H71:R71">
    <cfRule type="cellIs" dxfId="25" priority="7" operator="equal">
      <formula>"自動で入力されます"</formula>
    </cfRule>
  </conditionalFormatting>
  <conditionalFormatting sqref="N169">
    <cfRule type="cellIs" dxfId="24" priority="6" operator="equal">
      <formula>"「ロール対応表」シートと一致していないスキル項目があります"</formula>
    </cfRule>
  </conditionalFormatting>
  <conditionalFormatting sqref="O3 C7:R7 N8:P8">
    <cfRule type="cellIs" dxfId="23" priority="27" operator="equal">
      <formula>0</formula>
    </cfRule>
  </conditionalFormatting>
  <conditionalFormatting sqref="P55:R55">
    <cfRule type="expression" priority="4">
      <formula>$P$55="含んでいない"</formula>
    </cfRule>
  </conditionalFormatting>
  <conditionalFormatting sqref="Z177">
    <cfRule type="expression" dxfId="22" priority="11">
      <formula>"P73=""なし"""</formula>
    </cfRule>
  </conditionalFormatting>
  <dataValidations count="40">
    <dataValidation type="list" allowBlank="1" showErrorMessage="1" sqref="N79:N138" xr:uid="{ACBFAC7B-6BA8-4784-92A6-00892C3BA72F}">
      <formula1>"全部,一部,実施なし"</formula1>
    </dataValidation>
    <dataValidation type="list" allowBlank="1" showInputMessage="1" showErrorMessage="1" sqref="E333:S335" xr:uid="{56AD0043-3FA0-4EF1-9907-1FF11D88642D}">
      <formula1>"定期的に見直している,見直していない"</formula1>
    </dataValidation>
    <dataValidation type="list" allowBlank="1" showInputMessage="1" showErrorMessage="1" sqref="E327:S329" xr:uid="{2003D9C3-AE7A-4D4E-8017-EE74774493F4}">
      <formula1>"講座実績の検証を行っている,検証を行っていない"</formula1>
    </dataValidation>
    <dataValidation type="list" allowBlank="1" showInputMessage="1" showErrorMessage="1" sqref="E293:S294" xr:uid="{1BB3F1FE-CA7E-4F61-9F3D-D2CEFB44FF79}">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7" xr:uid="{3EF26D62-D06F-40FC-AD1F-A825783A7471}">
      <formula1>"はい,いいえ"</formula1>
    </dataValidation>
    <dataValidation imeMode="off" allowBlank="1" showInputMessage="1" showErrorMessage="1" sqref="E14" xr:uid="{EEE775AF-24BE-4E75-9F14-28900F7F284E}"/>
    <dataValidation allowBlank="1" showInputMessage="1" showErrorMessage="1" prompt="新規のカリキュラムを加えるなど内容を変更した講座を申請を選択の場合→「（16）申請にあたり、新たに追加・変更した内容」へ。" sqref="O26:R26" xr:uid="{B8C67372-C081-4C9E-B7FD-9491B6C9920D}"/>
    <dataValidation allowBlank="1" showInputMessage="1" showErrorMessage="1" prompt="ホームページ等で公表することが必要。" sqref="E219:R219" xr:uid="{CFEE0F4E-B66D-4100-84CE-13692F83D61B}"/>
    <dataValidation allowBlank="1" showInputMessage="1" showErrorMessage="1" prompt="演習を通学で行う（eラーニングで実施しない）場合は、記載不要。_x000a_双方向又は多方向に授業を行うための措置が取られていることが必要。" sqref="E210" xr:uid="{A6C1C914-4A3C-4FDD-9525-309B9E0767A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7E7BF6F0-33AB-480D-B4ED-DA9C2E86447E}"/>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E07C8792-376A-4395-98E1-3E360C8BB99E}"/>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DEE8CD46-272C-4DA5-90C8-505529A6F28B}">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B67FCB75-4D15-49E2-873B-AC22CA6CEDA9}"/>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16F6D04-CA06-429F-9A9B-9389ABD5A2E1}"/>
    <dataValidation allowBlank="1" showInputMessage="1" showErrorMessage="1" prompt="受講前に身に付けておくことが推奨される知識・技術を記載。" sqref="E178" xr:uid="{0EFEB7AC-0E39-467D-B6EF-0321C2C3E434}"/>
    <dataValidation allowBlank="1" showInputMessage="1" showErrorMessage="1" prompt="受講前に経験しておくことが推奨される実務経験を記載。" sqref="E177" xr:uid="{D9A23E5F-9712-4369-8F3A-342385781A18}"/>
    <dataValidation allowBlank="1" showInputMessage="1" showErrorMessage="1" prompt="身に付けられるスキルの具体的な内容を記載。" sqref="E67:R67" xr:uid="{FB25F296-D7D9-4EFB-B352-4C6A07719190}"/>
    <dataValidation allowBlank="1" showInputMessage="1" showErrorMessage="1" prompt="再認定申請講座の場合は、改善内容や時期が分かるように具体的に記載してください。" sqref="E37:R37" xr:uid="{D5EEC254-BFCF-429F-8970-CA70077A33EA}"/>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19909D98-FBD0-49D7-90FF-EB128D044925}"/>
    <dataValidation allowBlank="1" showInputMessage="1" showErrorMessage="1" prompt="前回の認定適用日から申請書提出前日までの実績を記載してください。" sqref="F23:G25 N23:O25" xr:uid="{D90B9309-CF86-4A33-B6A1-695735AFDCA1}"/>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F904D745-DF08-4B98-9246-EA6B03C55B08}"/>
    <dataValidation allowBlank="1" showInputMessage="1" showErrorMessage="1" prompt="既存講座の申請の場合→「２．教育訓練の対象分野」へ" sqref="E26" xr:uid="{53935018-631F-4974-9057-3E3255ABF87B}"/>
    <dataValidation type="list" allowBlank="1" showInputMessage="1" showErrorMessage="1" sqref="O163:P163 E180:E181 O79:P79 O85:P85 O91:P91 O97:P97 O103:P103 O109:P109 O115:P115 O121:P121 O127:P127 O133:P133 O139:P139 O145:P145 O151:P151 O157:P157 E21:H21" xr:uid="{FEC7D9DB-616D-4607-AB2C-C5B2C69F6669}">
      <formula1>"有,無"</formula1>
    </dataValidation>
    <dataValidation type="list" allowBlank="1" showInputMessage="1" showErrorMessage="1" sqref="E197" xr:uid="{5E9EAAEC-AE82-424D-BD2B-6F9444998935}">
      <formula1>"あり（必須）,あり（任意）,なし"</formula1>
    </dataValidation>
    <dataValidation type="list" allowBlank="1" showInputMessage="1" showErrorMessage="1" sqref="AB10 E16:E18" xr:uid="{92F0AC78-8014-404B-B194-C413761FC1A4}">
      <formula1>"通学,通信"</formula1>
    </dataValidation>
    <dataValidation type="list" allowBlank="1" showInputMessage="1" showErrorMessage="1" sqref="G188:H188 G191:H191" xr:uid="{D75B1A41-948F-4E87-B4BA-3954C2A16641}">
      <formula1>"100％,90%以上,70%以上,66%(2/3)以上,60%以上,50%以上,50%未満でも可,その他"</formula1>
    </dataValidation>
    <dataValidation type="list" allowBlank="1" showInputMessage="1" showErrorMessage="1" sqref="K188 K191" xr:uid="{E0D4642C-85E9-43CD-A376-B0A67E3B36A1}">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F0E4C5C4-3C31-4756-B912-AEEC89D2EC90}">
      <formula1>"認める,認めない,その他"</formula1>
    </dataValidation>
    <dataValidation type="list" allowBlank="1" showInputMessage="1" showErrorMessage="1" sqref="F18:H18" xr:uid="{3A93B18B-7090-4E2F-BEAE-4B48799AA9A6}">
      <formula1>"通信,一部eラーニング,eラーニング"</formula1>
    </dataValidation>
    <dataValidation type="list" allowBlank="1" showInputMessage="1" showErrorMessage="1" sqref="F16:H16" xr:uid="{66ABCAAF-A1A6-4682-995A-BDEABAA12CDA}">
      <formula1>"昼間（平日）,夜間（平日）,土日,昼間（平日）＋土日,夜間（平日）＋土日"</formula1>
    </dataValidation>
    <dataValidation type="list" allowBlank="1" showInputMessage="1" showErrorMessage="1" sqref="L258:N259" xr:uid="{404F8811-AA91-4440-8E04-C0989F19D237}">
      <formula1>"該当する,該当しない"</formula1>
    </dataValidation>
    <dataValidation type="list" allowBlank="1" showInputMessage="1" showErrorMessage="1" sqref="E27:R27 E65 E57:E60" xr:uid="{976E57BD-04A1-4784-8366-B99B57B2A0DB}">
      <formula1>"○"</formula1>
    </dataValidation>
    <dataValidation type="list" allowBlank="1" showInputMessage="1" showErrorMessage="1" sqref="E186:G186" xr:uid="{CD5D7CFF-607E-4D19-9E31-C60EEA926750}">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799E6A97-3356-4BCA-B67C-53A3A53AF166}"/>
    <dataValidation type="list" allowBlank="1" showInputMessage="1" showErrorMessage="1" sqref="E206:H206" xr:uid="{F27BEC75-0D49-4C7A-8E16-915E42B26010}">
      <formula1>"パンフレット,ホームページ(右にURLを記載),パンフレット＋ホームページ(右にURLを記載)"</formula1>
    </dataValidation>
    <dataValidation type="list" allowBlank="1" showInputMessage="1" showErrorMessage="1" sqref="E73:H73" xr:uid="{B68CB19E-DC81-41A3-8F2F-F55409D7E08C}">
      <formula1>"パンフレット,パンフレット＋ホームページ（右にURLを記載）,ホームページ（右にURLを記載）"</formula1>
    </dataValidation>
    <dataValidation type="list" allowBlank="1" showInputMessage="1" showErrorMessage="1" sqref="P55:R55" xr:uid="{2B08CB7C-12ED-420E-A20D-237B3A5D6D04}">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FFC2896B-E80B-4EE6-ABCE-C1580B895BF5}"/>
    <dataValidation type="list" allowBlank="1" showInputMessage="1" showErrorMessage="1" sqref="E20:Q20" xr:uid="{A5AEFD1E-385B-470F-A683-D1AA3D9C056B}">
      <formula1>"✓"</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186DCD33-BCAE-4193-B568-6BEE496FFB99}"/>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D6E9C538-F948-48E8-94E6-8EE2277EEDB9}">
          <x14:formula1>
            <xm:f>ロール対応表ｰ2010!$V$14:$V$56</xm:f>
          </x14:formula1>
          <xm:sqref>U79:U168</xm:sqref>
        </x14:dataValidation>
        <x14:dataValidation type="list" allowBlank="1" showInputMessage="1" showErrorMessage="1" xr:uid="{9D7A03F2-846A-4FD6-9C5C-046D2DC93E0D}">
          <x14:formula1>
            <xm:f>ロール対応表ｰ2001!$D$58:$S$58</xm:f>
          </x14:formula1>
          <xm:sqref>F52:R52</xm:sqref>
        </x14:dataValidation>
        <x14:dataValidation type="list" allowBlank="1" showInputMessage="1" showErrorMessage="1" xr:uid="{FF7D8899-9BB1-400B-869F-FDFEC8706568}">
          <x14:formula1>
            <xm:f>ロール対応表ｰ2001!$D$59:$S$59</xm:f>
          </x14:formula1>
          <xm:sqref>F54:R54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1FA8-5BEB-4705-89F6-D48BCA95712C}">
  <sheetPr>
    <pageSetUpPr fitToPage="1"/>
  </sheetPr>
  <dimension ref="A1:W62"/>
  <sheetViews>
    <sheetView showGridLines="0" view="pageBreakPreview" zoomScaleNormal="100" zoomScaleSheetLayoutView="100" workbookViewId="0">
      <selection activeCell="D20" sqref="D20"/>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910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896" t="s">
        <v>711</v>
      </c>
      <c r="B4" s="1896"/>
      <c r="C4" s="1896"/>
      <c r="D4" s="1896"/>
      <c r="E4" s="1896"/>
      <c r="F4" s="1896"/>
      <c r="G4" s="1896"/>
      <c r="H4" s="1896"/>
      <c r="I4" s="1896"/>
      <c r="J4" s="1896"/>
      <c r="K4" s="1896"/>
      <c r="L4" s="1896"/>
      <c r="M4" s="1896"/>
      <c r="N4" s="1896"/>
      <c r="O4" s="1896"/>
      <c r="P4" s="1896"/>
      <c r="Q4" s="1896"/>
      <c r="R4" s="1896"/>
      <c r="S4" s="1896"/>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911</v>
      </c>
      <c r="B6" s="1421"/>
      <c r="C6" s="1421"/>
      <c r="D6" s="1421"/>
      <c r="E6" s="1421"/>
      <c r="F6" s="1421"/>
      <c r="G6" s="1421"/>
      <c r="H6" s="1421"/>
      <c r="I6" s="1421"/>
      <c r="J6" s="1421"/>
      <c r="K6" s="1421"/>
      <c r="L6" s="1421"/>
      <c r="M6" s="1421"/>
      <c r="N6" s="1421"/>
      <c r="O6" s="1421"/>
      <c r="P6" s="1421"/>
      <c r="Q6" s="1421"/>
      <c r="R6" s="1421"/>
      <c r="S6" s="1421"/>
    </row>
    <row r="7" spans="1:22" ht="65.25" customHeight="1">
      <c r="A7" s="1421" t="s">
        <v>912</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913</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c r="B10" s="313"/>
      <c r="C10" s="313"/>
      <c r="D10" s="313"/>
      <c r="E10" s="313"/>
      <c r="F10" s="313"/>
      <c r="G10" s="313"/>
      <c r="H10" s="313"/>
      <c r="I10" s="313"/>
      <c r="J10" s="313"/>
      <c r="K10" s="313"/>
      <c r="L10" s="313"/>
      <c r="M10" s="313"/>
      <c r="N10" s="313"/>
      <c r="O10" s="313"/>
      <c r="P10" s="313"/>
      <c r="Q10" s="313"/>
      <c r="R10" s="313"/>
      <c r="S10" s="313"/>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IF(COUNTIF(個票ｰ2010!$U$79:$U$168,$C14),"○","")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IF(COUNTIF(個票ｰ2010!$U$79:$U$168,$C15),"○","")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IF(COUNTIF(個票ｰ2010!$U$79:$U$168,$C16),"○","")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IF(COUNTIF(個票ｰ2010!$U$79:$U$168,$C17),"○","")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IF(COUNTIF(個票ｰ2010!$U$79:$U$168,$C18),"○","")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IF(COUNTIF(個票ｰ2010!$U$79:$U$168,$C19),"○","")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IF(COUNTIF(個票ｰ2010!$U$79:$U$168,$C20),"○","")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IF(COUNTIF(個票ｰ2010!$U$79:$U$168,$C21),"○","")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IF(COUNTIF(個票ｰ2010!$U$79:$U$168,$C22),"○","")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IF(COUNTIF(個票ｰ2010!$U$79:$U$168,$C23),"○","")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IF(COUNTIF(個票ｰ2010!$U$79:$U$168,$C24),"○","")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IF(COUNTIF(個票ｰ2010!$U$79:$U$168,$C25),"○","")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IF(COUNTIF(個票ｰ2010!$U$79:$U$168,$C26),"○","")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IF(COUNTIF(個票ｰ2010!$U$79:$U$168,$C27),"○","")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IF(COUNTIF(個票ｰ2010!$U$79:$U$168,$C28),"○","")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IF(COUNTIF(個票ｰ2010!$U$79:$U$168,$C29),"○","")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IF(COUNTIF(個票ｰ2010!$U$79:$U$168,$C30),"○","")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IF(COUNTIF(個票ｰ2010!$U$79:$U$168,$C31),"○","")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IF(COUNTIF(個票ｰ2010!$U$79:$U$168,$C32),"○","")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IF(COUNTIF(個票ｰ2010!$U$79:$U$168,$C33),"○","")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IF(COUNTIF(個票ｰ2010!$U$79:$U$168,$C34),"○","")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IF(COUNTIF(個票ｰ2010!$U$79:$U$168,$C35),"○","")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IF(COUNTIF(個票ｰ2010!$U$79:$U$168,$C36),"○","")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IF(COUNTIF(個票ｰ2010!$U$79:$U$168,$C37),"○","")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IF(COUNTIF(個票ｰ2010!$U$79:$U$168,$C38),"○","")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IF(COUNTIF(個票ｰ2010!$U$79:$U$168,$C39),"○","")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IF(COUNTIF(個票ｰ2010!$U$79:$U$168,$C40),"○","")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IF(COUNTIF(個票ｰ2010!$U$79:$U$168,$C41),"○","")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IF(COUNTIF(個票ｰ2010!$U$79:$U$168,$C42),"○","")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IF(COUNTIF(個票ｰ2010!$U$79:$U$168,$C43),"○","")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IF(COUNTIF(個票ｰ2010!$U$79:$U$168,$C44),"○","")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IF(COUNTIF(個票ｰ2010!$U$79:$U$168,$C45),"○","")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IF(COUNTIF(個票ｰ2010!$U$79:$U$168,$C46),"○","")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IF(COUNTIF(個票ｰ2010!$U$79:$U$168,$C47),"○","")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IF(COUNTIF(個票ｰ2010!$U$79:$U$168,$C48),"○","")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IF(COUNTIF(個票ｰ2010!$U$79:$U$168,$C49),"○","")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IF(COUNTIF(個票ｰ2010!$U$79:$U$168,$C50),"○","")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IF(COUNTIF(個票ｰ2010!$U$79:$U$168,$C51),"○","")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IF(COUNTIF(個票ｰ2010!$U$79:$U$168,$C52),"○","")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IF(COUNTIF(個票ｰ2010!$U$79:$U$168,$C53),"○","")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IF(COUNTIF(個票ｰ2010!$U$79:$U$168,$C54),"○","")</f>
        <v/>
      </c>
      <c r="V54" s="240" t="str">
        <f t="shared" si="1"/>
        <v/>
      </c>
    </row>
    <row r="55" spans="1:23" ht="14.4">
      <c r="A55" s="1405"/>
      <c r="B55" s="1406" t="s">
        <v>203</v>
      </c>
      <c r="C55" s="325" t="s">
        <v>202</v>
      </c>
      <c r="D55" s="237"/>
      <c r="E55" s="17" t="s">
        <v>740</v>
      </c>
      <c r="F55" s="17">
        <v>7</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IF(COUNTIF(個票ｰ2010!$U$79:$U$168,$C55),"○","")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IF(COUNTIF(個票ｰ2010!$U$79:$U$168,$C56),"○","")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4U3OwkamzoGtp/ZcyQM1MlAO9zSQadL/mMBQqjmIeEzvW1o9MivgX5T977hJXgGOgtrpDmawiMltLB2MAnTclQ==" saltValue="uxs+PHY8lvZmG7rAeCV3i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820A7287-CF65-4B0C-8476-EE32FD0BEC65}"/>
    <hyperlink ref="A8:S8" r:id="rId2" location="page=73" display="＜各人材類型における「ロール」の定義について＞" xr:uid="{B7D16911-B091-4EA7-8B9C-F296198F54BF}"/>
    <hyperlink ref="A5:S5" r:id="rId3" location="page=84" display="＜各スキル項目における具体的な学習項目例等について＞" xr:uid="{C30F705C-1B40-443A-BADE-8FB2335899A3}"/>
    <hyperlink ref="E12" r:id="rId4" location="page=100" display="https://www.ipa.go.jp/jinzai/skill-standard/dss/ps6vr700000083ki-att/000106872.pdf - page=100" xr:uid="{C40F1EA0-6E8E-444F-A784-955CAA9584E2}"/>
    <hyperlink ref="F12" r:id="rId5" location="page=101" display="https://www.ipa.go.jp/jinzai/skill-standard/dss/ps6vr700000083ki-att/000106872.pdf - page=101" xr:uid="{1484F359-993C-48DE-BE5D-AFCA5B95299D}"/>
    <hyperlink ref="G12" r:id="rId6" location="page=102" display="https://www.ipa.go.jp/jinzai/skill-standard/dss/ps6vr700000083ki-att/000106872.pdf - page=102" xr:uid="{BD8AAE68-174E-44CD-BC2B-79B470D1563F}"/>
    <hyperlink ref="H12" r:id="rId7" location="page=115" display="https://www.ipa.go.jp/jinzai/skill-standard/dss/ps6vr700000083ki-att/000106872.pdf - page=115" xr:uid="{C1FB68BF-A906-4019-A1C4-70FE6F08EAD9}"/>
    <hyperlink ref="I12" r:id="rId8" location="page=116" display="https://www.ipa.go.jp/jinzai/skill-standard/dss/ps6vr700000083ki-att/000106872.pdf - page=116" xr:uid="{9A0935C3-9CA5-4ACA-9C27-4DD6A46F67F5}"/>
    <hyperlink ref="J12" r:id="rId9" location="page=117" display="https://www.ipa.go.jp/jinzai/skill-standard/dss/ps6vr700000083ki-att/000106872.pdf - page=117" xr:uid="{65A603D7-0AFF-4F55-A2ED-D621585A46AC}"/>
    <hyperlink ref="K12" r:id="rId10" location="page=126" display="https://www.ipa.go.jp/jinzai/skill-standard/dss/ps6vr700000083ki-att/000106872.pdf - page=126" xr:uid="{A9C06C5E-DCD2-4CF6-B8DE-2CE4474CC056}"/>
    <hyperlink ref="L12" r:id="rId11" location="page=127" display="https://www.ipa.go.jp/jinzai/skill-standard/dss/ps6vr700000083ki-att/000106872.pdf - page=127" xr:uid="{A1E1DFB2-F030-4ED0-93C1-CFC1696806D6}"/>
    <hyperlink ref="M12" r:id="rId12" location="page=128" xr:uid="{FEB1D414-5E02-4004-AD9B-A05CC7A3164B}"/>
    <hyperlink ref="N12" r:id="rId13" location="page=135" display="https://www.ipa.go.jp/jinzai/skill-standard/dss/ps6vr700000083ki-att/000106872.pdf - page=135" xr:uid="{1A9A0539-AE43-4A51-BA6A-66047B38A180}"/>
    <hyperlink ref="O12" r:id="rId14" location="page=136" display="https://www.ipa.go.jp/jinzai/skill-standard/dss/ps6vr700000083ki-att/000106872.pdf - page=136" xr:uid="{CAA4386F-44AC-4857-BF3F-B1A89DCBADB1}"/>
    <hyperlink ref="P12" r:id="rId15" location="page=137" display="https://www.ipa.go.jp/jinzai/skill-standard/dss/ps6vr700000083ki-att/000106872.pdf - page=137" xr:uid="{4DCEEBC5-36B9-4E84-AB94-08BCBDD4FA87}"/>
    <hyperlink ref="Q12" r:id="rId16" location="page=138" display="https://www.ipa.go.jp/jinzai/skill-standard/dss/ps6vr700000083ki-att/000106872.pdf - page=138" xr:uid="{FD1DB25D-272F-4A84-9718-3FB52A8D53EA}"/>
    <hyperlink ref="R12" r:id="rId17" location="page=145" display="https://www.ipa.go.jp/jinzai/skill-standard/dss/ps6vr700000083ki-att/000106872.pdf - page=145" xr:uid="{A433B840-8A19-4BE4-9D6A-C83632162CB9}"/>
    <hyperlink ref="S12" r:id="rId18" location="page=146" display="https://www.ipa.go.jp/jinzai/skill-standard/dss/ps6vr700000083ki-att/000106872.pdf - page=146" xr:uid="{144CE85F-3373-4AA6-859E-9923265DD672}"/>
    <hyperlink ref="C14:C19" r:id="rId19" location="page=85" display="ビジネス戦略策定・実行" xr:uid="{04A88F7D-6C6F-4BB3-933B-5334E07323F6}"/>
    <hyperlink ref="C20:C25" r:id="rId20" location="page=86" display="ビジネス調査" xr:uid="{6AAD392B-5A66-4AFA-98F1-B16213F145C4}"/>
    <hyperlink ref="C26:C30" r:id="rId21" location="page=87" display="顧客・ユーザー理解" xr:uid="{7497297B-FEEA-4322-9A8E-A5A67793F61F}"/>
    <hyperlink ref="C31:C35" r:id="rId22" location="page=88" display="データ理解・活用" xr:uid="{043F2EBE-4ADD-4ED0-BC67-F1573AE43EDE}"/>
    <hyperlink ref="C36:C37" r:id="rId23" location="page=89" display="データ活用基盤設計" xr:uid="{265A3287-C707-4B83-91BB-4A9724BB3D03}"/>
    <hyperlink ref="C38:C50" r:id="rId24" location="page=90" display="コンピュータサイエンス" xr:uid="{CFC294E9-E8FA-4DBF-BC67-74ACC58426C7}"/>
    <hyperlink ref="C51:C56" r:id="rId25" location="page=91" display="セキュリティ体制構築・運営" xr:uid="{876D448D-5A79-4C6A-81A2-7873739796A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9A00AB6-9B63-4E8E-9A0E-650BC72EB9F9}">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AAC5-2252-4272-B18E-70D368FC9A5F}">
  <dimension ref="A1:X81"/>
  <sheetViews>
    <sheetView showGridLines="0" view="pageBreakPreview" zoomScaleNormal="100" zoomScaleSheetLayoutView="100"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903"/>
      <c r="G6" s="1903"/>
      <c r="H6" s="1903"/>
      <c r="I6" s="1903"/>
      <c r="J6" s="1903"/>
      <c r="K6" s="1903"/>
      <c r="L6" s="1903"/>
      <c r="M6" s="1903"/>
      <c r="N6" s="1903"/>
      <c r="O6" s="1903"/>
      <c r="P6" s="1903"/>
      <c r="Q6" s="1903"/>
      <c r="R6" s="1903"/>
      <c r="S6" s="1903"/>
      <c r="T6" s="1903"/>
      <c r="U6" s="1903"/>
      <c r="V6" s="1903"/>
      <c r="W6" s="1903"/>
      <c r="X6" s="1537"/>
    </row>
    <row r="7" spans="1:24" ht="18.75" customHeight="1">
      <c r="A7" s="1538" t="s">
        <v>507</v>
      </c>
      <c r="B7" s="1539"/>
      <c r="C7" s="1539"/>
      <c r="D7" s="1540"/>
      <c r="E7" s="1858">
        <f>'申請書・総括票（共通）'!D51</f>
        <v>0</v>
      </c>
      <c r="F7" s="1859"/>
      <c r="G7" s="1859"/>
      <c r="H7" s="1859"/>
      <c r="I7" s="1859"/>
      <c r="J7" s="1859"/>
      <c r="K7" s="1859"/>
      <c r="L7" s="1859"/>
      <c r="M7" s="1859"/>
      <c r="N7" s="1859"/>
      <c r="O7" s="1859"/>
      <c r="P7" s="1859"/>
      <c r="Q7" s="1860"/>
      <c r="R7" s="1556" t="s">
        <v>763</v>
      </c>
      <c r="S7" s="1557"/>
      <c r="T7" s="1558"/>
      <c r="U7" s="1559">
        <f>'申請書・総括票（共通）'!A51</f>
        <v>2010</v>
      </c>
      <c r="V7" s="1902"/>
      <c r="W7" s="1902"/>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'申請書・総括票（共通）'!B51</f>
        <v>0</v>
      </c>
      <c r="V8" s="1902"/>
      <c r="W8" s="1902"/>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個票ｰ2010!E14</f>
        <v>0</v>
      </c>
      <c r="V9" s="379" t="s">
        <v>766</v>
      </c>
      <c r="W9" s="380">
        <f>個票ｰ2010!G14</f>
        <v>0</v>
      </c>
      <c r="X9" s="273" t="s">
        <v>874</v>
      </c>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901"/>
      <c r="E13" s="1901"/>
      <c r="F13" s="1628"/>
      <c r="G13" s="1868" t="s">
        <v>769</v>
      </c>
      <c r="H13" s="1869"/>
      <c r="I13" s="1870" t="s">
        <v>770</v>
      </c>
      <c r="J13" s="1871"/>
      <c r="K13" s="1861" t="s">
        <v>771</v>
      </c>
      <c r="L13" s="1872"/>
      <c r="M13" s="1870" t="s">
        <v>772</v>
      </c>
      <c r="N13" s="1873"/>
      <c r="O13" s="1861" t="s">
        <v>773</v>
      </c>
      <c r="P13" s="1862"/>
      <c r="Q13" s="1863" t="s">
        <v>774</v>
      </c>
      <c r="R13" s="1864"/>
      <c r="S13" s="1865"/>
      <c r="T13" s="146"/>
      <c r="U13" s="70"/>
      <c r="V13" s="70"/>
      <c r="W13" s="70"/>
    </row>
    <row r="14" spans="1:24" ht="18" customHeight="1">
      <c r="A14" s="1866" t="s">
        <v>775</v>
      </c>
      <c r="B14" s="1867"/>
      <c r="C14" s="1038" t="s">
        <v>776</v>
      </c>
      <c r="D14" s="1900"/>
      <c r="E14" s="1900"/>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874"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866" t="s">
        <v>783</v>
      </c>
      <c r="B20" s="1867"/>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899"/>
      <c r="C25" s="1899"/>
      <c r="D25" s="1899"/>
      <c r="E25" s="1899"/>
      <c r="F25" s="381"/>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898"/>
      <c r="E30" s="1898"/>
      <c r="F30" s="1898"/>
      <c r="G30" s="1898"/>
      <c r="H30" s="1898"/>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875" t="s">
        <v>796</v>
      </c>
      <c r="B36" s="1876"/>
      <c r="C36" s="1876"/>
      <c r="D36" s="1877"/>
      <c r="E36" s="1881"/>
      <c r="F36" s="1882"/>
      <c r="G36" s="1882"/>
      <c r="H36" s="1882"/>
      <c r="I36" s="1882"/>
      <c r="J36" s="485" t="s">
        <v>797</v>
      </c>
      <c r="K36" s="485"/>
      <c r="L36" s="485"/>
      <c r="M36" s="1878"/>
      <c r="N36" s="1879"/>
      <c r="O36" s="1879"/>
      <c r="P36" s="1879"/>
      <c r="Q36" s="1879"/>
      <c r="R36" s="1879"/>
      <c r="S36" s="1879"/>
      <c r="T36" s="1879"/>
      <c r="U36" s="188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875" t="s">
        <v>798</v>
      </c>
      <c r="B39" s="1876"/>
      <c r="C39" s="1876"/>
      <c r="D39" s="1877"/>
      <c r="E39" s="1878"/>
      <c r="F39" s="1879"/>
      <c r="G39" s="1879"/>
      <c r="H39" s="1879"/>
      <c r="I39" s="1879"/>
      <c r="J39" s="1879"/>
      <c r="K39" s="1879"/>
      <c r="L39" s="1879"/>
      <c r="M39" s="1879"/>
      <c r="N39" s="1879"/>
      <c r="O39" s="1879"/>
      <c r="P39" s="1879"/>
      <c r="Q39" s="1879"/>
      <c r="R39" s="1879"/>
      <c r="S39" s="1879"/>
      <c r="T39" s="1879"/>
      <c r="U39" s="188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878"/>
      <c r="F42" s="1879"/>
      <c r="G42" s="1879"/>
      <c r="H42" s="1879"/>
      <c r="I42" s="1879"/>
      <c r="J42" s="1879"/>
      <c r="K42" s="1879"/>
      <c r="L42" s="1879"/>
      <c r="M42" s="1879"/>
      <c r="N42" s="1879"/>
      <c r="O42" s="1879"/>
      <c r="P42" s="1879"/>
      <c r="Q42" s="1879"/>
      <c r="R42" s="1879"/>
      <c r="S42" s="1879"/>
      <c r="T42" s="1879"/>
      <c r="U42" s="188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878"/>
      <c r="F48" s="1879"/>
      <c r="G48" s="1879"/>
      <c r="H48" s="1879"/>
      <c r="I48" s="1879"/>
      <c r="J48" s="1879"/>
      <c r="K48" s="1879"/>
      <c r="L48" s="1879"/>
      <c r="M48" s="1879"/>
      <c r="N48" s="1879"/>
      <c r="O48" s="1879"/>
      <c r="P48" s="1879"/>
      <c r="Q48" s="1879"/>
      <c r="R48" s="1879"/>
      <c r="S48" s="1879"/>
      <c r="T48" s="1879"/>
      <c r="U48" s="188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878"/>
      <c r="F51" s="1879"/>
      <c r="G51" s="1879"/>
      <c r="H51" s="1879"/>
      <c r="I51" s="1879"/>
      <c r="J51" s="1879"/>
      <c r="K51" s="1879"/>
      <c r="L51" s="1879"/>
      <c r="M51" s="1879"/>
      <c r="N51" s="1879"/>
      <c r="O51" s="1879"/>
      <c r="P51" s="1879"/>
      <c r="Q51" s="1879"/>
      <c r="R51" s="1879"/>
      <c r="S51" s="1879"/>
      <c r="T51" s="1879"/>
      <c r="U51" s="188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883">
        <v>1</v>
      </c>
      <c r="B58" s="1884"/>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897"/>
      <c r="J68" s="1897"/>
      <c r="K68" s="1897"/>
      <c r="L68" s="1579"/>
      <c r="M68" s="1582" t="s">
        <v>808</v>
      </c>
      <c r="N68" s="1897"/>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6" priority="2" operator="equal">
      <formula>0</formula>
    </cfRule>
  </conditionalFormatting>
  <conditionalFormatting sqref="T3:X3">
    <cfRule type="cellIs" dxfId="5" priority="1" operator="equal">
      <formula>0</formula>
    </cfRule>
  </conditionalFormatting>
  <dataValidations count="3">
    <dataValidation allowBlank="1" showInputMessage="1" showErrorMessage="1" prompt="本様式４．教材費の内訳より自動計算されます" sqref="G16:H16 G20:H20" xr:uid="{0E8E1BC4-3D27-427C-B328-BBA85B82517E}"/>
    <dataValidation allowBlank="1" showInputMessage="1" showErrorMessage="1" errorTitle="選択してください" error="必須もしくは任意を選択してください。" sqref="A58:B67 A69:B78" xr:uid="{6BF37DC3-CAFD-423F-BB4D-08DE497730EC}"/>
    <dataValidation type="list" allowBlank="1" showInputMessage="1" showErrorMessage="1" sqref="E36" xr:uid="{459548D3-5282-4D29-961F-6F700ED0DA59}">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A64D0FE-F2A7-435C-836F-DD9F98A477C6}">
          <x14:formula1>
            <xm:f>リスト!$AO$1:$AO$3</xm:f>
          </x14:formula1>
          <xm:sqref>C30:I30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31A6A-2AB5-47C6-A39F-198017DBCEE7}">
  <dimension ref="A1:Z434"/>
  <sheetViews>
    <sheetView showGridLines="0" view="pageBreakPreview" zoomScaleNormal="100" zoomScaleSheetLayoutView="100" workbookViewId="0"/>
  </sheetViews>
  <sheetFormatPr defaultColWidth="9" defaultRowHeight="13.2" outlineLevelRow="1"/>
  <cols>
    <col min="1" max="1" width="0.88671875" style="177" customWidth="1"/>
    <col min="2" max="2" width="15.33203125" style="177" customWidth="1"/>
    <col min="3" max="3" width="16.44140625" style="177" customWidth="1"/>
    <col min="4" max="4" width="3.88671875" style="177" customWidth="1"/>
    <col min="5" max="5" width="16.44140625" style="177" customWidth="1"/>
    <col min="6" max="7" width="15" style="177" customWidth="1"/>
    <col min="8" max="8" width="6.88671875" style="177" customWidth="1"/>
    <col min="9" max="9" width="4.33203125" style="177" customWidth="1"/>
    <col min="10" max="10" width="6.88671875" style="177" customWidth="1"/>
    <col min="11" max="11" width="2.44140625" style="177" customWidth="1"/>
    <col min="12" max="16384" width="9" style="177"/>
  </cols>
  <sheetData>
    <row r="1" spans="1:11" s="3" customFormat="1" ht="12" customHeight="1">
      <c r="C1" s="27"/>
      <c r="H1" s="425" t="s">
        <v>814</v>
      </c>
      <c r="I1" s="425"/>
      <c r="J1" s="425"/>
      <c r="K1" s="425"/>
    </row>
    <row r="2" spans="1:11" s="3" customFormat="1" ht="12" customHeight="1">
      <c r="C2" s="27"/>
      <c r="H2" s="1812" t="s">
        <v>815</v>
      </c>
      <c r="I2" s="1812"/>
      <c r="J2" s="1812"/>
      <c r="K2" s="1812"/>
    </row>
    <row r="3" spans="1:11" s="3" customFormat="1" ht="12" customHeight="1">
      <c r="C3" s="27"/>
      <c r="H3" s="1529">
        <f>'申請書・総括票（共通）'!L3</f>
        <v>0</v>
      </c>
      <c r="I3" s="1529"/>
      <c r="J3" s="1529"/>
      <c r="K3" s="1529"/>
    </row>
    <row r="4" spans="1:11" s="3" customFormat="1" ht="12" customHeight="1">
      <c r="C4" s="27"/>
      <c r="H4" s="30"/>
      <c r="K4" s="52"/>
    </row>
    <row r="5" spans="1:11" s="3" customFormat="1" ht="30" customHeight="1">
      <c r="A5" s="1731" t="s">
        <v>816</v>
      </c>
      <c r="B5" s="1732"/>
      <c r="C5" s="1732"/>
      <c r="D5" s="1732"/>
      <c r="E5" s="1732"/>
      <c r="F5" s="1732"/>
      <c r="G5" s="1732"/>
      <c r="H5" s="1732"/>
      <c r="I5" s="1732"/>
      <c r="J5" s="1732"/>
      <c r="K5" s="1732"/>
    </row>
    <row r="6" spans="1:11" s="3" customFormat="1" ht="11.25" customHeight="1">
      <c r="A6" s="165"/>
      <c r="B6" s="165"/>
      <c r="C6" s="165"/>
      <c r="D6" s="165"/>
      <c r="E6" s="165"/>
      <c r="F6" s="165"/>
      <c r="G6" s="165"/>
      <c r="H6" s="165"/>
      <c r="I6" s="165"/>
      <c r="J6" s="165"/>
      <c r="K6" s="165"/>
    </row>
    <row r="7" spans="1:11" s="3" customFormat="1" ht="45" customHeight="1">
      <c r="A7" s="440" t="s">
        <v>817</v>
      </c>
      <c r="B7" s="522"/>
      <c r="C7" s="1733">
        <f>'申請書・総括票（共通）'!C20</f>
        <v>0</v>
      </c>
      <c r="D7" s="1911"/>
      <c r="E7" s="1911"/>
      <c r="F7" s="1911"/>
      <c r="G7" s="1911"/>
      <c r="H7" s="1911"/>
      <c r="I7" s="1911"/>
      <c r="J7" s="1911"/>
      <c r="K7" s="49"/>
    </row>
    <row r="8" spans="1:11" s="3" customFormat="1" ht="26.25" customHeight="1">
      <c r="A8" s="1736" t="s">
        <v>507</v>
      </c>
      <c r="B8" s="1737"/>
      <c r="C8" s="1733">
        <f>'申請書・総括票（共通）'!D51</f>
        <v>0</v>
      </c>
      <c r="D8" s="1911"/>
      <c r="E8" s="1911"/>
      <c r="F8" s="1735"/>
      <c r="G8" s="166" t="s">
        <v>508</v>
      </c>
      <c r="H8" s="1740">
        <f>'申請書・総括票（共通）'!A51</f>
        <v>2010</v>
      </c>
      <c r="I8" s="1912"/>
      <c r="J8" s="1742"/>
      <c r="K8" s="167"/>
    </row>
    <row r="9" spans="1:11" s="3" customFormat="1" ht="26.25" customHeight="1">
      <c r="A9" s="1738"/>
      <c r="B9" s="1739"/>
      <c r="C9" s="1733"/>
      <c r="D9" s="1911"/>
      <c r="E9" s="1911"/>
      <c r="F9" s="1735"/>
      <c r="G9" s="168" t="s">
        <v>818</v>
      </c>
      <c r="H9" s="1740">
        <f>'申請書・総括票（共通）'!B51</f>
        <v>0</v>
      </c>
      <c r="I9" s="1912"/>
      <c r="J9" s="1742"/>
      <c r="K9" s="169"/>
    </row>
    <row r="10" spans="1:11" s="3" customFormat="1" ht="15" customHeight="1">
      <c r="K10" s="28"/>
    </row>
    <row r="11" spans="1:11" s="3" customFormat="1" ht="18.75" customHeight="1">
      <c r="B11" s="38" t="s">
        <v>819</v>
      </c>
      <c r="K11" s="28"/>
    </row>
    <row r="12" spans="1:11" s="3" customFormat="1" ht="5.25" customHeight="1">
      <c r="K12" s="28"/>
    </row>
    <row r="13" spans="1:11" s="3" customFormat="1" ht="27" customHeight="1">
      <c r="A13" s="170"/>
      <c r="B13" s="1746" t="s">
        <v>820</v>
      </c>
      <c r="C13" s="1746"/>
      <c r="D13" s="1747"/>
      <c r="E13" s="171" t="s">
        <v>821</v>
      </c>
      <c r="F13" s="382"/>
      <c r="G13" s="1913" t="s">
        <v>822</v>
      </c>
      <c r="H13" s="1913"/>
      <c r="I13" s="1913"/>
      <c r="J13" s="1752"/>
      <c r="K13" s="49"/>
    </row>
    <row r="14" spans="1:11" s="3" customFormat="1" ht="27" customHeight="1">
      <c r="A14" s="172"/>
      <c r="B14" s="1753"/>
      <c r="C14" s="1753"/>
      <c r="D14" s="1754"/>
      <c r="E14" s="232" t="s">
        <v>823</v>
      </c>
      <c r="F14" s="382"/>
      <c r="G14" s="1913" t="s">
        <v>822</v>
      </c>
      <c r="H14" s="1913"/>
      <c r="I14" s="1913"/>
      <c r="J14" s="1752"/>
      <c r="K14" s="49"/>
    </row>
    <row r="15" spans="1:11" s="3" customFormat="1" ht="27" customHeight="1">
      <c r="A15" s="173"/>
      <c r="B15" s="1755"/>
      <c r="C15" s="1755"/>
      <c r="D15" s="1756"/>
      <c r="E15" s="171" t="s">
        <v>824</v>
      </c>
      <c r="F15" s="382"/>
      <c r="G15" s="1913" t="s">
        <v>822</v>
      </c>
      <c r="H15" s="1913"/>
      <c r="I15" s="1913"/>
      <c r="J15" s="1913"/>
      <c r="K15" s="49"/>
    </row>
    <row r="16" spans="1:11" s="3" customFormat="1" ht="21" customHeight="1">
      <c r="A16" s="172"/>
      <c r="B16" s="1746" t="s">
        <v>825</v>
      </c>
      <c r="C16" s="1746"/>
      <c r="D16" s="1747"/>
      <c r="E16" s="1885"/>
      <c r="F16" s="1886"/>
      <c r="G16" s="1886"/>
      <c r="H16" s="1886"/>
      <c r="I16" s="1886"/>
      <c r="J16" s="1887"/>
      <c r="K16" s="45"/>
    </row>
    <row r="17" spans="1:21" s="3" customFormat="1" ht="27" customHeight="1">
      <c r="A17" s="170" t="s">
        <v>875</v>
      </c>
      <c r="B17" s="1746" t="s">
        <v>826</v>
      </c>
      <c r="C17" s="1746"/>
      <c r="D17" s="1747"/>
      <c r="E17" s="1885"/>
      <c r="F17" s="1886"/>
      <c r="G17" s="1886"/>
      <c r="H17" s="1886"/>
      <c r="I17" s="1886"/>
      <c r="J17" s="1887"/>
      <c r="K17" s="44"/>
    </row>
    <row r="18" spans="1:21" s="3" customFormat="1" ht="69" customHeight="1">
      <c r="A18" s="1726"/>
      <c r="B18" s="1728" t="s">
        <v>827</v>
      </c>
      <c r="C18" s="1729"/>
      <c r="D18" s="1730"/>
      <c r="E18" s="1743"/>
      <c r="F18" s="1907"/>
      <c r="G18" s="1907"/>
      <c r="H18" s="1907"/>
      <c r="I18" s="1907"/>
      <c r="J18" s="1745"/>
      <c r="K18" s="174"/>
    </row>
    <row r="19" spans="1:21" s="3" customFormat="1" ht="45.75" customHeight="1">
      <c r="A19" s="1726"/>
      <c r="B19" s="1728" t="s">
        <v>828</v>
      </c>
      <c r="C19" s="1729"/>
      <c r="D19" s="1730"/>
      <c r="E19" s="1743"/>
      <c r="F19" s="1907"/>
      <c r="G19" s="1907"/>
      <c r="H19" s="1907"/>
      <c r="I19" s="1907"/>
      <c r="J19" s="1745"/>
      <c r="K19" s="45"/>
      <c r="M19" s="1727"/>
      <c r="N19" s="507"/>
      <c r="O19" s="507"/>
      <c r="P19" s="507"/>
      <c r="Q19" s="507"/>
      <c r="R19" s="507"/>
      <c r="S19" s="507"/>
      <c r="T19" s="507"/>
      <c r="U19" s="507"/>
    </row>
    <row r="20" spans="1:21" s="3" customFormat="1" ht="69" customHeight="1">
      <c r="A20" s="175"/>
      <c r="B20" s="1728" t="s">
        <v>829</v>
      </c>
      <c r="C20" s="1729"/>
      <c r="D20" s="1730"/>
      <c r="E20" s="1743"/>
      <c r="F20" s="1907"/>
      <c r="G20" s="1907"/>
      <c r="H20" s="1907"/>
      <c r="I20" s="1907"/>
      <c r="J20" s="1745"/>
      <c r="K20" s="174"/>
    </row>
    <row r="21" spans="1:21" s="3" customFormat="1" ht="27" customHeight="1">
      <c r="A21" s="170" t="s">
        <v>830</v>
      </c>
      <c r="B21" s="1746" t="s">
        <v>831</v>
      </c>
      <c r="C21" s="1746"/>
      <c r="D21" s="1747"/>
      <c r="E21" s="1885"/>
      <c r="F21" s="1886"/>
      <c r="G21" s="1886"/>
      <c r="H21" s="1886"/>
      <c r="I21" s="1886"/>
      <c r="J21" s="1887"/>
      <c r="K21" s="176"/>
      <c r="M21" s="1727"/>
      <c r="N21" s="507"/>
      <c r="O21" s="507"/>
      <c r="P21" s="507"/>
      <c r="Q21" s="507"/>
      <c r="R21" s="507"/>
      <c r="S21" s="507"/>
      <c r="T21" s="507"/>
      <c r="U21" s="507"/>
    </row>
    <row r="22" spans="1:21" s="3" customFormat="1" ht="69" customHeight="1">
      <c r="A22" s="173"/>
      <c r="B22" s="1728" t="s">
        <v>832</v>
      </c>
      <c r="C22" s="1729"/>
      <c r="D22" s="1730"/>
      <c r="E22" s="1743"/>
      <c r="F22" s="1907"/>
      <c r="G22" s="1907"/>
      <c r="H22" s="1907"/>
      <c r="I22" s="1907"/>
      <c r="J22" s="1745"/>
      <c r="K22" s="174"/>
    </row>
    <row r="23" spans="1:21" s="3" customFormat="1" ht="45" customHeight="1">
      <c r="A23" s="310"/>
      <c r="B23" s="1892" t="s">
        <v>833</v>
      </c>
      <c r="C23" s="1893"/>
      <c r="D23" s="1894"/>
      <c r="E23" s="1908" t="s">
        <v>834</v>
      </c>
      <c r="F23" s="1908"/>
      <c r="G23" s="1821"/>
      <c r="H23" s="1822"/>
      <c r="I23" s="1909"/>
      <c r="J23" s="1824"/>
      <c r="K23" s="174"/>
    </row>
    <row r="24" spans="1:21" s="3" customFormat="1" ht="63" customHeight="1">
      <c r="A24" s="310"/>
      <c r="B24" s="1816"/>
      <c r="C24" s="1753"/>
      <c r="D24" s="1754"/>
      <c r="E24" s="1825" t="s">
        <v>835</v>
      </c>
      <c r="F24" s="1908"/>
      <c r="G24" s="1908"/>
      <c r="H24" s="1908"/>
      <c r="I24" s="1908"/>
      <c r="J24" s="1821"/>
      <c r="K24" s="174"/>
    </row>
    <row r="25" spans="1:21" s="3" customFormat="1" ht="30.75" customHeight="1">
      <c r="A25" s="310"/>
      <c r="B25" s="1816"/>
      <c r="C25" s="1753"/>
      <c r="D25" s="1754"/>
      <c r="E25" s="311"/>
      <c r="F25" s="1826" t="s">
        <v>836</v>
      </c>
      <c r="G25" s="1910"/>
      <c r="H25" s="1910"/>
      <c r="I25" s="1910"/>
      <c r="J25" s="1828"/>
      <c r="K25" s="174"/>
    </row>
    <row r="26" spans="1:21" s="3" customFormat="1" ht="30.75" customHeight="1">
      <c r="A26" s="310"/>
      <c r="B26" s="1816"/>
      <c r="C26" s="1753"/>
      <c r="D26" s="1754"/>
      <c r="E26" s="311"/>
      <c r="F26" s="1826" t="s">
        <v>837</v>
      </c>
      <c r="G26" s="1910"/>
      <c r="H26" s="1910"/>
      <c r="I26" s="1910"/>
      <c r="J26" s="1828"/>
      <c r="K26" s="174"/>
    </row>
    <row r="27" spans="1:21" s="3" customFormat="1" ht="30.75" customHeight="1">
      <c r="A27" s="310"/>
      <c r="B27" s="1816"/>
      <c r="C27" s="1753"/>
      <c r="D27" s="1754"/>
      <c r="E27" s="311"/>
      <c r="F27" s="1826" t="s">
        <v>838</v>
      </c>
      <c r="G27" s="1910"/>
      <c r="H27" s="1910"/>
      <c r="I27" s="1910"/>
      <c r="J27" s="1828"/>
      <c r="K27" s="174"/>
    </row>
    <row r="28" spans="1:21" s="3" customFormat="1" ht="47.25" customHeight="1">
      <c r="A28" s="310"/>
      <c r="B28" s="1817"/>
      <c r="C28" s="1818"/>
      <c r="D28" s="1819"/>
      <c r="E28" s="312"/>
      <c r="F28" s="1829"/>
      <c r="G28" s="1829"/>
      <c r="H28" s="1829"/>
      <c r="I28" s="1829"/>
      <c r="J28" s="1829"/>
      <c r="K28" s="174"/>
    </row>
    <row r="31" spans="1:21" ht="13.35" customHeight="1">
      <c r="B31" s="178" t="s">
        <v>839</v>
      </c>
      <c r="G31" s="179"/>
      <c r="H31" s="1797" t="s">
        <v>840</v>
      </c>
      <c r="I31" s="1797"/>
      <c r="J31" s="1797"/>
      <c r="K31" s="1797"/>
    </row>
    <row r="32" spans="1:21">
      <c r="G32" s="179"/>
      <c r="H32" s="1798">
        <f>'申請書・総括票（共通）'!L3</f>
        <v>0</v>
      </c>
      <c r="I32" s="1798"/>
      <c r="J32" s="1798"/>
      <c r="K32" s="1798"/>
    </row>
    <row r="33" spans="1:26" ht="15" customHeight="1"/>
    <row r="34" spans="1:26" ht="22.5" customHeight="1">
      <c r="B34" s="1830" t="s">
        <v>841</v>
      </c>
      <c r="C34" s="1830"/>
      <c r="D34" s="1830"/>
      <c r="E34" s="1830"/>
      <c r="F34" s="1830"/>
      <c r="G34" s="1830"/>
      <c r="H34" s="1830"/>
      <c r="I34" s="1830"/>
      <c r="J34" s="1830"/>
    </row>
    <row r="36" spans="1:26" s="184" customFormat="1" ht="18.75" customHeight="1">
      <c r="A36" s="180"/>
      <c r="B36" s="180"/>
      <c r="C36" s="180"/>
      <c r="D36" s="180"/>
      <c r="E36" s="180"/>
      <c r="F36" s="180"/>
      <c r="G36" s="181"/>
      <c r="H36" s="181"/>
      <c r="I36" s="181"/>
      <c r="J36" s="1811"/>
      <c r="K36" s="1811"/>
      <c r="L36" s="1811"/>
      <c r="M36" s="182"/>
      <c r="N36" s="1776"/>
      <c r="O36" s="1776"/>
      <c r="P36" s="1776"/>
      <c r="Q36" s="1776"/>
      <c r="R36" s="183"/>
      <c r="V36" s="182"/>
      <c r="W36" s="182"/>
      <c r="X36" s="182"/>
      <c r="Y36" s="182"/>
      <c r="Z36" s="183"/>
    </row>
    <row r="37" spans="1:26" ht="41.25" customHeight="1">
      <c r="B37" s="222" t="s">
        <v>817</v>
      </c>
      <c r="C37" s="1796">
        <f>'申請書・総括票（共通）'!C20</f>
        <v>0</v>
      </c>
      <c r="D37" s="1904"/>
      <c r="E37" s="1904"/>
      <c r="F37" s="1904"/>
      <c r="G37" s="1904"/>
      <c r="H37" s="1904"/>
      <c r="I37" s="1904"/>
      <c r="J37" s="1665"/>
    </row>
    <row r="38" spans="1:26" ht="27.75" customHeight="1">
      <c r="B38" s="1888" t="s">
        <v>842</v>
      </c>
      <c r="C38" s="1889">
        <f>'申請書・総括票（共通）'!D51</f>
        <v>0</v>
      </c>
      <c r="D38" s="1890"/>
      <c r="E38" s="1890"/>
      <c r="F38" s="1891"/>
      <c r="G38" s="166" t="s">
        <v>508</v>
      </c>
      <c r="H38" s="1660">
        <f>'申請書・総括票（共通）'!A51</f>
        <v>2010</v>
      </c>
      <c r="I38" s="1905"/>
      <c r="J38" s="1807"/>
    </row>
    <row r="39" spans="1:26" ht="27.75" customHeight="1">
      <c r="B39" s="1800"/>
      <c r="C39" s="1804"/>
      <c r="D39" s="1805"/>
      <c r="E39" s="1805"/>
      <c r="F39" s="1806"/>
      <c r="G39" s="168" t="s">
        <v>818</v>
      </c>
      <c r="H39" s="1808">
        <f>'申請書・総括票（共通）'!B51</f>
        <v>0</v>
      </c>
      <c r="I39" s="1906"/>
      <c r="J39" s="1810"/>
    </row>
    <row r="40" spans="1:26" ht="15" customHeight="1"/>
    <row r="41" spans="1:26" ht="15" customHeight="1"/>
    <row r="42" spans="1:26" ht="15" customHeight="1">
      <c r="B42" s="177" t="s">
        <v>843</v>
      </c>
    </row>
    <row r="43" spans="1:26" ht="6.6" customHeight="1" thickBot="1"/>
    <row r="44" spans="1:26" ht="33.75" customHeight="1">
      <c r="B44" s="185" t="s">
        <v>844</v>
      </c>
      <c r="C44" s="1763">
        <f>個票ｰ2010!B234</f>
        <v>0</v>
      </c>
      <c r="D44" s="1764"/>
      <c r="E44" s="1764"/>
      <c r="F44" s="1765"/>
      <c r="G44" s="186" t="s">
        <v>845</v>
      </c>
      <c r="H44" s="1771">
        <v>1</v>
      </c>
      <c r="I44" s="1772"/>
      <c r="J44" s="1773"/>
    </row>
    <row r="45" spans="1:26" ht="30" customHeight="1">
      <c r="B45" s="221" t="s">
        <v>846</v>
      </c>
      <c r="C45" s="1757" t="s">
        <v>847</v>
      </c>
      <c r="D45" s="1758"/>
      <c r="E45" s="1758"/>
      <c r="F45" s="1758"/>
      <c r="G45" s="1758"/>
      <c r="H45" s="1758"/>
      <c r="I45" s="1758"/>
      <c r="J45" s="1759"/>
    </row>
    <row r="46" spans="1:26" ht="30" customHeight="1">
      <c r="B46" s="218" t="s">
        <v>848</v>
      </c>
      <c r="C46" s="1708"/>
      <c r="D46" s="1774"/>
      <c r="E46" s="1774"/>
      <c r="F46" s="1774"/>
      <c r="G46" s="1774"/>
      <c r="H46" s="1774"/>
      <c r="I46" s="1774"/>
      <c r="J46" s="1775"/>
    </row>
    <row r="47" spans="1:26" ht="14.25" customHeight="1">
      <c r="B47" s="1721" t="s">
        <v>849</v>
      </c>
      <c r="C47" s="1690" t="s">
        <v>850</v>
      </c>
      <c r="D47" s="1766"/>
      <c r="E47" s="1767"/>
      <c r="F47" s="1690" t="s">
        <v>851</v>
      </c>
      <c r="G47" s="1766"/>
      <c r="H47" s="1766"/>
      <c r="I47" s="1766"/>
      <c r="J47" s="1768"/>
    </row>
    <row r="48" spans="1:26" ht="34.5" customHeight="1">
      <c r="B48" s="1721"/>
      <c r="C48" s="157"/>
      <c r="D48" s="378" t="s">
        <v>355</v>
      </c>
      <c r="E48" s="157"/>
      <c r="F48" s="1760"/>
      <c r="G48" s="1761"/>
      <c r="H48" s="1761"/>
      <c r="I48" s="1761"/>
      <c r="J48" s="1762"/>
    </row>
    <row r="49" spans="1:26" ht="34.5" customHeight="1">
      <c r="B49" s="1721"/>
      <c r="C49" s="157"/>
      <c r="D49" s="187" t="s">
        <v>355</v>
      </c>
      <c r="E49" s="157"/>
      <c r="F49" s="1682"/>
      <c r="G49" s="1769"/>
      <c r="H49" s="1769"/>
      <c r="I49" s="1769"/>
      <c r="J49" s="1770"/>
    </row>
    <row r="50" spans="1:26" ht="34.5" customHeight="1">
      <c r="B50" s="1721"/>
      <c r="C50" s="157"/>
      <c r="D50" s="187" t="s">
        <v>355</v>
      </c>
      <c r="E50" s="157"/>
      <c r="F50" s="1682"/>
      <c r="G50" s="1769"/>
      <c r="H50" s="1769"/>
      <c r="I50" s="1769"/>
      <c r="J50" s="1770"/>
    </row>
    <row r="51" spans="1:26" ht="34.5" customHeight="1">
      <c r="B51" s="1721"/>
      <c r="C51" s="157"/>
      <c r="D51" s="187" t="s">
        <v>355</v>
      </c>
      <c r="E51" s="157"/>
      <c r="F51" s="1682"/>
      <c r="G51" s="1769"/>
      <c r="H51" s="1769"/>
      <c r="I51" s="1769"/>
      <c r="J51" s="1770"/>
    </row>
    <row r="52" spans="1:26" ht="34.5" customHeight="1">
      <c r="B52" s="1721"/>
      <c r="C52" s="157"/>
      <c r="D52" s="188" t="s">
        <v>355</v>
      </c>
      <c r="E52" s="157"/>
      <c r="F52" s="1777"/>
      <c r="G52" s="1778"/>
      <c r="H52" s="1778"/>
      <c r="I52" s="1778"/>
      <c r="J52" s="1779"/>
    </row>
    <row r="53" spans="1:26" ht="15" customHeight="1">
      <c r="B53" s="1895" t="s">
        <v>852</v>
      </c>
      <c r="C53" s="1690" t="s">
        <v>850</v>
      </c>
      <c r="D53" s="1766"/>
      <c r="E53" s="1767"/>
      <c r="F53" s="1690" t="s">
        <v>853</v>
      </c>
      <c r="G53" s="1766"/>
      <c r="H53" s="1766"/>
      <c r="I53" s="1766"/>
      <c r="J53" s="1768"/>
    </row>
    <row r="54" spans="1:26" ht="31.5" customHeight="1">
      <c r="B54" s="1667"/>
      <c r="C54" s="158"/>
      <c r="D54" s="189" t="s">
        <v>854</v>
      </c>
      <c r="E54" s="159"/>
      <c r="F54" s="1692"/>
      <c r="G54" s="1692"/>
      <c r="H54" s="1693"/>
      <c r="I54" s="1693"/>
      <c r="J54" s="1694"/>
    </row>
    <row r="55" spans="1:26" ht="31.5" customHeight="1">
      <c r="B55" s="1667"/>
      <c r="C55" s="160"/>
      <c r="D55" s="190" t="s">
        <v>854</v>
      </c>
      <c r="E55" s="161"/>
      <c r="F55" s="1681"/>
      <c r="G55" s="1681"/>
      <c r="H55" s="1682"/>
      <c r="I55" s="1682"/>
      <c r="J55" s="1683"/>
    </row>
    <row r="56" spans="1:26" ht="31.5" customHeight="1">
      <c r="B56" s="1667"/>
      <c r="C56" s="160"/>
      <c r="D56" s="190" t="s">
        <v>854</v>
      </c>
      <c r="E56" s="161"/>
      <c r="F56" s="1681"/>
      <c r="G56" s="1681"/>
      <c r="H56" s="1682"/>
      <c r="I56" s="1682"/>
      <c r="J56" s="1683"/>
    </row>
    <row r="57" spans="1:26" ht="31.5" customHeight="1">
      <c r="B57" s="1667"/>
      <c r="C57" s="160"/>
      <c r="D57" s="190" t="s">
        <v>854</v>
      </c>
      <c r="E57" s="161"/>
      <c r="F57" s="1681"/>
      <c r="G57" s="1681"/>
      <c r="H57" s="1682"/>
      <c r="I57" s="1682"/>
      <c r="J57" s="1683"/>
    </row>
    <row r="58" spans="1:26" ht="31.5" customHeight="1">
      <c r="B58" s="1688"/>
      <c r="C58" s="376"/>
      <c r="D58" s="191" t="s">
        <v>854</v>
      </c>
      <c r="E58" s="162"/>
      <c r="F58" s="1712"/>
      <c r="G58" s="1712"/>
      <c r="H58" s="1713"/>
      <c r="I58" s="1713"/>
      <c r="J58" s="1714"/>
    </row>
    <row r="59" spans="1:26" ht="15" customHeight="1">
      <c r="B59" s="1666" t="s">
        <v>855</v>
      </c>
      <c r="C59" s="1669" t="s">
        <v>856</v>
      </c>
      <c r="D59" s="1670"/>
      <c r="E59" s="1671"/>
      <c r="F59" s="1848" t="s">
        <v>857</v>
      </c>
      <c r="G59" s="1849"/>
      <c r="H59" s="1849"/>
      <c r="I59" s="1849"/>
      <c r="J59" s="1850"/>
    </row>
    <row r="60" spans="1:26" ht="30" customHeight="1">
      <c r="B60" s="1667"/>
      <c r="C60" s="160"/>
      <c r="D60" s="190" t="s">
        <v>854</v>
      </c>
      <c r="E60" s="157"/>
      <c r="F60" s="1851"/>
      <c r="G60" s="1851"/>
      <c r="H60" s="1852"/>
      <c r="I60" s="1852"/>
      <c r="J60" s="1853"/>
    </row>
    <row r="61" spans="1:26" ht="30" customHeight="1">
      <c r="B61" s="1667"/>
      <c r="C61" s="160"/>
      <c r="D61" s="190" t="s">
        <v>854</v>
      </c>
      <c r="E61" s="157"/>
      <c r="F61" s="1681"/>
      <c r="G61" s="1681"/>
      <c r="H61" s="1682"/>
      <c r="I61" s="1682"/>
      <c r="J61" s="1683"/>
    </row>
    <row r="62" spans="1:26" ht="30" customHeight="1">
      <c r="B62" s="1667"/>
      <c r="C62" s="160"/>
      <c r="D62" s="190" t="s">
        <v>854</v>
      </c>
      <c r="E62" s="157"/>
      <c r="F62" s="1681"/>
      <c r="G62" s="1681"/>
      <c r="H62" s="1682"/>
      <c r="I62" s="1682"/>
      <c r="J62" s="1683"/>
    </row>
    <row r="63" spans="1:26" ht="30" customHeight="1" thickBot="1">
      <c r="B63" s="1668"/>
      <c r="C63" s="163"/>
      <c r="D63" s="192" t="s">
        <v>854</v>
      </c>
      <c r="E63" s="164"/>
      <c r="F63" s="1684"/>
      <c r="G63" s="1684"/>
      <c r="H63" s="1685"/>
      <c r="I63" s="1685"/>
      <c r="J63" s="1686"/>
    </row>
    <row r="64" spans="1:26" s="184" customFormat="1" ht="18.75" customHeight="1" thickBot="1">
      <c r="A64" s="180"/>
      <c r="B64" s="193"/>
      <c r="C64" s="180"/>
      <c r="D64" s="180"/>
      <c r="E64" s="180"/>
      <c r="F64" s="180"/>
      <c r="G64" s="181"/>
      <c r="H64" s="181"/>
      <c r="I64" s="181"/>
      <c r="J64" s="181"/>
      <c r="K64" s="181"/>
      <c r="L64" s="181"/>
      <c r="M64" s="182"/>
      <c r="N64" s="1776"/>
      <c r="O64" s="1776"/>
      <c r="P64" s="1776"/>
      <c r="Q64" s="1776"/>
      <c r="R64" s="183"/>
      <c r="V64" s="182"/>
      <c r="W64" s="182"/>
      <c r="X64" s="182"/>
      <c r="Y64" s="182"/>
      <c r="Z64" s="183"/>
    </row>
    <row r="65" spans="2:11" ht="18.75" customHeight="1">
      <c r="B65" s="1710" t="s">
        <v>858</v>
      </c>
      <c r="C65" s="1780"/>
      <c r="D65" s="1781"/>
      <c r="E65" s="1781"/>
      <c r="F65" s="1781"/>
      <c r="G65" s="1781"/>
      <c r="H65" s="1781"/>
      <c r="I65" s="1781"/>
      <c r="J65" s="1782"/>
    </row>
    <row r="66" spans="2:11" ht="18.75" customHeight="1">
      <c r="B66" s="1696"/>
      <c r="C66" s="1701"/>
      <c r="D66" s="1702"/>
      <c r="E66" s="1702"/>
      <c r="F66" s="1702"/>
      <c r="G66" s="1702"/>
      <c r="H66" s="1702"/>
      <c r="I66" s="1702"/>
      <c r="J66" s="1703"/>
    </row>
    <row r="67" spans="2:11" ht="18.75" customHeight="1">
      <c r="B67" s="1711"/>
      <c r="C67" s="1783"/>
      <c r="D67" s="1784"/>
      <c r="E67" s="1784"/>
      <c r="F67" s="1784"/>
      <c r="G67" s="1784"/>
      <c r="H67" s="1784"/>
      <c r="I67" s="1784"/>
      <c r="J67" s="1785"/>
    </row>
    <row r="68" spans="2:11" ht="18.75" customHeight="1">
      <c r="B68" s="1695" t="s">
        <v>859</v>
      </c>
      <c r="C68" s="1698"/>
      <c r="D68" s="1699"/>
      <c r="E68" s="1699"/>
      <c r="F68" s="1699"/>
      <c r="G68" s="1699"/>
      <c r="H68" s="1699"/>
      <c r="I68" s="1699"/>
      <c r="J68" s="1700"/>
    </row>
    <row r="69" spans="2:11" ht="18.75" customHeight="1">
      <c r="B69" s="1696"/>
      <c r="C69" s="1701"/>
      <c r="D69" s="1702"/>
      <c r="E69" s="1702"/>
      <c r="F69" s="1702"/>
      <c r="G69" s="1702"/>
      <c r="H69" s="1702"/>
      <c r="I69" s="1702"/>
      <c r="J69" s="1703"/>
    </row>
    <row r="70" spans="2:11" ht="18.75" customHeight="1" thickBot="1">
      <c r="B70" s="1697"/>
      <c r="C70" s="1704"/>
      <c r="D70" s="1705"/>
      <c r="E70" s="1705"/>
      <c r="F70" s="1705"/>
      <c r="G70" s="1705"/>
      <c r="H70" s="1705"/>
      <c r="I70" s="1705"/>
      <c r="J70" s="1706"/>
    </row>
    <row r="71" spans="2:11" ht="18.75" customHeight="1" thickBot="1">
      <c r="B71" s="194"/>
      <c r="C71" s="195"/>
      <c r="D71" s="195"/>
      <c r="E71" s="195"/>
      <c r="F71" s="195"/>
      <c r="G71" s="195"/>
      <c r="H71" s="195"/>
      <c r="I71" s="195"/>
      <c r="J71" s="195"/>
    </row>
    <row r="72" spans="2:11" ht="18.75" customHeight="1">
      <c r="B72" s="196" t="s">
        <v>860</v>
      </c>
      <c r="C72" s="197"/>
      <c r="D72" s="197"/>
      <c r="E72" s="197"/>
      <c r="F72" s="198"/>
      <c r="G72" s="198"/>
      <c r="H72" s="198"/>
      <c r="I72" s="198"/>
      <c r="J72" s="199"/>
    </row>
    <row r="73" spans="2:11" ht="18.75" customHeight="1">
      <c r="B73" s="1657"/>
      <c r="C73" s="1658"/>
      <c r="D73" s="1658"/>
      <c r="E73" s="1658"/>
      <c r="F73" s="1658"/>
      <c r="G73" s="1658"/>
      <c r="H73" s="1658"/>
      <c r="I73" s="1658"/>
      <c r="J73" s="1659"/>
    </row>
    <row r="74" spans="2:11" ht="12" customHeight="1" thickBot="1">
      <c r="B74" s="220"/>
      <c r="C74" s="200"/>
      <c r="D74" s="200"/>
      <c r="E74" s="200"/>
      <c r="F74" s="200"/>
      <c r="G74" s="200"/>
      <c r="H74" s="200"/>
      <c r="I74" s="200"/>
      <c r="J74" s="201"/>
    </row>
    <row r="75" spans="2:11" ht="17.25" customHeight="1"/>
    <row r="76" spans="2:11" ht="17.25" customHeight="1">
      <c r="B76" s="377"/>
      <c r="C76" s="377"/>
      <c r="D76" s="377"/>
      <c r="E76" s="377"/>
      <c r="F76" s="377"/>
      <c r="G76" s="377"/>
      <c r="H76" s="377"/>
      <c r="I76" s="377"/>
      <c r="J76" s="377"/>
      <c r="K76" s="377"/>
    </row>
    <row r="77" spans="2:11" ht="33.75" customHeight="1">
      <c r="B77" s="202" t="s">
        <v>844</v>
      </c>
      <c r="C77" s="1663" t="str">
        <f>個票ｰ2010!B235</f>
        <v>氏名</v>
      </c>
      <c r="D77" s="1904"/>
      <c r="E77" s="1904"/>
      <c r="F77" s="1665"/>
      <c r="G77" s="203" t="s">
        <v>845</v>
      </c>
      <c r="H77" s="1660">
        <v>2</v>
      </c>
      <c r="I77" s="1905"/>
      <c r="J77" s="1662"/>
    </row>
    <row r="78" spans="2:11" ht="30" customHeight="1" outlineLevel="1">
      <c r="B78" s="221" t="s">
        <v>846</v>
      </c>
      <c r="C78" s="1786" t="s">
        <v>847</v>
      </c>
      <c r="D78" s="1787"/>
      <c r="E78" s="1787"/>
      <c r="F78" s="1787"/>
      <c r="G78" s="1787"/>
      <c r="H78" s="1787"/>
      <c r="I78" s="1787"/>
      <c r="J78" s="1788"/>
    </row>
    <row r="79" spans="2:11" ht="30" customHeight="1" outlineLevel="1">
      <c r="B79" s="218" t="s">
        <v>848</v>
      </c>
      <c r="C79" s="1707"/>
      <c r="D79" s="1707"/>
      <c r="E79" s="1707"/>
      <c r="F79" s="1707"/>
      <c r="G79" s="1707"/>
      <c r="H79" s="1708"/>
      <c r="I79" s="1708"/>
      <c r="J79" s="1709"/>
    </row>
    <row r="80" spans="2:11" ht="14.25" customHeight="1" outlineLevel="1">
      <c r="B80" s="1721" t="s">
        <v>861</v>
      </c>
      <c r="C80" s="1689" t="s">
        <v>850</v>
      </c>
      <c r="D80" s="1689"/>
      <c r="E80" s="1689"/>
      <c r="F80" s="1689" t="s">
        <v>851</v>
      </c>
      <c r="G80" s="1689"/>
      <c r="H80" s="1690"/>
      <c r="I80" s="1690"/>
      <c r="J80" s="1691"/>
    </row>
    <row r="81" spans="2:10" ht="34.5" customHeight="1" outlineLevel="1">
      <c r="B81" s="1721"/>
      <c r="C81" s="157"/>
      <c r="D81" s="378" t="s">
        <v>355</v>
      </c>
      <c r="E81" s="157"/>
      <c r="F81" s="1692"/>
      <c r="G81" s="1692"/>
      <c r="H81" s="1693"/>
      <c r="I81" s="1693"/>
      <c r="J81" s="1694"/>
    </row>
    <row r="82" spans="2:10" ht="34.5" customHeight="1" outlineLevel="1">
      <c r="B82" s="1721"/>
      <c r="C82" s="157"/>
      <c r="D82" s="187" t="s">
        <v>355</v>
      </c>
      <c r="E82" s="157"/>
      <c r="F82" s="1681"/>
      <c r="G82" s="1681"/>
      <c r="H82" s="1682"/>
      <c r="I82" s="1682"/>
      <c r="J82" s="1683"/>
    </row>
    <row r="83" spans="2:10" ht="34.5" customHeight="1" outlineLevel="1">
      <c r="B83" s="1721"/>
      <c r="C83" s="157"/>
      <c r="D83" s="187" t="s">
        <v>355</v>
      </c>
      <c r="E83" s="157"/>
      <c r="F83" s="1681"/>
      <c r="G83" s="1681"/>
      <c r="H83" s="1682"/>
      <c r="I83" s="1682"/>
      <c r="J83" s="1683"/>
    </row>
    <row r="84" spans="2:10" ht="34.5" customHeight="1" outlineLevel="1">
      <c r="B84" s="1721"/>
      <c r="C84" s="157"/>
      <c r="D84" s="187" t="s">
        <v>355</v>
      </c>
      <c r="E84" s="157"/>
      <c r="F84" s="1681"/>
      <c r="G84" s="1681"/>
      <c r="H84" s="1682"/>
      <c r="I84" s="1682"/>
      <c r="J84" s="1683"/>
    </row>
    <row r="85" spans="2:10" ht="34.5" customHeight="1" outlineLevel="1">
      <c r="B85" s="1721"/>
      <c r="C85" s="157"/>
      <c r="D85" s="188" t="s">
        <v>355</v>
      </c>
      <c r="E85" s="157"/>
      <c r="F85" s="1722"/>
      <c r="G85" s="1723"/>
      <c r="H85" s="1724"/>
      <c r="I85" s="1724"/>
      <c r="J85" s="1725"/>
    </row>
    <row r="86" spans="2:10" ht="15" customHeight="1" outlineLevel="1">
      <c r="B86" s="1895" t="s">
        <v>852</v>
      </c>
      <c r="C86" s="1689" t="s">
        <v>850</v>
      </c>
      <c r="D86" s="1689"/>
      <c r="E86" s="1689"/>
      <c r="F86" s="1689" t="s">
        <v>853</v>
      </c>
      <c r="G86" s="1689"/>
      <c r="H86" s="1690"/>
      <c r="I86" s="1690"/>
      <c r="J86" s="1691"/>
    </row>
    <row r="87" spans="2:10" ht="31.5" customHeight="1" outlineLevel="1">
      <c r="B87" s="1667"/>
      <c r="C87" s="158"/>
      <c r="D87" s="189" t="s">
        <v>854</v>
      </c>
      <c r="E87" s="159"/>
      <c r="F87" s="1692"/>
      <c r="G87" s="1692"/>
      <c r="H87" s="1693"/>
      <c r="I87" s="1693"/>
      <c r="J87" s="1694"/>
    </row>
    <row r="88" spans="2:10" ht="31.5" customHeight="1" outlineLevel="1">
      <c r="B88" s="1667"/>
      <c r="C88" s="160"/>
      <c r="D88" s="190" t="s">
        <v>854</v>
      </c>
      <c r="E88" s="161"/>
      <c r="F88" s="1681"/>
      <c r="G88" s="1681"/>
      <c r="H88" s="1682"/>
      <c r="I88" s="1682"/>
      <c r="J88" s="1683"/>
    </row>
    <row r="89" spans="2:10" ht="31.5" customHeight="1" outlineLevel="1">
      <c r="B89" s="1667"/>
      <c r="C89" s="160"/>
      <c r="D89" s="190" t="s">
        <v>854</v>
      </c>
      <c r="E89" s="161"/>
      <c r="F89" s="1681"/>
      <c r="G89" s="1681"/>
      <c r="H89" s="1682"/>
      <c r="I89" s="1682"/>
      <c r="J89" s="1683"/>
    </row>
    <row r="90" spans="2:10" ht="31.5" customHeight="1" outlineLevel="1">
      <c r="B90" s="1667"/>
      <c r="C90" s="160"/>
      <c r="D90" s="190" t="s">
        <v>854</v>
      </c>
      <c r="E90" s="161"/>
      <c r="F90" s="1681"/>
      <c r="G90" s="1681"/>
      <c r="H90" s="1682"/>
      <c r="I90" s="1682"/>
      <c r="J90" s="1683"/>
    </row>
    <row r="91" spans="2:10" ht="31.5" customHeight="1" outlineLevel="1">
      <c r="B91" s="1688"/>
      <c r="C91" s="376"/>
      <c r="D91" s="191" t="s">
        <v>854</v>
      </c>
      <c r="E91" s="162"/>
      <c r="F91" s="1712"/>
      <c r="G91" s="1712"/>
      <c r="H91" s="1713"/>
      <c r="I91" s="1713"/>
      <c r="J91" s="1714"/>
    </row>
    <row r="92" spans="2:10" ht="15" customHeight="1" outlineLevel="1">
      <c r="B92" s="1666" t="s">
        <v>855</v>
      </c>
      <c r="C92" s="1669" t="s">
        <v>856</v>
      </c>
      <c r="D92" s="1670"/>
      <c r="E92" s="1671"/>
      <c r="F92" s="1848" t="s">
        <v>857</v>
      </c>
      <c r="G92" s="1849"/>
      <c r="H92" s="1849"/>
      <c r="I92" s="1849"/>
      <c r="J92" s="1850"/>
    </row>
    <row r="93" spans="2:10" ht="30" customHeight="1" outlineLevel="1">
      <c r="B93" s="1667"/>
      <c r="C93" s="160"/>
      <c r="D93" s="190" t="s">
        <v>854</v>
      </c>
      <c r="E93" s="157"/>
      <c r="F93" s="1851"/>
      <c r="G93" s="1851"/>
      <c r="H93" s="1852"/>
      <c r="I93" s="1852"/>
      <c r="J93" s="1853"/>
    </row>
    <row r="94" spans="2:10" ht="30" customHeight="1" outlineLevel="1">
      <c r="B94" s="1667"/>
      <c r="C94" s="160"/>
      <c r="D94" s="190" t="s">
        <v>854</v>
      </c>
      <c r="E94" s="157"/>
      <c r="F94" s="1681"/>
      <c r="G94" s="1681"/>
      <c r="H94" s="1682"/>
      <c r="I94" s="1682"/>
      <c r="J94" s="1683"/>
    </row>
    <row r="95" spans="2:10" ht="30" customHeight="1" outlineLevel="1">
      <c r="B95" s="1667"/>
      <c r="C95" s="160"/>
      <c r="D95" s="190" t="s">
        <v>854</v>
      </c>
      <c r="E95" s="157"/>
      <c r="F95" s="1681"/>
      <c r="G95" s="1681"/>
      <c r="H95" s="1682"/>
      <c r="I95" s="1682"/>
      <c r="J95" s="1683"/>
    </row>
    <row r="96" spans="2:10" ht="30" customHeight="1" outlineLevel="1" thickBot="1">
      <c r="B96" s="1668"/>
      <c r="C96" s="163"/>
      <c r="D96" s="192" t="s">
        <v>854</v>
      </c>
      <c r="E96" s="164"/>
      <c r="F96" s="1684"/>
      <c r="G96" s="1684"/>
      <c r="H96" s="1685"/>
      <c r="I96" s="1685"/>
      <c r="J96" s="1686"/>
    </row>
    <row r="97" spans="1:26" s="184" customFormat="1" ht="18.75" customHeight="1" outlineLevel="1" thickBot="1">
      <c r="A97" s="180"/>
      <c r="B97" s="193"/>
      <c r="C97" s="180"/>
      <c r="D97" s="180"/>
      <c r="E97" s="180"/>
      <c r="F97" s="180"/>
      <c r="G97" s="181"/>
      <c r="H97" s="181"/>
      <c r="I97" s="181"/>
      <c r="J97" s="181"/>
      <c r="K97" s="181"/>
      <c r="L97" s="181"/>
      <c r="M97" s="182"/>
      <c r="N97" s="1776"/>
      <c r="O97" s="1776"/>
      <c r="P97" s="1776"/>
      <c r="Q97" s="1776"/>
      <c r="R97" s="183"/>
      <c r="V97" s="182"/>
      <c r="W97" s="182"/>
      <c r="X97" s="182"/>
      <c r="Y97" s="182"/>
      <c r="Z97" s="183"/>
    </row>
    <row r="98" spans="1:26" ht="18.75" customHeight="1" outlineLevel="1">
      <c r="B98" s="1710" t="s">
        <v>858</v>
      </c>
      <c r="C98" s="1780"/>
      <c r="D98" s="1781"/>
      <c r="E98" s="1781"/>
      <c r="F98" s="1781"/>
      <c r="G98" s="1781"/>
      <c r="H98" s="1781"/>
      <c r="I98" s="1781"/>
      <c r="J98" s="1782"/>
    </row>
    <row r="99" spans="1:26" ht="18.75" customHeight="1" outlineLevel="1">
      <c r="B99" s="1696"/>
      <c r="C99" s="1701"/>
      <c r="D99" s="1702"/>
      <c r="E99" s="1702"/>
      <c r="F99" s="1702"/>
      <c r="G99" s="1702"/>
      <c r="H99" s="1702"/>
      <c r="I99" s="1702"/>
      <c r="J99" s="1703"/>
    </row>
    <row r="100" spans="1:26" ht="18.75" customHeight="1" outlineLevel="1">
      <c r="B100" s="1711"/>
      <c r="C100" s="1783"/>
      <c r="D100" s="1784"/>
      <c r="E100" s="1784"/>
      <c r="F100" s="1784"/>
      <c r="G100" s="1784"/>
      <c r="H100" s="1784"/>
      <c r="I100" s="1784"/>
      <c r="J100" s="1785"/>
    </row>
    <row r="101" spans="1:26" ht="18.75" customHeight="1" outlineLevel="1">
      <c r="B101" s="1695" t="s">
        <v>859</v>
      </c>
      <c r="C101" s="1698"/>
      <c r="D101" s="1699"/>
      <c r="E101" s="1699"/>
      <c r="F101" s="1699"/>
      <c r="G101" s="1699"/>
      <c r="H101" s="1699"/>
      <c r="I101" s="1699"/>
      <c r="J101" s="1700"/>
    </row>
    <row r="102" spans="1:26" ht="18.75" customHeight="1" outlineLevel="1">
      <c r="B102" s="1696"/>
      <c r="C102" s="1701"/>
      <c r="D102" s="1702"/>
      <c r="E102" s="1702"/>
      <c r="F102" s="1702"/>
      <c r="G102" s="1702"/>
      <c r="H102" s="1702"/>
      <c r="I102" s="1702"/>
      <c r="J102" s="1703"/>
    </row>
    <row r="103" spans="1:26" ht="18.75" customHeight="1" outlineLevel="1" thickBot="1">
      <c r="B103" s="1697"/>
      <c r="C103" s="1704"/>
      <c r="D103" s="1705"/>
      <c r="E103" s="1705"/>
      <c r="F103" s="1705"/>
      <c r="G103" s="1705"/>
      <c r="H103" s="1705"/>
      <c r="I103" s="1705"/>
      <c r="J103" s="1706"/>
    </row>
    <row r="104" spans="1:26" ht="18.75" customHeight="1" outlineLevel="1" thickBot="1">
      <c r="B104" s="194"/>
      <c r="C104" s="195"/>
      <c r="D104" s="195"/>
      <c r="E104" s="195"/>
      <c r="F104" s="195"/>
      <c r="G104" s="195"/>
      <c r="H104" s="195"/>
      <c r="I104" s="195"/>
      <c r="J104" s="195"/>
    </row>
    <row r="105" spans="1:26" ht="18.75" customHeight="1" outlineLevel="1">
      <c r="B105" s="196" t="s">
        <v>860</v>
      </c>
      <c r="C105" s="197"/>
      <c r="D105" s="197"/>
      <c r="E105" s="197"/>
      <c r="F105" s="198"/>
      <c r="G105" s="198"/>
      <c r="H105" s="198"/>
      <c r="I105" s="198"/>
      <c r="J105" s="199"/>
    </row>
    <row r="106" spans="1:26" ht="18.75" customHeight="1" outlineLevel="1">
      <c r="B106" s="1657"/>
      <c r="C106" s="1658"/>
      <c r="D106" s="1658"/>
      <c r="E106" s="1658"/>
      <c r="F106" s="1658"/>
      <c r="G106" s="1658"/>
      <c r="H106" s="1658"/>
      <c r="I106" s="1658"/>
      <c r="J106" s="1659"/>
    </row>
    <row r="107" spans="1:26" ht="12" customHeight="1" outlineLevel="1" thickBot="1">
      <c r="B107" s="220"/>
      <c r="C107" s="200"/>
      <c r="D107" s="200"/>
      <c r="E107" s="200"/>
      <c r="F107" s="200"/>
      <c r="G107" s="200"/>
      <c r="H107" s="200"/>
      <c r="I107" s="200"/>
      <c r="J107" s="201"/>
    </row>
    <row r="108" spans="1:26" ht="17.25" customHeight="1"/>
    <row r="109" spans="1:26" ht="17.25" customHeight="1"/>
    <row r="110" spans="1:26" ht="15" customHeight="1">
      <c r="B110" s="177" t="s">
        <v>862</v>
      </c>
    </row>
    <row r="111" spans="1:26" ht="6.6" customHeight="1"/>
    <row r="112" spans="1:26">
      <c r="B112" s="182" t="s">
        <v>863</v>
      </c>
      <c r="C112" s="204"/>
    </row>
    <row r="113" spans="1:18" s="2" customFormat="1" ht="14.25" customHeight="1" thickBot="1">
      <c r="A113" s="205" t="s">
        <v>864</v>
      </c>
      <c r="B113" s="1123"/>
      <c r="C113" s="1123"/>
      <c r="D113" s="1123"/>
      <c r="E113" s="1123"/>
      <c r="F113" s="1123"/>
      <c r="G113" s="1123"/>
      <c r="H113" s="1123"/>
      <c r="I113" s="1123"/>
      <c r="J113" s="1123"/>
      <c r="K113" s="1123"/>
      <c r="L113" s="1123"/>
      <c r="M113" s="1123"/>
      <c r="N113" s="1123"/>
      <c r="O113" s="1123"/>
      <c r="P113" s="1123"/>
      <c r="Q113" s="1123"/>
      <c r="R113" s="1123"/>
    </row>
    <row r="114" spans="1:18" ht="33.75" customHeight="1">
      <c r="B114" s="185" t="s">
        <v>844</v>
      </c>
      <c r="C114" s="1763">
        <f>個票ｰ2010!B238</f>
        <v>0</v>
      </c>
      <c r="D114" s="1764"/>
      <c r="E114" s="1764"/>
      <c r="F114" s="1765"/>
      <c r="G114" s="186" t="s">
        <v>845</v>
      </c>
      <c r="H114" s="1771">
        <v>11</v>
      </c>
      <c r="I114" s="1772"/>
      <c r="J114" s="1773"/>
    </row>
    <row r="115" spans="1:18" ht="30" customHeight="1" outlineLevel="1">
      <c r="B115" s="218" t="s">
        <v>848</v>
      </c>
      <c r="C115" s="1707"/>
      <c r="D115" s="1707"/>
      <c r="E115" s="1707"/>
      <c r="F115" s="1707"/>
      <c r="G115" s="1707"/>
      <c r="H115" s="1708"/>
      <c r="I115" s="1708"/>
      <c r="J115" s="1709"/>
    </row>
    <row r="116" spans="1:18" ht="14.25" customHeight="1" outlineLevel="1">
      <c r="B116" s="1721" t="s">
        <v>861</v>
      </c>
      <c r="C116" s="1689" t="s">
        <v>850</v>
      </c>
      <c r="D116" s="1689"/>
      <c r="E116" s="1689"/>
      <c r="F116" s="1689" t="s">
        <v>851</v>
      </c>
      <c r="G116" s="1689"/>
      <c r="H116" s="1690"/>
      <c r="I116" s="1690"/>
      <c r="J116" s="1691"/>
    </row>
    <row r="117" spans="1:18" ht="34.5" customHeight="1" outlineLevel="1">
      <c r="B117" s="1721"/>
      <c r="C117" s="157"/>
      <c r="D117" s="378" t="s">
        <v>355</v>
      </c>
      <c r="E117" s="157"/>
      <c r="F117" s="1692"/>
      <c r="G117" s="1692"/>
      <c r="H117" s="1693"/>
      <c r="I117" s="1693"/>
      <c r="J117" s="1694"/>
    </row>
    <row r="118" spans="1:18" ht="34.5" customHeight="1" outlineLevel="1">
      <c r="B118" s="1721"/>
      <c r="C118" s="157"/>
      <c r="D118" s="187" t="s">
        <v>355</v>
      </c>
      <c r="E118" s="157"/>
      <c r="F118" s="1681"/>
      <c r="G118" s="1681"/>
      <c r="H118" s="1682"/>
      <c r="I118" s="1682"/>
      <c r="J118" s="1683"/>
    </row>
    <row r="119" spans="1:18" ht="34.5" customHeight="1" outlineLevel="1">
      <c r="B119" s="1721"/>
      <c r="C119" s="157"/>
      <c r="D119" s="187" t="s">
        <v>355</v>
      </c>
      <c r="E119" s="157"/>
      <c r="F119" s="1681"/>
      <c r="G119" s="1681"/>
      <c r="H119" s="1682"/>
      <c r="I119" s="1682"/>
      <c r="J119" s="1683"/>
    </row>
    <row r="120" spans="1:18" ht="34.5" customHeight="1" outlineLevel="1">
      <c r="B120" s="1721"/>
      <c r="C120" s="157"/>
      <c r="D120" s="187" t="s">
        <v>355</v>
      </c>
      <c r="E120" s="157"/>
      <c r="F120" s="1681"/>
      <c r="G120" s="1681"/>
      <c r="H120" s="1682"/>
      <c r="I120" s="1682"/>
      <c r="J120" s="1683"/>
    </row>
    <row r="121" spans="1:18" ht="34.5" customHeight="1" outlineLevel="1">
      <c r="B121" s="1721"/>
      <c r="C121" s="157"/>
      <c r="D121" s="188" t="s">
        <v>355</v>
      </c>
      <c r="E121" s="157"/>
      <c r="F121" s="1722"/>
      <c r="G121" s="1723"/>
      <c r="H121" s="1724"/>
      <c r="I121" s="1724"/>
      <c r="J121" s="1725"/>
    </row>
    <row r="122" spans="1:18" ht="15" customHeight="1" outlineLevel="1">
      <c r="B122" s="1895" t="s">
        <v>852</v>
      </c>
      <c r="C122" s="1689" t="s">
        <v>850</v>
      </c>
      <c r="D122" s="1689"/>
      <c r="E122" s="1689"/>
      <c r="F122" s="1689" t="s">
        <v>853</v>
      </c>
      <c r="G122" s="1689"/>
      <c r="H122" s="1690"/>
      <c r="I122" s="1690"/>
      <c r="J122" s="1691"/>
    </row>
    <row r="123" spans="1:18" ht="31.5" customHeight="1" outlineLevel="1">
      <c r="B123" s="1667"/>
      <c r="C123" s="158"/>
      <c r="D123" s="189" t="s">
        <v>854</v>
      </c>
      <c r="E123" s="159"/>
      <c r="F123" s="1692"/>
      <c r="G123" s="1692"/>
      <c r="H123" s="1693"/>
      <c r="I123" s="1693"/>
      <c r="J123" s="1694"/>
    </row>
    <row r="124" spans="1:18" ht="31.5" customHeight="1" outlineLevel="1">
      <c r="B124" s="1667"/>
      <c r="C124" s="160"/>
      <c r="D124" s="190" t="s">
        <v>854</v>
      </c>
      <c r="E124" s="161"/>
      <c r="F124" s="1681"/>
      <c r="G124" s="1681"/>
      <c r="H124" s="1682"/>
      <c r="I124" s="1682"/>
      <c r="J124" s="1683"/>
    </row>
    <row r="125" spans="1:18" ht="31.5" customHeight="1" outlineLevel="1">
      <c r="B125" s="1667"/>
      <c r="C125" s="160"/>
      <c r="D125" s="190" t="s">
        <v>854</v>
      </c>
      <c r="E125" s="161"/>
      <c r="F125" s="1681"/>
      <c r="G125" s="1681"/>
      <c r="H125" s="1682"/>
      <c r="I125" s="1682"/>
      <c r="J125" s="1683"/>
    </row>
    <row r="126" spans="1:18" ht="31.5" customHeight="1" outlineLevel="1">
      <c r="B126" s="1667"/>
      <c r="C126" s="160"/>
      <c r="D126" s="190" t="s">
        <v>854</v>
      </c>
      <c r="E126" s="161"/>
      <c r="F126" s="1681"/>
      <c r="G126" s="1681"/>
      <c r="H126" s="1682"/>
      <c r="I126" s="1682"/>
      <c r="J126" s="1683"/>
    </row>
    <row r="127" spans="1:18" ht="31.5" customHeight="1" outlineLevel="1">
      <c r="B127" s="1688"/>
      <c r="C127" s="376"/>
      <c r="D127" s="191" t="s">
        <v>854</v>
      </c>
      <c r="E127" s="162"/>
      <c r="F127" s="1712"/>
      <c r="G127" s="1712"/>
      <c r="H127" s="1713"/>
      <c r="I127" s="1713"/>
      <c r="J127" s="1714"/>
    </row>
    <row r="128" spans="1:18" ht="15" customHeight="1" outlineLevel="1">
      <c r="B128" s="1666" t="s">
        <v>855</v>
      </c>
      <c r="C128" s="1669" t="s">
        <v>856</v>
      </c>
      <c r="D128" s="1670"/>
      <c r="E128" s="1671"/>
      <c r="F128" s="1848" t="s">
        <v>857</v>
      </c>
      <c r="G128" s="1849"/>
      <c r="H128" s="1849"/>
      <c r="I128" s="1849"/>
      <c r="J128" s="1850"/>
    </row>
    <row r="129" spans="1:26" ht="30" customHeight="1" outlineLevel="1">
      <c r="B129" s="1667"/>
      <c r="C129" s="160"/>
      <c r="D129" s="190" t="s">
        <v>854</v>
      </c>
      <c r="E129" s="157"/>
      <c r="F129" s="1851"/>
      <c r="G129" s="1851"/>
      <c r="H129" s="1852"/>
      <c r="I129" s="1852"/>
      <c r="J129" s="1853"/>
    </row>
    <row r="130" spans="1:26" ht="30" customHeight="1" outlineLevel="1">
      <c r="B130" s="1667"/>
      <c r="C130" s="160"/>
      <c r="D130" s="190" t="s">
        <v>854</v>
      </c>
      <c r="E130" s="157"/>
      <c r="F130" s="1681"/>
      <c r="G130" s="1681"/>
      <c r="H130" s="1682"/>
      <c r="I130" s="1682"/>
      <c r="J130" s="1683"/>
    </row>
    <row r="131" spans="1:26" ht="30" customHeight="1" outlineLevel="1">
      <c r="B131" s="1667"/>
      <c r="C131" s="160"/>
      <c r="D131" s="190" t="s">
        <v>854</v>
      </c>
      <c r="E131" s="157"/>
      <c r="F131" s="1681"/>
      <c r="G131" s="1681"/>
      <c r="H131" s="1682"/>
      <c r="I131" s="1682"/>
      <c r="J131" s="1683"/>
    </row>
    <row r="132" spans="1:26" ht="30" customHeight="1" outlineLevel="1" thickBot="1">
      <c r="B132" s="1668"/>
      <c r="C132" s="163"/>
      <c r="D132" s="192" t="s">
        <v>854</v>
      </c>
      <c r="E132" s="164"/>
      <c r="F132" s="1684"/>
      <c r="G132" s="1684"/>
      <c r="H132" s="1685"/>
      <c r="I132" s="1685"/>
      <c r="J132" s="1686"/>
    </row>
    <row r="133" spans="1:26" s="184" customFormat="1" ht="18.75" customHeight="1" outlineLevel="1" thickBot="1">
      <c r="A133" s="180"/>
      <c r="B133" s="193"/>
      <c r="C133" s="180"/>
      <c r="D133" s="180"/>
      <c r="E133" s="180"/>
      <c r="F133" s="180"/>
      <c r="G133" s="181"/>
      <c r="H133" s="181"/>
      <c r="I133" s="181"/>
      <c r="J133" s="181"/>
      <c r="K133" s="181"/>
      <c r="L133" s="181"/>
      <c r="M133" s="182"/>
      <c r="N133" s="1776"/>
      <c r="O133" s="1776"/>
      <c r="P133" s="1776"/>
      <c r="Q133" s="1776"/>
      <c r="R133" s="183"/>
      <c r="V133" s="182"/>
      <c r="W133" s="182"/>
      <c r="X133" s="182"/>
      <c r="Y133" s="182"/>
      <c r="Z133" s="183"/>
    </row>
    <row r="134" spans="1:26" ht="18.75" customHeight="1" outlineLevel="1">
      <c r="B134" s="1710" t="s">
        <v>858</v>
      </c>
      <c r="C134" s="1780"/>
      <c r="D134" s="1781"/>
      <c r="E134" s="1781"/>
      <c r="F134" s="1781"/>
      <c r="G134" s="1781"/>
      <c r="H134" s="1781"/>
      <c r="I134" s="1781"/>
      <c r="J134" s="1782"/>
    </row>
    <row r="135" spans="1:26" ht="18.75" customHeight="1" outlineLevel="1">
      <c r="B135" s="1696"/>
      <c r="C135" s="1701"/>
      <c r="D135" s="1702"/>
      <c r="E135" s="1702"/>
      <c r="F135" s="1702"/>
      <c r="G135" s="1702"/>
      <c r="H135" s="1702"/>
      <c r="I135" s="1702"/>
      <c r="J135" s="1703"/>
    </row>
    <row r="136" spans="1:26" ht="18.75" customHeight="1" outlineLevel="1">
      <c r="B136" s="1711"/>
      <c r="C136" s="1783"/>
      <c r="D136" s="1784"/>
      <c r="E136" s="1784"/>
      <c r="F136" s="1784"/>
      <c r="G136" s="1784"/>
      <c r="H136" s="1784"/>
      <c r="I136" s="1784"/>
      <c r="J136" s="1785"/>
    </row>
    <row r="137" spans="1:26" ht="18.75" customHeight="1" outlineLevel="1">
      <c r="B137" s="1695" t="s">
        <v>859</v>
      </c>
      <c r="C137" s="1698"/>
      <c r="D137" s="1699"/>
      <c r="E137" s="1699"/>
      <c r="F137" s="1699"/>
      <c r="G137" s="1699"/>
      <c r="H137" s="1699"/>
      <c r="I137" s="1699"/>
      <c r="J137" s="1700"/>
    </row>
    <row r="138" spans="1:26" ht="18.75" customHeight="1" outlineLevel="1">
      <c r="B138" s="1696"/>
      <c r="C138" s="1701"/>
      <c r="D138" s="1702"/>
      <c r="E138" s="1702"/>
      <c r="F138" s="1702"/>
      <c r="G138" s="1702"/>
      <c r="H138" s="1702"/>
      <c r="I138" s="1702"/>
      <c r="J138" s="1703"/>
    </row>
    <row r="139" spans="1:26" ht="18.75" customHeight="1" outlineLevel="1" thickBot="1">
      <c r="B139" s="1697"/>
      <c r="C139" s="1704"/>
      <c r="D139" s="1705"/>
      <c r="E139" s="1705"/>
      <c r="F139" s="1705"/>
      <c r="G139" s="1705"/>
      <c r="H139" s="1705"/>
      <c r="I139" s="1705"/>
      <c r="J139" s="1706"/>
    </row>
    <row r="140" spans="1:26" ht="18.75" customHeight="1" outlineLevel="1" thickBot="1">
      <c r="B140" s="194"/>
      <c r="C140" s="195"/>
      <c r="D140" s="195"/>
      <c r="E140" s="195"/>
      <c r="F140" s="195"/>
      <c r="G140" s="195"/>
      <c r="H140" s="195"/>
      <c r="I140" s="195"/>
      <c r="J140" s="195"/>
    </row>
    <row r="141" spans="1:26" ht="18.75" customHeight="1" outlineLevel="1">
      <c r="B141" s="196" t="s">
        <v>860</v>
      </c>
      <c r="C141" s="197"/>
      <c r="D141" s="197"/>
      <c r="E141" s="197"/>
      <c r="F141" s="198"/>
      <c r="G141" s="198"/>
      <c r="H141" s="198"/>
      <c r="I141" s="198"/>
      <c r="J141" s="199"/>
    </row>
    <row r="142" spans="1:26" ht="18.75" customHeight="1" outlineLevel="1">
      <c r="B142" s="1657"/>
      <c r="C142" s="1658"/>
      <c r="D142" s="1658"/>
      <c r="E142" s="1658"/>
      <c r="F142" s="1658"/>
      <c r="G142" s="1658"/>
      <c r="H142" s="1658"/>
      <c r="I142" s="1658"/>
      <c r="J142" s="1659"/>
    </row>
    <row r="143" spans="1:26" ht="12" customHeight="1" outlineLevel="1" thickBot="1">
      <c r="B143" s="220"/>
      <c r="C143" s="200"/>
      <c r="D143" s="200"/>
      <c r="E143" s="200"/>
      <c r="F143" s="200"/>
      <c r="G143" s="200"/>
      <c r="H143" s="200"/>
      <c r="I143" s="200"/>
      <c r="J143" s="201"/>
    </row>
    <row r="146" spans="2:11" ht="17.25" customHeight="1">
      <c r="B146" s="377"/>
      <c r="C146" s="377"/>
      <c r="D146" s="377"/>
      <c r="E146" s="377"/>
      <c r="F146" s="377"/>
      <c r="G146" s="377"/>
      <c r="H146" s="377"/>
      <c r="I146" s="377"/>
      <c r="J146" s="377"/>
      <c r="K146" s="377"/>
    </row>
    <row r="147" spans="2:11" ht="33.75" customHeight="1">
      <c r="B147" s="202" t="s">
        <v>844</v>
      </c>
      <c r="C147" s="1663" t="str">
        <f>個票ｰ2010!B239</f>
        <v>氏名</v>
      </c>
      <c r="D147" s="1904"/>
      <c r="E147" s="1904"/>
      <c r="F147" s="1665"/>
      <c r="G147" s="203" t="s">
        <v>845</v>
      </c>
      <c r="H147" s="1660">
        <v>12</v>
      </c>
      <c r="I147" s="1905"/>
      <c r="J147" s="1662"/>
    </row>
    <row r="148" spans="2:11" ht="30" customHeight="1" outlineLevel="1">
      <c r="B148" s="218" t="s">
        <v>848</v>
      </c>
      <c r="C148" s="1707"/>
      <c r="D148" s="1707"/>
      <c r="E148" s="1707"/>
      <c r="F148" s="1707"/>
      <c r="G148" s="1707"/>
      <c r="H148" s="1708"/>
      <c r="I148" s="1708"/>
      <c r="J148" s="1709"/>
    </row>
    <row r="149" spans="2:11" ht="14.25" customHeight="1" outlineLevel="1">
      <c r="B149" s="1721" t="s">
        <v>861</v>
      </c>
      <c r="C149" s="1689" t="s">
        <v>850</v>
      </c>
      <c r="D149" s="1689"/>
      <c r="E149" s="1689"/>
      <c r="F149" s="1689" t="s">
        <v>851</v>
      </c>
      <c r="G149" s="1689"/>
      <c r="H149" s="1690"/>
      <c r="I149" s="1690"/>
      <c r="J149" s="1691"/>
    </row>
    <row r="150" spans="2:11" ht="34.5" customHeight="1" outlineLevel="1">
      <c r="B150" s="1721"/>
      <c r="C150" s="157"/>
      <c r="D150" s="378" t="s">
        <v>355</v>
      </c>
      <c r="E150" s="157"/>
      <c r="F150" s="1692"/>
      <c r="G150" s="1692"/>
      <c r="H150" s="1693"/>
      <c r="I150" s="1693"/>
      <c r="J150" s="1694"/>
    </row>
    <row r="151" spans="2:11" ht="34.5" customHeight="1" outlineLevel="1">
      <c r="B151" s="1721"/>
      <c r="C151" s="157"/>
      <c r="D151" s="187" t="s">
        <v>355</v>
      </c>
      <c r="E151" s="157"/>
      <c r="F151" s="1681"/>
      <c r="G151" s="1681"/>
      <c r="H151" s="1682"/>
      <c r="I151" s="1682"/>
      <c r="J151" s="1683"/>
    </row>
    <row r="152" spans="2:11" ht="34.5" customHeight="1" outlineLevel="1">
      <c r="B152" s="1721"/>
      <c r="C152" s="157"/>
      <c r="D152" s="187" t="s">
        <v>355</v>
      </c>
      <c r="E152" s="157"/>
      <c r="F152" s="1681"/>
      <c r="G152" s="1681"/>
      <c r="H152" s="1682"/>
      <c r="I152" s="1682"/>
      <c r="J152" s="1683"/>
    </row>
    <row r="153" spans="2:11" ht="34.5" customHeight="1" outlineLevel="1">
      <c r="B153" s="1721"/>
      <c r="C153" s="157"/>
      <c r="D153" s="187" t="s">
        <v>355</v>
      </c>
      <c r="E153" s="157"/>
      <c r="F153" s="1681"/>
      <c r="G153" s="1681"/>
      <c r="H153" s="1682"/>
      <c r="I153" s="1682"/>
      <c r="J153" s="1683"/>
    </row>
    <row r="154" spans="2:11" ht="34.5" customHeight="1" outlineLevel="1">
      <c r="B154" s="1721"/>
      <c r="C154" s="157"/>
      <c r="D154" s="188" t="s">
        <v>355</v>
      </c>
      <c r="E154" s="157"/>
      <c r="F154" s="1722"/>
      <c r="G154" s="1723"/>
      <c r="H154" s="1724"/>
      <c r="I154" s="1724"/>
      <c r="J154" s="1725"/>
    </row>
    <row r="155" spans="2:11" ht="15" customHeight="1" outlineLevel="1">
      <c r="B155" s="1895" t="s">
        <v>852</v>
      </c>
      <c r="C155" s="1789" t="s">
        <v>850</v>
      </c>
      <c r="D155" s="1789"/>
      <c r="E155" s="1789"/>
      <c r="F155" s="1789" t="s">
        <v>853</v>
      </c>
      <c r="G155" s="1789"/>
      <c r="H155" s="1790"/>
      <c r="I155" s="1790"/>
      <c r="J155" s="1791"/>
    </row>
    <row r="156" spans="2:11" ht="31.5" customHeight="1" outlineLevel="1">
      <c r="B156" s="1667"/>
      <c r="C156" s="158"/>
      <c r="D156" s="189" t="s">
        <v>854</v>
      </c>
      <c r="E156" s="159"/>
      <c r="F156" s="1692"/>
      <c r="G156" s="1692"/>
      <c r="H156" s="1693"/>
      <c r="I156" s="1693"/>
      <c r="J156" s="1694"/>
    </row>
    <row r="157" spans="2:11" ht="31.5" customHeight="1" outlineLevel="1">
      <c r="B157" s="1667"/>
      <c r="C157" s="160"/>
      <c r="D157" s="190" t="s">
        <v>854</v>
      </c>
      <c r="E157" s="161"/>
      <c r="F157" s="1681"/>
      <c r="G157" s="1681"/>
      <c r="H157" s="1682"/>
      <c r="I157" s="1682"/>
      <c r="J157" s="1683"/>
    </row>
    <row r="158" spans="2:11" ht="31.5" customHeight="1" outlineLevel="1">
      <c r="B158" s="1667"/>
      <c r="C158" s="160"/>
      <c r="D158" s="190" t="s">
        <v>854</v>
      </c>
      <c r="E158" s="161"/>
      <c r="F158" s="1681"/>
      <c r="G158" s="1681"/>
      <c r="H158" s="1682"/>
      <c r="I158" s="1682"/>
      <c r="J158" s="1683"/>
    </row>
    <row r="159" spans="2:11" ht="31.5" customHeight="1" outlineLevel="1">
      <c r="B159" s="1667"/>
      <c r="C159" s="160"/>
      <c r="D159" s="190" t="s">
        <v>854</v>
      </c>
      <c r="E159" s="161"/>
      <c r="F159" s="1681"/>
      <c r="G159" s="1681"/>
      <c r="H159" s="1682"/>
      <c r="I159" s="1682"/>
      <c r="J159" s="1683"/>
    </row>
    <row r="160" spans="2:11" ht="31.5" customHeight="1" outlineLevel="1">
      <c r="B160" s="1688"/>
      <c r="C160" s="376"/>
      <c r="D160" s="191" t="s">
        <v>854</v>
      </c>
      <c r="E160" s="162"/>
      <c r="F160" s="1712"/>
      <c r="G160" s="1712"/>
      <c r="H160" s="1713"/>
      <c r="I160" s="1713"/>
      <c r="J160" s="1714"/>
    </row>
    <row r="161" spans="1:26" ht="15" customHeight="1" outlineLevel="1">
      <c r="B161" s="1666" t="s">
        <v>855</v>
      </c>
      <c r="C161" s="1669" t="s">
        <v>856</v>
      </c>
      <c r="D161" s="1670"/>
      <c r="E161" s="1671"/>
      <c r="F161" s="1848" t="s">
        <v>857</v>
      </c>
      <c r="G161" s="1849"/>
      <c r="H161" s="1849"/>
      <c r="I161" s="1849"/>
      <c r="J161" s="1850"/>
    </row>
    <row r="162" spans="1:26" ht="30" customHeight="1" outlineLevel="1">
      <c r="B162" s="1667"/>
      <c r="C162" s="160"/>
      <c r="D162" s="190" t="s">
        <v>854</v>
      </c>
      <c r="E162" s="157"/>
      <c r="F162" s="1851"/>
      <c r="G162" s="1851"/>
      <c r="H162" s="1852"/>
      <c r="I162" s="1852"/>
      <c r="J162" s="1853"/>
    </row>
    <row r="163" spans="1:26" ht="30" customHeight="1" outlineLevel="1">
      <c r="B163" s="1667"/>
      <c r="C163" s="160"/>
      <c r="D163" s="190" t="s">
        <v>854</v>
      </c>
      <c r="E163" s="157"/>
      <c r="F163" s="1681"/>
      <c r="G163" s="1681"/>
      <c r="H163" s="1682"/>
      <c r="I163" s="1682"/>
      <c r="J163" s="1683"/>
    </row>
    <row r="164" spans="1:26" ht="30" customHeight="1" outlineLevel="1">
      <c r="B164" s="1667"/>
      <c r="C164" s="160"/>
      <c r="D164" s="190" t="s">
        <v>854</v>
      </c>
      <c r="E164" s="157"/>
      <c r="F164" s="1681"/>
      <c r="G164" s="1681"/>
      <c r="H164" s="1682"/>
      <c r="I164" s="1682"/>
      <c r="J164" s="1683"/>
    </row>
    <row r="165" spans="1:26" ht="30" customHeight="1" outlineLevel="1" thickBot="1">
      <c r="B165" s="1668"/>
      <c r="C165" s="163"/>
      <c r="D165" s="192" t="s">
        <v>854</v>
      </c>
      <c r="E165" s="164"/>
      <c r="F165" s="1684"/>
      <c r="G165" s="1684"/>
      <c r="H165" s="1685"/>
      <c r="I165" s="1685"/>
      <c r="J165" s="1686"/>
    </row>
    <row r="166" spans="1:26" s="184" customFormat="1" ht="18.75" customHeight="1" outlineLevel="1" thickBot="1">
      <c r="A166" s="180"/>
      <c r="B166" s="193"/>
      <c r="C166" s="180"/>
      <c r="D166" s="180"/>
      <c r="E166" s="180"/>
      <c r="F166" s="180"/>
      <c r="G166" s="181"/>
      <c r="H166" s="181"/>
      <c r="I166" s="181"/>
      <c r="J166" s="181"/>
      <c r="K166" s="181"/>
      <c r="L166" s="181"/>
      <c r="M166" s="182"/>
      <c r="N166" s="1776"/>
      <c r="O166" s="1776"/>
      <c r="P166" s="1776"/>
      <c r="Q166" s="1776"/>
      <c r="R166" s="183"/>
      <c r="V166" s="182"/>
      <c r="W166" s="182"/>
      <c r="X166" s="182"/>
      <c r="Y166" s="182"/>
      <c r="Z166" s="183"/>
    </row>
    <row r="167" spans="1:26" ht="18.75" customHeight="1" outlineLevel="1">
      <c r="B167" s="1710" t="s">
        <v>858</v>
      </c>
      <c r="C167" s="1780"/>
      <c r="D167" s="1781"/>
      <c r="E167" s="1781"/>
      <c r="F167" s="1781"/>
      <c r="G167" s="1781"/>
      <c r="H167" s="1781"/>
      <c r="I167" s="1781"/>
      <c r="J167" s="1782"/>
    </row>
    <row r="168" spans="1:26" ht="18.75" customHeight="1" outlineLevel="1">
      <c r="B168" s="1696"/>
      <c r="C168" s="1701"/>
      <c r="D168" s="1702"/>
      <c r="E168" s="1702"/>
      <c r="F168" s="1702"/>
      <c r="G168" s="1702"/>
      <c r="H168" s="1702"/>
      <c r="I168" s="1702"/>
      <c r="J168" s="1703"/>
    </row>
    <row r="169" spans="1:26" ht="18.75" customHeight="1" outlineLevel="1">
      <c r="B169" s="1711"/>
      <c r="C169" s="1783"/>
      <c r="D169" s="1784"/>
      <c r="E169" s="1784"/>
      <c r="F169" s="1784"/>
      <c r="G169" s="1784"/>
      <c r="H169" s="1784"/>
      <c r="I169" s="1784"/>
      <c r="J169" s="1785"/>
    </row>
    <row r="170" spans="1:26" ht="18.75" customHeight="1" outlineLevel="1">
      <c r="B170" s="1695" t="s">
        <v>859</v>
      </c>
      <c r="C170" s="1698"/>
      <c r="D170" s="1699"/>
      <c r="E170" s="1699"/>
      <c r="F170" s="1699"/>
      <c r="G170" s="1699"/>
      <c r="H170" s="1699"/>
      <c r="I170" s="1699"/>
      <c r="J170" s="1700"/>
    </row>
    <row r="171" spans="1:26" ht="18.75" customHeight="1" outlineLevel="1">
      <c r="B171" s="1696"/>
      <c r="C171" s="1701"/>
      <c r="D171" s="1702"/>
      <c r="E171" s="1702"/>
      <c r="F171" s="1702"/>
      <c r="G171" s="1702"/>
      <c r="H171" s="1702"/>
      <c r="I171" s="1702"/>
      <c r="J171" s="1703"/>
    </row>
    <row r="172" spans="1:26" ht="18.75" customHeight="1" outlineLevel="1" thickBot="1">
      <c r="B172" s="1697"/>
      <c r="C172" s="1704"/>
      <c r="D172" s="1705"/>
      <c r="E172" s="1705"/>
      <c r="F172" s="1705"/>
      <c r="G172" s="1705"/>
      <c r="H172" s="1705"/>
      <c r="I172" s="1705"/>
      <c r="J172" s="1706"/>
    </row>
    <row r="173" spans="1:26" ht="18.75" customHeight="1" outlineLevel="1" thickBot="1">
      <c r="B173" s="194"/>
      <c r="C173" s="195"/>
      <c r="D173" s="195"/>
      <c r="E173" s="195"/>
      <c r="F173" s="195"/>
      <c r="G173" s="195"/>
      <c r="H173" s="195"/>
      <c r="I173" s="195"/>
      <c r="J173" s="195"/>
    </row>
    <row r="174" spans="1:26" ht="18.75" customHeight="1" outlineLevel="1">
      <c r="B174" s="196" t="s">
        <v>860</v>
      </c>
      <c r="C174" s="197"/>
      <c r="D174" s="197"/>
      <c r="E174" s="197"/>
      <c r="F174" s="198"/>
      <c r="G174" s="198"/>
      <c r="H174" s="198"/>
      <c r="I174" s="198"/>
      <c r="J174" s="199"/>
    </row>
    <row r="175" spans="1:26" ht="18.75" customHeight="1" outlineLevel="1">
      <c r="B175" s="1657"/>
      <c r="C175" s="1658"/>
      <c r="D175" s="1658"/>
      <c r="E175" s="1658"/>
      <c r="F175" s="1658"/>
      <c r="G175" s="1658"/>
      <c r="H175" s="1658"/>
      <c r="I175" s="1658"/>
      <c r="J175" s="1659"/>
    </row>
    <row r="176" spans="1:26" ht="12" customHeight="1" outlineLevel="1" thickBot="1">
      <c r="B176" s="220"/>
      <c r="C176" s="200"/>
      <c r="D176" s="200"/>
      <c r="E176" s="200"/>
      <c r="F176" s="200"/>
      <c r="G176" s="200"/>
      <c r="H176" s="200"/>
      <c r="I176" s="200"/>
      <c r="J176" s="201"/>
    </row>
    <row r="177" spans="2:10" ht="17.25" customHeight="1"/>
    <row r="179" spans="2:10" ht="33.75" customHeight="1">
      <c r="B179" s="202" t="s">
        <v>844</v>
      </c>
      <c r="C179" s="1663">
        <f>個票ｰ2010!B240</f>
        <v>0</v>
      </c>
      <c r="D179" s="1904"/>
      <c r="E179" s="1904"/>
      <c r="F179" s="1665"/>
      <c r="G179" s="203" t="s">
        <v>845</v>
      </c>
      <c r="H179" s="1660">
        <v>13</v>
      </c>
      <c r="I179" s="1905"/>
      <c r="J179" s="1662"/>
    </row>
    <row r="180" spans="2:10" ht="30" customHeight="1" outlineLevel="1">
      <c r="B180" s="218" t="s">
        <v>848</v>
      </c>
      <c r="C180" s="1707"/>
      <c r="D180" s="1707"/>
      <c r="E180" s="1707"/>
      <c r="F180" s="1707"/>
      <c r="G180" s="1707"/>
      <c r="H180" s="1708"/>
      <c r="I180" s="1708"/>
      <c r="J180" s="1709"/>
    </row>
    <row r="181" spans="2:10" ht="14.25" customHeight="1" outlineLevel="1">
      <c r="B181" s="1792" t="s">
        <v>865</v>
      </c>
      <c r="C181" s="1689" t="s">
        <v>850</v>
      </c>
      <c r="D181" s="1689"/>
      <c r="E181" s="1689"/>
      <c r="F181" s="1689" t="s">
        <v>851</v>
      </c>
      <c r="G181" s="1689"/>
      <c r="H181" s="1690"/>
      <c r="I181" s="1690"/>
      <c r="J181" s="1691"/>
    </row>
    <row r="182" spans="2:10" ht="34.5" customHeight="1" outlineLevel="1">
      <c r="B182" s="1792"/>
      <c r="C182" s="157"/>
      <c r="D182" s="378" t="s">
        <v>355</v>
      </c>
      <c r="E182" s="157"/>
      <c r="F182" s="1692"/>
      <c r="G182" s="1692"/>
      <c r="H182" s="1693"/>
      <c r="I182" s="1693"/>
      <c r="J182" s="1694"/>
    </row>
    <row r="183" spans="2:10" ht="34.5" customHeight="1" outlineLevel="1">
      <c r="B183" s="1792"/>
      <c r="C183" s="157"/>
      <c r="D183" s="187" t="s">
        <v>355</v>
      </c>
      <c r="E183" s="157"/>
      <c r="F183" s="1681"/>
      <c r="G183" s="1681"/>
      <c r="H183" s="1682"/>
      <c r="I183" s="1682"/>
      <c r="J183" s="1683"/>
    </row>
    <row r="184" spans="2:10" ht="34.5" customHeight="1" outlineLevel="1">
      <c r="B184" s="1792"/>
      <c r="C184" s="157"/>
      <c r="D184" s="187" t="s">
        <v>355</v>
      </c>
      <c r="E184" s="157"/>
      <c r="F184" s="1681"/>
      <c r="G184" s="1681"/>
      <c r="H184" s="1682"/>
      <c r="I184" s="1682"/>
      <c r="J184" s="1683"/>
    </row>
    <row r="185" spans="2:10" ht="34.5" customHeight="1" outlineLevel="1">
      <c r="B185" s="1792"/>
      <c r="C185" s="157"/>
      <c r="D185" s="187" t="s">
        <v>355</v>
      </c>
      <c r="E185" s="157"/>
      <c r="F185" s="1681"/>
      <c r="G185" s="1681"/>
      <c r="H185" s="1682"/>
      <c r="I185" s="1682"/>
      <c r="J185" s="1683"/>
    </row>
    <row r="186" spans="2:10" ht="34.5" customHeight="1" outlineLevel="1">
      <c r="B186" s="1792"/>
      <c r="C186" s="157"/>
      <c r="D186" s="188" t="s">
        <v>355</v>
      </c>
      <c r="E186" s="157"/>
      <c r="F186" s="1722"/>
      <c r="G186" s="1723"/>
      <c r="H186" s="1724"/>
      <c r="I186" s="1724"/>
      <c r="J186" s="1725"/>
    </row>
    <row r="187" spans="2:10" ht="15" customHeight="1" outlineLevel="1">
      <c r="B187" s="1854" t="s">
        <v>866</v>
      </c>
      <c r="C187" s="1689" t="s">
        <v>850</v>
      </c>
      <c r="D187" s="1689"/>
      <c r="E187" s="1689"/>
      <c r="F187" s="1689" t="s">
        <v>853</v>
      </c>
      <c r="G187" s="1689"/>
      <c r="H187" s="1690"/>
      <c r="I187" s="1690"/>
      <c r="J187" s="1691"/>
    </row>
    <row r="188" spans="2:10" ht="31.5" customHeight="1" outlineLevel="1">
      <c r="B188" s="1794"/>
      <c r="C188" s="158"/>
      <c r="D188" s="189" t="s">
        <v>854</v>
      </c>
      <c r="E188" s="159"/>
      <c r="F188" s="1692"/>
      <c r="G188" s="1692"/>
      <c r="H188" s="1693"/>
      <c r="I188" s="1693"/>
      <c r="J188" s="1694"/>
    </row>
    <row r="189" spans="2:10" ht="31.5" customHeight="1" outlineLevel="1">
      <c r="B189" s="1794"/>
      <c r="C189" s="160"/>
      <c r="D189" s="190" t="s">
        <v>854</v>
      </c>
      <c r="E189" s="161"/>
      <c r="F189" s="1681"/>
      <c r="G189" s="1681"/>
      <c r="H189" s="1682"/>
      <c r="I189" s="1682"/>
      <c r="J189" s="1683"/>
    </row>
    <row r="190" spans="2:10" ht="31.5" customHeight="1" outlineLevel="1">
      <c r="B190" s="1794"/>
      <c r="C190" s="160"/>
      <c r="D190" s="190" t="s">
        <v>854</v>
      </c>
      <c r="E190" s="161"/>
      <c r="F190" s="1681"/>
      <c r="G190" s="1681"/>
      <c r="H190" s="1682"/>
      <c r="I190" s="1682"/>
      <c r="J190" s="1683"/>
    </row>
    <row r="191" spans="2:10" ht="31.5" customHeight="1" outlineLevel="1">
      <c r="B191" s="1794"/>
      <c r="C191" s="160"/>
      <c r="D191" s="190" t="s">
        <v>854</v>
      </c>
      <c r="E191" s="161"/>
      <c r="F191" s="1681"/>
      <c r="G191" s="1681"/>
      <c r="H191" s="1682"/>
      <c r="I191" s="1682"/>
      <c r="J191" s="1683"/>
    </row>
    <row r="192" spans="2:10" ht="31.5" customHeight="1" outlineLevel="1">
      <c r="B192" s="1795"/>
      <c r="C192" s="376"/>
      <c r="D192" s="191" t="s">
        <v>854</v>
      </c>
      <c r="E192" s="162"/>
      <c r="F192" s="1712"/>
      <c r="G192" s="1712"/>
      <c r="H192" s="1713"/>
      <c r="I192" s="1713"/>
      <c r="J192" s="1714"/>
    </row>
    <row r="193" spans="1:26" ht="15" customHeight="1" outlineLevel="1">
      <c r="B193" s="1666" t="s">
        <v>867</v>
      </c>
      <c r="C193" s="1669" t="s">
        <v>856</v>
      </c>
      <c r="D193" s="1670"/>
      <c r="E193" s="1671"/>
      <c r="F193" s="1848" t="s">
        <v>857</v>
      </c>
      <c r="G193" s="1849"/>
      <c r="H193" s="1849"/>
      <c r="I193" s="1849"/>
      <c r="J193" s="1850"/>
    </row>
    <row r="194" spans="1:26" ht="30" customHeight="1" outlineLevel="1">
      <c r="B194" s="1667"/>
      <c r="C194" s="160"/>
      <c r="D194" s="190" t="s">
        <v>854</v>
      </c>
      <c r="E194" s="157"/>
      <c r="F194" s="1851"/>
      <c r="G194" s="1851"/>
      <c r="H194" s="1852"/>
      <c r="I194" s="1852"/>
      <c r="J194" s="1853"/>
    </row>
    <row r="195" spans="1:26" ht="30" customHeight="1" outlineLevel="1">
      <c r="B195" s="1667"/>
      <c r="C195" s="160"/>
      <c r="D195" s="190" t="s">
        <v>854</v>
      </c>
      <c r="E195" s="157"/>
      <c r="F195" s="1681"/>
      <c r="G195" s="1681"/>
      <c r="H195" s="1682"/>
      <c r="I195" s="1682"/>
      <c r="J195" s="1683"/>
    </row>
    <row r="196" spans="1:26" ht="30" customHeight="1" outlineLevel="1">
      <c r="B196" s="1667"/>
      <c r="C196" s="160"/>
      <c r="D196" s="190" t="s">
        <v>854</v>
      </c>
      <c r="E196" s="157"/>
      <c r="F196" s="1681"/>
      <c r="G196" s="1681"/>
      <c r="H196" s="1682"/>
      <c r="I196" s="1682"/>
      <c r="J196" s="1683"/>
    </row>
    <row r="197" spans="1:26" ht="30" customHeight="1" outlineLevel="1" thickBot="1">
      <c r="B197" s="1668"/>
      <c r="C197" s="163"/>
      <c r="D197" s="192" t="s">
        <v>854</v>
      </c>
      <c r="E197" s="164"/>
      <c r="F197" s="1684"/>
      <c r="G197" s="1684"/>
      <c r="H197" s="1685"/>
      <c r="I197" s="1685"/>
      <c r="J197" s="1686"/>
    </row>
    <row r="198" spans="1:26" s="184" customFormat="1" ht="18.75" customHeight="1" outlineLevel="1" thickBot="1">
      <c r="A198" s="180"/>
      <c r="B198" s="193"/>
      <c r="C198" s="180"/>
      <c r="D198" s="180"/>
      <c r="E198" s="180"/>
      <c r="F198" s="180"/>
      <c r="G198" s="181"/>
      <c r="H198" s="181"/>
      <c r="I198" s="181"/>
      <c r="J198" s="181"/>
      <c r="K198" s="181"/>
      <c r="L198" s="181"/>
      <c r="M198" s="182"/>
      <c r="N198" s="1776"/>
      <c r="O198" s="1776"/>
      <c r="P198" s="1776"/>
      <c r="Q198" s="1776"/>
      <c r="R198" s="183"/>
      <c r="V198" s="182"/>
      <c r="W198" s="182"/>
      <c r="X198" s="182"/>
      <c r="Y198" s="182"/>
      <c r="Z198" s="183"/>
    </row>
    <row r="199" spans="1:26" ht="18.75" customHeight="1" outlineLevel="1">
      <c r="B199" s="1710" t="s">
        <v>858</v>
      </c>
      <c r="C199" s="1780"/>
      <c r="D199" s="1781"/>
      <c r="E199" s="1781"/>
      <c r="F199" s="1781"/>
      <c r="G199" s="1781"/>
      <c r="H199" s="1781"/>
      <c r="I199" s="1781"/>
      <c r="J199" s="1782"/>
    </row>
    <row r="200" spans="1:26" ht="18.75" customHeight="1" outlineLevel="1">
      <c r="B200" s="1696"/>
      <c r="C200" s="1701"/>
      <c r="D200" s="1702"/>
      <c r="E200" s="1702"/>
      <c r="F200" s="1702"/>
      <c r="G200" s="1702"/>
      <c r="H200" s="1702"/>
      <c r="I200" s="1702"/>
      <c r="J200" s="1703"/>
    </row>
    <row r="201" spans="1:26" ht="18.75" customHeight="1" outlineLevel="1">
      <c r="B201" s="1711"/>
      <c r="C201" s="1783"/>
      <c r="D201" s="1784"/>
      <c r="E201" s="1784"/>
      <c r="F201" s="1784"/>
      <c r="G201" s="1784"/>
      <c r="H201" s="1784"/>
      <c r="I201" s="1784"/>
      <c r="J201" s="1785"/>
    </row>
    <row r="202" spans="1:26" ht="18.75" customHeight="1" outlineLevel="1">
      <c r="B202" s="1695" t="s">
        <v>859</v>
      </c>
      <c r="C202" s="1698"/>
      <c r="D202" s="1699"/>
      <c r="E202" s="1699"/>
      <c r="F202" s="1699"/>
      <c r="G202" s="1699"/>
      <c r="H202" s="1699"/>
      <c r="I202" s="1699"/>
      <c r="J202" s="1700"/>
    </row>
    <row r="203" spans="1:26" ht="18.75" customHeight="1" outlineLevel="1">
      <c r="B203" s="1696"/>
      <c r="C203" s="1701"/>
      <c r="D203" s="1702"/>
      <c r="E203" s="1702"/>
      <c r="F203" s="1702"/>
      <c r="G203" s="1702"/>
      <c r="H203" s="1702"/>
      <c r="I203" s="1702"/>
      <c r="J203" s="1703"/>
    </row>
    <row r="204" spans="1:26" ht="18.75" customHeight="1" outlineLevel="1" thickBot="1">
      <c r="B204" s="1697"/>
      <c r="C204" s="1704"/>
      <c r="D204" s="1705"/>
      <c r="E204" s="1705"/>
      <c r="F204" s="1705"/>
      <c r="G204" s="1705"/>
      <c r="H204" s="1705"/>
      <c r="I204" s="1705"/>
      <c r="J204" s="1706"/>
    </row>
    <row r="205" spans="1:26" ht="18.75" customHeight="1" outlineLevel="1" thickBot="1">
      <c r="B205" s="194"/>
      <c r="C205" s="195"/>
      <c r="D205" s="195"/>
      <c r="E205" s="195"/>
      <c r="F205" s="195"/>
      <c r="G205" s="195"/>
      <c r="H205" s="195"/>
      <c r="I205" s="195"/>
      <c r="J205" s="195"/>
    </row>
    <row r="206" spans="1:26" ht="18.75" customHeight="1" outlineLevel="1">
      <c r="B206" s="196" t="s">
        <v>860</v>
      </c>
      <c r="C206" s="197"/>
      <c r="D206" s="197"/>
      <c r="E206" s="197"/>
      <c r="F206" s="198"/>
      <c r="G206" s="198"/>
      <c r="H206" s="198"/>
      <c r="I206" s="198"/>
      <c r="J206" s="199"/>
    </row>
    <row r="207" spans="1:26" ht="18.75" customHeight="1" outlineLevel="1">
      <c r="B207" s="1657"/>
      <c r="C207" s="1658"/>
      <c r="D207" s="1658"/>
      <c r="E207" s="1658"/>
      <c r="F207" s="1658"/>
      <c r="G207" s="1658"/>
      <c r="H207" s="1658"/>
      <c r="I207" s="1658"/>
      <c r="J207" s="1659"/>
    </row>
    <row r="208" spans="1:26" ht="12" customHeight="1" outlineLevel="1" thickBot="1">
      <c r="B208" s="220"/>
      <c r="C208" s="200"/>
      <c r="D208" s="200"/>
      <c r="E208" s="200"/>
      <c r="F208" s="200"/>
      <c r="G208" s="200"/>
      <c r="H208" s="200"/>
      <c r="I208" s="200"/>
      <c r="J208" s="201"/>
    </row>
    <row r="211" spans="2:10" ht="33.75" customHeight="1">
      <c r="B211" s="202" t="s">
        <v>844</v>
      </c>
      <c r="C211" s="1663">
        <f>個票ｰ2010!B241</f>
        <v>0</v>
      </c>
      <c r="D211" s="1904"/>
      <c r="E211" s="1904"/>
      <c r="F211" s="1665"/>
      <c r="G211" s="203" t="s">
        <v>845</v>
      </c>
      <c r="H211" s="1660">
        <v>14</v>
      </c>
      <c r="I211" s="1905"/>
      <c r="J211" s="1662"/>
    </row>
    <row r="212" spans="2:10" ht="30" customHeight="1" outlineLevel="1">
      <c r="B212" s="218" t="s">
        <v>848</v>
      </c>
      <c r="C212" s="1707"/>
      <c r="D212" s="1707"/>
      <c r="E212" s="1707"/>
      <c r="F212" s="1707"/>
      <c r="G212" s="1707"/>
      <c r="H212" s="1708"/>
      <c r="I212" s="1708"/>
      <c r="J212" s="1709"/>
    </row>
    <row r="213" spans="2:10" ht="14.25" customHeight="1" outlineLevel="1">
      <c r="B213" s="1721" t="s">
        <v>861</v>
      </c>
      <c r="C213" s="1689" t="s">
        <v>850</v>
      </c>
      <c r="D213" s="1689"/>
      <c r="E213" s="1689"/>
      <c r="F213" s="1689" t="s">
        <v>851</v>
      </c>
      <c r="G213" s="1689"/>
      <c r="H213" s="1690"/>
      <c r="I213" s="1690"/>
      <c r="J213" s="1691"/>
    </row>
    <row r="214" spans="2:10" ht="34.5" customHeight="1" outlineLevel="1">
      <c r="B214" s="1721"/>
      <c r="C214" s="157"/>
      <c r="D214" s="378" t="s">
        <v>355</v>
      </c>
      <c r="E214" s="157"/>
      <c r="F214" s="1692"/>
      <c r="G214" s="1692"/>
      <c r="H214" s="1693"/>
      <c r="I214" s="1693"/>
      <c r="J214" s="1694"/>
    </row>
    <row r="215" spans="2:10" ht="34.5" customHeight="1" outlineLevel="1">
      <c r="B215" s="1721"/>
      <c r="C215" s="157"/>
      <c r="D215" s="187" t="s">
        <v>355</v>
      </c>
      <c r="E215" s="157"/>
      <c r="F215" s="1681"/>
      <c r="G215" s="1681"/>
      <c r="H215" s="1682"/>
      <c r="I215" s="1682"/>
      <c r="J215" s="1683"/>
    </row>
    <row r="216" spans="2:10" ht="34.5" customHeight="1" outlineLevel="1">
      <c r="B216" s="1721"/>
      <c r="C216" s="157"/>
      <c r="D216" s="187" t="s">
        <v>355</v>
      </c>
      <c r="E216" s="157"/>
      <c r="F216" s="1681"/>
      <c r="G216" s="1681"/>
      <c r="H216" s="1682"/>
      <c r="I216" s="1682"/>
      <c r="J216" s="1683"/>
    </row>
    <row r="217" spans="2:10" ht="34.5" customHeight="1" outlineLevel="1">
      <c r="B217" s="1721"/>
      <c r="C217" s="157"/>
      <c r="D217" s="187" t="s">
        <v>355</v>
      </c>
      <c r="E217" s="157"/>
      <c r="F217" s="1681"/>
      <c r="G217" s="1681"/>
      <c r="H217" s="1682"/>
      <c r="I217" s="1682"/>
      <c r="J217" s="1683"/>
    </row>
    <row r="218" spans="2:10" ht="34.5" customHeight="1" outlineLevel="1">
      <c r="B218" s="1721"/>
      <c r="C218" s="157"/>
      <c r="D218" s="188" t="s">
        <v>355</v>
      </c>
      <c r="E218" s="157"/>
      <c r="F218" s="1722"/>
      <c r="G218" s="1723"/>
      <c r="H218" s="1724"/>
      <c r="I218" s="1724"/>
      <c r="J218" s="1725"/>
    </row>
    <row r="219" spans="2:10" ht="15" customHeight="1" outlineLevel="1">
      <c r="B219" s="1895" t="s">
        <v>852</v>
      </c>
      <c r="C219" s="1689" t="s">
        <v>850</v>
      </c>
      <c r="D219" s="1689"/>
      <c r="E219" s="1689"/>
      <c r="F219" s="1689" t="s">
        <v>853</v>
      </c>
      <c r="G219" s="1689"/>
      <c r="H219" s="1690"/>
      <c r="I219" s="1690"/>
      <c r="J219" s="1691"/>
    </row>
    <row r="220" spans="2:10" ht="31.5" customHeight="1" outlineLevel="1">
      <c r="B220" s="1667"/>
      <c r="C220" s="158"/>
      <c r="D220" s="189" t="s">
        <v>854</v>
      </c>
      <c r="E220" s="159"/>
      <c r="F220" s="1692"/>
      <c r="G220" s="1692"/>
      <c r="H220" s="1693"/>
      <c r="I220" s="1693"/>
      <c r="J220" s="1694"/>
    </row>
    <row r="221" spans="2:10" ht="31.5" customHeight="1" outlineLevel="1">
      <c r="B221" s="1667"/>
      <c r="C221" s="160"/>
      <c r="D221" s="190" t="s">
        <v>854</v>
      </c>
      <c r="E221" s="161"/>
      <c r="F221" s="1681"/>
      <c r="G221" s="1681"/>
      <c r="H221" s="1682"/>
      <c r="I221" s="1682"/>
      <c r="J221" s="1683"/>
    </row>
    <row r="222" spans="2:10" ht="31.5" customHeight="1" outlineLevel="1">
      <c r="B222" s="1667"/>
      <c r="C222" s="160"/>
      <c r="D222" s="190" t="s">
        <v>854</v>
      </c>
      <c r="E222" s="161"/>
      <c r="F222" s="1681"/>
      <c r="G222" s="1681"/>
      <c r="H222" s="1682"/>
      <c r="I222" s="1682"/>
      <c r="J222" s="1683"/>
    </row>
    <row r="223" spans="2:10" ht="31.5" customHeight="1" outlineLevel="1">
      <c r="B223" s="1667"/>
      <c r="C223" s="160"/>
      <c r="D223" s="190" t="s">
        <v>854</v>
      </c>
      <c r="E223" s="161"/>
      <c r="F223" s="1681"/>
      <c r="G223" s="1681"/>
      <c r="H223" s="1682"/>
      <c r="I223" s="1682"/>
      <c r="J223" s="1683"/>
    </row>
    <row r="224" spans="2:10" ht="31.5" customHeight="1" outlineLevel="1">
      <c r="B224" s="1688"/>
      <c r="C224" s="376"/>
      <c r="D224" s="191" t="s">
        <v>854</v>
      </c>
      <c r="E224" s="162"/>
      <c r="F224" s="1712"/>
      <c r="G224" s="1712"/>
      <c r="H224" s="1713"/>
      <c r="I224" s="1713"/>
      <c r="J224" s="1714"/>
    </row>
    <row r="225" spans="1:26" ht="15" customHeight="1" outlineLevel="1">
      <c r="B225" s="1666" t="s">
        <v>855</v>
      </c>
      <c r="C225" s="1669" t="s">
        <v>856</v>
      </c>
      <c r="D225" s="1670"/>
      <c r="E225" s="1671"/>
      <c r="F225" s="1848" t="s">
        <v>857</v>
      </c>
      <c r="G225" s="1849"/>
      <c r="H225" s="1849"/>
      <c r="I225" s="1849"/>
      <c r="J225" s="1850"/>
    </row>
    <row r="226" spans="1:26" ht="30" customHeight="1" outlineLevel="1">
      <c r="B226" s="1667"/>
      <c r="C226" s="160"/>
      <c r="D226" s="190" t="s">
        <v>854</v>
      </c>
      <c r="E226" s="157"/>
      <c r="F226" s="1851"/>
      <c r="G226" s="1851"/>
      <c r="H226" s="1852"/>
      <c r="I226" s="1852"/>
      <c r="J226" s="1853"/>
    </row>
    <row r="227" spans="1:26" ht="30" customHeight="1" outlineLevel="1">
      <c r="B227" s="1667"/>
      <c r="C227" s="160"/>
      <c r="D227" s="190" t="s">
        <v>854</v>
      </c>
      <c r="E227" s="157"/>
      <c r="F227" s="1681"/>
      <c r="G227" s="1681"/>
      <c r="H227" s="1682"/>
      <c r="I227" s="1682"/>
      <c r="J227" s="1683"/>
    </row>
    <row r="228" spans="1:26" ht="30" customHeight="1" outlineLevel="1">
      <c r="B228" s="1667"/>
      <c r="C228" s="160"/>
      <c r="D228" s="190" t="s">
        <v>854</v>
      </c>
      <c r="E228" s="157"/>
      <c r="F228" s="1681"/>
      <c r="G228" s="1681"/>
      <c r="H228" s="1682"/>
      <c r="I228" s="1682"/>
      <c r="J228" s="1683"/>
    </row>
    <row r="229" spans="1:26" ht="30" customHeight="1" outlineLevel="1" thickBot="1">
      <c r="B229" s="1668"/>
      <c r="C229" s="163"/>
      <c r="D229" s="192" t="s">
        <v>854</v>
      </c>
      <c r="E229" s="164"/>
      <c r="F229" s="1684"/>
      <c r="G229" s="1684"/>
      <c r="H229" s="1685"/>
      <c r="I229" s="1685"/>
      <c r="J229" s="1686"/>
    </row>
    <row r="230" spans="1:26" s="184" customFormat="1" ht="18.75" customHeight="1" outlineLevel="1" thickBot="1">
      <c r="A230" s="180"/>
      <c r="B230" s="193"/>
      <c r="C230" s="180"/>
      <c r="D230" s="180"/>
      <c r="E230" s="180"/>
      <c r="F230" s="180"/>
      <c r="G230" s="181"/>
      <c r="H230" s="181"/>
      <c r="I230" s="181"/>
      <c r="J230" s="181"/>
      <c r="K230" s="181"/>
      <c r="L230" s="181"/>
      <c r="M230" s="182"/>
      <c r="N230" s="1776"/>
      <c r="O230" s="1776"/>
      <c r="P230" s="1776"/>
      <c r="Q230" s="1776"/>
      <c r="R230" s="183"/>
      <c r="V230" s="182"/>
      <c r="W230" s="182"/>
      <c r="X230" s="182"/>
      <c r="Y230" s="182"/>
      <c r="Z230" s="183"/>
    </row>
    <row r="231" spans="1:26" ht="18.75" customHeight="1" outlineLevel="1">
      <c r="B231" s="1710" t="s">
        <v>858</v>
      </c>
      <c r="C231" s="1780"/>
      <c r="D231" s="1781"/>
      <c r="E231" s="1781"/>
      <c r="F231" s="1781"/>
      <c r="G231" s="1781"/>
      <c r="H231" s="1781"/>
      <c r="I231" s="1781"/>
      <c r="J231" s="1782"/>
    </row>
    <row r="232" spans="1:26" ht="18.75" customHeight="1" outlineLevel="1">
      <c r="B232" s="1696"/>
      <c r="C232" s="1701"/>
      <c r="D232" s="1702"/>
      <c r="E232" s="1702"/>
      <c r="F232" s="1702"/>
      <c r="G232" s="1702"/>
      <c r="H232" s="1702"/>
      <c r="I232" s="1702"/>
      <c r="J232" s="1703"/>
    </row>
    <row r="233" spans="1:26" ht="18.75" customHeight="1" outlineLevel="1">
      <c r="B233" s="1711"/>
      <c r="C233" s="1783"/>
      <c r="D233" s="1784"/>
      <c r="E233" s="1784"/>
      <c r="F233" s="1784"/>
      <c r="G233" s="1784"/>
      <c r="H233" s="1784"/>
      <c r="I233" s="1784"/>
      <c r="J233" s="1785"/>
    </row>
    <row r="234" spans="1:26" ht="18.75" customHeight="1" outlineLevel="1">
      <c r="B234" s="1695" t="s">
        <v>859</v>
      </c>
      <c r="C234" s="1698"/>
      <c r="D234" s="1699"/>
      <c r="E234" s="1699"/>
      <c r="F234" s="1699"/>
      <c r="G234" s="1699"/>
      <c r="H234" s="1699"/>
      <c r="I234" s="1699"/>
      <c r="J234" s="1700"/>
    </row>
    <row r="235" spans="1:26" ht="18.75" customHeight="1" outlineLevel="1">
      <c r="B235" s="1696"/>
      <c r="C235" s="1701"/>
      <c r="D235" s="1702"/>
      <c r="E235" s="1702"/>
      <c r="F235" s="1702"/>
      <c r="G235" s="1702"/>
      <c r="H235" s="1702"/>
      <c r="I235" s="1702"/>
      <c r="J235" s="1703"/>
    </row>
    <row r="236" spans="1:26" ht="18.75" customHeight="1" outlineLevel="1" thickBot="1">
      <c r="B236" s="1697"/>
      <c r="C236" s="1704"/>
      <c r="D236" s="1705"/>
      <c r="E236" s="1705"/>
      <c r="F236" s="1705"/>
      <c r="G236" s="1705"/>
      <c r="H236" s="1705"/>
      <c r="I236" s="1705"/>
      <c r="J236" s="1706"/>
    </row>
    <row r="237" spans="1:26" ht="18.75" customHeight="1" outlineLevel="1" thickBot="1">
      <c r="B237" s="194"/>
      <c r="C237" s="195"/>
      <c r="D237" s="195"/>
      <c r="E237" s="195"/>
      <c r="F237" s="195"/>
      <c r="G237" s="195"/>
      <c r="H237" s="195"/>
      <c r="I237" s="195"/>
      <c r="J237" s="195"/>
    </row>
    <row r="238" spans="1:26" ht="18.75" customHeight="1" outlineLevel="1">
      <c r="B238" s="196" t="s">
        <v>860</v>
      </c>
      <c r="C238" s="197"/>
      <c r="D238" s="197"/>
      <c r="E238" s="197"/>
      <c r="F238" s="198"/>
      <c r="G238" s="198"/>
      <c r="H238" s="198"/>
      <c r="I238" s="198"/>
      <c r="J238" s="199"/>
    </row>
    <row r="239" spans="1:26" ht="18.75" customHeight="1" outlineLevel="1">
      <c r="B239" s="1657"/>
      <c r="C239" s="1658"/>
      <c r="D239" s="1658"/>
      <c r="E239" s="1658"/>
      <c r="F239" s="1658"/>
      <c r="G239" s="1658"/>
      <c r="H239" s="1658"/>
      <c r="I239" s="1658"/>
      <c r="J239" s="1659"/>
    </row>
    <row r="240" spans="1:26" ht="12" customHeight="1" outlineLevel="1" thickBot="1">
      <c r="B240" s="220"/>
      <c r="C240" s="200"/>
      <c r="D240" s="200"/>
      <c r="E240" s="200"/>
      <c r="F240" s="200"/>
      <c r="G240" s="200"/>
      <c r="H240" s="200"/>
      <c r="I240" s="200"/>
      <c r="J240" s="201"/>
    </row>
    <row r="243" spans="2:11" ht="17.25" customHeight="1">
      <c r="B243" s="377"/>
      <c r="C243" s="377"/>
      <c r="D243" s="377"/>
      <c r="E243" s="377"/>
      <c r="F243" s="377"/>
      <c r="G243" s="377"/>
      <c r="H243" s="377"/>
      <c r="I243" s="377"/>
      <c r="J243" s="377"/>
      <c r="K243" s="377"/>
    </row>
    <row r="244" spans="2:11" ht="33.75" customHeight="1">
      <c r="B244" s="202" t="s">
        <v>844</v>
      </c>
      <c r="C244" s="1663">
        <f>個票ｰ2010!B242</f>
        <v>0</v>
      </c>
      <c r="D244" s="1904"/>
      <c r="E244" s="1904"/>
      <c r="F244" s="1665"/>
      <c r="G244" s="203" t="s">
        <v>845</v>
      </c>
      <c r="H244" s="1660">
        <v>15</v>
      </c>
      <c r="I244" s="1905"/>
      <c r="J244" s="1662"/>
    </row>
    <row r="245" spans="2:11" ht="30" customHeight="1" outlineLevel="1">
      <c r="B245" s="218" t="s">
        <v>848</v>
      </c>
      <c r="C245" s="1707"/>
      <c r="D245" s="1707"/>
      <c r="E245" s="1707"/>
      <c r="F245" s="1707"/>
      <c r="G245" s="1707"/>
      <c r="H245" s="1708"/>
      <c r="I245" s="1708"/>
      <c r="J245" s="1709"/>
    </row>
    <row r="246" spans="2:11" ht="14.25" customHeight="1" outlineLevel="1">
      <c r="B246" s="1721" t="s">
        <v>861</v>
      </c>
      <c r="C246" s="1689" t="s">
        <v>850</v>
      </c>
      <c r="D246" s="1689"/>
      <c r="E246" s="1689"/>
      <c r="F246" s="1689" t="s">
        <v>851</v>
      </c>
      <c r="G246" s="1689"/>
      <c r="H246" s="1690"/>
      <c r="I246" s="1690"/>
      <c r="J246" s="1691"/>
    </row>
    <row r="247" spans="2:11" ht="34.5" customHeight="1" outlineLevel="1">
      <c r="B247" s="1721"/>
      <c r="C247" s="157"/>
      <c r="D247" s="378" t="s">
        <v>355</v>
      </c>
      <c r="E247" s="157"/>
      <c r="F247" s="1692"/>
      <c r="G247" s="1692"/>
      <c r="H247" s="1693"/>
      <c r="I247" s="1693"/>
      <c r="J247" s="1694"/>
    </row>
    <row r="248" spans="2:11" ht="34.5" customHeight="1" outlineLevel="1">
      <c r="B248" s="1721"/>
      <c r="C248" s="157"/>
      <c r="D248" s="187" t="s">
        <v>355</v>
      </c>
      <c r="E248" s="157"/>
      <c r="F248" s="1681"/>
      <c r="G248" s="1681"/>
      <c r="H248" s="1682"/>
      <c r="I248" s="1682"/>
      <c r="J248" s="1683"/>
    </row>
    <row r="249" spans="2:11" ht="34.5" customHeight="1" outlineLevel="1">
      <c r="B249" s="1721"/>
      <c r="C249" s="157"/>
      <c r="D249" s="187" t="s">
        <v>355</v>
      </c>
      <c r="E249" s="157"/>
      <c r="F249" s="1681"/>
      <c r="G249" s="1681"/>
      <c r="H249" s="1682"/>
      <c r="I249" s="1682"/>
      <c r="J249" s="1683"/>
    </row>
    <row r="250" spans="2:11" ht="34.5" customHeight="1" outlineLevel="1">
      <c r="B250" s="1721"/>
      <c r="C250" s="157"/>
      <c r="D250" s="187" t="s">
        <v>355</v>
      </c>
      <c r="E250" s="157"/>
      <c r="F250" s="1681"/>
      <c r="G250" s="1681"/>
      <c r="H250" s="1682"/>
      <c r="I250" s="1682"/>
      <c r="J250" s="1683"/>
    </row>
    <row r="251" spans="2:11" ht="34.5" customHeight="1" outlineLevel="1">
      <c r="B251" s="1721"/>
      <c r="C251" s="157"/>
      <c r="D251" s="188" t="s">
        <v>355</v>
      </c>
      <c r="E251" s="157"/>
      <c r="F251" s="1722"/>
      <c r="G251" s="1723"/>
      <c r="H251" s="1724"/>
      <c r="I251" s="1724"/>
      <c r="J251" s="1725"/>
    </row>
    <row r="252" spans="2:11" ht="15" customHeight="1" outlineLevel="1">
      <c r="B252" s="1895" t="s">
        <v>852</v>
      </c>
      <c r="C252" s="1689" t="s">
        <v>850</v>
      </c>
      <c r="D252" s="1689"/>
      <c r="E252" s="1689"/>
      <c r="F252" s="1689" t="s">
        <v>853</v>
      </c>
      <c r="G252" s="1689"/>
      <c r="H252" s="1690"/>
      <c r="I252" s="1690"/>
      <c r="J252" s="1691"/>
    </row>
    <row r="253" spans="2:11" ht="31.5" customHeight="1" outlineLevel="1">
      <c r="B253" s="1667"/>
      <c r="C253" s="158"/>
      <c r="D253" s="189" t="s">
        <v>854</v>
      </c>
      <c r="E253" s="159"/>
      <c r="F253" s="1692"/>
      <c r="G253" s="1692"/>
      <c r="H253" s="1693"/>
      <c r="I253" s="1693"/>
      <c r="J253" s="1694"/>
    </row>
    <row r="254" spans="2:11" ht="31.5" customHeight="1" outlineLevel="1">
      <c r="B254" s="1667"/>
      <c r="C254" s="160"/>
      <c r="D254" s="190" t="s">
        <v>854</v>
      </c>
      <c r="E254" s="161"/>
      <c r="F254" s="1681"/>
      <c r="G254" s="1681"/>
      <c r="H254" s="1682"/>
      <c r="I254" s="1682"/>
      <c r="J254" s="1683"/>
    </row>
    <row r="255" spans="2:11" ht="31.5" customHeight="1" outlineLevel="1">
      <c r="B255" s="1667"/>
      <c r="C255" s="160"/>
      <c r="D255" s="190" t="s">
        <v>854</v>
      </c>
      <c r="E255" s="161"/>
      <c r="F255" s="1681"/>
      <c r="G255" s="1681"/>
      <c r="H255" s="1682"/>
      <c r="I255" s="1682"/>
      <c r="J255" s="1683"/>
    </row>
    <row r="256" spans="2:11" ht="31.5" customHeight="1" outlineLevel="1">
      <c r="B256" s="1667"/>
      <c r="C256" s="160"/>
      <c r="D256" s="190" t="s">
        <v>854</v>
      </c>
      <c r="E256" s="161"/>
      <c r="F256" s="1681"/>
      <c r="G256" s="1681"/>
      <c r="H256" s="1682"/>
      <c r="I256" s="1682"/>
      <c r="J256" s="1683"/>
    </row>
    <row r="257" spans="1:26" ht="31.5" customHeight="1" outlineLevel="1">
      <c r="B257" s="1688"/>
      <c r="C257" s="376"/>
      <c r="D257" s="191" t="s">
        <v>854</v>
      </c>
      <c r="E257" s="162"/>
      <c r="F257" s="1712"/>
      <c r="G257" s="1712"/>
      <c r="H257" s="1713"/>
      <c r="I257" s="1713"/>
      <c r="J257" s="1714"/>
    </row>
    <row r="258" spans="1:26" ht="15" customHeight="1" outlineLevel="1">
      <c r="B258" s="1666" t="s">
        <v>855</v>
      </c>
      <c r="C258" s="1669" t="s">
        <v>856</v>
      </c>
      <c r="D258" s="1670"/>
      <c r="E258" s="1671"/>
      <c r="F258" s="1848" t="s">
        <v>857</v>
      </c>
      <c r="G258" s="1849"/>
      <c r="H258" s="1849"/>
      <c r="I258" s="1849"/>
      <c r="J258" s="1850"/>
    </row>
    <row r="259" spans="1:26" ht="30" customHeight="1" outlineLevel="1">
      <c r="B259" s="1667"/>
      <c r="C259" s="160"/>
      <c r="D259" s="190" t="s">
        <v>854</v>
      </c>
      <c r="E259" s="157"/>
      <c r="F259" s="1855"/>
      <c r="G259" s="1855"/>
      <c r="H259" s="1856"/>
      <c r="I259" s="1856"/>
      <c r="J259" s="1857"/>
    </row>
    <row r="260" spans="1:26" ht="30" customHeight="1" outlineLevel="1">
      <c r="B260" s="1667"/>
      <c r="C260" s="160"/>
      <c r="D260" s="190" t="s">
        <v>854</v>
      </c>
      <c r="E260" s="157"/>
      <c r="F260" s="1715"/>
      <c r="G260" s="1715"/>
      <c r="H260" s="1716"/>
      <c r="I260" s="1716"/>
      <c r="J260" s="1717"/>
    </row>
    <row r="261" spans="1:26" ht="30" customHeight="1" outlineLevel="1">
      <c r="B261" s="1667"/>
      <c r="C261" s="160"/>
      <c r="D261" s="190" t="s">
        <v>854</v>
      </c>
      <c r="E261" s="157"/>
      <c r="F261" s="1715"/>
      <c r="G261" s="1715"/>
      <c r="H261" s="1716"/>
      <c r="I261" s="1716"/>
      <c r="J261" s="1717"/>
    </row>
    <row r="262" spans="1:26" ht="30" customHeight="1" outlineLevel="1" thickBot="1">
      <c r="B262" s="1668"/>
      <c r="C262" s="163"/>
      <c r="D262" s="192" t="s">
        <v>854</v>
      </c>
      <c r="E262" s="164"/>
      <c r="F262" s="1718"/>
      <c r="G262" s="1718"/>
      <c r="H262" s="1719"/>
      <c r="I262" s="1719"/>
      <c r="J262" s="1720"/>
    </row>
    <row r="263" spans="1:26" s="184" customFormat="1" ht="18.75" customHeight="1" outlineLevel="1" thickBot="1">
      <c r="A263" s="180"/>
      <c r="B263" s="193"/>
      <c r="C263" s="180"/>
      <c r="D263" s="180"/>
      <c r="E263" s="180"/>
      <c r="F263" s="180"/>
      <c r="G263" s="181"/>
      <c r="H263" s="181"/>
      <c r="I263" s="181"/>
      <c r="J263" s="181"/>
      <c r="K263" s="181"/>
      <c r="L263" s="181"/>
      <c r="M263" s="182"/>
      <c r="N263" s="1776"/>
      <c r="O263" s="1776"/>
      <c r="P263" s="1776"/>
      <c r="Q263" s="1776"/>
      <c r="R263" s="183"/>
      <c r="V263" s="182"/>
      <c r="W263" s="182"/>
      <c r="X263" s="182"/>
      <c r="Y263" s="182"/>
      <c r="Z263" s="183"/>
    </row>
    <row r="264" spans="1:26" ht="18.75" customHeight="1" outlineLevel="1">
      <c r="B264" s="1710" t="s">
        <v>858</v>
      </c>
      <c r="C264" s="1780"/>
      <c r="D264" s="1781"/>
      <c r="E264" s="1781"/>
      <c r="F264" s="1781"/>
      <c r="G264" s="1781"/>
      <c r="H264" s="1781"/>
      <c r="I264" s="1781"/>
      <c r="J264" s="1782"/>
    </row>
    <row r="265" spans="1:26" ht="18.75" customHeight="1" outlineLevel="1">
      <c r="B265" s="1696"/>
      <c r="C265" s="1701"/>
      <c r="D265" s="1702"/>
      <c r="E265" s="1702"/>
      <c r="F265" s="1702"/>
      <c r="G265" s="1702"/>
      <c r="H265" s="1702"/>
      <c r="I265" s="1702"/>
      <c r="J265" s="1703"/>
    </row>
    <row r="266" spans="1:26" ht="18.75" customHeight="1" outlineLevel="1">
      <c r="B266" s="1711"/>
      <c r="C266" s="1783"/>
      <c r="D266" s="1784"/>
      <c r="E266" s="1784"/>
      <c r="F266" s="1784"/>
      <c r="G266" s="1784"/>
      <c r="H266" s="1784"/>
      <c r="I266" s="1784"/>
      <c r="J266" s="1785"/>
    </row>
    <row r="267" spans="1:26" ht="18.75" customHeight="1" outlineLevel="1">
      <c r="B267" s="1695" t="s">
        <v>859</v>
      </c>
      <c r="C267" s="1698"/>
      <c r="D267" s="1699"/>
      <c r="E267" s="1699"/>
      <c r="F267" s="1699"/>
      <c r="G267" s="1699"/>
      <c r="H267" s="1699"/>
      <c r="I267" s="1699"/>
      <c r="J267" s="1700"/>
    </row>
    <row r="268" spans="1:26" ht="18.75" customHeight="1" outlineLevel="1">
      <c r="B268" s="1696"/>
      <c r="C268" s="1701"/>
      <c r="D268" s="1702"/>
      <c r="E268" s="1702"/>
      <c r="F268" s="1702"/>
      <c r="G268" s="1702"/>
      <c r="H268" s="1702"/>
      <c r="I268" s="1702"/>
      <c r="J268" s="1703"/>
    </row>
    <row r="269" spans="1:26" ht="18.75" customHeight="1" outlineLevel="1" thickBot="1">
      <c r="B269" s="1697"/>
      <c r="C269" s="1704"/>
      <c r="D269" s="1705"/>
      <c r="E269" s="1705"/>
      <c r="F269" s="1705"/>
      <c r="G269" s="1705"/>
      <c r="H269" s="1705"/>
      <c r="I269" s="1705"/>
      <c r="J269" s="1706"/>
    </row>
    <row r="270" spans="1:26" ht="18.75" customHeight="1" outlineLevel="1" thickBot="1">
      <c r="B270" s="194"/>
      <c r="C270" s="195"/>
      <c r="D270" s="195"/>
      <c r="E270" s="195"/>
      <c r="F270" s="195"/>
      <c r="G270" s="195"/>
      <c r="H270" s="195"/>
      <c r="I270" s="195"/>
      <c r="J270" s="195"/>
    </row>
    <row r="271" spans="1:26" ht="18.75" customHeight="1" outlineLevel="1">
      <c r="B271" s="196" t="s">
        <v>860</v>
      </c>
      <c r="C271" s="197"/>
      <c r="D271" s="197"/>
      <c r="E271" s="197"/>
      <c r="F271" s="198"/>
      <c r="G271" s="198"/>
      <c r="H271" s="198"/>
      <c r="I271" s="198"/>
      <c r="J271" s="199"/>
    </row>
    <row r="272" spans="1:26" ht="18.75" customHeight="1" outlineLevel="1">
      <c r="B272" s="1657"/>
      <c r="C272" s="1658"/>
      <c r="D272" s="1658"/>
      <c r="E272" s="1658"/>
      <c r="F272" s="1658"/>
      <c r="G272" s="1658"/>
      <c r="H272" s="1658"/>
      <c r="I272" s="1658"/>
      <c r="J272" s="1659"/>
    </row>
    <row r="273" spans="2:10" ht="12" customHeight="1" outlineLevel="1" thickBot="1">
      <c r="B273" s="220"/>
      <c r="C273" s="200"/>
      <c r="D273" s="200"/>
      <c r="E273" s="200"/>
      <c r="F273" s="200"/>
      <c r="G273" s="200"/>
      <c r="H273" s="200"/>
      <c r="I273" s="200"/>
      <c r="J273" s="201"/>
    </row>
    <row r="274" spans="2:10" ht="17.25" customHeight="1"/>
    <row r="276" spans="2:10" ht="33.75" customHeight="1">
      <c r="B276" s="202" t="s">
        <v>868</v>
      </c>
      <c r="C276" s="1663">
        <f>個票ｰ2010!B243</f>
        <v>0</v>
      </c>
      <c r="D276" s="1904"/>
      <c r="E276" s="1904"/>
      <c r="F276" s="1665"/>
      <c r="G276" s="203" t="s">
        <v>845</v>
      </c>
      <c r="H276" s="1660">
        <v>16</v>
      </c>
      <c r="I276" s="1905"/>
      <c r="J276" s="1662"/>
    </row>
    <row r="277" spans="2:10" ht="30" customHeight="1" outlineLevel="1">
      <c r="B277" s="218" t="s">
        <v>848</v>
      </c>
      <c r="C277" s="1707"/>
      <c r="D277" s="1707"/>
      <c r="E277" s="1707"/>
      <c r="F277" s="1707"/>
      <c r="G277" s="1707"/>
      <c r="H277" s="1708"/>
      <c r="I277" s="1708"/>
      <c r="J277" s="1709"/>
    </row>
    <row r="278" spans="2:10" ht="14.25" customHeight="1" outlineLevel="1">
      <c r="B278" s="1721" t="s">
        <v>861</v>
      </c>
      <c r="C278" s="1689" t="s">
        <v>850</v>
      </c>
      <c r="D278" s="1689"/>
      <c r="E278" s="1689"/>
      <c r="F278" s="1689" t="s">
        <v>851</v>
      </c>
      <c r="G278" s="1689"/>
      <c r="H278" s="1690"/>
      <c r="I278" s="1690"/>
      <c r="J278" s="1691"/>
    </row>
    <row r="279" spans="2:10" ht="34.5" customHeight="1" outlineLevel="1">
      <c r="B279" s="1721"/>
      <c r="C279" s="157"/>
      <c r="D279" s="378" t="s">
        <v>355</v>
      </c>
      <c r="E279" s="157"/>
      <c r="F279" s="1692"/>
      <c r="G279" s="1692"/>
      <c r="H279" s="1693"/>
      <c r="I279" s="1693"/>
      <c r="J279" s="1694"/>
    </row>
    <row r="280" spans="2:10" ht="34.5" customHeight="1" outlineLevel="1">
      <c r="B280" s="1721"/>
      <c r="C280" s="157"/>
      <c r="D280" s="187" t="s">
        <v>355</v>
      </c>
      <c r="E280" s="157"/>
      <c r="F280" s="1681"/>
      <c r="G280" s="1681"/>
      <c r="H280" s="1682"/>
      <c r="I280" s="1682"/>
      <c r="J280" s="1683"/>
    </row>
    <row r="281" spans="2:10" ht="34.5" customHeight="1" outlineLevel="1">
      <c r="B281" s="1721"/>
      <c r="C281" s="157"/>
      <c r="D281" s="187" t="s">
        <v>355</v>
      </c>
      <c r="E281" s="157"/>
      <c r="F281" s="1681"/>
      <c r="G281" s="1681"/>
      <c r="H281" s="1682"/>
      <c r="I281" s="1682"/>
      <c r="J281" s="1683"/>
    </row>
    <row r="282" spans="2:10" ht="34.5" customHeight="1" outlineLevel="1">
      <c r="B282" s="1721"/>
      <c r="C282" s="157"/>
      <c r="D282" s="187" t="s">
        <v>355</v>
      </c>
      <c r="E282" s="157"/>
      <c r="F282" s="1681"/>
      <c r="G282" s="1681"/>
      <c r="H282" s="1682"/>
      <c r="I282" s="1682"/>
      <c r="J282" s="1683"/>
    </row>
    <row r="283" spans="2:10" ht="34.5" customHeight="1" outlineLevel="1">
      <c r="B283" s="1721"/>
      <c r="C283" s="157"/>
      <c r="D283" s="188" t="s">
        <v>355</v>
      </c>
      <c r="E283" s="157"/>
      <c r="F283" s="1722"/>
      <c r="G283" s="1723"/>
      <c r="H283" s="1724"/>
      <c r="I283" s="1724"/>
      <c r="J283" s="1725"/>
    </row>
    <row r="284" spans="2:10" ht="15" customHeight="1" outlineLevel="1">
      <c r="B284" s="1895" t="s">
        <v>852</v>
      </c>
      <c r="C284" s="1689" t="s">
        <v>850</v>
      </c>
      <c r="D284" s="1689"/>
      <c r="E284" s="1689"/>
      <c r="F284" s="1689" t="s">
        <v>853</v>
      </c>
      <c r="G284" s="1689"/>
      <c r="H284" s="1690"/>
      <c r="I284" s="1690"/>
      <c r="J284" s="1691"/>
    </row>
    <row r="285" spans="2:10" ht="31.5" customHeight="1" outlineLevel="1">
      <c r="B285" s="1667"/>
      <c r="C285" s="158"/>
      <c r="D285" s="189" t="s">
        <v>854</v>
      </c>
      <c r="E285" s="159"/>
      <c r="F285" s="1692"/>
      <c r="G285" s="1692"/>
      <c r="H285" s="1693"/>
      <c r="I285" s="1693"/>
      <c r="J285" s="1694"/>
    </row>
    <row r="286" spans="2:10" ht="31.5" customHeight="1" outlineLevel="1">
      <c r="B286" s="1667"/>
      <c r="C286" s="160"/>
      <c r="D286" s="190" t="s">
        <v>854</v>
      </c>
      <c r="E286" s="161"/>
      <c r="F286" s="1681"/>
      <c r="G286" s="1681"/>
      <c r="H286" s="1682"/>
      <c r="I286" s="1682"/>
      <c r="J286" s="1683"/>
    </row>
    <row r="287" spans="2:10" ht="31.5" customHeight="1" outlineLevel="1">
      <c r="B287" s="1667"/>
      <c r="C287" s="160"/>
      <c r="D287" s="190" t="s">
        <v>854</v>
      </c>
      <c r="E287" s="161"/>
      <c r="F287" s="1681"/>
      <c r="G287" s="1681"/>
      <c r="H287" s="1682"/>
      <c r="I287" s="1682"/>
      <c r="J287" s="1683"/>
    </row>
    <row r="288" spans="2:10" ht="31.5" customHeight="1" outlineLevel="1">
      <c r="B288" s="1667"/>
      <c r="C288" s="160"/>
      <c r="D288" s="190" t="s">
        <v>854</v>
      </c>
      <c r="E288" s="161"/>
      <c r="F288" s="1681"/>
      <c r="G288" s="1681"/>
      <c r="H288" s="1682"/>
      <c r="I288" s="1682"/>
      <c r="J288" s="1683"/>
    </row>
    <row r="289" spans="1:26" ht="31.5" customHeight="1" outlineLevel="1">
      <c r="B289" s="1688"/>
      <c r="C289" s="376"/>
      <c r="D289" s="191" t="s">
        <v>854</v>
      </c>
      <c r="E289" s="162"/>
      <c r="F289" s="1712"/>
      <c r="G289" s="1712"/>
      <c r="H289" s="1713"/>
      <c r="I289" s="1713"/>
      <c r="J289" s="1714"/>
    </row>
    <row r="290" spans="1:26" ht="15" customHeight="1" outlineLevel="1">
      <c r="B290" s="1666" t="s">
        <v>855</v>
      </c>
      <c r="C290" s="1669" t="s">
        <v>856</v>
      </c>
      <c r="D290" s="1670"/>
      <c r="E290" s="1671"/>
      <c r="F290" s="1848" t="s">
        <v>857</v>
      </c>
      <c r="G290" s="1849"/>
      <c r="H290" s="1849"/>
      <c r="I290" s="1849"/>
      <c r="J290" s="1850"/>
    </row>
    <row r="291" spans="1:26" ht="30" customHeight="1" outlineLevel="1">
      <c r="B291" s="1667"/>
      <c r="C291" s="160"/>
      <c r="D291" s="190" t="s">
        <v>854</v>
      </c>
      <c r="E291" s="157"/>
      <c r="F291" s="1855"/>
      <c r="G291" s="1855"/>
      <c r="H291" s="1856"/>
      <c r="I291" s="1856"/>
      <c r="J291" s="1857"/>
    </row>
    <row r="292" spans="1:26" ht="30" customHeight="1" outlineLevel="1">
      <c r="B292" s="1667"/>
      <c r="C292" s="160"/>
      <c r="D292" s="190" t="s">
        <v>854</v>
      </c>
      <c r="E292" s="157"/>
      <c r="F292" s="1715"/>
      <c r="G292" s="1715"/>
      <c r="H292" s="1716"/>
      <c r="I292" s="1716"/>
      <c r="J292" s="1717"/>
    </row>
    <row r="293" spans="1:26" ht="30" customHeight="1" outlineLevel="1">
      <c r="B293" s="1667"/>
      <c r="C293" s="160"/>
      <c r="D293" s="190" t="s">
        <v>854</v>
      </c>
      <c r="E293" s="157"/>
      <c r="F293" s="1715"/>
      <c r="G293" s="1715"/>
      <c r="H293" s="1716"/>
      <c r="I293" s="1716"/>
      <c r="J293" s="1717"/>
    </row>
    <row r="294" spans="1:26" ht="30" customHeight="1" outlineLevel="1" thickBot="1">
      <c r="B294" s="1668"/>
      <c r="C294" s="163"/>
      <c r="D294" s="192" t="s">
        <v>854</v>
      </c>
      <c r="E294" s="164"/>
      <c r="F294" s="1718"/>
      <c r="G294" s="1718"/>
      <c r="H294" s="1719"/>
      <c r="I294" s="1719"/>
      <c r="J294" s="1720"/>
    </row>
    <row r="295" spans="1:26" s="184" customFormat="1" ht="18.75" customHeight="1" outlineLevel="1" thickBot="1">
      <c r="A295" s="180"/>
      <c r="B295" s="193"/>
      <c r="C295" s="180"/>
      <c r="D295" s="180"/>
      <c r="E295" s="180"/>
      <c r="F295" s="180"/>
      <c r="G295" s="181"/>
      <c r="H295" s="181"/>
      <c r="I295" s="181"/>
      <c r="J295" s="181"/>
      <c r="K295" s="181"/>
      <c r="L295" s="181"/>
      <c r="M295" s="182"/>
      <c r="N295" s="1776"/>
      <c r="O295" s="1776"/>
      <c r="P295" s="1776"/>
      <c r="Q295" s="1776"/>
      <c r="R295" s="183"/>
      <c r="V295" s="182"/>
      <c r="W295" s="182"/>
      <c r="X295" s="182"/>
      <c r="Y295" s="182"/>
      <c r="Z295" s="183"/>
    </row>
    <row r="296" spans="1:26" ht="18.75" customHeight="1" outlineLevel="1">
      <c r="B296" s="1710" t="s">
        <v>858</v>
      </c>
      <c r="C296" s="1780"/>
      <c r="D296" s="1781"/>
      <c r="E296" s="1781"/>
      <c r="F296" s="1781"/>
      <c r="G296" s="1781"/>
      <c r="H296" s="1781"/>
      <c r="I296" s="1781"/>
      <c r="J296" s="1782"/>
    </row>
    <row r="297" spans="1:26" ht="18.75" customHeight="1" outlineLevel="1">
      <c r="B297" s="1696"/>
      <c r="C297" s="1701"/>
      <c r="D297" s="1702"/>
      <c r="E297" s="1702"/>
      <c r="F297" s="1702"/>
      <c r="G297" s="1702"/>
      <c r="H297" s="1702"/>
      <c r="I297" s="1702"/>
      <c r="J297" s="1703"/>
    </row>
    <row r="298" spans="1:26" ht="18.75" customHeight="1" outlineLevel="1">
      <c r="B298" s="1711"/>
      <c r="C298" s="1783"/>
      <c r="D298" s="1784"/>
      <c r="E298" s="1784"/>
      <c r="F298" s="1784"/>
      <c r="G298" s="1784"/>
      <c r="H298" s="1784"/>
      <c r="I298" s="1784"/>
      <c r="J298" s="1785"/>
    </row>
    <row r="299" spans="1:26" ht="18.75" customHeight="1" outlineLevel="1">
      <c r="B299" s="1695" t="s">
        <v>859</v>
      </c>
      <c r="C299" s="1698"/>
      <c r="D299" s="1699"/>
      <c r="E299" s="1699"/>
      <c r="F299" s="1699"/>
      <c r="G299" s="1699"/>
      <c r="H299" s="1699"/>
      <c r="I299" s="1699"/>
      <c r="J299" s="1700"/>
    </row>
    <row r="300" spans="1:26" ht="18.75" customHeight="1" outlineLevel="1">
      <c r="B300" s="1696"/>
      <c r="C300" s="1701"/>
      <c r="D300" s="1702"/>
      <c r="E300" s="1702"/>
      <c r="F300" s="1702"/>
      <c r="G300" s="1702"/>
      <c r="H300" s="1702"/>
      <c r="I300" s="1702"/>
      <c r="J300" s="1703"/>
    </row>
    <row r="301" spans="1:26" ht="18.75" customHeight="1" outlineLevel="1" thickBot="1">
      <c r="B301" s="1697"/>
      <c r="C301" s="1704"/>
      <c r="D301" s="1705"/>
      <c r="E301" s="1705"/>
      <c r="F301" s="1705"/>
      <c r="G301" s="1705"/>
      <c r="H301" s="1705"/>
      <c r="I301" s="1705"/>
      <c r="J301" s="1706"/>
    </row>
    <row r="302" spans="1:26" ht="18.75" customHeight="1" outlineLevel="1" thickBot="1">
      <c r="B302" s="194"/>
      <c r="C302" s="195"/>
      <c r="D302" s="195"/>
      <c r="E302" s="195"/>
      <c r="F302" s="195"/>
      <c r="G302" s="195"/>
      <c r="H302" s="195"/>
      <c r="I302" s="195"/>
      <c r="J302" s="195"/>
    </row>
    <row r="303" spans="1:26" ht="18.75" customHeight="1" outlineLevel="1">
      <c r="B303" s="196" t="s">
        <v>860</v>
      </c>
      <c r="C303" s="197"/>
      <c r="D303" s="197"/>
      <c r="E303" s="197"/>
      <c r="F303" s="198"/>
      <c r="G303" s="198"/>
      <c r="H303" s="198"/>
      <c r="I303" s="198"/>
      <c r="J303" s="199"/>
    </row>
    <row r="304" spans="1:26" ht="18.75" customHeight="1" outlineLevel="1">
      <c r="B304" s="1657"/>
      <c r="C304" s="1658"/>
      <c r="D304" s="1658"/>
      <c r="E304" s="1658"/>
      <c r="F304" s="1658"/>
      <c r="G304" s="1658"/>
      <c r="H304" s="1658"/>
      <c r="I304" s="1658"/>
      <c r="J304" s="1659"/>
    </row>
    <row r="305" spans="2:10" ht="12" customHeight="1" outlineLevel="1" thickBot="1">
      <c r="B305" s="220"/>
      <c r="C305" s="200"/>
      <c r="D305" s="200"/>
      <c r="E305" s="200"/>
      <c r="F305" s="200"/>
      <c r="G305" s="200"/>
      <c r="H305" s="200"/>
      <c r="I305" s="200"/>
      <c r="J305" s="201"/>
    </row>
    <row r="308" spans="2:10" ht="33.75" customHeight="1">
      <c r="B308" s="202" t="s">
        <v>844</v>
      </c>
      <c r="C308" s="1663">
        <f>個票ｰ2010!B244</f>
        <v>0</v>
      </c>
      <c r="D308" s="1904"/>
      <c r="E308" s="1904"/>
      <c r="F308" s="1665"/>
      <c r="G308" s="203" t="s">
        <v>845</v>
      </c>
      <c r="H308" s="1660">
        <v>17</v>
      </c>
      <c r="I308" s="1905"/>
      <c r="J308" s="1662"/>
    </row>
    <row r="309" spans="2:10" ht="30" customHeight="1" outlineLevel="1">
      <c r="B309" s="218" t="s">
        <v>848</v>
      </c>
      <c r="C309" s="1707"/>
      <c r="D309" s="1707"/>
      <c r="E309" s="1707"/>
      <c r="F309" s="1707"/>
      <c r="G309" s="1707"/>
      <c r="H309" s="1708"/>
      <c r="I309" s="1708"/>
      <c r="J309" s="1709"/>
    </row>
    <row r="310" spans="2:10" ht="14.25" customHeight="1" outlineLevel="1">
      <c r="B310" s="1721" t="s">
        <v>861</v>
      </c>
      <c r="C310" s="1689" t="s">
        <v>850</v>
      </c>
      <c r="D310" s="1689"/>
      <c r="E310" s="1689"/>
      <c r="F310" s="1689" t="s">
        <v>851</v>
      </c>
      <c r="G310" s="1689"/>
      <c r="H310" s="1690"/>
      <c r="I310" s="1690"/>
      <c r="J310" s="1691"/>
    </row>
    <row r="311" spans="2:10" ht="34.5" customHeight="1" outlineLevel="1">
      <c r="B311" s="1721"/>
      <c r="C311" s="157"/>
      <c r="D311" s="378" t="s">
        <v>355</v>
      </c>
      <c r="E311" s="157"/>
      <c r="F311" s="1692"/>
      <c r="G311" s="1692"/>
      <c r="H311" s="1693"/>
      <c r="I311" s="1693"/>
      <c r="J311" s="1694"/>
    </row>
    <row r="312" spans="2:10" ht="34.5" customHeight="1" outlineLevel="1">
      <c r="B312" s="1721"/>
      <c r="C312" s="157"/>
      <c r="D312" s="187" t="s">
        <v>355</v>
      </c>
      <c r="E312" s="157"/>
      <c r="F312" s="1681"/>
      <c r="G312" s="1681"/>
      <c r="H312" s="1682"/>
      <c r="I312" s="1682"/>
      <c r="J312" s="1683"/>
    </row>
    <row r="313" spans="2:10" ht="34.5" customHeight="1" outlineLevel="1">
      <c r="B313" s="1721"/>
      <c r="C313" s="157"/>
      <c r="D313" s="187" t="s">
        <v>355</v>
      </c>
      <c r="E313" s="157"/>
      <c r="F313" s="1681"/>
      <c r="G313" s="1681"/>
      <c r="H313" s="1682"/>
      <c r="I313" s="1682"/>
      <c r="J313" s="1683"/>
    </row>
    <row r="314" spans="2:10" ht="34.5" customHeight="1" outlineLevel="1">
      <c r="B314" s="1721"/>
      <c r="C314" s="157"/>
      <c r="D314" s="187" t="s">
        <v>355</v>
      </c>
      <c r="E314" s="157"/>
      <c r="F314" s="1681"/>
      <c r="G314" s="1681"/>
      <c r="H314" s="1682"/>
      <c r="I314" s="1682"/>
      <c r="J314" s="1683"/>
    </row>
    <row r="315" spans="2:10" ht="34.5" customHeight="1" outlineLevel="1">
      <c r="B315" s="1721"/>
      <c r="C315" s="157"/>
      <c r="D315" s="188" t="s">
        <v>355</v>
      </c>
      <c r="E315" s="157"/>
      <c r="F315" s="1722"/>
      <c r="G315" s="1723"/>
      <c r="H315" s="1724"/>
      <c r="I315" s="1724"/>
      <c r="J315" s="1725"/>
    </row>
    <row r="316" spans="2:10" ht="15" customHeight="1" outlineLevel="1">
      <c r="B316" s="1895" t="s">
        <v>852</v>
      </c>
      <c r="C316" s="1689" t="s">
        <v>850</v>
      </c>
      <c r="D316" s="1689"/>
      <c r="E316" s="1689"/>
      <c r="F316" s="1689" t="s">
        <v>853</v>
      </c>
      <c r="G316" s="1689"/>
      <c r="H316" s="1690"/>
      <c r="I316" s="1690"/>
      <c r="J316" s="1691"/>
    </row>
    <row r="317" spans="2:10" ht="31.5" customHeight="1" outlineLevel="1">
      <c r="B317" s="1667"/>
      <c r="C317" s="158"/>
      <c r="D317" s="189" t="s">
        <v>854</v>
      </c>
      <c r="E317" s="159"/>
      <c r="F317" s="1692"/>
      <c r="G317" s="1692"/>
      <c r="H317" s="1693"/>
      <c r="I317" s="1693"/>
      <c r="J317" s="1694"/>
    </row>
    <row r="318" spans="2:10" ht="31.5" customHeight="1" outlineLevel="1">
      <c r="B318" s="1667"/>
      <c r="C318" s="160"/>
      <c r="D318" s="190" t="s">
        <v>854</v>
      </c>
      <c r="E318" s="161"/>
      <c r="F318" s="1681"/>
      <c r="G318" s="1681"/>
      <c r="H318" s="1682"/>
      <c r="I318" s="1682"/>
      <c r="J318" s="1683"/>
    </row>
    <row r="319" spans="2:10" ht="31.5" customHeight="1" outlineLevel="1">
      <c r="B319" s="1667"/>
      <c r="C319" s="160"/>
      <c r="D319" s="190" t="s">
        <v>854</v>
      </c>
      <c r="E319" s="161"/>
      <c r="F319" s="1681"/>
      <c r="G319" s="1681"/>
      <c r="H319" s="1682"/>
      <c r="I319" s="1682"/>
      <c r="J319" s="1683"/>
    </row>
    <row r="320" spans="2:10" ht="31.5" customHeight="1" outlineLevel="1">
      <c r="B320" s="1667"/>
      <c r="C320" s="160"/>
      <c r="D320" s="190" t="s">
        <v>854</v>
      </c>
      <c r="E320" s="161"/>
      <c r="F320" s="1681"/>
      <c r="G320" s="1681"/>
      <c r="H320" s="1682"/>
      <c r="I320" s="1682"/>
      <c r="J320" s="1683"/>
    </row>
    <row r="321" spans="1:26" ht="31.5" customHeight="1" outlineLevel="1">
      <c r="B321" s="1688"/>
      <c r="C321" s="376"/>
      <c r="D321" s="191" t="s">
        <v>854</v>
      </c>
      <c r="E321" s="162"/>
      <c r="F321" s="1712"/>
      <c r="G321" s="1712"/>
      <c r="H321" s="1713"/>
      <c r="I321" s="1713"/>
      <c r="J321" s="1714"/>
    </row>
    <row r="322" spans="1:26" ht="15" customHeight="1" outlineLevel="1">
      <c r="B322" s="1666" t="s">
        <v>855</v>
      </c>
      <c r="C322" s="1669" t="s">
        <v>856</v>
      </c>
      <c r="D322" s="1670"/>
      <c r="E322" s="1671"/>
      <c r="F322" s="1848" t="s">
        <v>857</v>
      </c>
      <c r="G322" s="1849"/>
      <c r="H322" s="1849"/>
      <c r="I322" s="1849"/>
      <c r="J322" s="1850"/>
    </row>
    <row r="323" spans="1:26" ht="30" customHeight="1" outlineLevel="1">
      <c r="B323" s="1667"/>
      <c r="C323" s="160"/>
      <c r="D323" s="190" t="s">
        <v>854</v>
      </c>
      <c r="E323" s="157"/>
      <c r="F323" s="1855"/>
      <c r="G323" s="1855"/>
      <c r="H323" s="1856"/>
      <c r="I323" s="1856"/>
      <c r="J323" s="1857"/>
    </row>
    <row r="324" spans="1:26" ht="30" customHeight="1" outlineLevel="1">
      <c r="B324" s="1667"/>
      <c r="C324" s="160"/>
      <c r="D324" s="190" t="s">
        <v>854</v>
      </c>
      <c r="E324" s="157"/>
      <c r="F324" s="1715"/>
      <c r="G324" s="1715"/>
      <c r="H324" s="1716"/>
      <c r="I324" s="1716"/>
      <c r="J324" s="1717"/>
    </row>
    <row r="325" spans="1:26" ht="30" customHeight="1" outlineLevel="1">
      <c r="B325" s="1667"/>
      <c r="C325" s="160"/>
      <c r="D325" s="190" t="s">
        <v>854</v>
      </c>
      <c r="E325" s="157"/>
      <c r="F325" s="1715"/>
      <c r="G325" s="1715"/>
      <c r="H325" s="1716"/>
      <c r="I325" s="1716"/>
      <c r="J325" s="1717"/>
    </row>
    <row r="326" spans="1:26" ht="30" customHeight="1" outlineLevel="1" thickBot="1">
      <c r="B326" s="1668"/>
      <c r="C326" s="163"/>
      <c r="D326" s="192" t="s">
        <v>854</v>
      </c>
      <c r="E326" s="164"/>
      <c r="F326" s="1718"/>
      <c r="G326" s="1718"/>
      <c r="H326" s="1719"/>
      <c r="I326" s="1719"/>
      <c r="J326" s="1720"/>
    </row>
    <row r="327" spans="1:26" s="184" customFormat="1" ht="18.75" customHeight="1" outlineLevel="1" thickBot="1">
      <c r="A327" s="180"/>
      <c r="B327" s="193"/>
      <c r="C327" s="180"/>
      <c r="D327" s="180"/>
      <c r="E327" s="180"/>
      <c r="F327" s="180"/>
      <c r="G327" s="181"/>
      <c r="H327" s="181"/>
      <c r="I327" s="181"/>
      <c r="J327" s="181"/>
      <c r="K327" s="181"/>
      <c r="L327" s="181"/>
      <c r="M327" s="182"/>
      <c r="N327" s="1776"/>
      <c r="O327" s="1776"/>
      <c r="P327" s="1776"/>
      <c r="Q327" s="1776"/>
      <c r="R327" s="183"/>
      <c r="V327" s="182"/>
      <c r="W327" s="182"/>
      <c r="X327" s="182"/>
      <c r="Y327" s="182"/>
      <c r="Z327" s="183"/>
    </row>
    <row r="328" spans="1:26" ht="18.75" customHeight="1" outlineLevel="1">
      <c r="B328" s="1710" t="s">
        <v>858</v>
      </c>
      <c r="C328" s="1780"/>
      <c r="D328" s="1781"/>
      <c r="E328" s="1781"/>
      <c r="F328" s="1781"/>
      <c r="G328" s="1781"/>
      <c r="H328" s="1781"/>
      <c r="I328" s="1781"/>
      <c r="J328" s="1782"/>
    </row>
    <row r="329" spans="1:26" ht="18.75" customHeight="1" outlineLevel="1">
      <c r="B329" s="1696"/>
      <c r="C329" s="1701"/>
      <c r="D329" s="1702"/>
      <c r="E329" s="1702"/>
      <c r="F329" s="1702"/>
      <c r="G329" s="1702"/>
      <c r="H329" s="1702"/>
      <c r="I329" s="1702"/>
      <c r="J329" s="1703"/>
    </row>
    <row r="330" spans="1:26" ht="18.75" customHeight="1" outlineLevel="1">
      <c r="B330" s="1711"/>
      <c r="C330" s="1783"/>
      <c r="D330" s="1784"/>
      <c r="E330" s="1784"/>
      <c r="F330" s="1784"/>
      <c r="G330" s="1784"/>
      <c r="H330" s="1784"/>
      <c r="I330" s="1784"/>
      <c r="J330" s="1785"/>
    </row>
    <row r="331" spans="1:26" ht="18.75" customHeight="1" outlineLevel="1">
      <c r="B331" s="1695" t="s">
        <v>859</v>
      </c>
      <c r="C331" s="1698"/>
      <c r="D331" s="1699"/>
      <c r="E331" s="1699"/>
      <c r="F331" s="1699"/>
      <c r="G331" s="1699"/>
      <c r="H331" s="1699"/>
      <c r="I331" s="1699"/>
      <c r="J331" s="1700"/>
    </row>
    <row r="332" spans="1:26" ht="18.75" customHeight="1" outlineLevel="1">
      <c r="B332" s="1696"/>
      <c r="C332" s="1701"/>
      <c r="D332" s="1702"/>
      <c r="E332" s="1702"/>
      <c r="F332" s="1702"/>
      <c r="G332" s="1702"/>
      <c r="H332" s="1702"/>
      <c r="I332" s="1702"/>
      <c r="J332" s="1703"/>
    </row>
    <row r="333" spans="1:26" ht="18.75" customHeight="1" outlineLevel="1" thickBot="1">
      <c r="B333" s="1697"/>
      <c r="C333" s="1704"/>
      <c r="D333" s="1705"/>
      <c r="E333" s="1705"/>
      <c r="F333" s="1705"/>
      <c r="G333" s="1705"/>
      <c r="H333" s="1705"/>
      <c r="I333" s="1705"/>
      <c r="J333" s="1706"/>
    </row>
    <row r="334" spans="1:26" ht="18.75" customHeight="1" outlineLevel="1" thickBot="1">
      <c r="B334" s="194"/>
      <c r="C334" s="195"/>
      <c r="D334" s="195"/>
      <c r="E334" s="195"/>
      <c r="F334" s="195"/>
      <c r="G334" s="195"/>
      <c r="H334" s="195"/>
      <c r="I334" s="195"/>
      <c r="J334" s="195"/>
    </row>
    <row r="335" spans="1:26" ht="18.75" customHeight="1" outlineLevel="1">
      <c r="B335" s="196" t="s">
        <v>860</v>
      </c>
      <c r="C335" s="197"/>
      <c r="D335" s="197"/>
      <c r="E335" s="197"/>
      <c r="F335" s="198"/>
      <c r="G335" s="198"/>
      <c r="H335" s="198"/>
      <c r="I335" s="198"/>
      <c r="J335" s="199"/>
    </row>
    <row r="336" spans="1:26" ht="18.75" customHeight="1" outlineLevel="1">
      <c r="B336" s="1657"/>
      <c r="C336" s="1658"/>
      <c r="D336" s="1658"/>
      <c r="E336" s="1658"/>
      <c r="F336" s="1658"/>
      <c r="G336" s="1658"/>
      <c r="H336" s="1658"/>
      <c r="I336" s="1658"/>
      <c r="J336" s="1659"/>
    </row>
    <row r="337" spans="2:11" ht="12" customHeight="1" outlineLevel="1" thickBot="1">
      <c r="B337" s="220"/>
      <c r="C337" s="200"/>
      <c r="D337" s="200"/>
      <c r="E337" s="200"/>
      <c r="F337" s="200"/>
      <c r="G337" s="200"/>
      <c r="H337" s="200"/>
      <c r="I337" s="200"/>
      <c r="J337" s="201"/>
    </row>
    <row r="340" spans="2:11" ht="17.25" customHeight="1">
      <c r="B340" s="377"/>
      <c r="C340" s="377"/>
      <c r="D340" s="377"/>
      <c r="E340" s="377"/>
      <c r="F340" s="377"/>
      <c r="G340" s="377"/>
      <c r="H340" s="377"/>
      <c r="I340" s="377"/>
      <c r="J340" s="377"/>
      <c r="K340" s="377"/>
    </row>
    <row r="341" spans="2:11" ht="33.75" customHeight="1">
      <c r="B341" s="202" t="s">
        <v>844</v>
      </c>
      <c r="C341" s="1663">
        <f>個票ｰ2010!B245</f>
        <v>0</v>
      </c>
      <c r="D341" s="1904"/>
      <c r="E341" s="1904"/>
      <c r="F341" s="1665"/>
      <c r="G341" s="203" t="s">
        <v>845</v>
      </c>
      <c r="H341" s="1660">
        <v>18</v>
      </c>
      <c r="I341" s="1905"/>
      <c r="J341" s="1662"/>
    </row>
    <row r="342" spans="2:11" ht="30" customHeight="1" outlineLevel="1">
      <c r="B342" s="218" t="s">
        <v>848</v>
      </c>
      <c r="C342" s="1707"/>
      <c r="D342" s="1707"/>
      <c r="E342" s="1707"/>
      <c r="F342" s="1707"/>
      <c r="G342" s="1707"/>
      <c r="H342" s="1708"/>
      <c r="I342" s="1708"/>
      <c r="J342" s="1709"/>
    </row>
    <row r="343" spans="2:11" ht="14.25" customHeight="1" outlineLevel="1">
      <c r="B343" s="1721" t="s">
        <v>861</v>
      </c>
      <c r="C343" s="1689" t="s">
        <v>850</v>
      </c>
      <c r="D343" s="1689"/>
      <c r="E343" s="1689"/>
      <c r="F343" s="1689" t="s">
        <v>851</v>
      </c>
      <c r="G343" s="1689"/>
      <c r="H343" s="1690"/>
      <c r="I343" s="1690"/>
      <c r="J343" s="1691"/>
    </row>
    <row r="344" spans="2:11" ht="34.5" customHeight="1" outlineLevel="1">
      <c r="B344" s="1721"/>
      <c r="C344" s="157"/>
      <c r="D344" s="378" t="s">
        <v>355</v>
      </c>
      <c r="E344" s="157"/>
      <c r="F344" s="1692"/>
      <c r="G344" s="1692"/>
      <c r="H344" s="1693"/>
      <c r="I344" s="1693"/>
      <c r="J344" s="1694"/>
    </row>
    <row r="345" spans="2:11" ht="34.5" customHeight="1" outlineLevel="1">
      <c r="B345" s="1721"/>
      <c r="C345" s="157"/>
      <c r="D345" s="187" t="s">
        <v>355</v>
      </c>
      <c r="E345" s="157"/>
      <c r="F345" s="1681"/>
      <c r="G345" s="1681"/>
      <c r="H345" s="1682"/>
      <c r="I345" s="1682"/>
      <c r="J345" s="1683"/>
    </row>
    <row r="346" spans="2:11" ht="34.5" customHeight="1" outlineLevel="1">
      <c r="B346" s="1721"/>
      <c r="C346" s="157"/>
      <c r="D346" s="187" t="s">
        <v>355</v>
      </c>
      <c r="E346" s="157"/>
      <c r="F346" s="1681"/>
      <c r="G346" s="1681"/>
      <c r="H346" s="1682"/>
      <c r="I346" s="1682"/>
      <c r="J346" s="1683"/>
    </row>
    <row r="347" spans="2:11" ht="34.5" customHeight="1" outlineLevel="1">
      <c r="B347" s="1721"/>
      <c r="C347" s="157"/>
      <c r="D347" s="187" t="s">
        <v>355</v>
      </c>
      <c r="E347" s="157"/>
      <c r="F347" s="1681"/>
      <c r="G347" s="1681"/>
      <c r="H347" s="1682"/>
      <c r="I347" s="1682"/>
      <c r="J347" s="1683"/>
    </row>
    <row r="348" spans="2:11" ht="34.5" customHeight="1" outlineLevel="1">
      <c r="B348" s="1721"/>
      <c r="C348" s="157"/>
      <c r="D348" s="188" t="s">
        <v>355</v>
      </c>
      <c r="E348" s="157"/>
      <c r="F348" s="1722"/>
      <c r="G348" s="1723"/>
      <c r="H348" s="1724"/>
      <c r="I348" s="1724"/>
      <c r="J348" s="1725"/>
    </row>
    <row r="349" spans="2:11" ht="15" customHeight="1" outlineLevel="1">
      <c r="B349" s="1895" t="s">
        <v>852</v>
      </c>
      <c r="C349" s="1689" t="s">
        <v>850</v>
      </c>
      <c r="D349" s="1689"/>
      <c r="E349" s="1689"/>
      <c r="F349" s="1689" t="s">
        <v>853</v>
      </c>
      <c r="G349" s="1689"/>
      <c r="H349" s="1690"/>
      <c r="I349" s="1690"/>
      <c r="J349" s="1691"/>
    </row>
    <row r="350" spans="2:11" ht="31.5" customHeight="1" outlineLevel="1">
      <c r="B350" s="1667"/>
      <c r="C350" s="158"/>
      <c r="D350" s="189" t="s">
        <v>854</v>
      </c>
      <c r="E350" s="159"/>
      <c r="F350" s="1692"/>
      <c r="G350" s="1692"/>
      <c r="H350" s="1693"/>
      <c r="I350" s="1693"/>
      <c r="J350" s="1694"/>
    </row>
    <row r="351" spans="2:11" ht="31.5" customHeight="1" outlineLevel="1">
      <c r="B351" s="1667"/>
      <c r="C351" s="160"/>
      <c r="D351" s="190" t="s">
        <v>854</v>
      </c>
      <c r="E351" s="161"/>
      <c r="F351" s="1681"/>
      <c r="G351" s="1681"/>
      <c r="H351" s="1682"/>
      <c r="I351" s="1682"/>
      <c r="J351" s="1683"/>
    </row>
    <row r="352" spans="2:11" ht="31.5" customHeight="1" outlineLevel="1">
      <c r="B352" s="1667"/>
      <c r="C352" s="160"/>
      <c r="D352" s="190" t="s">
        <v>854</v>
      </c>
      <c r="E352" s="161"/>
      <c r="F352" s="1681"/>
      <c r="G352" s="1681"/>
      <c r="H352" s="1682"/>
      <c r="I352" s="1682"/>
      <c r="J352" s="1683"/>
    </row>
    <row r="353" spans="1:26" ht="31.5" customHeight="1" outlineLevel="1">
      <c r="B353" s="1667"/>
      <c r="C353" s="160"/>
      <c r="D353" s="190" t="s">
        <v>854</v>
      </c>
      <c r="E353" s="161"/>
      <c r="F353" s="1681"/>
      <c r="G353" s="1681"/>
      <c r="H353" s="1682"/>
      <c r="I353" s="1682"/>
      <c r="J353" s="1683"/>
    </row>
    <row r="354" spans="1:26" ht="31.5" customHeight="1" outlineLevel="1">
      <c r="B354" s="1688"/>
      <c r="C354" s="376"/>
      <c r="D354" s="191" t="s">
        <v>854</v>
      </c>
      <c r="E354" s="162"/>
      <c r="F354" s="1712"/>
      <c r="G354" s="1712"/>
      <c r="H354" s="1713"/>
      <c r="I354" s="1713"/>
      <c r="J354" s="1714"/>
    </row>
    <row r="355" spans="1:26" ht="15" customHeight="1" outlineLevel="1">
      <c r="B355" s="1666" t="s">
        <v>855</v>
      </c>
      <c r="C355" s="1669" t="s">
        <v>856</v>
      </c>
      <c r="D355" s="1670"/>
      <c r="E355" s="1671"/>
      <c r="F355" s="1848" t="s">
        <v>857</v>
      </c>
      <c r="G355" s="1849"/>
      <c r="H355" s="1849"/>
      <c r="I355" s="1849"/>
      <c r="J355" s="1850"/>
    </row>
    <row r="356" spans="1:26" ht="30" customHeight="1" outlineLevel="1">
      <c r="B356" s="1667"/>
      <c r="C356" s="160"/>
      <c r="D356" s="190" t="s">
        <v>854</v>
      </c>
      <c r="E356" s="157"/>
      <c r="F356" s="1851"/>
      <c r="G356" s="1851"/>
      <c r="H356" s="1852"/>
      <c r="I356" s="1852"/>
      <c r="J356" s="1853"/>
    </row>
    <row r="357" spans="1:26" ht="30" customHeight="1" outlineLevel="1">
      <c r="B357" s="1667"/>
      <c r="C357" s="160"/>
      <c r="D357" s="190" t="s">
        <v>854</v>
      </c>
      <c r="E357" s="157"/>
      <c r="F357" s="1681"/>
      <c r="G357" s="1681"/>
      <c r="H357" s="1682"/>
      <c r="I357" s="1682"/>
      <c r="J357" s="1683"/>
    </row>
    <row r="358" spans="1:26" ht="30" customHeight="1" outlineLevel="1">
      <c r="B358" s="1667"/>
      <c r="C358" s="160"/>
      <c r="D358" s="190" t="s">
        <v>854</v>
      </c>
      <c r="E358" s="157"/>
      <c r="F358" s="1681"/>
      <c r="G358" s="1681"/>
      <c r="H358" s="1682"/>
      <c r="I358" s="1682"/>
      <c r="J358" s="1683"/>
    </row>
    <row r="359" spans="1:26" ht="30" customHeight="1" outlineLevel="1" thickBot="1">
      <c r="B359" s="1668"/>
      <c r="C359" s="163"/>
      <c r="D359" s="192" t="s">
        <v>854</v>
      </c>
      <c r="E359" s="164"/>
      <c r="F359" s="1684"/>
      <c r="G359" s="1684"/>
      <c r="H359" s="1685"/>
      <c r="I359" s="1685"/>
      <c r="J359" s="1686"/>
    </row>
    <row r="360" spans="1:26" s="184" customFormat="1" ht="18.75" customHeight="1" outlineLevel="1" thickBot="1">
      <c r="A360" s="180"/>
      <c r="B360" s="193"/>
      <c r="C360" s="180"/>
      <c r="D360" s="180"/>
      <c r="E360" s="180"/>
      <c r="F360" s="180"/>
      <c r="G360" s="181"/>
      <c r="H360" s="181"/>
      <c r="I360" s="181"/>
      <c r="J360" s="181"/>
      <c r="K360" s="181"/>
      <c r="L360" s="181"/>
      <c r="M360" s="182"/>
      <c r="N360" s="1776"/>
      <c r="O360" s="1776"/>
      <c r="P360" s="1776"/>
      <c r="Q360" s="1776"/>
      <c r="R360" s="183"/>
      <c r="V360" s="182"/>
      <c r="W360" s="182"/>
      <c r="X360" s="182"/>
      <c r="Y360" s="182"/>
      <c r="Z360" s="183"/>
    </row>
    <row r="361" spans="1:26" ht="18.75" customHeight="1" outlineLevel="1">
      <c r="B361" s="1710" t="s">
        <v>858</v>
      </c>
      <c r="C361" s="1780"/>
      <c r="D361" s="1781"/>
      <c r="E361" s="1781"/>
      <c r="F361" s="1781"/>
      <c r="G361" s="1781"/>
      <c r="H361" s="1781"/>
      <c r="I361" s="1781"/>
      <c r="J361" s="1782"/>
    </row>
    <row r="362" spans="1:26" ht="18.75" customHeight="1" outlineLevel="1">
      <c r="B362" s="1696"/>
      <c r="C362" s="1701"/>
      <c r="D362" s="1702"/>
      <c r="E362" s="1702"/>
      <c r="F362" s="1702"/>
      <c r="G362" s="1702"/>
      <c r="H362" s="1702"/>
      <c r="I362" s="1702"/>
      <c r="J362" s="1703"/>
    </row>
    <row r="363" spans="1:26" ht="18.75" customHeight="1" outlineLevel="1">
      <c r="B363" s="1711"/>
      <c r="C363" s="1783"/>
      <c r="D363" s="1784"/>
      <c r="E363" s="1784"/>
      <c r="F363" s="1784"/>
      <c r="G363" s="1784"/>
      <c r="H363" s="1784"/>
      <c r="I363" s="1784"/>
      <c r="J363" s="1785"/>
    </row>
    <row r="364" spans="1:26" ht="18.75" customHeight="1" outlineLevel="1">
      <c r="B364" s="1695" t="s">
        <v>859</v>
      </c>
      <c r="C364" s="1698"/>
      <c r="D364" s="1699"/>
      <c r="E364" s="1699"/>
      <c r="F364" s="1699"/>
      <c r="G364" s="1699"/>
      <c r="H364" s="1699"/>
      <c r="I364" s="1699"/>
      <c r="J364" s="1700"/>
    </row>
    <row r="365" spans="1:26" ht="18.75" customHeight="1" outlineLevel="1">
      <c r="B365" s="1696"/>
      <c r="C365" s="1701"/>
      <c r="D365" s="1702"/>
      <c r="E365" s="1702"/>
      <c r="F365" s="1702"/>
      <c r="G365" s="1702"/>
      <c r="H365" s="1702"/>
      <c r="I365" s="1702"/>
      <c r="J365" s="1703"/>
    </row>
    <row r="366" spans="1:26" ht="18.75" customHeight="1" outlineLevel="1" thickBot="1">
      <c r="B366" s="1697"/>
      <c r="C366" s="1704"/>
      <c r="D366" s="1705"/>
      <c r="E366" s="1705"/>
      <c r="F366" s="1705"/>
      <c r="G366" s="1705"/>
      <c r="H366" s="1705"/>
      <c r="I366" s="1705"/>
      <c r="J366" s="1706"/>
    </row>
    <row r="367" spans="1:26" ht="18.75" customHeight="1" outlineLevel="1" thickBot="1">
      <c r="B367" s="194"/>
      <c r="C367" s="195"/>
      <c r="D367" s="195"/>
      <c r="E367" s="195"/>
      <c r="F367" s="195"/>
      <c r="G367" s="195"/>
      <c r="H367" s="195"/>
      <c r="I367" s="195"/>
      <c r="J367" s="195"/>
    </row>
    <row r="368" spans="1:26" ht="18.75" customHeight="1" outlineLevel="1">
      <c r="B368" s="196" t="s">
        <v>860</v>
      </c>
      <c r="C368" s="197"/>
      <c r="D368" s="197"/>
      <c r="E368" s="197"/>
      <c r="F368" s="198"/>
      <c r="G368" s="198"/>
      <c r="H368" s="198"/>
      <c r="I368" s="198"/>
      <c r="J368" s="199"/>
    </row>
    <row r="369" spans="2:10" ht="18.75" customHeight="1" outlineLevel="1">
      <c r="B369" s="1657"/>
      <c r="C369" s="1658"/>
      <c r="D369" s="1658"/>
      <c r="E369" s="1658"/>
      <c r="F369" s="1658"/>
      <c r="G369" s="1658"/>
      <c r="H369" s="1658"/>
      <c r="I369" s="1658"/>
      <c r="J369" s="1659"/>
    </row>
    <row r="370" spans="2:10" ht="12" customHeight="1" outlineLevel="1" thickBot="1">
      <c r="B370" s="220"/>
      <c r="C370" s="200"/>
      <c r="D370" s="200"/>
      <c r="E370" s="200"/>
      <c r="F370" s="200"/>
      <c r="G370" s="200"/>
      <c r="H370" s="200"/>
      <c r="I370" s="200"/>
      <c r="J370" s="201"/>
    </row>
    <row r="371" spans="2:10" ht="17.25" customHeight="1"/>
    <row r="373" spans="2:10" ht="33.75" customHeight="1">
      <c r="B373" s="202" t="s">
        <v>844</v>
      </c>
      <c r="C373" s="1663">
        <f>個票ｰ2010!B246</f>
        <v>0</v>
      </c>
      <c r="D373" s="1904"/>
      <c r="E373" s="1904"/>
      <c r="F373" s="1665"/>
      <c r="G373" s="203" t="s">
        <v>845</v>
      </c>
      <c r="H373" s="1660">
        <v>19</v>
      </c>
      <c r="I373" s="1905"/>
      <c r="J373" s="1662"/>
    </row>
    <row r="374" spans="2:10" ht="30" customHeight="1" outlineLevel="1">
      <c r="B374" s="218" t="s">
        <v>848</v>
      </c>
      <c r="C374" s="1707"/>
      <c r="D374" s="1707"/>
      <c r="E374" s="1707"/>
      <c r="F374" s="1707"/>
      <c r="G374" s="1707"/>
      <c r="H374" s="1708"/>
      <c r="I374" s="1708"/>
      <c r="J374" s="1709"/>
    </row>
    <row r="375" spans="2:10" ht="14.25" customHeight="1" outlineLevel="1">
      <c r="B375" s="1721" t="s">
        <v>861</v>
      </c>
      <c r="C375" s="1689" t="s">
        <v>850</v>
      </c>
      <c r="D375" s="1689"/>
      <c r="E375" s="1689"/>
      <c r="F375" s="1689" t="s">
        <v>851</v>
      </c>
      <c r="G375" s="1689"/>
      <c r="H375" s="1690"/>
      <c r="I375" s="1690"/>
      <c r="J375" s="1691"/>
    </row>
    <row r="376" spans="2:10" ht="34.5" customHeight="1" outlineLevel="1">
      <c r="B376" s="1721"/>
      <c r="C376" s="157"/>
      <c r="D376" s="378" t="s">
        <v>355</v>
      </c>
      <c r="E376" s="157"/>
      <c r="F376" s="1692"/>
      <c r="G376" s="1692"/>
      <c r="H376" s="1693"/>
      <c r="I376" s="1693"/>
      <c r="J376" s="1694"/>
    </row>
    <row r="377" spans="2:10" ht="34.5" customHeight="1" outlineLevel="1">
      <c r="B377" s="1721"/>
      <c r="C377" s="157"/>
      <c r="D377" s="187" t="s">
        <v>355</v>
      </c>
      <c r="E377" s="157"/>
      <c r="F377" s="1681"/>
      <c r="G377" s="1681"/>
      <c r="H377" s="1682"/>
      <c r="I377" s="1682"/>
      <c r="J377" s="1683"/>
    </row>
    <row r="378" spans="2:10" ht="34.5" customHeight="1" outlineLevel="1">
      <c r="B378" s="1721"/>
      <c r="C378" s="157"/>
      <c r="D378" s="187" t="s">
        <v>355</v>
      </c>
      <c r="E378" s="157"/>
      <c r="F378" s="1681"/>
      <c r="G378" s="1681"/>
      <c r="H378" s="1682"/>
      <c r="I378" s="1682"/>
      <c r="J378" s="1683"/>
    </row>
    <row r="379" spans="2:10" ht="34.5" customHeight="1" outlineLevel="1">
      <c r="B379" s="1721"/>
      <c r="C379" s="157"/>
      <c r="D379" s="187" t="s">
        <v>355</v>
      </c>
      <c r="E379" s="157"/>
      <c r="F379" s="1681"/>
      <c r="G379" s="1681"/>
      <c r="H379" s="1682"/>
      <c r="I379" s="1682"/>
      <c r="J379" s="1683"/>
    </row>
    <row r="380" spans="2:10" ht="34.5" customHeight="1" outlineLevel="1">
      <c r="B380" s="1721"/>
      <c r="C380" s="157"/>
      <c r="D380" s="188" t="s">
        <v>355</v>
      </c>
      <c r="E380" s="157"/>
      <c r="F380" s="1722"/>
      <c r="G380" s="1723"/>
      <c r="H380" s="1724"/>
      <c r="I380" s="1724"/>
      <c r="J380" s="1725"/>
    </row>
    <row r="381" spans="2:10" ht="15" customHeight="1" outlineLevel="1">
      <c r="B381" s="1895" t="s">
        <v>852</v>
      </c>
      <c r="C381" s="1689" t="s">
        <v>850</v>
      </c>
      <c r="D381" s="1689"/>
      <c r="E381" s="1689"/>
      <c r="F381" s="1689" t="s">
        <v>853</v>
      </c>
      <c r="G381" s="1689"/>
      <c r="H381" s="1690"/>
      <c r="I381" s="1690"/>
      <c r="J381" s="1691"/>
    </row>
    <row r="382" spans="2:10" ht="31.5" customHeight="1" outlineLevel="1">
      <c r="B382" s="1667"/>
      <c r="C382" s="158"/>
      <c r="D382" s="189" t="s">
        <v>854</v>
      </c>
      <c r="E382" s="159"/>
      <c r="F382" s="1692"/>
      <c r="G382" s="1692"/>
      <c r="H382" s="1693"/>
      <c r="I382" s="1693"/>
      <c r="J382" s="1694"/>
    </row>
    <row r="383" spans="2:10" ht="31.5" customHeight="1" outlineLevel="1">
      <c r="B383" s="1667"/>
      <c r="C383" s="160"/>
      <c r="D383" s="190" t="s">
        <v>854</v>
      </c>
      <c r="E383" s="161"/>
      <c r="F383" s="1681"/>
      <c r="G383" s="1681"/>
      <c r="H383" s="1682"/>
      <c r="I383" s="1682"/>
      <c r="J383" s="1683"/>
    </row>
    <row r="384" spans="2:10" ht="31.5" customHeight="1" outlineLevel="1">
      <c r="B384" s="1667"/>
      <c r="C384" s="160"/>
      <c r="D384" s="190" t="s">
        <v>854</v>
      </c>
      <c r="E384" s="161"/>
      <c r="F384" s="1681"/>
      <c r="G384" s="1681"/>
      <c r="H384" s="1682"/>
      <c r="I384" s="1682"/>
      <c r="J384" s="1683"/>
    </row>
    <row r="385" spans="1:26" ht="31.5" customHeight="1" outlineLevel="1">
      <c r="B385" s="1667"/>
      <c r="C385" s="160"/>
      <c r="D385" s="190" t="s">
        <v>854</v>
      </c>
      <c r="E385" s="161"/>
      <c r="F385" s="1681"/>
      <c r="G385" s="1681"/>
      <c r="H385" s="1682"/>
      <c r="I385" s="1682"/>
      <c r="J385" s="1683"/>
    </row>
    <row r="386" spans="1:26" ht="31.5" customHeight="1" outlineLevel="1">
      <c r="B386" s="1688"/>
      <c r="C386" s="376"/>
      <c r="D386" s="191" t="s">
        <v>854</v>
      </c>
      <c r="E386" s="162"/>
      <c r="F386" s="1712"/>
      <c r="G386" s="1712"/>
      <c r="H386" s="1713"/>
      <c r="I386" s="1713"/>
      <c r="J386" s="1714"/>
    </row>
    <row r="387" spans="1:26" ht="15" customHeight="1" outlineLevel="1">
      <c r="B387" s="1666" t="s">
        <v>855</v>
      </c>
      <c r="C387" s="1669" t="s">
        <v>856</v>
      </c>
      <c r="D387" s="1670"/>
      <c r="E387" s="1671"/>
      <c r="F387" s="1848" t="s">
        <v>857</v>
      </c>
      <c r="G387" s="1849"/>
      <c r="H387" s="1849"/>
      <c r="I387" s="1849"/>
      <c r="J387" s="1850"/>
    </row>
    <row r="388" spans="1:26" ht="30" customHeight="1" outlineLevel="1">
      <c r="B388" s="1667"/>
      <c r="C388" s="160"/>
      <c r="D388" s="190" t="s">
        <v>854</v>
      </c>
      <c r="E388" s="157"/>
      <c r="F388" s="1851"/>
      <c r="G388" s="1851"/>
      <c r="H388" s="1852"/>
      <c r="I388" s="1852"/>
      <c r="J388" s="1853"/>
    </row>
    <row r="389" spans="1:26" ht="30" customHeight="1" outlineLevel="1">
      <c r="B389" s="1667"/>
      <c r="C389" s="160"/>
      <c r="D389" s="190" t="s">
        <v>854</v>
      </c>
      <c r="E389" s="157"/>
      <c r="F389" s="1681"/>
      <c r="G389" s="1681"/>
      <c r="H389" s="1682"/>
      <c r="I389" s="1682"/>
      <c r="J389" s="1683"/>
    </row>
    <row r="390" spans="1:26" ht="30" customHeight="1" outlineLevel="1">
      <c r="B390" s="1667"/>
      <c r="C390" s="160"/>
      <c r="D390" s="190" t="s">
        <v>854</v>
      </c>
      <c r="E390" s="157"/>
      <c r="F390" s="1681"/>
      <c r="G390" s="1681"/>
      <c r="H390" s="1682"/>
      <c r="I390" s="1682"/>
      <c r="J390" s="1683"/>
    </row>
    <row r="391" spans="1:26" ht="30" customHeight="1" outlineLevel="1" thickBot="1">
      <c r="B391" s="1668"/>
      <c r="C391" s="163"/>
      <c r="D391" s="192" t="s">
        <v>854</v>
      </c>
      <c r="E391" s="164"/>
      <c r="F391" s="1684"/>
      <c r="G391" s="1684"/>
      <c r="H391" s="1685"/>
      <c r="I391" s="1685"/>
      <c r="J391" s="1686"/>
    </row>
    <row r="392" spans="1:26" s="184" customFormat="1" ht="18.75" customHeight="1" outlineLevel="1" thickBot="1">
      <c r="A392" s="180"/>
      <c r="B392" s="193"/>
      <c r="C392" s="180"/>
      <c r="D392" s="180"/>
      <c r="E392" s="180"/>
      <c r="F392" s="180"/>
      <c r="G392" s="181"/>
      <c r="H392" s="181"/>
      <c r="I392" s="181"/>
      <c r="J392" s="181"/>
      <c r="K392" s="181"/>
      <c r="L392" s="181"/>
      <c r="M392" s="182"/>
      <c r="N392" s="1776"/>
      <c r="O392" s="1776"/>
      <c r="P392" s="1776"/>
      <c r="Q392" s="1776"/>
      <c r="R392" s="183"/>
      <c r="V392" s="182"/>
      <c r="W392" s="182"/>
      <c r="X392" s="182"/>
      <c r="Y392" s="182"/>
      <c r="Z392" s="183"/>
    </row>
    <row r="393" spans="1:26" ht="18.75" customHeight="1" outlineLevel="1">
      <c r="B393" s="1710" t="s">
        <v>858</v>
      </c>
      <c r="C393" s="1780"/>
      <c r="D393" s="1781"/>
      <c r="E393" s="1781"/>
      <c r="F393" s="1781"/>
      <c r="G393" s="1781"/>
      <c r="H393" s="1781"/>
      <c r="I393" s="1781"/>
      <c r="J393" s="1782"/>
    </row>
    <row r="394" spans="1:26" ht="18.75" customHeight="1" outlineLevel="1">
      <c r="B394" s="1696"/>
      <c r="C394" s="1701"/>
      <c r="D394" s="1702"/>
      <c r="E394" s="1702"/>
      <c r="F394" s="1702"/>
      <c r="G394" s="1702"/>
      <c r="H394" s="1702"/>
      <c r="I394" s="1702"/>
      <c r="J394" s="1703"/>
    </row>
    <row r="395" spans="1:26" ht="18.75" customHeight="1" outlineLevel="1">
      <c r="B395" s="1711"/>
      <c r="C395" s="1783"/>
      <c r="D395" s="1784"/>
      <c r="E395" s="1784"/>
      <c r="F395" s="1784"/>
      <c r="G395" s="1784"/>
      <c r="H395" s="1784"/>
      <c r="I395" s="1784"/>
      <c r="J395" s="1785"/>
    </row>
    <row r="396" spans="1:26" ht="18.75" customHeight="1" outlineLevel="1">
      <c r="B396" s="1695" t="s">
        <v>859</v>
      </c>
      <c r="C396" s="1698"/>
      <c r="D396" s="1699"/>
      <c r="E396" s="1699"/>
      <c r="F396" s="1699"/>
      <c r="G396" s="1699"/>
      <c r="H396" s="1699"/>
      <c r="I396" s="1699"/>
      <c r="J396" s="1700"/>
    </row>
    <row r="397" spans="1:26" ht="18.75" customHeight="1" outlineLevel="1">
      <c r="B397" s="1696"/>
      <c r="C397" s="1701"/>
      <c r="D397" s="1702"/>
      <c r="E397" s="1702"/>
      <c r="F397" s="1702"/>
      <c r="G397" s="1702"/>
      <c r="H397" s="1702"/>
      <c r="I397" s="1702"/>
      <c r="J397" s="1703"/>
    </row>
    <row r="398" spans="1:26" ht="18.75" customHeight="1" outlineLevel="1" thickBot="1">
      <c r="B398" s="1697"/>
      <c r="C398" s="1704"/>
      <c r="D398" s="1705"/>
      <c r="E398" s="1705"/>
      <c r="F398" s="1705"/>
      <c r="G398" s="1705"/>
      <c r="H398" s="1705"/>
      <c r="I398" s="1705"/>
      <c r="J398" s="1706"/>
    </row>
    <row r="399" spans="1:26" ht="18.75" customHeight="1" outlineLevel="1" thickBot="1">
      <c r="B399" s="194"/>
      <c r="C399" s="195"/>
      <c r="D399" s="195"/>
      <c r="E399" s="195"/>
      <c r="F399" s="195"/>
      <c r="G399" s="195"/>
      <c r="H399" s="195"/>
      <c r="I399" s="195"/>
      <c r="J399" s="195"/>
    </row>
    <row r="400" spans="1:26" ht="18.75" customHeight="1" outlineLevel="1">
      <c r="B400" s="196" t="s">
        <v>860</v>
      </c>
      <c r="C400" s="197"/>
      <c r="D400" s="197"/>
      <c r="E400" s="197"/>
      <c r="F400" s="198"/>
      <c r="G400" s="198"/>
      <c r="H400" s="198"/>
      <c r="I400" s="198"/>
      <c r="J400" s="199"/>
    </row>
    <row r="401" spans="2:10" ht="18.75" customHeight="1" outlineLevel="1">
      <c r="B401" s="1657"/>
      <c r="C401" s="1658"/>
      <c r="D401" s="1658"/>
      <c r="E401" s="1658"/>
      <c r="F401" s="1658"/>
      <c r="G401" s="1658"/>
      <c r="H401" s="1658"/>
      <c r="I401" s="1658"/>
      <c r="J401" s="1659"/>
    </row>
    <row r="402" spans="2:10" ht="12" customHeight="1" outlineLevel="1" thickBot="1">
      <c r="B402" s="220"/>
      <c r="C402" s="200"/>
      <c r="D402" s="200"/>
      <c r="E402" s="200"/>
      <c r="F402" s="200"/>
      <c r="G402" s="200"/>
      <c r="H402" s="200"/>
      <c r="I402" s="200"/>
      <c r="J402" s="201"/>
    </row>
    <row r="405" spans="2:10" ht="33" customHeight="1">
      <c r="B405" s="202" t="s">
        <v>844</v>
      </c>
      <c r="C405" s="1663">
        <f>個票ｰ2010!B247</f>
        <v>0</v>
      </c>
      <c r="D405" s="1904"/>
      <c r="E405" s="1904"/>
      <c r="F405" s="1665"/>
      <c r="G405" s="203" t="s">
        <v>845</v>
      </c>
      <c r="H405" s="1660">
        <v>20</v>
      </c>
      <c r="I405" s="1905"/>
      <c r="J405" s="1662"/>
    </row>
    <row r="406" spans="2:10" ht="30" customHeight="1" outlineLevel="1">
      <c r="B406" s="218" t="s">
        <v>848</v>
      </c>
      <c r="C406" s="1707"/>
      <c r="D406" s="1707"/>
      <c r="E406" s="1707"/>
      <c r="F406" s="1707"/>
      <c r="G406" s="1707"/>
      <c r="H406" s="1708"/>
      <c r="I406" s="1708"/>
      <c r="J406" s="1709"/>
    </row>
    <row r="407" spans="2:10" ht="14.25" customHeight="1" outlineLevel="1">
      <c r="B407" s="1721" t="s">
        <v>861</v>
      </c>
      <c r="C407" s="1689" t="s">
        <v>850</v>
      </c>
      <c r="D407" s="1689"/>
      <c r="E407" s="1689"/>
      <c r="F407" s="1689" t="s">
        <v>851</v>
      </c>
      <c r="G407" s="1689"/>
      <c r="H407" s="1690"/>
      <c r="I407" s="1690"/>
      <c r="J407" s="1691"/>
    </row>
    <row r="408" spans="2:10" ht="34.5" customHeight="1" outlineLevel="1">
      <c r="B408" s="1721"/>
      <c r="C408" s="157"/>
      <c r="D408" s="378" t="s">
        <v>355</v>
      </c>
      <c r="E408" s="157"/>
      <c r="F408" s="1692"/>
      <c r="G408" s="1692"/>
      <c r="H408" s="1693"/>
      <c r="I408" s="1693"/>
      <c r="J408" s="1694"/>
    </row>
    <row r="409" spans="2:10" ht="34.5" customHeight="1" outlineLevel="1">
      <c r="B409" s="1721"/>
      <c r="C409" s="157"/>
      <c r="D409" s="187" t="s">
        <v>355</v>
      </c>
      <c r="E409" s="157"/>
      <c r="F409" s="1681"/>
      <c r="G409" s="1681"/>
      <c r="H409" s="1682"/>
      <c r="I409" s="1682"/>
      <c r="J409" s="1683"/>
    </row>
    <row r="410" spans="2:10" ht="34.5" customHeight="1" outlineLevel="1">
      <c r="B410" s="1721"/>
      <c r="C410" s="157"/>
      <c r="D410" s="187" t="s">
        <v>355</v>
      </c>
      <c r="E410" s="157"/>
      <c r="F410" s="1681"/>
      <c r="G410" s="1681"/>
      <c r="H410" s="1682"/>
      <c r="I410" s="1682"/>
      <c r="J410" s="1683"/>
    </row>
    <row r="411" spans="2:10" ht="34.5" customHeight="1" outlineLevel="1">
      <c r="B411" s="1721"/>
      <c r="C411" s="157"/>
      <c r="D411" s="187" t="s">
        <v>355</v>
      </c>
      <c r="E411" s="157"/>
      <c r="F411" s="1681"/>
      <c r="G411" s="1681"/>
      <c r="H411" s="1682"/>
      <c r="I411" s="1682"/>
      <c r="J411" s="1683"/>
    </row>
    <row r="412" spans="2:10" ht="34.5" customHeight="1" outlineLevel="1">
      <c r="B412" s="1721"/>
      <c r="C412" s="157"/>
      <c r="D412" s="188" t="s">
        <v>355</v>
      </c>
      <c r="E412" s="157"/>
      <c r="F412" s="1722"/>
      <c r="G412" s="1723"/>
      <c r="H412" s="1724"/>
      <c r="I412" s="1724"/>
      <c r="J412" s="1725"/>
    </row>
    <row r="413" spans="2:10" ht="15" customHeight="1" outlineLevel="1">
      <c r="B413" s="1895" t="s">
        <v>852</v>
      </c>
      <c r="C413" s="1689" t="s">
        <v>850</v>
      </c>
      <c r="D413" s="1689"/>
      <c r="E413" s="1689"/>
      <c r="F413" s="1689" t="s">
        <v>853</v>
      </c>
      <c r="G413" s="1689"/>
      <c r="H413" s="1690"/>
      <c r="I413" s="1690"/>
      <c r="J413" s="1691"/>
    </row>
    <row r="414" spans="2:10" ht="31.5" customHeight="1" outlineLevel="1">
      <c r="B414" s="1667"/>
      <c r="C414" s="158"/>
      <c r="D414" s="189" t="s">
        <v>854</v>
      </c>
      <c r="E414" s="159"/>
      <c r="F414" s="1692"/>
      <c r="G414" s="1692"/>
      <c r="H414" s="1693"/>
      <c r="I414" s="1693"/>
      <c r="J414" s="1694"/>
    </row>
    <row r="415" spans="2:10" ht="31.5" customHeight="1" outlineLevel="1">
      <c r="B415" s="1667"/>
      <c r="C415" s="160"/>
      <c r="D415" s="190" t="s">
        <v>854</v>
      </c>
      <c r="E415" s="161"/>
      <c r="F415" s="1681"/>
      <c r="G415" s="1681"/>
      <c r="H415" s="1682"/>
      <c r="I415" s="1682"/>
      <c r="J415" s="1683"/>
    </row>
    <row r="416" spans="2:10" ht="31.5" customHeight="1" outlineLevel="1">
      <c r="B416" s="1667"/>
      <c r="C416" s="160"/>
      <c r="D416" s="190" t="s">
        <v>854</v>
      </c>
      <c r="E416" s="161"/>
      <c r="F416" s="1681"/>
      <c r="G416" s="1681"/>
      <c r="H416" s="1682"/>
      <c r="I416" s="1682"/>
      <c r="J416" s="1683"/>
    </row>
    <row r="417" spans="1:26" ht="31.5" customHeight="1" outlineLevel="1">
      <c r="B417" s="1667"/>
      <c r="C417" s="160"/>
      <c r="D417" s="190" t="s">
        <v>854</v>
      </c>
      <c r="E417" s="161"/>
      <c r="F417" s="1681"/>
      <c r="G417" s="1681"/>
      <c r="H417" s="1682"/>
      <c r="I417" s="1682"/>
      <c r="J417" s="1683"/>
    </row>
    <row r="418" spans="1:26" ht="31.5" customHeight="1" outlineLevel="1">
      <c r="B418" s="1688"/>
      <c r="C418" s="376"/>
      <c r="D418" s="191" t="s">
        <v>854</v>
      </c>
      <c r="E418" s="162"/>
      <c r="F418" s="1712"/>
      <c r="G418" s="1712"/>
      <c r="H418" s="1713"/>
      <c r="I418" s="1713"/>
      <c r="J418" s="1714"/>
    </row>
    <row r="419" spans="1:26" ht="15" customHeight="1" outlineLevel="1">
      <c r="B419" s="1666" t="s">
        <v>855</v>
      </c>
      <c r="C419" s="1669" t="s">
        <v>856</v>
      </c>
      <c r="D419" s="1670"/>
      <c r="E419" s="1671"/>
      <c r="F419" s="1848" t="s">
        <v>857</v>
      </c>
      <c r="G419" s="1849"/>
      <c r="H419" s="1849"/>
      <c r="I419" s="1849"/>
      <c r="J419" s="1850"/>
    </row>
    <row r="420" spans="1:26" ht="30" customHeight="1" outlineLevel="1">
      <c r="B420" s="1667"/>
      <c r="C420" s="160"/>
      <c r="D420" s="190" t="s">
        <v>854</v>
      </c>
      <c r="E420" s="157"/>
      <c r="F420" s="1851"/>
      <c r="G420" s="1851"/>
      <c r="H420" s="1852"/>
      <c r="I420" s="1852"/>
      <c r="J420" s="1853"/>
    </row>
    <row r="421" spans="1:26" ht="30" customHeight="1" outlineLevel="1">
      <c r="B421" s="1667"/>
      <c r="C421" s="160"/>
      <c r="D421" s="190" t="s">
        <v>854</v>
      </c>
      <c r="E421" s="157"/>
      <c r="F421" s="1681"/>
      <c r="G421" s="1681"/>
      <c r="H421" s="1682"/>
      <c r="I421" s="1682"/>
      <c r="J421" s="1683"/>
    </row>
    <row r="422" spans="1:26" ht="30" customHeight="1" outlineLevel="1">
      <c r="B422" s="1667"/>
      <c r="C422" s="160"/>
      <c r="D422" s="190" t="s">
        <v>854</v>
      </c>
      <c r="E422" s="157"/>
      <c r="F422" s="1681"/>
      <c r="G422" s="1681"/>
      <c r="H422" s="1682"/>
      <c r="I422" s="1682"/>
      <c r="J422" s="1683"/>
    </row>
    <row r="423" spans="1:26" ht="30" customHeight="1" outlineLevel="1" thickBot="1">
      <c r="B423" s="1668"/>
      <c r="C423" s="163"/>
      <c r="D423" s="192" t="s">
        <v>854</v>
      </c>
      <c r="E423" s="164"/>
      <c r="F423" s="1684"/>
      <c r="G423" s="1684"/>
      <c r="H423" s="1685"/>
      <c r="I423" s="1685"/>
      <c r="J423" s="1686"/>
    </row>
    <row r="424" spans="1:26" s="184" customFormat="1" ht="18.75" customHeight="1" outlineLevel="1" thickBot="1">
      <c r="A424" s="180"/>
      <c r="B424" s="193"/>
      <c r="C424" s="180"/>
      <c r="D424" s="180"/>
      <c r="E424" s="180"/>
      <c r="F424" s="180"/>
      <c r="G424" s="181"/>
      <c r="H424" s="181"/>
      <c r="I424" s="181"/>
      <c r="J424" s="181"/>
      <c r="K424" s="181"/>
      <c r="L424" s="181"/>
      <c r="M424" s="182"/>
      <c r="N424" s="1776"/>
      <c r="O424" s="1776"/>
      <c r="P424" s="1776"/>
      <c r="Q424" s="1776"/>
      <c r="R424" s="183"/>
      <c r="V424" s="182"/>
      <c r="W424" s="182"/>
      <c r="X424" s="182"/>
      <c r="Y424" s="182"/>
      <c r="Z424" s="183"/>
    </row>
    <row r="425" spans="1:26" ht="18.75" customHeight="1" outlineLevel="1">
      <c r="B425" s="1710" t="s">
        <v>858</v>
      </c>
      <c r="C425" s="1780"/>
      <c r="D425" s="1781"/>
      <c r="E425" s="1781"/>
      <c r="F425" s="1781"/>
      <c r="G425" s="1781"/>
      <c r="H425" s="1781"/>
      <c r="I425" s="1781"/>
      <c r="J425" s="1782"/>
    </row>
    <row r="426" spans="1:26" ht="18.75" customHeight="1" outlineLevel="1">
      <c r="B426" s="1696"/>
      <c r="C426" s="1701"/>
      <c r="D426" s="1702"/>
      <c r="E426" s="1702"/>
      <c r="F426" s="1702"/>
      <c r="G426" s="1702"/>
      <c r="H426" s="1702"/>
      <c r="I426" s="1702"/>
      <c r="J426" s="1703"/>
    </row>
    <row r="427" spans="1:26" ht="18.75" customHeight="1" outlineLevel="1">
      <c r="B427" s="1711"/>
      <c r="C427" s="1783"/>
      <c r="D427" s="1784"/>
      <c r="E427" s="1784"/>
      <c r="F427" s="1784"/>
      <c r="G427" s="1784"/>
      <c r="H427" s="1784"/>
      <c r="I427" s="1784"/>
      <c r="J427" s="1785"/>
    </row>
    <row r="428" spans="1:26" ht="18.75" customHeight="1" outlineLevel="1">
      <c r="B428" s="1695" t="s">
        <v>859</v>
      </c>
      <c r="C428" s="1698"/>
      <c r="D428" s="1699"/>
      <c r="E428" s="1699"/>
      <c r="F428" s="1699"/>
      <c r="G428" s="1699"/>
      <c r="H428" s="1699"/>
      <c r="I428" s="1699"/>
      <c r="J428" s="1700"/>
    </row>
    <row r="429" spans="1:26" ht="18.75" customHeight="1" outlineLevel="1">
      <c r="B429" s="1696"/>
      <c r="C429" s="1701"/>
      <c r="D429" s="1702"/>
      <c r="E429" s="1702"/>
      <c r="F429" s="1702"/>
      <c r="G429" s="1702"/>
      <c r="H429" s="1702"/>
      <c r="I429" s="1702"/>
      <c r="J429" s="1703"/>
    </row>
    <row r="430" spans="1:26" ht="18.75" customHeight="1" outlineLevel="1" thickBot="1">
      <c r="B430" s="1697"/>
      <c r="C430" s="1704"/>
      <c r="D430" s="1705"/>
      <c r="E430" s="1705"/>
      <c r="F430" s="1705"/>
      <c r="G430" s="1705"/>
      <c r="H430" s="1705"/>
      <c r="I430" s="1705"/>
      <c r="J430" s="1706"/>
    </row>
    <row r="431" spans="1:26" ht="18.75" customHeight="1" outlineLevel="1" thickBot="1">
      <c r="B431" s="194"/>
      <c r="C431" s="195"/>
      <c r="D431" s="195"/>
      <c r="E431" s="195"/>
      <c r="F431" s="195"/>
      <c r="G431" s="195"/>
      <c r="H431" s="195"/>
      <c r="I431" s="195"/>
      <c r="J431" s="195"/>
    </row>
    <row r="432" spans="1:26" ht="18.75" customHeight="1" outlineLevel="1">
      <c r="B432" s="196" t="s">
        <v>860</v>
      </c>
      <c r="C432" s="197"/>
      <c r="D432" s="197"/>
      <c r="E432" s="197"/>
      <c r="F432" s="198"/>
      <c r="G432" s="198"/>
      <c r="H432" s="198"/>
      <c r="I432" s="198"/>
      <c r="J432" s="199"/>
    </row>
    <row r="433" spans="2:10" ht="18.75" customHeight="1" outlineLevel="1">
      <c r="B433" s="1657"/>
      <c r="C433" s="1658"/>
      <c r="D433" s="1658"/>
      <c r="E433" s="1658"/>
      <c r="F433" s="1658"/>
      <c r="G433" s="1658"/>
      <c r="H433" s="1658"/>
      <c r="I433" s="1658"/>
      <c r="J433" s="1659"/>
    </row>
    <row r="434" spans="2:10" ht="12" customHeight="1" outlineLevel="1" thickBot="1">
      <c r="B434" s="220"/>
      <c r="C434" s="200"/>
      <c r="D434" s="200"/>
      <c r="E434" s="200"/>
      <c r="F434" s="200"/>
      <c r="G434" s="200"/>
      <c r="H434" s="200"/>
      <c r="I434" s="200"/>
      <c r="J434" s="201"/>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4" priority="7"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6" operator="equal">
      <formula>0</formula>
    </cfRule>
  </conditionalFormatting>
  <conditionalFormatting sqref="H32:K32">
    <cfRule type="cellIs" dxfId="0" priority="5" operator="equal">
      <formula>0</formula>
    </cfRule>
  </conditionalFormatting>
  <dataValidations count="10">
    <dataValidation type="list" allowBlank="1" showInputMessage="1" showErrorMessage="1" sqref="B73:J73 B106:J106 B142:J142 B175:J175 B207:J207 B239:J239 B272:J272 B304:J304 B336:J336 B369:J369 B401:J401 B433:J433" xr:uid="{98F89F51-02C0-4959-B4EB-CED091289E3F}">
      <formula1>"はい（いずれにも該当しない）,いいえ（いずれかに該当する）"</formula1>
    </dataValidation>
    <dataValidation type="list" allowBlank="1" showInputMessage="1" showErrorMessage="1" sqref="E21:J21" xr:uid="{EACB039B-3E2F-4DB9-94DA-6F52F9E687F7}">
      <formula1>"全員に支援を行っている,一部に支援を行っている,支援を行っていない"</formula1>
    </dataValidation>
    <dataValidation type="list" allowBlank="1" showInputMessage="1" showErrorMessage="1" sqref="E19:J19" xr:uid="{EE1A73AE-A640-4800-AB15-DD940A84AE9E}">
      <formula1>"全員に伝えている,一部に伝えている,伝えていない"</formula1>
    </dataValidation>
    <dataValidation type="list" allowBlank="1" showInputMessage="1" showErrorMessage="1" sqref="E17:J17" xr:uid="{39D128FD-043D-412D-9EE6-11D690641D79}">
      <formula1>"全員の評価を行っている,一部の評価を行っている,評価を行っていない"</formula1>
    </dataValidation>
    <dataValidation type="list" allowBlank="1" showInputMessage="1" showErrorMessage="1" sqref="E16:J16" xr:uid="{B27268CD-4A26-4148-9B9D-4162438F1EFC}">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891BBE7F-DF06-45EB-AEEA-93A2961FB515}"/>
    <dataValidation allowBlank="1" showInputMessage="1" showErrorMessage="1" prompt="直近の職歴について、所属だけではなく「担当分野」も記載。" sqref="F60:J63 F93:J96 F129:J132 F162:J165" xr:uid="{AD913823-0509-4AE1-A6AE-C5E0D9B5BAEF}"/>
    <dataValidation allowBlank="1" showInputMessage="1" showErrorMessage="1" prompt="これまでの講師歴について、所属だけでなく「担当分野」まで記載。" sqref="F87:J91 F123:J127 F156:J160" xr:uid="{4EED4F1C-B2FF-4436-9619-C7A252834AD1}"/>
    <dataValidation type="list" allowBlank="1" showInputMessage="1" showErrorMessage="1" sqref="H23:J23" xr:uid="{BD738A41-5386-4AFD-990A-52438DFA7EB0}">
      <formula1>"含んでいる,含んでいない"</formula1>
    </dataValidation>
    <dataValidation type="list" allowBlank="1" showInputMessage="1" showErrorMessage="1" sqref="E25:E27" xr:uid="{F551B8DF-DD8C-49D6-8B75-A3FE10B18750}">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90" sqref="C290:J290"/>
    </sheetView>
  </sheetViews>
  <sheetFormatPr defaultRowHeight="13.2"/>
  <sheetData>
    <row r="1" spans="1:15" s="248" customFormat="1" ht="21.75" customHeight="1">
      <c r="A1" s="1940" t="s">
        <v>914</v>
      </c>
      <c r="B1" s="1941"/>
      <c r="C1" s="1941"/>
      <c r="D1" s="1941"/>
      <c r="E1" s="1941"/>
      <c r="F1" s="1941"/>
      <c r="G1" s="1941"/>
      <c r="H1" s="1941"/>
      <c r="I1" s="1941"/>
      <c r="J1" s="1941"/>
    </row>
    <row r="2" spans="1:15" s="248" customFormat="1" ht="4.5" customHeight="1">
      <c r="A2" s="249"/>
      <c r="B2" s="250"/>
    </row>
    <row r="3" spans="1:15" s="251" customFormat="1" ht="17.25" customHeight="1">
      <c r="A3" s="1942">
        <f>C6</f>
        <v>0</v>
      </c>
      <c r="B3" s="1942"/>
      <c r="C3" s="1942"/>
      <c r="D3" s="1942"/>
      <c r="E3" s="1942"/>
      <c r="F3" s="1942"/>
      <c r="G3" s="1942"/>
      <c r="H3" s="1942"/>
      <c r="I3" s="1942"/>
      <c r="J3" s="1942"/>
    </row>
    <row r="4" spans="1:15" s="251" customFormat="1" ht="30" customHeight="1" thickBot="1">
      <c r="A4" s="1943">
        <f>C7</f>
        <v>0</v>
      </c>
      <c r="B4" s="1943"/>
      <c r="C4" s="1943"/>
      <c r="D4" s="1943"/>
      <c r="E4" s="1943"/>
      <c r="F4" s="1943"/>
      <c r="G4" s="1943"/>
      <c r="H4" s="1943"/>
      <c r="I4" s="1943"/>
      <c r="J4" s="1943"/>
    </row>
    <row r="5" spans="1:15" s="251" customFormat="1" ht="4.5" customHeight="1" thickTop="1">
      <c r="A5" s="252"/>
      <c r="B5" s="252"/>
      <c r="C5" s="252"/>
      <c r="D5" s="252"/>
      <c r="E5" s="252"/>
      <c r="F5" s="252"/>
      <c r="G5" s="252"/>
      <c r="H5" s="252"/>
      <c r="I5" s="252"/>
      <c r="J5" s="252"/>
      <c r="L5" s="253"/>
    </row>
    <row r="6" spans="1:15" s="251" customFormat="1" ht="15.9" customHeight="1" thickBot="1">
      <c r="A6" s="1944" t="s">
        <v>915</v>
      </c>
      <c r="B6" s="1945"/>
      <c r="C6" s="1946">
        <f>'申請書・総括票（共通）'!$C$20</f>
        <v>0</v>
      </c>
      <c r="D6" s="1946"/>
      <c r="E6" s="1946"/>
      <c r="F6" s="1946"/>
      <c r="G6" s="1946"/>
      <c r="H6" s="1946"/>
      <c r="I6" s="1946"/>
      <c r="J6" s="1947"/>
      <c r="K6" s="254"/>
      <c r="L6" s="254"/>
      <c r="M6" s="254"/>
      <c r="N6" s="254"/>
      <c r="O6" s="254"/>
    </row>
    <row r="7" spans="1:15" s="251" customFormat="1" ht="15.9" customHeight="1" thickBot="1">
      <c r="A7" s="1921" t="s">
        <v>916</v>
      </c>
      <c r="B7" s="1925"/>
      <c r="C7" s="1934">
        <f>'申請書・総括票（共通）'!D42</f>
        <v>0</v>
      </c>
      <c r="D7" s="1934"/>
      <c r="E7" s="1934"/>
      <c r="F7" s="1934"/>
      <c r="G7" s="1934"/>
      <c r="H7" s="1934"/>
      <c r="I7" s="1934"/>
      <c r="J7" s="1935"/>
      <c r="K7" s="254"/>
      <c r="L7" s="254"/>
      <c r="M7" s="254"/>
      <c r="N7" s="254"/>
      <c r="O7" s="254"/>
    </row>
    <row r="8" spans="1:15" s="251" customFormat="1" ht="15.9" customHeight="1" thickBot="1">
      <c r="A8" s="1921" t="s">
        <v>917</v>
      </c>
      <c r="B8" s="1925"/>
      <c r="C8" s="1936">
        <f>'申請書・総括票（共通）'!B42</f>
        <v>0</v>
      </c>
      <c r="D8" s="1936"/>
      <c r="E8" s="1936"/>
      <c r="F8" s="1925" t="s">
        <v>918</v>
      </c>
      <c r="G8" s="1925"/>
      <c r="H8" s="255"/>
      <c r="I8" s="256" t="s">
        <v>919</v>
      </c>
      <c r="J8" s="257"/>
      <c r="K8" s="254"/>
      <c r="L8" s="254"/>
      <c r="M8" s="254"/>
      <c r="N8" s="254"/>
      <c r="O8" s="254"/>
    </row>
    <row r="9" spans="1:15" s="251" customFormat="1" ht="15.9" customHeight="1" thickBot="1">
      <c r="A9" s="1921" t="s">
        <v>920</v>
      </c>
      <c r="B9" s="1925"/>
      <c r="C9" s="1937">
        <f>個票ｰ2001!E16</f>
        <v>0</v>
      </c>
      <c r="D9" s="1937"/>
      <c r="E9" s="1937"/>
      <c r="F9" s="1925" t="s">
        <v>921</v>
      </c>
      <c r="G9" s="1925"/>
      <c r="H9" s="258">
        <f>個票ｰ2001!E14</f>
        <v>0</v>
      </c>
      <c r="I9" s="259" t="s">
        <v>922</v>
      </c>
      <c r="J9" s="259"/>
      <c r="K9" s="254"/>
      <c r="L9" s="254"/>
      <c r="M9" s="254"/>
      <c r="N9" s="254"/>
      <c r="O9" s="254"/>
    </row>
    <row r="10" spans="1:15" s="251" customFormat="1" ht="15.9" customHeight="1" thickBot="1">
      <c r="A10" s="1921" t="s">
        <v>923</v>
      </c>
      <c r="B10" s="1925"/>
      <c r="C10" s="258" t="e">
        <f>個票ｰ2001!#REF!</f>
        <v>#REF!</v>
      </c>
      <c r="D10" s="1938" t="s">
        <v>924</v>
      </c>
      <c r="E10" s="1939"/>
      <c r="F10" s="1925" t="s">
        <v>925</v>
      </c>
      <c r="G10" s="1925"/>
      <c r="H10" s="258" t="e">
        <f>個票ｰ2001!#REF!</f>
        <v>#REF!</v>
      </c>
      <c r="I10" s="259" t="s">
        <v>926</v>
      </c>
      <c r="J10" s="259"/>
      <c r="K10" s="254"/>
      <c r="M10" s="254"/>
      <c r="N10" s="254"/>
      <c r="O10" s="254"/>
    </row>
    <row r="11" spans="1:15" s="251" customFormat="1" ht="15.9" customHeight="1" thickBot="1">
      <c r="A11" s="1921" t="s">
        <v>927</v>
      </c>
      <c r="B11" s="1925"/>
      <c r="C11" s="1926"/>
      <c r="D11" s="1926"/>
      <c r="E11" s="1926"/>
      <c r="F11" s="1926"/>
      <c r="G11" s="1926"/>
      <c r="H11" s="1926"/>
      <c r="I11" s="1926"/>
      <c r="J11" s="1927"/>
      <c r="K11" s="254"/>
      <c r="M11" s="254"/>
      <c r="N11" s="254"/>
      <c r="O11" s="254"/>
    </row>
    <row r="12" spans="1:15" s="265" customFormat="1" ht="15.9" customHeight="1" thickBot="1">
      <c r="A12" s="1921" t="s">
        <v>928</v>
      </c>
      <c r="B12" s="1925"/>
      <c r="C12" s="260" t="s">
        <v>929</v>
      </c>
      <c r="D12" s="261">
        <f>'訓練経費内訳票-2001'!Q14</f>
        <v>0</v>
      </c>
      <c r="E12" s="262" t="s">
        <v>930</v>
      </c>
      <c r="F12" s="261">
        <f>'訓練経費内訳票-2001'!Q18</f>
        <v>0</v>
      </c>
      <c r="G12" s="262" t="s">
        <v>931</v>
      </c>
      <c r="H12" s="261">
        <f>D12+F12</f>
        <v>0</v>
      </c>
      <c r="I12" s="263"/>
      <c r="J12" s="263"/>
      <c r="K12" s="264"/>
      <c r="M12" s="264"/>
      <c r="N12" s="264"/>
      <c r="O12" s="264"/>
    </row>
    <row r="13" spans="1:15" s="251" customFormat="1" ht="15.9" customHeight="1" thickBot="1">
      <c r="A13" s="1928" t="s">
        <v>932</v>
      </c>
      <c r="B13" s="1929"/>
      <c r="C13" s="1930" t="s">
        <v>933</v>
      </c>
      <c r="D13" s="1930"/>
      <c r="E13" s="1930"/>
      <c r="F13" s="1925" t="s">
        <v>934</v>
      </c>
      <c r="G13" s="1925"/>
      <c r="H13" s="266"/>
      <c r="I13" s="267" t="s">
        <v>919</v>
      </c>
      <c r="J13" s="268"/>
      <c r="K13" s="254"/>
      <c r="L13" s="254"/>
      <c r="M13" s="254"/>
      <c r="N13" s="254"/>
      <c r="O13" s="254"/>
    </row>
    <row r="14" spans="1:15" s="251" customFormat="1" ht="4.5" customHeight="1" thickBot="1">
      <c r="A14" s="269"/>
      <c r="B14" s="269"/>
      <c r="C14" s="269"/>
      <c r="D14" s="269"/>
      <c r="E14" s="269"/>
      <c r="F14" s="269"/>
      <c r="G14" s="269"/>
      <c r="H14" s="269"/>
      <c r="I14" s="269"/>
      <c r="J14" s="269"/>
      <c r="L14" s="253"/>
    </row>
    <row r="15" spans="1:15" s="251" customFormat="1" ht="4.5" customHeight="1" thickTop="1" thickBot="1">
      <c r="A15" s="252"/>
      <c r="B15" s="252"/>
      <c r="C15" s="252"/>
      <c r="D15" s="252"/>
      <c r="E15" s="252"/>
      <c r="F15" s="252"/>
      <c r="G15" s="252"/>
      <c r="H15" s="252"/>
      <c r="I15" s="252"/>
      <c r="J15" s="252"/>
      <c r="L15" s="253"/>
    </row>
    <row r="16" spans="1:15" s="251" customFormat="1" ht="20.100000000000001" customHeight="1" thickTop="1" thickBot="1">
      <c r="A16" s="1931" t="s">
        <v>935</v>
      </c>
      <c r="B16" s="1931"/>
      <c r="C16" s="1932" t="str">
        <f>個票ｰ2001!F52</f>
        <v>プルダウンメニューよりロールを選択してください</v>
      </c>
      <c r="D16" s="1933"/>
      <c r="E16" s="1933"/>
      <c r="F16" s="1933"/>
      <c r="G16" s="1933"/>
      <c r="H16" s="1933"/>
      <c r="I16" s="1933"/>
      <c r="J16" s="1933"/>
      <c r="K16" s="254"/>
      <c r="L16" s="254"/>
      <c r="M16" s="254"/>
      <c r="N16" s="254"/>
      <c r="O16" s="254"/>
    </row>
    <row r="17" spans="1:15" s="251" customFormat="1" ht="42" customHeight="1" thickBot="1">
      <c r="A17" s="1920" t="s">
        <v>936</v>
      </c>
      <c r="B17" s="1920"/>
      <c r="C17" s="1915">
        <f>個票ｰ2001!E13</f>
        <v>0</v>
      </c>
      <c r="D17" s="1916"/>
      <c r="E17" s="1916"/>
      <c r="F17" s="1916"/>
      <c r="G17" s="1916"/>
      <c r="H17" s="1916"/>
      <c r="I17" s="1916"/>
      <c r="J17" s="1916"/>
      <c r="K17" s="254"/>
      <c r="L17" s="254"/>
      <c r="M17" s="254"/>
      <c r="N17" s="254"/>
      <c r="O17" s="254"/>
    </row>
    <row r="18" spans="1:15" s="251" customFormat="1" ht="26.1" customHeight="1" thickBot="1">
      <c r="A18" s="1920" t="s">
        <v>937</v>
      </c>
      <c r="B18" s="1921"/>
      <c r="C18" s="1922" t="s">
        <v>938</v>
      </c>
      <c r="D18" s="1923"/>
      <c r="E18" s="1923"/>
      <c r="F18" s="1923"/>
      <c r="G18" s="1923"/>
      <c r="H18" s="1923"/>
      <c r="I18" s="1923"/>
      <c r="J18" s="1923"/>
      <c r="K18" s="254"/>
      <c r="L18" s="254"/>
      <c r="M18" s="254"/>
      <c r="N18" s="254"/>
      <c r="O18" s="254"/>
    </row>
    <row r="19" spans="1:15" s="251" customFormat="1" ht="78" customHeight="1" thickBot="1">
      <c r="A19" s="1914" t="s">
        <v>939</v>
      </c>
      <c r="B19" s="1914"/>
      <c r="C19" s="1915">
        <f>個票ｰ2001!E67</f>
        <v>0</v>
      </c>
      <c r="D19" s="1916"/>
      <c r="E19" s="1916"/>
      <c r="F19" s="1916"/>
      <c r="G19" s="1916"/>
      <c r="H19" s="1916"/>
      <c r="I19" s="1916"/>
      <c r="J19" s="1916"/>
      <c r="K19" s="254"/>
      <c r="L19" s="254"/>
      <c r="M19" s="254"/>
      <c r="N19" s="254"/>
      <c r="O19" s="254"/>
    </row>
    <row r="20" spans="1:15" s="251" customFormat="1" ht="78" customHeight="1" thickBot="1">
      <c r="A20" s="1914" t="s">
        <v>940</v>
      </c>
      <c r="B20" s="1914"/>
      <c r="C20" s="1915">
        <f>個票ｰ2001!E70</f>
        <v>0</v>
      </c>
      <c r="D20" s="1916"/>
      <c r="E20" s="1916"/>
      <c r="F20" s="1916"/>
      <c r="G20" s="1916"/>
      <c r="H20" s="1916"/>
      <c r="I20" s="1916"/>
      <c r="J20" s="1916"/>
      <c r="K20" s="254"/>
      <c r="L20" s="254"/>
      <c r="M20" s="254"/>
      <c r="N20" s="254"/>
      <c r="O20" s="254"/>
    </row>
    <row r="21" spans="1:15" s="251" customFormat="1" ht="33.9" customHeight="1" thickBot="1">
      <c r="A21" s="1924" t="s">
        <v>941</v>
      </c>
      <c r="B21" s="1924"/>
      <c r="C21" s="1915">
        <f>個票ｰ2001!E177</f>
        <v>0</v>
      </c>
      <c r="D21" s="1916"/>
      <c r="E21" s="1916"/>
      <c r="F21" s="1916"/>
      <c r="G21" s="1916"/>
      <c r="H21" s="1916"/>
      <c r="I21" s="1916"/>
      <c r="J21" s="1916"/>
      <c r="K21" s="254"/>
      <c r="L21" s="254"/>
      <c r="M21" s="254"/>
      <c r="N21" s="254"/>
      <c r="O21" s="254"/>
    </row>
    <row r="22" spans="1:15" s="251" customFormat="1" ht="33.9" customHeight="1" thickBot="1">
      <c r="A22" s="1914" t="s">
        <v>942</v>
      </c>
      <c r="B22" s="1914"/>
      <c r="C22" s="1915">
        <f>個票ｰ2001!E178</f>
        <v>0</v>
      </c>
      <c r="D22" s="1916"/>
      <c r="E22" s="1916"/>
      <c r="F22" s="1916"/>
      <c r="G22" s="1916"/>
      <c r="H22" s="1916"/>
      <c r="I22" s="1916"/>
      <c r="J22" s="1916"/>
      <c r="K22" s="254"/>
      <c r="L22" s="254"/>
      <c r="M22" s="254"/>
      <c r="N22" s="254"/>
      <c r="O22" s="254"/>
    </row>
    <row r="23" spans="1:15" s="251" customFormat="1" ht="33.9" customHeight="1" thickBot="1">
      <c r="A23" s="1914" t="s">
        <v>943</v>
      </c>
      <c r="B23" s="1914"/>
      <c r="C23" s="1915">
        <f>個票ｰ2001!E184</f>
        <v>0</v>
      </c>
      <c r="D23" s="1916"/>
      <c r="E23" s="1916"/>
      <c r="F23" s="1916"/>
      <c r="G23" s="1916"/>
      <c r="H23" s="1916"/>
      <c r="I23" s="1916"/>
      <c r="J23" s="1916"/>
      <c r="K23" s="254"/>
      <c r="L23" s="254"/>
      <c r="M23" s="254"/>
      <c r="N23" s="254"/>
      <c r="O23" s="254"/>
    </row>
    <row r="24" spans="1:15" s="251" customFormat="1" ht="42" customHeight="1" thickBot="1">
      <c r="A24" s="1914" t="s">
        <v>944</v>
      </c>
      <c r="B24" s="1914"/>
      <c r="C24" s="1915">
        <f>個票ｰ2001!E185</f>
        <v>0</v>
      </c>
      <c r="D24" s="1916"/>
      <c r="E24" s="1916"/>
      <c r="F24" s="1916"/>
      <c r="G24" s="1916"/>
      <c r="H24" s="1916"/>
      <c r="I24" s="1916"/>
      <c r="J24" s="1916"/>
      <c r="K24" s="254"/>
      <c r="L24" s="254"/>
      <c r="M24" s="254"/>
      <c r="N24" s="254"/>
      <c r="O24" s="254"/>
    </row>
    <row r="25" spans="1:15" s="251" customFormat="1" ht="33.75" customHeight="1" thickBot="1">
      <c r="A25" s="1914" t="s">
        <v>945</v>
      </c>
      <c r="B25" s="1914"/>
      <c r="C25" s="1915" t="e">
        <f>個票ｰ2001!#REF!</f>
        <v>#REF!</v>
      </c>
      <c r="D25" s="1916"/>
      <c r="E25" s="1916"/>
      <c r="F25" s="1916"/>
      <c r="G25" s="1916"/>
      <c r="H25" s="1916"/>
      <c r="I25" s="1916"/>
      <c r="J25" s="1916"/>
      <c r="K25" s="254"/>
      <c r="L25" s="254"/>
      <c r="M25" s="254"/>
      <c r="N25" s="254"/>
      <c r="O25" s="254"/>
    </row>
    <row r="26" spans="1:15" s="251" customFormat="1" ht="33" customHeight="1" thickBot="1">
      <c r="A26" s="1914" t="s">
        <v>946</v>
      </c>
      <c r="B26" s="1914"/>
      <c r="C26" s="1915">
        <f>個票ｰ2001!E203</f>
        <v>0</v>
      </c>
      <c r="D26" s="1916"/>
      <c r="E26" s="1916"/>
      <c r="F26" s="1916"/>
      <c r="G26" s="1916"/>
      <c r="H26" s="1916"/>
      <c r="I26" s="1916"/>
      <c r="J26" s="1916"/>
      <c r="K26" s="254"/>
      <c r="L26" s="254"/>
      <c r="M26" s="254"/>
      <c r="N26" s="254"/>
      <c r="O26" s="254"/>
    </row>
    <row r="27" spans="1:15" s="251" customFormat="1" ht="33" customHeight="1" thickBot="1">
      <c r="A27" s="1914" t="s">
        <v>947</v>
      </c>
      <c r="B27" s="1914"/>
      <c r="C27" s="1915">
        <f>個票ｰ2001!E205</f>
        <v>0</v>
      </c>
      <c r="D27" s="1916"/>
      <c r="E27" s="1916"/>
      <c r="F27" s="1916"/>
      <c r="G27" s="1916"/>
      <c r="H27" s="1916"/>
      <c r="I27" s="1916"/>
      <c r="J27" s="1916"/>
      <c r="K27" s="254"/>
      <c r="L27" s="254"/>
      <c r="M27" s="254"/>
      <c r="N27" s="254"/>
      <c r="O27" s="254"/>
    </row>
    <row r="28" spans="1:15" s="251" customFormat="1" ht="33" customHeight="1" thickBot="1">
      <c r="A28" s="1914" t="s">
        <v>948</v>
      </c>
      <c r="B28" s="1914"/>
      <c r="C28" s="1915">
        <f>施設別教育訓練講座票!$B$19</f>
        <v>0</v>
      </c>
      <c r="D28" s="1916"/>
      <c r="E28" s="1916"/>
      <c r="F28" s="1916"/>
      <c r="G28" s="1916"/>
      <c r="H28" s="1916"/>
      <c r="I28" s="1916"/>
      <c r="J28" s="1916"/>
      <c r="K28" s="254"/>
      <c r="L28" s="254"/>
      <c r="M28" s="254"/>
      <c r="N28" s="254"/>
      <c r="O28" s="254"/>
    </row>
    <row r="29" spans="1:15" s="265" customFormat="1" ht="15.75" customHeight="1">
      <c r="A29" s="1917" t="s">
        <v>949</v>
      </c>
      <c r="B29" s="1917"/>
      <c r="C29" s="1918">
        <f>個票ｰ2001!K73</f>
        <v>0</v>
      </c>
      <c r="D29" s="1919"/>
      <c r="E29" s="1919"/>
      <c r="F29" s="1919"/>
      <c r="G29" s="1919"/>
      <c r="H29" s="1919"/>
      <c r="I29" s="1919"/>
      <c r="J29" s="1919"/>
      <c r="K29" s="264"/>
      <c r="L29" s="264"/>
      <c r="M29" s="264"/>
      <c r="N29" s="264"/>
      <c r="O29" s="264"/>
    </row>
    <row r="30" spans="1:15" s="248" customFormat="1" ht="21.75" customHeight="1">
      <c r="A30" s="1940" t="s">
        <v>914</v>
      </c>
      <c r="B30" s="1941"/>
      <c r="C30" s="1941"/>
      <c r="D30" s="1941"/>
      <c r="E30" s="1941"/>
      <c r="F30" s="1941"/>
      <c r="G30" s="1941"/>
      <c r="H30" s="1941"/>
      <c r="I30" s="1941"/>
      <c r="J30" s="1941"/>
    </row>
    <row r="31" spans="1:15" s="248" customFormat="1" ht="4.5" customHeight="1">
      <c r="A31" s="249"/>
      <c r="B31" s="250"/>
    </row>
    <row r="32" spans="1:15" s="251" customFormat="1" ht="17.25" customHeight="1">
      <c r="A32" s="1942">
        <f>C35</f>
        <v>0</v>
      </c>
      <c r="B32" s="1942"/>
      <c r="C32" s="1942"/>
      <c r="D32" s="1942"/>
      <c r="E32" s="1942"/>
      <c r="F32" s="1942"/>
      <c r="G32" s="1942"/>
      <c r="H32" s="1942"/>
      <c r="I32" s="1942"/>
      <c r="J32" s="1942"/>
    </row>
    <row r="33" spans="1:15" s="251" customFormat="1" ht="30" customHeight="1" thickBot="1">
      <c r="A33" s="1943">
        <f>C36</f>
        <v>0</v>
      </c>
      <c r="B33" s="1943"/>
      <c r="C33" s="1943"/>
      <c r="D33" s="1943"/>
      <c r="E33" s="1943"/>
      <c r="F33" s="1943"/>
      <c r="G33" s="1943"/>
      <c r="H33" s="1943"/>
      <c r="I33" s="1943"/>
      <c r="J33" s="1943"/>
    </row>
    <row r="34" spans="1:15" s="251" customFormat="1" ht="4.5" customHeight="1" thickTop="1">
      <c r="A34" s="252"/>
      <c r="B34" s="252"/>
      <c r="C34" s="252"/>
      <c r="D34" s="252"/>
      <c r="E34" s="252"/>
      <c r="F34" s="252"/>
      <c r="G34" s="252"/>
      <c r="H34" s="252"/>
      <c r="I34" s="252"/>
      <c r="J34" s="252"/>
      <c r="L34" s="253"/>
    </row>
    <row r="35" spans="1:15" s="251" customFormat="1" ht="15.9" customHeight="1" thickBot="1">
      <c r="A35" s="1944" t="s">
        <v>915</v>
      </c>
      <c r="B35" s="1945"/>
      <c r="C35" s="1946">
        <f>'申請書・総括票（共通）'!$C$20</f>
        <v>0</v>
      </c>
      <c r="D35" s="1946"/>
      <c r="E35" s="1946"/>
      <c r="F35" s="1946"/>
      <c r="G35" s="1946"/>
      <c r="H35" s="1946"/>
      <c r="I35" s="1946"/>
      <c r="J35" s="1947"/>
      <c r="K35" s="254"/>
      <c r="L35" s="254"/>
      <c r="M35" s="254"/>
      <c r="N35" s="254"/>
      <c r="O35" s="254"/>
    </row>
    <row r="36" spans="1:15" s="251" customFormat="1" ht="15.9" customHeight="1" thickBot="1">
      <c r="A36" s="1921" t="s">
        <v>916</v>
      </c>
      <c r="B36" s="1925"/>
      <c r="C36" s="1934">
        <f>'申請書・総括票（共通）'!D43</f>
        <v>0</v>
      </c>
      <c r="D36" s="1934"/>
      <c r="E36" s="1934"/>
      <c r="F36" s="1934"/>
      <c r="G36" s="1934"/>
      <c r="H36" s="1934"/>
      <c r="I36" s="1934"/>
      <c r="J36" s="1935"/>
      <c r="K36" s="254"/>
      <c r="L36" s="254"/>
      <c r="M36" s="254"/>
      <c r="N36" s="254"/>
      <c r="O36" s="254"/>
    </row>
    <row r="37" spans="1:15" s="251" customFormat="1" ht="15.9" customHeight="1" thickBot="1">
      <c r="A37" s="1921" t="s">
        <v>917</v>
      </c>
      <c r="B37" s="1925"/>
      <c r="C37" s="1936">
        <f>'申請書・総括票（共通）'!B43</f>
        <v>0</v>
      </c>
      <c r="D37" s="1936"/>
      <c r="E37" s="1936"/>
      <c r="F37" s="1925" t="s">
        <v>918</v>
      </c>
      <c r="G37" s="1925"/>
      <c r="H37" s="255"/>
      <c r="I37" s="256" t="s">
        <v>919</v>
      </c>
      <c r="J37" s="257"/>
      <c r="K37" s="254"/>
      <c r="L37" s="254"/>
      <c r="M37" s="254"/>
      <c r="N37" s="254"/>
      <c r="O37" s="254"/>
    </row>
    <row r="38" spans="1:15" s="251" customFormat="1" ht="15.9" customHeight="1" thickBot="1">
      <c r="A38" s="1921" t="s">
        <v>920</v>
      </c>
      <c r="B38" s="1925"/>
      <c r="C38" s="1937">
        <f>個票ｰ2002!E16</f>
        <v>0</v>
      </c>
      <c r="D38" s="1937"/>
      <c r="E38" s="1937"/>
      <c r="F38" s="1925" t="s">
        <v>921</v>
      </c>
      <c r="G38" s="1925"/>
      <c r="H38" s="258" t="e">
        <f>個票ｰ2002!#REF!</f>
        <v>#REF!</v>
      </c>
      <c r="I38" s="259" t="s">
        <v>922</v>
      </c>
      <c r="J38" s="259"/>
      <c r="K38" s="254"/>
      <c r="L38" s="254"/>
      <c r="M38" s="254"/>
      <c r="N38" s="254"/>
      <c r="O38" s="254"/>
    </row>
    <row r="39" spans="1:15" s="251" customFormat="1" ht="15.9" customHeight="1" thickBot="1">
      <c r="A39" s="1921" t="s">
        <v>923</v>
      </c>
      <c r="B39" s="1925"/>
      <c r="C39" s="258">
        <f>個票ｰ2002!G14</f>
        <v>0</v>
      </c>
      <c r="D39" s="1938" t="s">
        <v>924</v>
      </c>
      <c r="E39" s="1939"/>
      <c r="F39" s="1925" t="s">
        <v>925</v>
      </c>
      <c r="G39" s="1925"/>
      <c r="H39" s="258">
        <f>個票ｰ2002!M14</f>
        <v>0</v>
      </c>
      <c r="I39" s="259" t="s">
        <v>926</v>
      </c>
      <c r="J39" s="259"/>
      <c r="K39" s="254"/>
      <c r="M39" s="254"/>
      <c r="N39" s="254"/>
      <c r="O39" s="254"/>
    </row>
    <row r="40" spans="1:15" s="251" customFormat="1" ht="15.9" customHeight="1" thickBot="1">
      <c r="A40" s="1921" t="s">
        <v>927</v>
      </c>
      <c r="B40" s="1925"/>
      <c r="C40" s="1926"/>
      <c r="D40" s="1926"/>
      <c r="E40" s="1926"/>
      <c r="F40" s="1926"/>
      <c r="G40" s="1926"/>
      <c r="H40" s="1926"/>
      <c r="I40" s="1926"/>
      <c r="J40" s="1927"/>
      <c r="K40" s="254"/>
      <c r="M40" s="254"/>
      <c r="N40" s="254"/>
      <c r="O40" s="254"/>
    </row>
    <row r="41" spans="1:15" s="265" customFormat="1" ht="15.9" customHeight="1" thickBot="1">
      <c r="A41" s="1921" t="s">
        <v>928</v>
      </c>
      <c r="B41" s="1925"/>
      <c r="C41" s="260" t="s">
        <v>929</v>
      </c>
      <c r="D41" s="261">
        <f>'訓練経費内訳票-2002'!Q14</f>
        <v>0</v>
      </c>
      <c r="E41" s="262" t="s">
        <v>930</v>
      </c>
      <c r="F41" s="261">
        <f>'訓練経費内訳票-2002'!Q18</f>
        <v>0</v>
      </c>
      <c r="G41" s="262" t="s">
        <v>931</v>
      </c>
      <c r="H41" s="261">
        <f>D41+F41</f>
        <v>0</v>
      </c>
      <c r="I41" s="263"/>
      <c r="J41" s="263"/>
      <c r="K41" s="264"/>
      <c r="M41" s="264"/>
      <c r="N41" s="264"/>
      <c r="O41" s="264"/>
    </row>
    <row r="42" spans="1:15" s="251" customFormat="1" ht="15.9" customHeight="1" thickBot="1">
      <c r="A42" s="1928" t="s">
        <v>932</v>
      </c>
      <c r="B42" s="1929"/>
      <c r="C42" s="1930" t="s">
        <v>933</v>
      </c>
      <c r="D42" s="1930"/>
      <c r="E42" s="1930"/>
      <c r="F42" s="1925" t="s">
        <v>934</v>
      </c>
      <c r="G42" s="1925"/>
      <c r="H42" s="266"/>
      <c r="I42" s="267" t="s">
        <v>919</v>
      </c>
      <c r="J42" s="268"/>
      <c r="K42" s="254"/>
      <c r="L42" s="254"/>
      <c r="M42" s="254"/>
      <c r="N42" s="254"/>
      <c r="O42" s="254"/>
    </row>
    <row r="43" spans="1:15" s="251" customFormat="1" ht="4.5" customHeight="1" thickBot="1">
      <c r="A43" s="269"/>
      <c r="B43" s="269"/>
      <c r="C43" s="269"/>
      <c r="D43" s="269"/>
      <c r="E43" s="269"/>
      <c r="F43" s="269"/>
      <c r="G43" s="269"/>
      <c r="H43" s="269"/>
      <c r="I43" s="269"/>
      <c r="J43" s="269"/>
      <c r="L43" s="253"/>
    </row>
    <row r="44" spans="1:15" s="251" customFormat="1" ht="4.5" customHeight="1" thickTop="1" thickBot="1">
      <c r="A44" s="252"/>
      <c r="B44" s="252"/>
      <c r="C44" s="252"/>
      <c r="D44" s="252"/>
      <c r="E44" s="252"/>
      <c r="F44" s="252"/>
      <c r="G44" s="252"/>
      <c r="H44" s="252"/>
      <c r="I44" s="252"/>
      <c r="J44" s="252"/>
      <c r="L44" s="253"/>
    </row>
    <row r="45" spans="1:15" s="251" customFormat="1" ht="20.100000000000001" customHeight="1" thickTop="1" thickBot="1">
      <c r="A45" s="1931" t="s">
        <v>935</v>
      </c>
      <c r="B45" s="1931"/>
      <c r="C45" s="1932">
        <f>個票ｰ2002!F49</f>
        <v>0</v>
      </c>
      <c r="D45" s="1933"/>
      <c r="E45" s="1933"/>
      <c r="F45" s="1933"/>
      <c r="G45" s="1933"/>
      <c r="H45" s="1933"/>
      <c r="I45" s="1933"/>
      <c r="J45" s="1933"/>
      <c r="K45" s="254"/>
      <c r="L45" s="254"/>
      <c r="M45" s="254"/>
      <c r="N45" s="254"/>
      <c r="O45" s="254"/>
    </row>
    <row r="46" spans="1:15" s="251" customFormat="1" ht="42" customHeight="1" thickBot="1">
      <c r="A46" s="1920" t="s">
        <v>936</v>
      </c>
      <c r="B46" s="1920"/>
      <c r="C46" s="1915">
        <f>個票ｰ2002!E13</f>
        <v>0</v>
      </c>
      <c r="D46" s="1916"/>
      <c r="E46" s="1916"/>
      <c r="F46" s="1916"/>
      <c r="G46" s="1916"/>
      <c r="H46" s="1916"/>
      <c r="I46" s="1916"/>
      <c r="J46" s="1916"/>
      <c r="K46" s="254"/>
      <c r="L46" s="254"/>
      <c r="M46" s="254"/>
      <c r="N46" s="254"/>
      <c r="O46" s="254"/>
    </row>
    <row r="47" spans="1:15" s="251" customFormat="1" ht="26.1" customHeight="1" thickBot="1">
      <c r="A47" s="1920" t="s">
        <v>937</v>
      </c>
      <c r="B47" s="1921"/>
      <c r="C47" s="1922" t="s">
        <v>938</v>
      </c>
      <c r="D47" s="1923"/>
      <c r="E47" s="1923"/>
      <c r="F47" s="1923"/>
      <c r="G47" s="1923"/>
      <c r="H47" s="1923"/>
      <c r="I47" s="1923"/>
      <c r="J47" s="1923"/>
      <c r="K47" s="254"/>
      <c r="L47" s="254"/>
      <c r="M47" s="254"/>
      <c r="N47" s="254"/>
      <c r="O47" s="254"/>
    </row>
    <row r="48" spans="1:15" s="251" customFormat="1" ht="78" customHeight="1" thickBot="1">
      <c r="A48" s="1914" t="s">
        <v>939</v>
      </c>
      <c r="B48" s="1914"/>
      <c r="C48" s="1915" t="str">
        <f>個票ｰ2002!E64</f>
        <v xml:space="preserve"> ▼ 以下目標とするレベルに該当する場合は○を記入</v>
      </c>
      <c r="D48" s="1916"/>
      <c r="E48" s="1916"/>
      <c r="F48" s="1916"/>
      <c r="G48" s="1916"/>
      <c r="H48" s="1916"/>
      <c r="I48" s="1916"/>
      <c r="J48" s="1916"/>
      <c r="K48" s="254"/>
      <c r="L48" s="254"/>
      <c r="M48" s="254"/>
      <c r="N48" s="254"/>
      <c r="O48" s="254"/>
    </row>
    <row r="49" spans="1:15" s="251" customFormat="1" ht="78" customHeight="1" thickBot="1">
      <c r="A49" s="1914" t="s">
        <v>940</v>
      </c>
      <c r="B49" s="1914"/>
      <c r="C49" s="1915">
        <f>個票ｰ2002!E67</f>
        <v>0</v>
      </c>
      <c r="D49" s="1916"/>
      <c r="E49" s="1916"/>
      <c r="F49" s="1916"/>
      <c r="G49" s="1916"/>
      <c r="H49" s="1916"/>
      <c r="I49" s="1916"/>
      <c r="J49" s="1916"/>
      <c r="K49" s="254"/>
      <c r="L49" s="254"/>
      <c r="M49" s="254"/>
      <c r="N49" s="254"/>
      <c r="O49" s="254"/>
    </row>
    <row r="50" spans="1:15" s="251" customFormat="1" ht="33.9" customHeight="1" thickBot="1">
      <c r="A50" s="1924" t="s">
        <v>941</v>
      </c>
      <c r="B50" s="1924"/>
      <c r="C50" s="1915">
        <f>個票ｰ2002!E174</f>
        <v>0</v>
      </c>
      <c r="D50" s="1916"/>
      <c r="E50" s="1916"/>
      <c r="F50" s="1916"/>
      <c r="G50" s="1916"/>
      <c r="H50" s="1916"/>
      <c r="I50" s="1916"/>
      <c r="J50" s="1916"/>
      <c r="K50" s="254"/>
      <c r="L50" s="254"/>
      <c r="M50" s="254"/>
      <c r="N50" s="254"/>
      <c r="O50" s="254"/>
    </row>
    <row r="51" spans="1:15" s="251" customFormat="1" ht="33.9" customHeight="1" thickBot="1">
      <c r="A51" s="1914" t="s">
        <v>942</v>
      </c>
      <c r="B51" s="1914"/>
      <c r="C51" s="1915">
        <f>個票ｰ2002!E175</f>
        <v>0</v>
      </c>
      <c r="D51" s="1916"/>
      <c r="E51" s="1916"/>
      <c r="F51" s="1916"/>
      <c r="G51" s="1916"/>
      <c r="H51" s="1916"/>
      <c r="I51" s="1916"/>
      <c r="J51" s="1916"/>
      <c r="K51" s="254"/>
      <c r="L51" s="254"/>
      <c r="M51" s="254"/>
      <c r="N51" s="254"/>
      <c r="O51" s="254"/>
    </row>
    <row r="52" spans="1:15" s="251" customFormat="1" ht="33.9" customHeight="1" thickBot="1">
      <c r="A52" s="1914" t="s">
        <v>943</v>
      </c>
      <c r="B52" s="1914"/>
      <c r="C52" s="1915">
        <f>個票ｰ2002!E181</f>
        <v>0</v>
      </c>
      <c r="D52" s="1916"/>
      <c r="E52" s="1916"/>
      <c r="F52" s="1916"/>
      <c r="G52" s="1916"/>
      <c r="H52" s="1916"/>
      <c r="I52" s="1916"/>
      <c r="J52" s="1916"/>
      <c r="K52" s="254"/>
      <c r="L52" s="254"/>
      <c r="M52" s="254"/>
      <c r="N52" s="254"/>
      <c r="O52" s="254"/>
    </row>
    <row r="53" spans="1:15" s="251" customFormat="1" ht="42" customHeight="1" thickBot="1">
      <c r="A53" s="1914" t="s">
        <v>944</v>
      </c>
      <c r="B53" s="1914"/>
      <c r="C53" s="1915">
        <f>個票ｰ2002!E182</f>
        <v>0</v>
      </c>
      <c r="D53" s="1916"/>
      <c r="E53" s="1916"/>
      <c r="F53" s="1916"/>
      <c r="G53" s="1916"/>
      <c r="H53" s="1916"/>
      <c r="I53" s="1916"/>
      <c r="J53" s="1916"/>
      <c r="K53" s="254"/>
      <c r="L53" s="254"/>
      <c r="M53" s="254"/>
      <c r="N53" s="254"/>
      <c r="O53" s="254"/>
    </row>
    <row r="54" spans="1:15" s="251" customFormat="1" ht="33.75" customHeight="1" thickBot="1">
      <c r="A54" s="1914" t="s">
        <v>945</v>
      </c>
      <c r="B54" s="1914"/>
      <c r="C54" s="1915" t="e">
        <f>個票ｰ2002!#REF!</f>
        <v>#REF!</v>
      </c>
      <c r="D54" s="1916"/>
      <c r="E54" s="1916"/>
      <c r="F54" s="1916"/>
      <c r="G54" s="1916"/>
      <c r="H54" s="1916"/>
      <c r="I54" s="1916"/>
      <c r="J54" s="1916"/>
      <c r="K54" s="254"/>
      <c r="L54" s="254"/>
      <c r="M54" s="254"/>
      <c r="N54" s="254"/>
      <c r="O54" s="254"/>
    </row>
    <row r="55" spans="1:15" s="251" customFormat="1" ht="33" customHeight="1" thickBot="1">
      <c r="A55" s="1914" t="s">
        <v>946</v>
      </c>
      <c r="B55" s="1914"/>
      <c r="C55" s="1915">
        <f>個票ｰ2002!E200</f>
        <v>0</v>
      </c>
      <c r="D55" s="1916"/>
      <c r="E55" s="1916"/>
      <c r="F55" s="1916"/>
      <c r="G55" s="1916"/>
      <c r="H55" s="1916"/>
      <c r="I55" s="1916"/>
      <c r="J55" s="1916"/>
      <c r="K55" s="254"/>
      <c r="L55" s="254"/>
      <c r="M55" s="254"/>
      <c r="N55" s="254"/>
      <c r="O55" s="254"/>
    </row>
    <row r="56" spans="1:15" s="251" customFormat="1" ht="33" customHeight="1" thickBot="1">
      <c r="A56" s="1914" t="s">
        <v>947</v>
      </c>
      <c r="B56" s="1914"/>
      <c r="C56" s="1915" t="str">
        <f>個票ｰ2002!E202</f>
        <v xml:space="preserve"> ▼ eラーニングなどの活用、夜間開講や振替授業など、社会人に配慮した制度等を記載</v>
      </c>
      <c r="D56" s="1916"/>
      <c r="E56" s="1916"/>
      <c r="F56" s="1916"/>
      <c r="G56" s="1916"/>
      <c r="H56" s="1916"/>
      <c r="I56" s="1916"/>
      <c r="J56" s="1916"/>
      <c r="K56" s="254"/>
      <c r="L56" s="254"/>
      <c r="M56" s="254"/>
      <c r="N56" s="254"/>
      <c r="O56" s="254"/>
    </row>
    <row r="57" spans="1:15" s="251" customFormat="1" ht="33" customHeight="1" thickBot="1">
      <c r="A57" s="1914" t="s">
        <v>948</v>
      </c>
      <c r="B57" s="1914"/>
      <c r="C57" s="1915">
        <f>施設別教育訓練講座票!$B$19</f>
        <v>0</v>
      </c>
      <c r="D57" s="1916"/>
      <c r="E57" s="1916"/>
      <c r="F57" s="1916"/>
      <c r="G57" s="1916"/>
      <c r="H57" s="1916"/>
      <c r="I57" s="1916"/>
      <c r="J57" s="1916"/>
      <c r="K57" s="254"/>
      <c r="L57" s="254"/>
      <c r="M57" s="254"/>
      <c r="N57" s="254"/>
      <c r="O57" s="254"/>
    </row>
    <row r="58" spans="1:15" s="265" customFormat="1" ht="15.75" customHeight="1">
      <c r="A58" s="1917" t="s">
        <v>949</v>
      </c>
      <c r="B58" s="1917"/>
      <c r="C58" s="1918">
        <f>個票ｰ2002!K203</f>
        <v>0</v>
      </c>
      <c r="D58" s="1919"/>
      <c r="E58" s="1919"/>
      <c r="F58" s="1919"/>
      <c r="G58" s="1919"/>
      <c r="H58" s="1919"/>
      <c r="I58" s="1919"/>
      <c r="J58" s="1919"/>
      <c r="K58" s="264"/>
      <c r="L58" s="264"/>
      <c r="M58" s="264"/>
      <c r="N58" s="264"/>
      <c r="O58" s="264"/>
    </row>
    <row r="59" spans="1:15" s="248" customFormat="1" ht="21.75" customHeight="1">
      <c r="A59" s="1940" t="s">
        <v>914</v>
      </c>
      <c r="B59" s="1941"/>
      <c r="C59" s="1941"/>
      <c r="D59" s="1941"/>
      <c r="E59" s="1941"/>
      <c r="F59" s="1941"/>
      <c r="G59" s="1941"/>
      <c r="H59" s="1941"/>
      <c r="I59" s="1941"/>
      <c r="J59" s="1941"/>
    </row>
    <row r="60" spans="1:15" s="248" customFormat="1" ht="4.5" customHeight="1">
      <c r="A60" s="249"/>
      <c r="B60" s="250"/>
    </row>
    <row r="61" spans="1:15" s="251" customFormat="1" ht="17.25" customHeight="1">
      <c r="A61" s="1942">
        <f>C64</f>
        <v>0</v>
      </c>
      <c r="B61" s="1942"/>
      <c r="C61" s="1942"/>
      <c r="D61" s="1942"/>
      <c r="E61" s="1942"/>
      <c r="F61" s="1942"/>
      <c r="G61" s="1942"/>
      <c r="H61" s="1942"/>
      <c r="I61" s="1942"/>
      <c r="J61" s="1942"/>
    </row>
    <row r="62" spans="1:15" s="251" customFormat="1" ht="30" customHeight="1" thickBot="1">
      <c r="A62" s="1943">
        <f>C65</f>
        <v>0</v>
      </c>
      <c r="B62" s="1943"/>
      <c r="C62" s="1943"/>
      <c r="D62" s="1943"/>
      <c r="E62" s="1943"/>
      <c r="F62" s="1943"/>
      <c r="G62" s="1943"/>
      <c r="H62" s="1943"/>
      <c r="I62" s="1943"/>
      <c r="J62" s="1943"/>
    </row>
    <row r="63" spans="1:15" s="251" customFormat="1" ht="4.5" customHeight="1" thickTop="1">
      <c r="A63" s="252"/>
      <c r="B63" s="252"/>
      <c r="C63" s="252"/>
      <c r="D63" s="252"/>
      <c r="E63" s="252"/>
      <c r="F63" s="252"/>
      <c r="G63" s="252"/>
      <c r="H63" s="252"/>
      <c r="I63" s="252"/>
      <c r="J63" s="252"/>
      <c r="L63" s="253"/>
    </row>
    <row r="64" spans="1:15" s="251" customFormat="1" ht="15.9" customHeight="1" thickBot="1">
      <c r="A64" s="1944" t="s">
        <v>915</v>
      </c>
      <c r="B64" s="1945"/>
      <c r="C64" s="1946">
        <f>'申請書・総括票（共通）'!$C$20</f>
        <v>0</v>
      </c>
      <c r="D64" s="1946"/>
      <c r="E64" s="1946"/>
      <c r="F64" s="1946"/>
      <c r="G64" s="1946"/>
      <c r="H64" s="1946"/>
      <c r="I64" s="1946"/>
      <c r="J64" s="1947"/>
      <c r="K64" s="254"/>
      <c r="L64" s="254"/>
      <c r="M64" s="254"/>
      <c r="N64" s="254"/>
      <c r="O64" s="254"/>
    </row>
    <row r="65" spans="1:15" s="251" customFormat="1" ht="15.9" customHeight="1" thickBot="1">
      <c r="A65" s="1921" t="s">
        <v>916</v>
      </c>
      <c r="B65" s="1925"/>
      <c r="C65" s="1934">
        <f>'申請書・総括票（共通）'!D44</f>
        <v>0</v>
      </c>
      <c r="D65" s="1934"/>
      <c r="E65" s="1934"/>
      <c r="F65" s="1934"/>
      <c r="G65" s="1934"/>
      <c r="H65" s="1934"/>
      <c r="I65" s="1934"/>
      <c r="J65" s="1935"/>
      <c r="K65" s="254"/>
      <c r="L65" s="254"/>
      <c r="M65" s="254"/>
      <c r="N65" s="254"/>
      <c r="O65" s="254"/>
    </row>
    <row r="66" spans="1:15" s="251" customFormat="1" ht="15.9" customHeight="1" thickBot="1">
      <c r="A66" s="1921" t="s">
        <v>917</v>
      </c>
      <c r="B66" s="1925"/>
      <c r="C66" s="1936">
        <f>'申請書・総括票（共通）'!B44</f>
        <v>0</v>
      </c>
      <c r="D66" s="1936"/>
      <c r="E66" s="1936"/>
      <c r="F66" s="1925" t="s">
        <v>918</v>
      </c>
      <c r="G66" s="1925"/>
      <c r="H66" s="255"/>
      <c r="I66" s="256" t="s">
        <v>919</v>
      </c>
      <c r="J66" s="257"/>
      <c r="K66" s="254"/>
      <c r="L66" s="254"/>
      <c r="M66" s="254"/>
      <c r="N66" s="254"/>
      <c r="O66" s="254"/>
    </row>
    <row r="67" spans="1:15" s="251" customFormat="1" ht="15.9" customHeight="1" thickBot="1">
      <c r="A67" s="1921" t="s">
        <v>920</v>
      </c>
      <c r="B67" s="1925"/>
      <c r="C67" s="1934">
        <f>個票ｰ2003!E16</f>
        <v>0</v>
      </c>
      <c r="D67" s="1934"/>
      <c r="E67" s="1934"/>
      <c r="F67" s="1925" t="s">
        <v>921</v>
      </c>
      <c r="G67" s="1925"/>
      <c r="H67" s="258" t="e">
        <f>個票ｰ2003!#REF!</f>
        <v>#REF!</v>
      </c>
      <c r="I67" s="259" t="s">
        <v>922</v>
      </c>
      <c r="J67" s="259"/>
      <c r="K67" s="254"/>
      <c r="L67" s="254"/>
      <c r="M67" s="254"/>
      <c r="N67" s="254"/>
      <c r="O67" s="254"/>
    </row>
    <row r="68" spans="1:15" s="251" customFormat="1" ht="15.9" customHeight="1" thickBot="1">
      <c r="A68" s="1921" t="s">
        <v>923</v>
      </c>
      <c r="B68" s="1925"/>
      <c r="C68" s="258">
        <f>個票ｰ2003!G14</f>
        <v>0</v>
      </c>
      <c r="D68" s="1938" t="s">
        <v>924</v>
      </c>
      <c r="E68" s="1939"/>
      <c r="F68" s="1925" t="s">
        <v>925</v>
      </c>
      <c r="G68" s="1925"/>
      <c r="H68" s="258">
        <f>個票ｰ2003!M14</f>
        <v>0</v>
      </c>
      <c r="I68" s="259" t="s">
        <v>926</v>
      </c>
      <c r="J68" s="259"/>
      <c r="K68" s="254"/>
      <c r="M68" s="254"/>
      <c r="N68" s="254"/>
      <c r="O68" s="254"/>
    </row>
    <row r="69" spans="1:15" s="251" customFormat="1" ht="15.9" customHeight="1" thickBot="1">
      <c r="A69" s="1921" t="s">
        <v>927</v>
      </c>
      <c r="B69" s="1925"/>
      <c r="C69" s="1926"/>
      <c r="D69" s="1926"/>
      <c r="E69" s="1926"/>
      <c r="F69" s="1926"/>
      <c r="G69" s="1926"/>
      <c r="H69" s="1926"/>
      <c r="I69" s="1926"/>
      <c r="J69" s="1927"/>
      <c r="K69" s="254"/>
      <c r="M69" s="254"/>
      <c r="N69" s="254"/>
      <c r="O69" s="254"/>
    </row>
    <row r="70" spans="1:15" s="265" customFormat="1" ht="15.9" customHeight="1" thickBot="1">
      <c r="A70" s="1921" t="s">
        <v>928</v>
      </c>
      <c r="B70" s="1925"/>
      <c r="C70" s="260" t="s">
        <v>929</v>
      </c>
      <c r="D70" s="261">
        <f>'訓練経費内訳票-2003'!Q14</f>
        <v>0</v>
      </c>
      <c r="E70" s="262" t="s">
        <v>930</v>
      </c>
      <c r="F70" s="261">
        <f>'訓練経費内訳票-2003'!Q18</f>
        <v>0</v>
      </c>
      <c r="G70" s="262" t="s">
        <v>931</v>
      </c>
      <c r="H70" s="261">
        <f>D70+F70</f>
        <v>0</v>
      </c>
      <c r="I70" s="263"/>
      <c r="J70" s="263"/>
      <c r="K70" s="264"/>
      <c r="M70" s="264"/>
      <c r="N70" s="264"/>
      <c r="O70" s="264"/>
    </row>
    <row r="71" spans="1:15" s="251" customFormat="1" ht="15.9" customHeight="1" thickBot="1">
      <c r="A71" s="1928" t="s">
        <v>932</v>
      </c>
      <c r="B71" s="1929"/>
      <c r="C71" s="1930" t="s">
        <v>933</v>
      </c>
      <c r="D71" s="1930"/>
      <c r="E71" s="1930"/>
      <c r="F71" s="1925" t="s">
        <v>934</v>
      </c>
      <c r="G71" s="1925"/>
      <c r="H71" s="266"/>
      <c r="I71" s="267" t="s">
        <v>919</v>
      </c>
      <c r="J71" s="268"/>
      <c r="K71" s="254"/>
      <c r="L71" s="254"/>
      <c r="M71" s="254"/>
      <c r="N71" s="254"/>
      <c r="O71" s="254"/>
    </row>
    <row r="72" spans="1:15" s="251" customFormat="1" ht="4.5" customHeight="1" thickBot="1">
      <c r="A72" s="269"/>
      <c r="B72" s="269"/>
      <c r="C72" s="269"/>
      <c r="D72" s="269"/>
      <c r="E72" s="269"/>
      <c r="F72" s="269"/>
      <c r="G72" s="269"/>
      <c r="H72" s="269"/>
      <c r="I72" s="269"/>
      <c r="J72" s="269"/>
      <c r="L72" s="253"/>
    </row>
    <row r="73" spans="1:15" s="251" customFormat="1" ht="4.5" customHeight="1" thickTop="1" thickBot="1">
      <c r="A73" s="252"/>
      <c r="B73" s="252"/>
      <c r="C73" s="252"/>
      <c r="D73" s="252"/>
      <c r="E73" s="252"/>
      <c r="F73" s="252"/>
      <c r="G73" s="252"/>
      <c r="H73" s="252"/>
      <c r="I73" s="252"/>
      <c r="J73" s="252"/>
      <c r="L73" s="253"/>
    </row>
    <row r="74" spans="1:15" s="251" customFormat="1" ht="20.100000000000001" customHeight="1" thickTop="1" thickBot="1">
      <c r="A74" s="1931" t="s">
        <v>935</v>
      </c>
      <c r="B74" s="1931"/>
      <c r="C74" s="1932">
        <f>個票ｰ2003!F49</f>
        <v>0</v>
      </c>
      <c r="D74" s="1933"/>
      <c r="E74" s="1933"/>
      <c r="F74" s="1933"/>
      <c r="G74" s="1933"/>
      <c r="H74" s="1933"/>
      <c r="I74" s="1933"/>
      <c r="J74" s="1933"/>
      <c r="K74" s="254"/>
      <c r="L74" s="254"/>
      <c r="M74" s="254"/>
      <c r="N74" s="254"/>
      <c r="O74" s="254"/>
    </row>
    <row r="75" spans="1:15" s="251" customFormat="1" ht="42" customHeight="1" thickBot="1">
      <c r="A75" s="1920" t="s">
        <v>936</v>
      </c>
      <c r="B75" s="1920"/>
      <c r="C75" s="1915">
        <f>個票ｰ2003!E13</f>
        <v>0</v>
      </c>
      <c r="D75" s="1916"/>
      <c r="E75" s="1916"/>
      <c r="F75" s="1916"/>
      <c r="G75" s="1916"/>
      <c r="H75" s="1916"/>
      <c r="I75" s="1916"/>
      <c r="J75" s="1916"/>
      <c r="K75" s="254"/>
      <c r="L75" s="254"/>
      <c r="M75" s="254"/>
      <c r="N75" s="254"/>
      <c r="O75" s="254"/>
    </row>
    <row r="76" spans="1:15" s="251" customFormat="1" ht="26.1" customHeight="1" thickBot="1">
      <c r="A76" s="1920" t="s">
        <v>937</v>
      </c>
      <c r="B76" s="1921"/>
      <c r="C76" s="1922" t="s">
        <v>938</v>
      </c>
      <c r="D76" s="1923"/>
      <c r="E76" s="1923"/>
      <c r="F76" s="1923"/>
      <c r="G76" s="1923"/>
      <c r="H76" s="1923"/>
      <c r="I76" s="1923"/>
      <c r="J76" s="1923"/>
      <c r="K76" s="254"/>
      <c r="L76" s="254"/>
      <c r="M76" s="254"/>
      <c r="N76" s="254"/>
      <c r="O76" s="254"/>
    </row>
    <row r="77" spans="1:15" s="251" customFormat="1" ht="78" customHeight="1" thickBot="1">
      <c r="A77" s="1914" t="s">
        <v>939</v>
      </c>
      <c r="B77" s="1914"/>
      <c r="C77" s="1915" t="str">
        <f>個票ｰ2003!E64</f>
        <v xml:space="preserve"> ▼ 以下目標とするレベルに該当する場合は○を記入</v>
      </c>
      <c r="D77" s="1916"/>
      <c r="E77" s="1916"/>
      <c r="F77" s="1916"/>
      <c r="G77" s="1916"/>
      <c r="H77" s="1916"/>
      <c r="I77" s="1916"/>
      <c r="J77" s="1916"/>
      <c r="K77" s="254"/>
      <c r="L77" s="254"/>
      <c r="M77" s="254"/>
      <c r="N77" s="254"/>
      <c r="O77" s="254"/>
    </row>
    <row r="78" spans="1:15" s="251" customFormat="1" ht="78" customHeight="1" thickBot="1">
      <c r="A78" s="1914" t="s">
        <v>940</v>
      </c>
      <c r="B78" s="1914"/>
      <c r="C78" s="1915">
        <f>個票ｰ2003!E67</f>
        <v>0</v>
      </c>
      <c r="D78" s="1916"/>
      <c r="E78" s="1916"/>
      <c r="F78" s="1916"/>
      <c r="G78" s="1916"/>
      <c r="H78" s="1916"/>
      <c r="I78" s="1916"/>
      <c r="J78" s="1916"/>
      <c r="K78" s="254"/>
      <c r="L78" s="254"/>
      <c r="M78" s="254"/>
      <c r="N78" s="254"/>
      <c r="O78" s="254"/>
    </row>
    <row r="79" spans="1:15" s="251" customFormat="1" ht="33.9" customHeight="1" thickBot="1">
      <c r="A79" s="1924" t="s">
        <v>941</v>
      </c>
      <c r="B79" s="1924"/>
      <c r="C79" s="1915">
        <f>個票ｰ2003!E174</f>
        <v>0</v>
      </c>
      <c r="D79" s="1916"/>
      <c r="E79" s="1916"/>
      <c r="F79" s="1916"/>
      <c r="G79" s="1916"/>
      <c r="H79" s="1916"/>
      <c r="I79" s="1916"/>
      <c r="J79" s="1916"/>
      <c r="K79" s="254"/>
      <c r="L79" s="254"/>
      <c r="M79" s="254"/>
      <c r="N79" s="254"/>
      <c r="O79" s="254"/>
    </row>
    <row r="80" spans="1:15" s="251" customFormat="1" ht="33.9" customHeight="1" thickBot="1">
      <c r="A80" s="1914" t="s">
        <v>942</v>
      </c>
      <c r="B80" s="1914"/>
      <c r="C80" s="1915">
        <f>個票ｰ2003!E175</f>
        <v>0</v>
      </c>
      <c r="D80" s="1916"/>
      <c r="E80" s="1916"/>
      <c r="F80" s="1916"/>
      <c r="G80" s="1916"/>
      <c r="H80" s="1916"/>
      <c r="I80" s="1916"/>
      <c r="J80" s="1916"/>
      <c r="K80" s="254"/>
      <c r="L80" s="254"/>
      <c r="M80" s="254"/>
      <c r="N80" s="254"/>
      <c r="O80" s="254"/>
    </row>
    <row r="81" spans="1:15" s="251" customFormat="1" ht="33.9" customHeight="1" thickBot="1">
      <c r="A81" s="1914" t="s">
        <v>943</v>
      </c>
      <c r="B81" s="1914"/>
      <c r="C81" s="1915">
        <f>個票ｰ2003!E181</f>
        <v>0</v>
      </c>
      <c r="D81" s="1916"/>
      <c r="E81" s="1916"/>
      <c r="F81" s="1916"/>
      <c r="G81" s="1916"/>
      <c r="H81" s="1916"/>
      <c r="I81" s="1916"/>
      <c r="J81" s="1916"/>
      <c r="K81" s="254"/>
      <c r="L81" s="254"/>
      <c r="M81" s="254"/>
      <c r="N81" s="254"/>
      <c r="O81" s="254"/>
    </row>
    <row r="82" spans="1:15" s="251" customFormat="1" ht="42" customHeight="1" thickBot="1">
      <c r="A82" s="1914" t="s">
        <v>944</v>
      </c>
      <c r="B82" s="1914"/>
      <c r="C82" s="1915">
        <f>個票ｰ2003!E182</f>
        <v>0</v>
      </c>
      <c r="D82" s="1916"/>
      <c r="E82" s="1916"/>
      <c r="F82" s="1916"/>
      <c r="G82" s="1916"/>
      <c r="H82" s="1916"/>
      <c r="I82" s="1916"/>
      <c r="J82" s="1916"/>
      <c r="K82" s="254"/>
      <c r="L82" s="254"/>
      <c r="M82" s="254"/>
      <c r="N82" s="254"/>
      <c r="O82" s="254"/>
    </row>
    <row r="83" spans="1:15" s="251" customFormat="1" ht="33.75" customHeight="1" thickBot="1">
      <c r="A83" s="1914" t="s">
        <v>945</v>
      </c>
      <c r="B83" s="1914"/>
      <c r="C83" s="1915" t="e">
        <f>個票ｰ2003!#REF!</f>
        <v>#REF!</v>
      </c>
      <c r="D83" s="1916"/>
      <c r="E83" s="1916"/>
      <c r="F83" s="1916"/>
      <c r="G83" s="1916"/>
      <c r="H83" s="1916"/>
      <c r="I83" s="1916"/>
      <c r="J83" s="1916"/>
      <c r="K83" s="254"/>
      <c r="L83" s="254"/>
      <c r="M83" s="254"/>
      <c r="N83" s="254"/>
      <c r="O83" s="254"/>
    </row>
    <row r="84" spans="1:15" s="251" customFormat="1" ht="33" customHeight="1" thickBot="1">
      <c r="A84" s="1914" t="s">
        <v>946</v>
      </c>
      <c r="B84" s="1914"/>
      <c r="C84" s="1915">
        <f>個票ｰ2003!E200</f>
        <v>0</v>
      </c>
      <c r="D84" s="1916"/>
      <c r="E84" s="1916"/>
      <c r="F84" s="1916"/>
      <c r="G84" s="1916"/>
      <c r="H84" s="1916"/>
      <c r="I84" s="1916"/>
      <c r="J84" s="1916"/>
      <c r="K84" s="254"/>
      <c r="L84" s="254"/>
      <c r="M84" s="254"/>
      <c r="N84" s="254"/>
      <c r="O84" s="254"/>
    </row>
    <row r="85" spans="1:15" s="251" customFormat="1" ht="33" customHeight="1" thickBot="1">
      <c r="A85" s="1914" t="s">
        <v>947</v>
      </c>
      <c r="B85" s="1914"/>
      <c r="C85" s="1915" t="str">
        <f>個票ｰ2003!E202</f>
        <v xml:space="preserve"> ▼ eラーニングなどの活用、夜間開講や振替授業など、社会人に配慮した制度等を記載</v>
      </c>
      <c r="D85" s="1916"/>
      <c r="E85" s="1916"/>
      <c r="F85" s="1916"/>
      <c r="G85" s="1916"/>
      <c r="H85" s="1916"/>
      <c r="I85" s="1916"/>
      <c r="J85" s="1916"/>
      <c r="K85" s="254"/>
      <c r="L85" s="254"/>
      <c r="M85" s="254"/>
      <c r="N85" s="254"/>
      <c r="O85" s="254"/>
    </row>
    <row r="86" spans="1:15" s="251" customFormat="1" ht="33" customHeight="1" thickBot="1">
      <c r="A86" s="1914" t="s">
        <v>948</v>
      </c>
      <c r="B86" s="1914"/>
      <c r="C86" s="1915">
        <f>施設別教育訓練講座票!$B$19</f>
        <v>0</v>
      </c>
      <c r="D86" s="1916"/>
      <c r="E86" s="1916"/>
      <c r="F86" s="1916"/>
      <c r="G86" s="1916"/>
      <c r="H86" s="1916"/>
      <c r="I86" s="1916"/>
      <c r="J86" s="1916"/>
      <c r="K86" s="254"/>
      <c r="L86" s="254"/>
      <c r="M86" s="254"/>
      <c r="N86" s="254"/>
      <c r="O86" s="254"/>
    </row>
    <row r="87" spans="1:15" s="265" customFormat="1" ht="15.75" customHeight="1">
      <c r="A87" s="1917" t="s">
        <v>949</v>
      </c>
      <c r="B87" s="1917"/>
      <c r="C87" s="1918">
        <f>個票ｰ2003!J183</f>
        <v>0</v>
      </c>
      <c r="D87" s="1919"/>
      <c r="E87" s="1919"/>
      <c r="F87" s="1919"/>
      <c r="G87" s="1919"/>
      <c r="H87" s="1919"/>
      <c r="I87" s="1919"/>
      <c r="J87" s="1919"/>
      <c r="K87" s="264"/>
      <c r="L87" s="264"/>
      <c r="M87" s="264"/>
      <c r="N87" s="264"/>
      <c r="O87" s="264"/>
    </row>
    <row r="88" spans="1:15" s="248" customFormat="1" ht="21.75" customHeight="1">
      <c r="A88" s="1940" t="s">
        <v>914</v>
      </c>
      <c r="B88" s="1941"/>
      <c r="C88" s="1941"/>
      <c r="D88" s="1941"/>
      <c r="E88" s="1941"/>
      <c r="F88" s="1941"/>
      <c r="G88" s="1941"/>
      <c r="H88" s="1941"/>
      <c r="I88" s="1941"/>
      <c r="J88" s="1941"/>
    </row>
    <row r="89" spans="1:15" s="248" customFormat="1" ht="4.5" customHeight="1">
      <c r="A89" s="249"/>
      <c r="B89" s="250"/>
    </row>
    <row r="90" spans="1:15" s="251" customFormat="1" ht="17.25" customHeight="1">
      <c r="A90" s="1942">
        <f>C93</f>
        <v>0</v>
      </c>
      <c r="B90" s="1942"/>
      <c r="C90" s="1942"/>
      <c r="D90" s="1942"/>
      <c r="E90" s="1942"/>
      <c r="F90" s="1942"/>
      <c r="G90" s="1942"/>
      <c r="H90" s="1942"/>
      <c r="I90" s="1942"/>
      <c r="J90" s="1942"/>
    </row>
    <row r="91" spans="1:15" s="251" customFormat="1" ht="30" customHeight="1" thickBot="1">
      <c r="A91" s="1943">
        <f>C94</f>
        <v>0</v>
      </c>
      <c r="B91" s="1943"/>
      <c r="C91" s="1943"/>
      <c r="D91" s="1943"/>
      <c r="E91" s="1943"/>
      <c r="F91" s="1943"/>
      <c r="G91" s="1943"/>
      <c r="H91" s="1943"/>
      <c r="I91" s="1943"/>
      <c r="J91" s="1943"/>
    </row>
    <row r="92" spans="1:15" s="251" customFormat="1" ht="4.5" customHeight="1" thickTop="1">
      <c r="A92" s="252"/>
      <c r="B92" s="252"/>
      <c r="C92" s="252"/>
      <c r="D92" s="252"/>
      <c r="E92" s="252"/>
      <c r="F92" s="252"/>
      <c r="G92" s="252"/>
      <c r="H92" s="252"/>
      <c r="I92" s="252"/>
      <c r="J92" s="252"/>
      <c r="L92" s="253"/>
    </row>
    <row r="93" spans="1:15" s="251" customFormat="1" ht="15.9" customHeight="1" thickBot="1">
      <c r="A93" s="1944" t="s">
        <v>915</v>
      </c>
      <c r="B93" s="1945"/>
      <c r="C93" s="1946">
        <f>'申請書・総括票（共通）'!$C$20</f>
        <v>0</v>
      </c>
      <c r="D93" s="1946"/>
      <c r="E93" s="1946"/>
      <c r="F93" s="1946"/>
      <c r="G93" s="1946"/>
      <c r="H93" s="1946"/>
      <c r="I93" s="1946"/>
      <c r="J93" s="1947"/>
      <c r="K93" s="254"/>
      <c r="L93" s="254"/>
      <c r="M93" s="254"/>
      <c r="N93" s="254"/>
      <c r="O93" s="254"/>
    </row>
    <row r="94" spans="1:15" s="251" customFormat="1" ht="15.9" customHeight="1" thickBot="1">
      <c r="A94" s="1921" t="s">
        <v>916</v>
      </c>
      <c r="B94" s="1925"/>
      <c r="C94" s="1934">
        <f>'申請書・総括票（共通）'!D45</f>
        <v>0</v>
      </c>
      <c r="D94" s="1934"/>
      <c r="E94" s="1934"/>
      <c r="F94" s="1934"/>
      <c r="G94" s="1934"/>
      <c r="H94" s="1934"/>
      <c r="I94" s="1934"/>
      <c r="J94" s="1935"/>
      <c r="K94" s="254"/>
      <c r="L94" s="254"/>
      <c r="M94" s="254"/>
      <c r="N94" s="254"/>
      <c r="O94" s="254"/>
    </row>
    <row r="95" spans="1:15" s="251" customFormat="1" ht="15.9" customHeight="1" thickBot="1">
      <c r="A95" s="1921" t="s">
        <v>917</v>
      </c>
      <c r="B95" s="1925"/>
      <c r="C95" s="1936">
        <f>'申請書・総括票（共通）'!B45</f>
        <v>0</v>
      </c>
      <c r="D95" s="1936"/>
      <c r="E95" s="1936"/>
      <c r="F95" s="1925" t="s">
        <v>918</v>
      </c>
      <c r="G95" s="1925"/>
      <c r="H95" s="255"/>
      <c r="I95" s="256" t="s">
        <v>919</v>
      </c>
      <c r="J95" s="257"/>
      <c r="K95" s="254"/>
      <c r="L95" s="254"/>
      <c r="M95" s="254"/>
      <c r="N95" s="254"/>
      <c r="O95" s="254"/>
    </row>
    <row r="96" spans="1:15" s="251" customFormat="1" ht="15.9" customHeight="1" thickBot="1">
      <c r="A96" s="1921" t="s">
        <v>920</v>
      </c>
      <c r="B96" s="1925"/>
      <c r="C96" s="1937">
        <f>個票ｰ2004!E16</f>
        <v>0</v>
      </c>
      <c r="D96" s="1937"/>
      <c r="E96" s="1937"/>
      <c r="F96" s="1925" t="s">
        <v>921</v>
      </c>
      <c r="G96" s="1925"/>
      <c r="H96" s="258" t="e">
        <f>個票ｰ2004!#REF!</f>
        <v>#REF!</v>
      </c>
      <c r="I96" s="259" t="s">
        <v>922</v>
      </c>
      <c r="J96" s="259"/>
      <c r="K96" s="254"/>
      <c r="L96" s="254"/>
      <c r="M96" s="254"/>
      <c r="N96" s="254"/>
      <c r="O96" s="254"/>
    </row>
    <row r="97" spans="1:15" s="251" customFormat="1" ht="15.9" customHeight="1" thickBot="1">
      <c r="A97" s="1921" t="s">
        <v>923</v>
      </c>
      <c r="B97" s="1925"/>
      <c r="C97" s="258">
        <f>個票ｰ2004!G14</f>
        <v>0</v>
      </c>
      <c r="D97" s="1938" t="s">
        <v>924</v>
      </c>
      <c r="E97" s="1939"/>
      <c r="F97" s="1925" t="s">
        <v>925</v>
      </c>
      <c r="G97" s="1925"/>
      <c r="H97" s="258">
        <f>個票ｰ2004!M14</f>
        <v>0</v>
      </c>
      <c r="I97" s="259" t="s">
        <v>926</v>
      </c>
      <c r="J97" s="259"/>
      <c r="K97" s="254"/>
      <c r="M97" s="254"/>
      <c r="N97" s="254"/>
      <c r="O97" s="254"/>
    </row>
    <row r="98" spans="1:15" s="251" customFormat="1" ht="15.9" customHeight="1" thickBot="1">
      <c r="A98" s="1921" t="s">
        <v>927</v>
      </c>
      <c r="B98" s="1925"/>
      <c r="C98" s="1926"/>
      <c r="D98" s="1926"/>
      <c r="E98" s="1926"/>
      <c r="F98" s="1926"/>
      <c r="G98" s="1926"/>
      <c r="H98" s="1926"/>
      <c r="I98" s="1926"/>
      <c r="J98" s="1927"/>
      <c r="K98" s="254"/>
      <c r="M98" s="254"/>
      <c r="N98" s="254"/>
      <c r="O98" s="254"/>
    </row>
    <row r="99" spans="1:15" s="265" customFormat="1" ht="15.9" customHeight="1" thickBot="1">
      <c r="A99" s="1921" t="s">
        <v>928</v>
      </c>
      <c r="B99" s="1925"/>
      <c r="C99" s="260" t="s">
        <v>929</v>
      </c>
      <c r="D99" s="261">
        <f>'訓練経費内訳票-2004'!Q14</f>
        <v>0</v>
      </c>
      <c r="E99" s="262" t="s">
        <v>930</v>
      </c>
      <c r="F99" s="261">
        <f>'訓練経費内訳票-2004'!Q18</f>
        <v>0</v>
      </c>
      <c r="G99" s="262" t="s">
        <v>931</v>
      </c>
      <c r="H99" s="261">
        <f>D99+F99</f>
        <v>0</v>
      </c>
      <c r="I99" s="263"/>
      <c r="J99" s="263"/>
      <c r="K99" s="264"/>
      <c r="M99" s="264"/>
      <c r="N99" s="264"/>
      <c r="O99" s="264"/>
    </row>
    <row r="100" spans="1:15" s="251" customFormat="1" ht="15.9" customHeight="1" thickBot="1">
      <c r="A100" s="1928" t="s">
        <v>932</v>
      </c>
      <c r="B100" s="1929"/>
      <c r="C100" s="1930" t="s">
        <v>933</v>
      </c>
      <c r="D100" s="1930"/>
      <c r="E100" s="1930"/>
      <c r="F100" s="1925" t="s">
        <v>934</v>
      </c>
      <c r="G100" s="1925"/>
      <c r="H100" s="266"/>
      <c r="I100" s="267" t="s">
        <v>919</v>
      </c>
      <c r="J100" s="268"/>
      <c r="K100" s="254"/>
      <c r="L100" s="254"/>
      <c r="M100" s="254"/>
      <c r="N100" s="254"/>
      <c r="O100" s="254"/>
    </row>
    <row r="101" spans="1:15" s="251" customFormat="1" ht="4.5" customHeight="1" thickBot="1">
      <c r="A101" s="269"/>
      <c r="B101" s="269"/>
      <c r="C101" s="269"/>
      <c r="D101" s="269"/>
      <c r="E101" s="269"/>
      <c r="F101" s="269"/>
      <c r="G101" s="269"/>
      <c r="H101" s="269"/>
      <c r="I101" s="269"/>
      <c r="J101" s="269"/>
      <c r="L101" s="253"/>
    </row>
    <row r="102" spans="1:15" s="251" customFormat="1" ht="4.5" customHeight="1" thickTop="1" thickBot="1">
      <c r="A102" s="252"/>
      <c r="B102" s="252"/>
      <c r="C102" s="252"/>
      <c r="D102" s="252"/>
      <c r="E102" s="252"/>
      <c r="F102" s="252"/>
      <c r="G102" s="252"/>
      <c r="H102" s="252"/>
      <c r="I102" s="252"/>
      <c r="J102" s="252"/>
      <c r="L102" s="253"/>
    </row>
    <row r="103" spans="1:15" s="251" customFormat="1" ht="20.100000000000001" customHeight="1" thickTop="1" thickBot="1">
      <c r="A103" s="1931" t="s">
        <v>935</v>
      </c>
      <c r="B103" s="1931"/>
      <c r="C103" s="1932">
        <f>個票ｰ2004!F49</f>
        <v>0</v>
      </c>
      <c r="D103" s="1933"/>
      <c r="E103" s="1933"/>
      <c r="F103" s="1933"/>
      <c r="G103" s="1933"/>
      <c r="H103" s="1933"/>
      <c r="I103" s="1933"/>
      <c r="J103" s="1933"/>
      <c r="K103" s="254"/>
      <c r="L103" s="254"/>
      <c r="M103" s="254"/>
      <c r="N103" s="254"/>
      <c r="O103" s="254"/>
    </row>
    <row r="104" spans="1:15" s="251" customFormat="1" ht="42" customHeight="1" thickBot="1">
      <c r="A104" s="1920" t="s">
        <v>936</v>
      </c>
      <c r="B104" s="1920"/>
      <c r="C104" s="1915">
        <f>個票ｰ2004!E13</f>
        <v>0</v>
      </c>
      <c r="D104" s="1916"/>
      <c r="E104" s="1916"/>
      <c r="F104" s="1916"/>
      <c r="G104" s="1916"/>
      <c r="H104" s="1916"/>
      <c r="I104" s="1916"/>
      <c r="J104" s="1916"/>
      <c r="K104" s="254"/>
      <c r="L104" s="254"/>
      <c r="M104" s="254"/>
      <c r="N104" s="254"/>
      <c r="O104" s="254"/>
    </row>
    <row r="105" spans="1:15" s="251" customFormat="1" ht="26.1" customHeight="1" thickBot="1">
      <c r="A105" s="1920" t="s">
        <v>937</v>
      </c>
      <c r="B105" s="1921"/>
      <c r="C105" s="1922" t="s">
        <v>938</v>
      </c>
      <c r="D105" s="1923"/>
      <c r="E105" s="1923"/>
      <c r="F105" s="1923"/>
      <c r="G105" s="1923"/>
      <c r="H105" s="1923"/>
      <c r="I105" s="1923"/>
      <c r="J105" s="1923"/>
      <c r="K105" s="254"/>
      <c r="L105" s="254"/>
      <c r="M105" s="254"/>
      <c r="N105" s="254"/>
      <c r="O105" s="254"/>
    </row>
    <row r="106" spans="1:15" s="251" customFormat="1" ht="78" customHeight="1" thickBot="1">
      <c r="A106" s="1914" t="s">
        <v>939</v>
      </c>
      <c r="B106" s="1914"/>
      <c r="C106" s="1915" t="str">
        <f>個票ｰ2004!E64</f>
        <v xml:space="preserve"> ▼ 以下目標とするレベルに該当する場合は○を記入</v>
      </c>
      <c r="D106" s="1916"/>
      <c r="E106" s="1916"/>
      <c r="F106" s="1916"/>
      <c r="G106" s="1916"/>
      <c r="H106" s="1916"/>
      <c r="I106" s="1916"/>
      <c r="J106" s="1916"/>
      <c r="K106" s="254"/>
      <c r="L106" s="254"/>
      <c r="M106" s="254"/>
      <c r="N106" s="254"/>
      <c r="O106" s="254"/>
    </row>
    <row r="107" spans="1:15" s="251" customFormat="1" ht="78" customHeight="1" thickBot="1">
      <c r="A107" s="1914" t="s">
        <v>940</v>
      </c>
      <c r="B107" s="1914"/>
      <c r="C107" s="1915">
        <f>個票ｰ2004!E67</f>
        <v>0</v>
      </c>
      <c r="D107" s="1916"/>
      <c r="E107" s="1916"/>
      <c r="F107" s="1916"/>
      <c r="G107" s="1916"/>
      <c r="H107" s="1916"/>
      <c r="I107" s="1916"/>
      <c r="J107" s="1916"/>
      <c r="K107" s="254"/>
      <c r="L107" s="254"/>
      <c r="M107" s="254"/>
      <c r="N107" s="254"/>
      <c r="O107" s="254"/>
    </row>
    <row r="108" spans="1:15" s="251" customFormat="1" ht="33.9" customHeight="1" thickBot="1">
      <c r="A108" s="1924" t="s">
        <v>941</v>
      </c>
      <c r="B108" s="1924"/>
      <c r="C108" s="1915">
        <f>個票ｰ2004!E174</f>
        <v>0</v>
      </c>
      <c r="D108" s="1916"/>
      <c r="E108" s="1916"/>
      <c r="F108" s="1916"/>
      <c r="G108" s="1916"/>
      <c r="H108" s="1916"/>
      <c r="I108" s="1916"/>
      <c r="J108" s="1916"/>
      <c r="K108" s="254"/>
      <c r="L108" s="254"/>
      <c r="M108" s="254"/>
      <c r="N108" s="254"/>
      <c r="O108" s="254"/>
    </row>
    <row r="109" spans="1:15" s="251" customFormat="1" ht="33.9" customHeight="1" thickBot="1">
      <c r="A109" s="1914" t="s">
        <v>942</v>
      </c>
      <c r="B109" s="1914"/>
      <c r="C109" s="1915">
        <f>個票ｰ2004!E175</f>
        <v>0</v>
      </c>
      <c r="D109" s="1916"/>
      <c r="E109" s="1916"/>
      <c r="F109" s="1916"/>
      <c r="G109" s="1916"/>
      <c r="H109" s="1916"/>
      <c r="I109" s="1916"/>
      <c r="J109" s="1916"/>
      <c r="K109" s="254"/>
      <c r="L109" s="254"/>
      <c r="M109" s="254"/>
      <c r="N109" s="254"/>
      <c r="O109" s="254"/>
    </row>
    <row r="110" spans="1:15" s="251" customFormat="1" ht="33.9" customHeight="1" thickBot="1">
      <c r="A110" s="1914" t="s">
        <v>943</v>
      </c>
      <c r="B110" s="1914"/>
      <c r="C110" s="1915">
        <f>個票ｰ2004!E181</f>
        <v>0</v>
      </c>
      <c r="D110" s="1916"/>
      <c r="E110" s="1916"/>
      <c r="F110" s="1916"/>
      <c r="G110" s="1916"/>
      <c r="H110" s="1916"/>
      <c r="I110" s="1916"/>
      <c r="J110" s="1916"/>
      <c r="K110" s="254"/>
      <c r="L110" s="254"/>
      <c r="M110" s="254"/>
      <c r="N110" s="254"/>
      <c r="O110" s="254"/>
    </row>
    <row r="111" spans="1:15" s="251" customFormat="1" ht="42" customHeight="1" thickBot="1">
      <c r="A111" s="1914" t="s">
        <v>944</v>
      </c>
      <c r="B111" s="1914"/>
      <c r="C111" s="1915">
        <f>個票ｰ2004!E182</f>
        <v>0</v>
      </c>
      <c r="D111" s="1916"/>
      <c r="E111" s="1916"/>
      <c r="F111" s="1916"/>
      <c r="G111" s="1916"/>
      <c r="H111" s="1916"/>
      <c r="I111" s="1916"/>
      <c r="J111" s="1916"/>
      <c r="K111" s="254"/>
      <c r="L111" s="254"/>
      <c r="M111" s="254"/>
      <c r="N111" s="254"/>
      <c r="O111" s="254"/>
    </row>
    <row r="112" spans="1:15" s="251" customFormat="1" ht="33.75" customHeight="1" thickBot="1">
      <c r="A112" s="1914" t="s">
        <v>945</v>
      </c>
      <c r="B112" s="1914"/>
      <c r="C112" s="1915" t="e">
        <f>個票ｰ2004!#REF!</f>
        <v>#REF!</v>
      </c>
      <c r="D112" s="1916"/>
      <c r="E112" s="1916"/>
      <c r="F112" s="1916"/>
      <c r="G112" s="1916"/>
      <c r="H112" s="1916"/>
      <c r="I112" s="1916"/>
      <c r="J112" s="1916"/>
      <c r="K112" s="254"/>
      <c r="L112" s="254"/>
      <c r="M112" s="254"/>
      <c r="N112" s="254"/>
      <c r="O112" s="254"/>
    </row>
    <row r="113" spans="1:15" s="251" customFormat="1" ht="33" customHeight="1" thickBot="1">
      <c r="A113" s="1914" t="s">
        <v>946</v>
      </c>
      <c r="B113" s="1914"/>
      <c r="C113" s="1915">
        <f>個票ｰ2004!E200</f>
        <v>0</v>
      </c>
      <c r="D113" s="1916"/>
      <c r="E113" s="1916"/>
      <c r="F113" s="1916"/>
      <c r="G113" s="1916"/>
      <c r="H113" s="1916"/>
      <c r="I113" s="1916"/>
      <c r="J113" s="1916"/>
      <c r="K113" s="254"/>
      <c r="L113" s="254"/>
      <c r="M113" s="254"/>
      <c r="N113" s="254"/>
      <c r="O113" s="254"/>
    </row>
    <row r="114" spans="1:15" s="251" customFormat="1" ht="33" customHeight="1" thickBot="1">
      <c r="A114" s="1914" t="s">
        <v>947</v>
      </c>
      <c r="B114" s="1914"/>
      <c r="C114" s="1915" t="str">
        <f>個票ｰ2004!E202</f>
        <v xml:space="preserve"> ▼ eラーニングなどの活用、夜間開講や振替授業など、社会人に配慮した制度等を記載</v>
      </c>
      <c r="D114" s="1916"/>
      <c r="E114" s="1916"/>
      <c r="F114" s="1916"/>
      <c r="G114" s="1916"/>
      <c r="H114" s="1916"/>
      <c r="I114" s="1916"/>
      <c r="J114" s="1916"/>
      <c r="K114" s="254"/>
      <c r="L114" s="254"/>
      <c r="M114" s="254"/>
      <c r="N114" s="254"/>
      <c r="O114" s="254"/>
    </row>
    <row r="115" spans="1:15" s="251" customFormat="1" ht="33" customHeight="1" thickBot="1">
      <c r="A115" s="1914" t="s">
        <v>948</v>
      </c>
      <c r="B115" s="1914"/>
      <c r="C115" s="1915">
        <f>施設別教育訓練講座票!$B$19</f>
        <v>0</v>
      </c>
      <c r="D115" s="1916"/>
      <c r="E115" s="1916"/>
      <c r="F115" s="1916"/>
      <c r="G115" s="1916"/>
      <c r="H115" s="1916"/>
      <c r="I115" s="1916"/>
      <c r="J115" s="1916"/>
      <c r="K115" s="254"/>
      <c r="L115" s="254"/>
      <c r="M115" s="254"/>
      <c r="N115" s="254"/>
      <c r="O115" s="254"/>
    </row>
    <row r="116" spans="1:15" s="265" customFormat="1" ht="15.75" customHeight="1">
      <c r="A116" s="1917" t="s">
        <v>949</v>
      </c>
      <c r="B116" s="1917"/>
      <c r="C116" s="1918">
        <f>個票ｰ2004!J183</f>
        <v>0</v>
      </c>
      <c r="D116" s="1919"/>
      <c r="E116" s="1919"/>
      <c r="F116" s="1919"/>
      <c r="G116" s="1919"/>
      <c r="H116" s="1919"/>
      <c r="I116" s="1919"/>
      <c r="J116" s="1919"/>
      <c r="K116" s="264"/>
      <c r="L116" s="264"/>
      <c r="M116" s="264"/>
      <c r="N116" s="264"/>
      <c r="O116" s="264"/>
    </row>
    <row r="117" spans="1:15" s="248" customFormat="1" ht="21.75" customHeight="1">
      <c r="A117" s="1940" t="s">
        <v>914</v>
      </c>
      <c r="B117" s="1941"/>
      <c r="C117" s="1941"/>
      <c r="D117" s="1941"/>
      <c r="E117" s="1941"/>
      <c r="F117" s="1941"/>
      <c r="G117" s="1941"/>
      <c r="H117" s="1941"/>
      <c r="I117" s="1941"/>
      <c r="J117" s="1941"/>
    </row>
    <row r="118" spans="1:15" s="248" customFormat="1" ht="4.5" customHeight="1">
      <c r="A118" s="249"/>
      <c r="B118" s="250"/>
    </row>
    <row r="119" spans="1:15" s="251" customFormat="1" ht="17.25" customHeight="1">
      <c r="A119" s="1942">
        <f>C122</f>
        <v>0</v>
      </c>
      <c r="B119" s="1942"/>
      <c r="C119" s="1942"/>
      <c r="D119" s="1942"/>
      <c r="E119" s="1942"/>
      <c r="F119" s="1942"/>
      <c r="G119" s="1942"/>
      <c r="H119" s="1942"/>
      <c r="I119" s="1942"/>
      <c r="J119" s="1942"/>
    </row>
    <row r="120" spans="1:15" s="251" customFormat="1" ht="30" customHeight="1" thickBot="1">
      <c r="A120" s="1943">
        <f>C123</f>
        <v>0</v>
      </c>
      <c r="B120" s="1943"/>
      <c r="C120" s="1943"/>
      <c r="D120" s="1943"/>
      <c r="E120" s="1943"/>
      <c r="F120" s="1943"/>
      <c r="G120" s="1943"/>
      <c r="H120" s="1943"/>
      <c r="I120" s="1943"/>
      <c r="J120" s="1943"/>
    </row>
    <row r="121" spans="1:15" s="251" customFormat="1" ht="4.5" customHeight="1" thickTop="1">
      <c r="A121" s="252"/>
      <c r="B121" s="252"/>
      <c r="C121" s="252"/>
      <c r="D121" s="252"/>
      <c r="E121" s="252"/>
      <c r="F121" s="252"/>
      <c r="G121" s="252"/>
      <c r="H121" s="252"/>
      <c r="I121" s="252"/>
      <c r="J121" s="252"/>
      <c r="L121" s="253"/>
    </row>
    <row r="122" spans="1:15" s="251" customFormat="1" ht="15.9" customHeight="1" thickBot="1">
      <c r="A122" s="1944" t="s">
        <v>915</v>
      </c>
      <c r="B122" s="1945"/>
      <c r="C122" s="1946">
        <f>'申請書・総括票（共通）'!$C$20</f>
        <v>0</v>
      </c>
      <c r="D122" s="1946"/>
      <c r="E122" s="1946"/>
      <c r="F122" s="1946"/>
      <c r="G122" s="1946"/>
      <c r="H122" s="1946"/>
      <c r="I122" s="1946"/>
      <c r="J122" s="1947"/>
      <c r="K122" s="254"/>
      <c r="L122" s="254"/>
      <c r="M122" s="254"/>
      <c r="N122" s="254"/>
      <c r="O122" s="254"/>
    </row>
    <row r="123" spans="1:15" s="251" customFormat="1" ht="15.9" customHeight="1" thickBot="1">
      <c r="A123" s="1921" t="s">
        <v>916</v>
      </c>
      <c r="B123" s="1925"/>
      <c r="C123" s="1934">
        <f>'申請書・総括票（共通）'!D46</f>
        <v>0</v>
      </c>
      <c r="D123" s="1934"/>
      <c r="E123" s="1934"/>
      <c r="F123" s="1934"/>
      <c r="G123" s="1934"/>
      <c r="H123" s="1934"/>
      <c r="I123" s="1934"/>
      <c r="J123" s="1935"/>
      <c r="K123" s="254"/>
      <c r="L123" s="254"/>
      <c r="M123" s="254"/>
      <c r="N123" s="254"/>
      <c r="O123" s="254"/>
    </row>
    <row r="124" spans="1:15" s="251" customFormat="1" ht="15.9" customHeight="1" thickBot="1">
      <c r="A124" s="1921" t="s">
        <v>917</v>
      </c>
      <c r="B124" s="1925"/>
      <c r="C124" s="1936">
        <f>'申請書・総括票（共通）'!B46</f>
        <v>0</v>
      </c>
      <c r="D124" s="1936"/>
      <c r="E124" s="1936"/>
      <c r="F124" s="1925" t="s">
        <v>918</v>
      </c>
      <c r="G124" s="1925"/>
      <c r="H124" s="255"/>
      <c r="I124" s="256" t="s">
        <v>919</v>
      </c>
      <c r="J124" s="257"/>
      <c r="K124" s="254"/>
      <c r="L124" s="254"/>
      <c r="M124" s="254"/>
      <c r="N124" s="254"/>
      <c r="O124" s="254"/>
    </row>
    <row r="125" spans="1:15" s="251" customFormat="1" ht="15.9" customHeight="1" thickBot="1">
      <c r="A125" s="1921" t="s">
        <v>920</v>
      </c>
      <c r="B125" s="1925"/>
      <c r="C125" s="1937">
        <f>個票ｰ2005!E16</f>
        <v>0</v>
      </c>
      <c r="D125" s="1937"/>
      <c r="E125" s="1937"/>
      <c r="F125" s="1925" t="s">
        <v>921</v>
      </c>
      <c r="G125" s="1925"/>
      <c r="H125" s="258" t="e">
        <f>個票ｰ2005!#REF!</f>
        <v>#REF!</v>
      </c>
      <c r="I125" s="259" t="s">
        <v>922</v>
      </c>
      <c r="J125" s="259"/>
      <c r="K125" s="254"/>
      <c r="L125" s="254"/>
      <c r="M125" s="254"/>
      <c r="N125" s="254"/>
      <c r="O125" s="254"/>
    </row>
    <row r="126" spans="1:15" s="251" customFormat="1" ht="15.9" customHeight="1" thickBot="1">
      <c r="A126" s="1921" t="s">
        <v>923</v>
      </c>
      <c r="B126" s="1925"/>
      <c r="C126" s="258">
        <f>個票ｰ2005!G14</f>
        <v>0</v>
      </c>
      <c r="D126" s="1938" t="s">
        <v>924</v>
      </c>
      <c r="E126" s="1939"/>
      <c r="F126" s="1925" t="s">
        <v>925</v>
      </c>
      <c r="G126" s="1925"/>
      <c r="H126" s="258">
        <f>個票ｰ2005!M14</f>
        <v>0</v>
      </c>
      <c r="I126" s="259" t="s">
        <v>926</v>
      </c>
      <c r="J126" s="259"/>
      <c r="K126" s="254"/>
      <c r="M126" s="254"/>
      <c r="N126" s="254"/>
      <c r="O126" s="254"/>
    </row>
    <row r="127" spans="1:15" s="251" customFormat="1" ht="15.9" customHeight="1" thickBot="1">
      <c r="A127" s="1921" t="s">
        <v>927</v>
      </c>
      <c r="B127" s="1925"/>
      <c r="C127" s="1926"/>
      <c r="D127" s="1926"/>
      <c r="E127" s="1926"/>
      <c r="F127" s="1926"/>
      <c r="G127" s="1926"/>
      <c r="H127" s="1926"/>
      <c r="I127" s="1926"/>
      <c r="J127" s="1927"/>
      <c r="K127" s="254"/>
      <c r="M127" s="254"/>
      <c r="N127" s="254"/>
      <c r="O127" s="254"/>
    </row>
    <row r="128" spans="1:15" s="265" customFormat="1" ht="15.9" customHeight="1" thickBot="1">
      <c r="A128" s="1921" t="s">
        <v>928</v>
      </c>
      <c r="B128" s="1925"/>
      <c r="C128" s="260" t="s">
        <v>929</v>
      </c>
      <c r="D128" s="261">
        <f>'訓練経費内訳票-2005'!Q14</f>
        <v>0</v>
      </c>
      <c r="E128" s="262" t="s">
        <v>930</v>
      </c>
      <c r="F128" s="261">
        <f>'訓練経費内訳票-2005'!Q18</f>
        <v>0</v>
      </c>
      <c r="G128" s="262" t="s">
        <v>931</v>
      </c>
      <c r="H128" s="261">
        <f>D128+F128</f>
        <v>0</v>
      </c>
      <c r="I128" s="263"/>
      <c r="J128" s="263"/>
      <c r="K128" s="264"/>
      <c r="M128" s="264"/>
      <c r="N128" s="264"/>
      <c r="O128" s="264"/>
    </row>
    <row r="129" spans="1:15" s="251" customFormat="1" ht="15.9" customHeight="1" thickBot="1">
      <c r="A129" s="1928" t="s">
        <v>932</v>
      </c>
      <c r="B129" s="1929"/>
      <c r="C129" s="1930" t="s">
        <v>933</v>
      </c>
      <c r="D129" s="1930"/>
      <c r="E129" s="1930"/>
      <c r="F129" s="1925" t="s">
        <v>934</v>
      </c>
      <c r="G129" s="1925"/>
      <c r="H129" s="266"/>
      <c r="I129" s="267" t="s">
        <v>919</v>
      </c>
      <c r="J129" s="268"/>
      <c r="K129" s="254"/>
      <c r="L129" s="254"/>
      <c r="M129" s="254"/>
      <c r="N129" s="254"/>
      <c r="O129" s="254"/>
    </row>
    <row r="130" spans="1:15" s="251" customFormat="1" ht="4.5" customHeight="1" thickBot="1">
      <c r="A130" s="269"/>
      <c r="B130" s="269"/>
      <c r="C130" s="269"/>
      <c r="D130" s="269"/>
      <c r="E130" s="269"/>
      <c r="F130" s="269"/>
      <c r="G130" s="269"/>
      <c r="H130" s="269"/>
      <c r="I130" s="269"/>
      <c r="J130" s="269"/>
      <c r="L130" s="253"/>
    </row>
    <row r="131" spans="1:15" s="251" customFormat="1" ht="4.5" customHeight="1" thickTop="1" thickBot="1">
      <c r="A131" s="252"/>
      <c r="B131" s="252"/>
      <c r="C131" s="252"/>
      <c r="D131" s="252"/>
      <c r="E131" s="252"/>
      <c r="F131" s="252"/>
      <c r="G131" s="252"/>
      <c r="H131" s="252"/>
      <c r="I131" s="252"/>
      <c r="J131" s="252"/>
      <c r="L131" s="253"/>
    </row>
    <row r="132" spans="1:15" s="251" customFormat="1" ht="20.100000000000001" customHeight="1" thickTop="1" thickBot="1">
      <c r="A132" s="1931" t="s">
        <v>935</v>
      </c>
      <c r="B132" s="1931"/>
      <c r="C132" s="1932">
        <f>個票ｰ2005!F49</f>
        <v>0</v>
      </c>
      <c r="D132" s="1933"/>
      <c r="E132" s="1933"/>
      <c r="F132" s="1933"/>
      <c r="G132" s="1933"/>
      <c r="H132" s="1933"/>
      <c r="I132" s="1933"/>
      <c r="J132" s="1933"/>
      <c r="K132" s="254"/>
      <c r="L132" s="254"/>
      <c r="M132" s="254"/>
      <c r="N132" s="254"/>
      <c r="O132" s="254"/>
    </row>
    <row r="133" spans="1:15" s="251" customFormat="1" ht="42" customHeight="1" thickBot="1">
      <c r="A133" s="1920" t="s">
        <v>936</v>
      </c>
      <c r="B133" s="1920"/>
      <c r="C133" s="1915">
        <f>個票ｰ2005!E13</f>
        <v>0</v>
      </c>
      <c r="D133" s="1916"/>
      <c r="E133" s="1916"/>
      <c r="F133" s="1916"/>
      <c r="G133" s="1916"/>
      <c r="H133" s="1916"/>
      <c r="I133" s="1916"/>
      <c r="J133" s="1916"/>
      <c r="K133" s="254"/>
      <c r="L133" s="254"/>
      <c r="M133" s="254"/>
      <c r="N133" s="254"/>
      <c r="O133" s="254"/>
    </row>
    <row r="134" spans="1:15" s="251" customFormat="1" ht="26.1" customHeight="1" thickBot="1">
      <c r="A134" s="1920" t="s">
        <v>937</v>
      </c>
      <c r="B134" s="1921"/>
      <c r="C134" s="1922" t="s">
        <v>938</v>
      </c>
      <c r="D134" s="1923"/>
      <c r="E134" s="1923"/>
      <c r="F134" s="1923"/>
      <c r="G134" s="1923"/>
      <c r="H134" s="1923"/>
      <c r="I134" s="1923"/>
      <c r="J134" s="1923"/>
      <c r="K134" s="254"/>
      <c r="L134" s="254"/>
      <c r="M134" s="254"/>
      <c r="N134" s="254"/>
      <c r="O134" s="254"/>
    </row>
    <row r="135" spans="1:15" s="251" customFormat="1" ht="78" customHeight="1" thickBot="1">
      <c r="A135" s="1914" t="s">
        <v>939</v>
      </c>
      <c r="B135" s="1914"/>
      <c r="C135" s="1915" t="str">
        <f>個票ｰ2005!E64</f>
        <v xml:space="preserve"> ▼ 以下目標とするレベルに該当する場合は○を記入</v>
      </c>
      <c r="D135" s="1916"/>
      <c r="E135" s="1916"/>
      <c r="F135" s="1916"/>
      <c r="G135" s="1916"/>
      <c r="H135" s="1916"/>
      <c r="I135" s="1916"/>
      <c r="J135" s="1916"/>
      <c r="K135" s="254"/>
      <c r="L135" s="254"/>
      <c r="M135" s="254"/>
      <c r="N135" s="254"/>
      <c r="O135" s="254"/>
    </row>
    <row r="136" spans="1:15" s="251" customFormat="1" ht="78" customHeight="1" thickBot="1">
      <c r="A136" s="1914" t="s">
        <v>940</v>
      </c>
      <c r="B136" s="1914"/>
      <c r="C136" s="1915">
        <f>個票ｰ2005!E67</f>
        <v>0</v>
      </c>
      <c r="D136" s="1916"/>
      <c r="E136" s="1916"/>
      <c r="F136" s="1916"/>
      <c r="G136" s="1916"/>
      <c r="H136" s="1916"/>
      <c r="I136" s="1916"/>
      <c r="J136" s="1916"/>
      <c r="K136" s="254"/>
      <c r="L136" s="254"/>
      <c r="M136" s="254"/>
      <c r="N136" s="254"/>
      <c r="O136" s="254"/>
    </row>
    <row r="137" spans="1:15" s="251" customFormat="1" ht="33.9" customHeight="1" thickBot="1">
      <c r="A137" s="1924" t="s">
        <v>941</v>
      </c>
      <c r="B137" s="1924"/>
      <c r="C137" s="1915">
        <f>個票ｰ2005!E174</f>
        <v>0</v>
      </c>
      <c r="D137" s="1916"/>
      <c r="E137" s="1916"/>
      <c r="F137" s="1916"/>
      <c r="G137" s="1916"/>
      <c r="H137" s="1916"/>
      <c r="I137" s="1916"/>
      <c r="J137" s="1916"/>
      <c r="K137" s="254"/>
      <c r="L137" s="254"/>
      <c r="M137" s="254"/>
      <c r="N137" s="254"/>
      <c r="O137" s="254"/>
    </row>
    <row r="138" spans="1:15" s="251" customFormat="1" ht="33.9" customHeight="1" thickBot="1">
      <c r="A138" s="1914" t="s">
        <v>942</v>
      </c>
      <c r="B138" s="1914"/>
      <c r="C138" s="1915">
        <f>個票ｰ2005!E175</f>
        <v>0</v>
      </c>
      <c r="D138" s="1916"/>
      <c r="E138" s="1916"/>
      <c r="F138" s="1916"/>
      <c r="G138" s="1916"/>
      <c r="H138" s="1916"/>
      <c r="I138" s="1916"/>
      <c r="J138" s="1916"/>
      <c r="K138" s="254"/>
      <c r="L138" s="254"/>
      <c r="M138" s="254"/>
      <c r="N138" s="254"/>
      <c r="O138" s="254"/>
    </row>
    <row r="139" spans="1:15" s="251" customFormat="1" ht="33.9" customHeight="1" thickBot="1">
      <c r="A139" s="1914" t="s">
        <v>943</v>
      </c>
      <c r="B139" s="1914"/>
      <c r="C139" s="1915">
        <f>個票ｰ2005!E181</f>
        <v>0</v>
      </c>
      <c r="D139" s="1916"/>
      <c r="E139" s="1916"/>
      <c r="F139" s="1916"/>
      <c r="G139" s="1916"/>
      <c r="H139" s="1916"/>
      <c r="I139" s="1916"/>
      <c r="J139" s="1916"/>
      <c r="K139" s="254"/>
      <c r="L139" s="254"/>
      <c r="M139" s="254"/>
      <c r="N139" s="254"/>
      <c r="O139" s="254"/>
    </row>
    <row r="140" spans="1:15" s="251" customFormat="1" ht="42" customHeight="1" thickBot="1">
      <c r="A140" s="1914" t="s">
        <v>944</v>
      </c>
      <c r="B140" s="1914"/>
      <c r="C140" s="1915">
        <f>個票ｰ2005!E182</f>
        <v>0</v>
      </c>
      <c r="D140" s="1916"/>
      <c r="E140" s="1916"/>
      <c r="F140" s="1916"/>
      <c r="G140" s="1916"/>
      <c r="H140" s="1916"/>
      <c r="I140" s="1916"/>
      <c r="J140" s="1916"/>
      <c r="K140" s="254"/>
      <c r="L140" s="254"/>
      <c r="M140" s="254"/>
      <c r="N140" s="254"/>
      <c r="O140" s="254"/>
    </row>
    <row r="141" spans="1:15" s="251" customFormat="1" ht="33.75" customHeight="1" thickBot="1">
      <c r="A141" s="1914" t="s">
        <v>945</v>
      </c>
      <c r="B141" s="1914"/>
      <c r="C141" s="1915" t="e">
        <f>個票ｰ2005!#REF!</f>
        <v>#REF!</v>
      </c>
      <c r="D141" s="1916"/>
      <c r="E141" s="1916"/>
      <c r="F141" s="1916"/>
      <c r="G141" s="1916"/>
      <c r="H141" s="1916"/>
      <c r="I141" s="1916"/>
      <c r="J141" s="1916"/>
      <c r="K141" s="254"/>
      <c r="L141" s="254"/>
      <c r="M141" s="254"/>
      <c r="N141" s="254"/>
      <c r="O141" s="254"/>
    </row>
    <row r="142" spans="1:15" s="251" customFormat="1" ht="33" customHeight="1" thickBot="1">
      <c r="A142" s="1914" t="s">
        <v>946</v>
      </c>
      <c r="B142" s="1914"/>
      <c r="C142" s="1915">
        <f>個票ｰ2005!E200</f>
        <v>0</v>
      </c>
      <c r="D142" s="1916"/>
      <c r="E142" s="1916"/>
      <c r="F142" s="1916"/>
      <c r="G142" s="1916"/>
      <c r="H142" s="1916"/>
      <c r="I142" s="1916"/>
      <c r="J142" s="1916"/>
      <c r="K142" s="254"/>
      <c r="L142" s="254"/>
      <c r="M142" s="254"/>
      <c r="N142" s="254"/>
      <c r="O142" s="254"/>
    </row>
    <row r="143" spans="1:15" s="251" customFormat="1" ht="33" customHeight="1" thickBot="1">
      <c r="A143" s="1914" t="s">
        <v>947</v>
      </c>
      <c r="B143" s="1914"/>
      <c r="C143" s="1915" t="str">
        <f>個票ｰ2005!E202</f>
        <v xml:space="preserve"> ▼ eラーニングなどの活用、夜間開講や振替授業など、社会人に配慮した制度等を記載</v>
      </c>
      <c r="D143" s="1916"/>
      <c r="E143" s="1916"/>
      <c r="F143" s="1916"/>
      <c r="G143" s="1916"/>
      <c r="H143" s="1916"/>
      <c r="I143" s="1916"/>
      <c r="J143" s="1916"/>
      <c r="K143" s="254"/>
      <c r="L143" s="254"/>
      <c r="M143" s="254"/>
      <c r="N143" s="254"/>
      <c r="O143" s="254"/>
    </row>
    <row r="144" spans="1:15" s="251" customFormat="1" ht="33" customHeight="1" thickBot="1">
      <c r="A144" s="1914" t="s">
        <v>948</v>
      </c>
      <c r="B144" s="1914"/>
      <c r="C144" s="1915">
        <f>施設別教育訓練講座票!$B$19</f>
        <v>0</v>
      </c>
      <c r="D144" s="1916"/>
      <c r="E144" s="1916"/>
      <c r="F144" s="1916"/>
      <c r="G144" s="1916"/>
      <c r="H144" s="1916"/>
      <c r="I144" s="1916"/>
      <c r="J144" s="1916"/>
      <c r="K144" s="254"/>
      <c r="L144" s="254"/>
      <c r="M144" s="254"/>
      <c r="N144" s="254"/>
      <c r="O144" s="254"/>
    </row>
    <row r="145" spans="1:15" s="265" customFormat="1" ht="15.75" customHeight="1">
      <c r="A145" s="1917" t="s">
        <v>949</v>
      </c>
      <c r="B145" s="1917"/>
      <c r="C145" s="1918">
        <f>個票ｰ2005!J183</f>
        <v>0</v>
      </c>
      <c r="D145" s="1919"/>
      <c r="E145" s="1919"/>
      <c r="F145" s="1919"/>
      <c r="G145" s="1919"/>
      <c r="H145" s="1919"/>
      <c r="I145" s="1919"/>
      <c r="J145" s="1919"/>
      <c r="K145" s="264"/>
      <c r="L145" s="264"/>
      <c r="M145" s="264"/>
      <c r="N145" s="264"/>
      <c r="O145" s="264"/>
    </row>
    <row r="146" spans="1:15" s="248" customFormat="1" ht="21.75" customHeight="1">
      <c r="A146" s="1940" t="s">
        <v>914</v>
      </c>
      <c r="B146" s="1941"/>
      <c r="C146" s="1941"/>
      <c r="D146" s="1941"/>
      <c r="E146" s="1941"/>
      <c r="F146" s="1941"/>
      <c r="G146" s="1941"/>
      <c r="H146" s="1941"/>
      <c r="I146" s="1941"/>
      <c r="J146" s="1941"/>
    </row>
    <row r="147" spans="1:15" s="248" customFormat="1" ht="4.5" customHeight="1">
      <c r="A147" s="249"/>
      <c r="B147" s="250"/>
    </row>
    <row r="148" spans="1:15" s="251" customFormat="1" ht="17.25" customHeight="1">
      <c r="A148" s="1942">
        <f>C151</f>
        <v>0</v>
      </c>
      <c r="B148" s="1942"/>
      <c r="C148" s="1942"/>
      <c r="D148" s="1942"/>
      <c r="E148" s="1942"/>
      <c r="F148" s="1942"/>
      <c r="G148" s="1942"/>
      <c r="H148" s="1942"/>
      <c r="I148" s="1942"/>
      <c r="J148" s="1942"/>
    </row>
    <row r="149" spans="1:15" s="251" customFormat="1" ht="30" customHeight="1" thickBot="1">
      <c r="A149" s="1943">
        <f>C152</f>
        <v>0</v>
      </c>
      <c r="B149" s="1943"/>
      <c r="C149" s="1943"/>
      <c r="D149" s="1943"/>
      <c r="E149" s="1943"/>
      <c r="F149" s="1943"/>
      <c r="G149" s="1943"/>
      <c r="H149" s="1943"/>
      <c r="I149" s="1943"/>
      <c r="J149" s="1943"/>
    </row>
    <row r="150" spans="1:15" s="251" customFormat="1" ht="4.5" customHeight="1" thickTop="1">
      <c r="A150" s="252"/>
      <c r="B150" s="252"/>
      <c r="C150" s="252"/>
      <c r="D150" s="252"/>
      <c r="E150" s="252"/>
      <c r="F150" s="252"/>
      <c r="G150" s="252"/>
      <c r="H150" s="252"/>
      <c r="I150" s="252"/>
      <c r="J150" s="252"/>
      <c r="L150" s="253"/>
    </row>
    <row r="151" spans="1:15" s="251" customFormat="1" ht="15.9" customHeight="1" thickBot="1">
      <c r="A151" s="1944" t="s">
        <v>915</v>
      </c>
      <c r="B151" s="1945"/>
      <c r="C151" s="1946">
        <f>'申請書・総括票（共通）'!$C$20</f>
        <v>0</v>
      </c>
      <c r="D151" s="1946"/>
      <c r="E151" s="1946"/>
      <c r="F151" s="1946"/>
      <c r="G151" s="1946"/>
      <c r="H151" s="1946"/>
      <c r="I151" s="1946"/>
      <c r="J151" s="1947"/>
      <c r="K151" s="254"/>
      <c r="L151" s="254"/>
      <c r="M151" s="254"/>
      <c r="N151" s="254"/>
      <c r="O151" s="254"/>
    </row>
    <row r="152" spans="1:15" s="251" customFormat="1" ht="15.9" customHeight="1" thickBot="1">
      <c r="A152" s="1921" t="s">
        <v>916</v>
      </c>
      <c r="B152" s="1925"/>
      <c r="C152" s="1934">
        <f>'申請書・総括票（共通）'!D47</f>
        <v>0</v>
      </c>
      <c r="D152" s="1934"/>
      <c r="E152" s="1934"/>
      <c r="F152" s="1934"/>
      <c r="G152" s="1934"/>
      <c r="H152" s="1934"/>
      <c r="I152" s="1934"/>
      <c r="J152" s="1935"/>
      <c r="K152" s="254"/>
      <c r="L152" s="254"/>
      <c r="M152" s="254"/>
      <c r="N152" s="254"/>
      <c r="O152" s="254"/>
    </row>
    <row r="153" spans="1:15" s="251" customFormat="1" ht="15.9" customHeight="1" thickBot="1">
      <c r="A153" s="1921" t="s">
        <v>917</v>
      </c>
      <c r="B153" s="1925"/>
      <c r="C153" s="1936">
        <f>'申請書・総括票（共通）'!B47</f>
        <v>0</v>
      </c>
      <c r="D153" s="1936"/>
      <c r="E153" s="1936"/>
      <c r="F153" s="1925" t="s">
        <v>918</v>
      </c>
      <c r="G153" s="1925"/>
      <c r="H153" s="255"/>
      <c r="I153" s="256" t="s">
        <v>919</v>
      </c>
      <c r="J153" s="257"/>
      <c r="K153" s="254"/>
      <c r="L153" s="254"/>
      <c r="M153" s="254"/>
      <c r="N153" s="254"/>
      <c r="O153" s="254"/>
    </row>
    <row r="154" spans="1:15" s="251" customFormat="1" ht="15.9" customHeight="1" thickBot="1">
      <c r="A154" s="1921" t="s">
        <v>920</v>
      </c>
      <c r="B154" s="1925"/>
      <c r="C154" s="1937">
        <f>個票ｰ2006!E16</f>
        <v>0</v>
      </c>
      <c r="D154" s="1937"/>
      <c r="E154" s="1937"/>
      <c r="F154" s="1925" t="s">
        <v>921</v>
      </c>
      <c r="G154" s="1925"/>
      <c r="H154" s="258" t="e">
        <f>個票ｰ2006!#REF!</f>
        <v>#REF!</v>
      </c>
      <c r="I154" s="259" t="s">
        <v>922</v>
      </c>
      <c r="J154" s="259"/>
      <c r="K154" s="254"/>
      <c r="L154" s="254"/>
      <c r="M154" s="254"/>
      <c r="N154" s="254"/>
      <c r="O154" s="254"/>
    </row>
    <row r="155" spans="1:15" s="251" customFormat="1" ht="15.9" customHeight="1" thickBot="1">
      <c r="A155" s="1921" t="s">
        <v>923</v>
      </c>
      <c r="B155" s="1925"/>
      <c r="C155" s="258">
        <f>個票ｰ2006!G14</f>
        <v>0</v>
      </c>
      <c r="D155" s="1938" t="s">
        <v>924</v>
      </c>
      <c r="E155" s="1939"/>
      <c r="F155" s="1925" t="s">
        <v>925</v>
      </c>
      <c r="G155" s="1925"/>
      <c r="H155" s="258">
        <f>個票ｰ2006!M14</f>
        <v>0</v>
      </c>
      <c r="I155" s="259" t="s">
        <v>926</v>
      </c>
      <c r="J155" s="259"/>
      <c r="K155" s="254"/>
      <c r="M155" s="254"/>
      <c r="N155" s="254"/>
      <c r="O155" s="254"/>
    </row>
    <row r="156" spans="1:15" s="251" customFormat="1" ht="15.9" customHeight="1" thickBot="1">
      <c r="A156" s="1921" t="s">
        <v>927</v>
      </c>
      <c r="B156" s="1925"/>
      <c r="C156" s="1926"/>
      <c r="D156" s="1926"/>
      <c r="E156" s="1926"/>
      <c r="F156" s="1926"/>
      <c r="G156" s="1926"/>
      <c r="H156" s="1926"/>
      <c r="I156" s="1926"/>
      <c r="J156" s="1927"/>
      <c r="K156" s="254"/>
      <c r="M156" s="254"/>
      <c r="N156" s="254"/>
      <c r="O156" s="254"/>
    </row>
    <row r="157" spans="1:15" s="265" customFormat="1" ht="15.9" customHeight="1" thickBot="1">
      <c r="A157" s="1921" t="s">
        <v>928</v>
      </c>
      <c r="B157" s="1925"/>
      <c r="C157" s="260" t="s">
        <v>929</v>
      </c>
      <c r="D157" s="261">
        <f>'訓練経費内訳票-2006'!Q14</f>
        <v>0</v>
      </c>
      <c r="E157" s="262" t="s">
        <v>930</v>
      </c>
      <c r="F157" s="261">
        <f>'訓練経費内訳票-2006'!Q18</f>
        <v>0</v>
      </c>
      <c r="G157" s="262" t="s">
        <v>931</v>
      </c>
      <c r="H157" s="261">
        <f>D157+F157</f>
        <v>0</v>
      </c>
      <c r="I157" s="263"/>
      <c r="J157" s="263"/>
      <c r="K157" s="264"/>
      <c r="M157" s="264"/>
      <c r="N157" s="264"/>
      <c r="O157" s="264"/>
    </row>
    <row r="158" spans="1:15" s="251" customFormat="1" ht="15.9" customHeight="1" thickBot="1">
      <c r="A158" s="1928" t="s">
        <v>932</v>
      </c>
      <c r="B158" s="1929"/>
      <c r="C158" s="1930" t="s">
        <v>933</v>
      </c>
      <c r="D158" s="1930"/>
      <c r="E158" s="1930"/>
      <c r="F158" s="1925" t="s">
        <v>934</v>
      </c>
      <c r="G158" s="1925"/>
      <c r="H158" s="266"/>
      <c r="I158" s="267" t="s">
        <v>919</v>
      </c>
      <c r="J158" s="268"/>
      <c r="K158" s="254"/>
      <c r="L158" s="254"/>
      <c r="M158" s="254"/>
      <c r="N158" s="254"/>
      <c r="O158" s="254"/>
    </row>
    <row r="159" spans="1:15" s="251" customFormat="1" ht="4.5" customHeight="1" thickBot="1">
      <c r="A159" s="269"/>
      <c r="B159" s="269"/>
      <c r="C159" s="269"/>
      <c r="D159" s="269"/>
      <c r="E159" s="269"/>
      <c r="F159" s="269"/>
      <c r="G159" s="269"/>
      <c r="H159" s="269"/>
      <c r="I159" s="269"/>
      <c r="J159" s="269"/>
      <c r="L159" s="253"/>
    </row>
    <row r="160" spans="1:15" s="251" customFormat="1" ht="4.5" customHeight="1" thickTop="1" thickBot="1">
      <c r="A160" s="252"/>
      <c r="B160" s="252"/>
      <c r="C160" s="252"/>
      <c r="D160" s="252"/>
      <c r="E160" s="252"/>
      <c r="F160" s="252"/>
      <c r="G160" s="252"/>
      <c r="H160" s="252"/>
      <c r="I160" s="252"/>
      <c r="J160" s="252"/>
      <c r="L160" s="253"/>
    </row>
    <row r="161" spans="1:15" s="251" customFormat="1" ht="20.100000000000001" customHeight="1" thickTop="1" thickBot="1">
      <c r="A161" s="1931" t="s">
        <v>935</v>
      </c>
      <c r="B161" s="1931"/>
      <c r="C161" s="1932">
        <f>個票ｰ2006!F49</f>
        <v>0</v>
      </c>
      <c r="D161" s="1933"/>
      <c r="E161" s="1933"/>
      <c r="F161" s="1933"/>
      <c r="G161" s="1933"/>
      <c r="H161" s="1933"/>
      <c r="I161" s="1933"/>
      <c r="J161" s="1933"/>
      <c r="K161" s="254"/>
      <c r="L161" s="254"/>
      <c r="M161" s="254"/>
      <c r="N161" s="254"/>
      <c r="O161" s="254"/>
    </row>
    <row r="162" spans="1:15" s="251" customFormat="1" ht="42" customHeight="1" thickBot="1">
      <c r="A162" s="1920" t="s">
        <v>936</v>
      </c>
      <c r="B162" s="1920"/>
      <c r="C162" s="1915">
        <f>個票ｰ2006!E13</f>
        <v>0</v>
      </c>
      <c r="D162" s="1916"/>
      <c r="E162" s="1916"/>
      <c r="F162" s="1916"/>
      <c r="G162" s="1916"/>
      <c r="H162" s="1916"/>
      <c r="I162" s="1916"/>
      <c r="J162" s="1916"/>
      <c r="K162" s="254"/>
      <c r="L162" s="254"/>
      <c r="M162" s="254"/>
      <c r="N162" s="254"/>
      <c r="O162" s="254"/>
    </row>
    <row r="163" spans="1:15" s="251" customFormat="1" ht="26.1" customHeight="1" thickBot="1">
      <c r="A163" s="1920" t="s">
        <v>937</v>
      </c>
      <c r="B163" s="1921"/>
      <c r="C163" s="1922" t="s">
        <v>938</v>
      </c>
      <c r="D163" s="1923"/>
      <c r="E163" s="1923"/>
      <c r="F163" s="1923"/>
      <c r="G163" s="1923"/>
      <c r="H163" s="1923"/>
      <c r="I163" s="1923"/>
      <c r="J163" s="1923"/>
      <c r="K163" s="254"/>
      <c r="L163" s="254"/>
      <c r="M163" s="254"/>
      <c r="N163" s="254"/>
      <c r="O163" s="254"/>
    </row>
    <row r="164" spans="1:15" s="251" customFormat="1" ht="78" customHeight="1" thickBot="1">
      <c r="A164" s="1914" t="s">
        <v>939</v>
      </c>
      <c r="B164" s="1914"/>
      <c r="C164" s="1915" t="str">
        <f>個票ｰ2006!E64</f>
        <v xml:space="preserve"> ▼ 以下目標とするレベルに該当する場合は○を記入</v>
      </c>
      <c r="D164" s="1916"/>
      <c r="E164" s="1916"/>
      <c r="F164" s="1916"/>
      <c r="G164" s="1916"/>
      <c r="H164" s="1916"/>
      <c r="I164" s="1916"/>
      <c r="J164" s="1916"/>
      <c r="K164" s="254"/>
      <c r="L164" s="254"/>
      <c r="M164" s="254"/>
      <c r="N164" s="254"/>
      <c r="O164" s="254"/>
    </row>
    <row r="165" spans="1:15" s="251" customFormat="1" ht="78" customHeight="1" thickBot="1">
      <c r="A165" s="1914" t="s">
        <v>940</v>
      </c>
      <c r="B165" s="1914"/>
      <c r="C165" s="1915">
        <f>個票ｰ2006!E67</f>
        <v>0</v>
      </c>
      <c r="D165" s="1916"/>
      <c r="E165" s="1916"/>
      <c r="F165" s="1916"/>
      <c r="G165" s="1916"/>
      <c r="H165" s="1916"/>
      <c r="I165" s="1916"/>
      <c r="J165" s="1916"/>
      <c r="K165" s="254"/>
      <c r="L165" s="254"/>
      <c r="M165" s="254"/>
      <c r="N165" s="254"/>
      <c r="O165" s="254"/>
    </row>
    <row r="166" spans="1:15" s="251" customFormat="1" ht="33.9" customHeight="1" thickBot="1">
      <c r="A166" s="1924" t="s">
        <v>941</v>
      </c>
      <c r="B166" s="1924"/>
      <c r="C166" s="1915">
        <f>個票ｰ2006!E174</f>
        <v>0</v>
      </c>
      <c r="D166" s="1916"/>
      <c r="E166" s="1916"/>
      <c r="F166" s="1916"/>
      <c r="G166" s="1916"/>
      <c r="H166" s="1916"/>
      <c r="I166" s="1916"/>
      <c r="J166" s="1916"/>
      <c r="K166" s="254"/>
      <c r="L166" s="254"/>
      <c r="M166" s="254"/>
      <c r="N166" s="254"/>
      <c r="O166" s="254"/>
    </row>
    <row r="167" spans="1:15" s="251" customFormat="1" ht="33.9" customHeight="1" thickBot="1">
      <c r="A167" s="1914" t="s">
        <v>942</v>
      </c>
      <c r="B167" s="1914"/>
      <c r="C167" s="1915">
        <f>個票ｰ2005!E203</f>
        <v>0</v>
      </c>
      <c r="D167" s="1916"/>
      <c r="E167" s="1916"/>
      <c r="F167" s="1916"/>
      <c r="G167" s="1916"/>
      <c r="H167" s="1916"/>
      <c r="I167" s="1916"/>
      <c r="J167" s="1916"/>
      <c r="K167" s="254"/>
      <c r="L167" s="254"/>
      <c r="M167" s="254"/>
      <c r="N167" s="254"/>
      <c r="O167" s="254"/>
    </row>
    <row r="168" spans="1:15" s="251" customFormat="1" ht="33.9" customHeight="1" thickBot="1">
      <c r="A168" s="1914" t="s">
        <v>943</v>
      </c>
      <c r="B168" s="1914"/>
      <c r="C168" s="1915">
        <f>個票ｰ2006!E181</f>
        <v>0</v>
      </c>
      <c r="D168" s="1916"/>
      <c r="E168" s="1916"/>
      <c r="F168" s="1916"/>
      <c r="G168" s="1916"/>
      <c r="H168" s="1916"/>
      <c r="I168" s="1916"/>
      <c r="J168" s="1916"/>
      <c r="K168" s="254"/>
      <c r="L168" s="254"/>
      <c r="M168" s="254"/>
      <c r="N168" s="254"/>
      <c r="O168" s="254"/>
    </row>
    <row r="169" spans="1:15" s="251" customFormat="1" ht="42" customHeight="1" thickBot="1">
      <c r="A169" s="1914" t="s">
        <v>944</v>
      </c>
      <c r="B169" s="1914"/>
      <c r="C169" s="1915">
        <f>個票ｰ2006!E182</f>
        <v>0</v>
      </c>
      <c r="D169" s="1916"/>
      <c r="E169" s="1916"/>
      <c r="F169" s="1916"/>
      <c r="G169" s="1916"/>
      <c r="H169" s="1916"/>
      <c r="I169" s="1916"/>
      <c r="J169" s="1916"/>
      <c r="K169" s="254"/>
      <c r="L169" s="254"/>
      <c r="M169" s="254"/>
      <c r="N169" s="254"/>
      <c r="O169" s="254"/>
    </row>
    <row r="170" spans="1:15" s="251" customFormat="1" ht="33.75" customHeight="1" thickBot="1">
      <c r="A170" s="1914" t="s">
        <v>945</v>
      </c>
      <c r="B170" s="1914"/>
      <c r="C170" s="1915" t="e">
        <f>個票ｰ2006!#REF!</f>
        <v>#REF!</v>
      </c>
      <c r="D170" s="1916"/>
      <c r="E170" s="1916"/>
      <c r="F170" s="1916"/>
      <c r="G170" s="1916"/>
      <c r="H170" s="1916"/>
      <c r="I170" s="1916"/>
      <c r="J170" s="1916"/>
      <c r="K170" s="254"/>
      <c r="L170" s="254"/>
      <c r="M170" s="254"/>
      <c r="N170" s="254"/>
      <c r="O170" s="254"/>
    </row>
    <row r="171" spans="1:15" s="251" customFormat="1" ht="33" customHeight="1" thickBot="1">
      <c r="A171" s="1914" t="s">
        <v>946</v>
      </c>
      <c r="B171" s="1914"/>
      <c r="C171" s="1915">
        <f>個票ｰ2006!E200</f>
        <v>0</v>
      </c>
      <c r="D171" s="1916"/>
      <c r="E171" s="1916"/>
      <c r="F171" s="1916"/>
      <c r="G171" s="1916"/>
      <c r="H171" s="1916"/>
      <c r="I171" s="1916"/>
      <c r="J171" s="1916"/>
      <c r="K171" s="254"/>
      <c r="L171" s="254"/>
      <c r="M171" s="254"/>
      <c r="N171" s="254"/>
      <c r="O171" s="254"/>
    </row>
    <row r="172" spans="1:15" s="251" customFormat="1" ht="33" customHeight="1" thickBot="1">
      <c r="A172" s="1914" t="s">
        <v>947</v>
      </c>
      <c r="B172" s="1914"/>
      <c r="C172" s="1915" t="str">
        <f>個票ｰ2006!E202</f>
        <v xml:space="preserve"> ▼ eラーニングなどの活用、夜間開講や振替授業など、社会人に配慮した制度等を記載</v>
      </c>
      <c r="D172" s="1916"/>
      <c r="E172" s="1916"/>
      <c r="F172" s="1916"/>
      <c r="G172" s="1916"/>
      <c r="H172" s="1916"/>
      <c r="I172" s="1916"/>
      <c r="J172" s="1916"/>
      <c r="K172" s="254"/>
      <c r="L172" s="254"/>
      <c r="M172" s="254"/>
      <c r="N172" s="254"/>
      <c r="O172" s="254"/>
    </row>
    <row r="173" spans="1:15" s="251" customFormat="1" ht="33" customHeight="1" thickBot="1">
      <c r="A173" s="1914" t="s">
        <v>948</v>
      </c>
      <c r="B173" s="1914"/>
      <c r="C173" s="1915">
        <f>施設別教育訓練講座票!$B$19</f>
        <v>0</v>
      </c>
      <c r="D173" s="1916"/>
      <c r="E173" s="1916"/>
      <c r="F173" s="1916"/>
      <c r="G173" s="1916"/>
      <c r="H173" s="1916"/>
      <c r="I173" s="1916"/>
      <c r="J173" s="1916"/>
      <c r="K173" s="254"/>
      <c r="L173" s="254"/>
      <c r="M173" s="254"/>
      <c r="N173" s="254"/>
      <c r="O173" s="254"/>
    </row>
    <row r="174" spans="1:15" s="265" customFormat="1" ht="15.75" customHeight="1">
      <c r="A174" s="1917" t="s">
        <v>949</v>
      </c>
      <c r="B174" s="1917"/>
      <c r="C174" s="1918">
        <f>個票ｰ2006!J183</f>
        <v>0</v>
      </c>
      <c r="D174" s="1919"/>
      <c r="E174" s="1919"/>
      <c r="F174" s="1919"/>
      <c r="G174" s="1919"/>
      <c r="H174" s="1919"/>
      <c r="I174" s="1919"/>
      <c r="J174" s="1919"/>
      <c r="K174" s="264"/>
      <c r="L174" s="264"/>
      <c r="M174" s="264"/>
      <c r="N174" s="264"/>
      <c r="O174" s="264"/>
    </row>
    <row r="175" spans="1:15" s="248" customFormat="1" ht="21.75" customHeight="1">
      <c r="A175" s="1940" t="s">
        <v>914</v>
      </c>
      <c r="B175" s="1941"/>
      <c r="C175" s="1941"/>
      <c r="D175" s="1941"/>
      <c r="E175" s="1941"/>
      <c r="F175" s="1941"/>
      <c r="G175" s="1941"/>
      <c r="H175" s="1941"/>
      <c r="I175" s="1941"/>
      <c r="J175" s="1941"/>
    </row>
    <row r="176" spans="1:15" s="248" customFormat="1" ht="4.5" customHeight="1">
      <c r="A176" s="249"/>
      <c r="B176" s="250"/>
    </row>
    <row r="177" spans="1:15" s="251" customFormat="1" ht="17.25" customHeight="1">
      <c r="A177" s="1942">
        <f>C180</f>
        <v>0</v>
      </c>
      <c r="B177" s="1942"/>
      <c r="C177" s="1942"/>
      <c r="D177" s="1942"/>
      <c r="E177" s="1942"/>
      <c r="F177" s="1942"/>
      <c r="G177" s="1942"/>
      <c r="H177" s="1942"/>
      <c r="I177" s="1942"/>
      <c r="J177" s="1942"/>
    </row>
    <row r="178" spans="1:15" s="251" customFormat="1" ht="30" customHeight="1" thickBot="1">
      <c r="A178" s="1943">
        <f>C181</f>
        <v>0</v>
      </c>
      <c r="B178" s="1943"/>
      <c r="C178" s="1943"/>
      <c r="D178" s="1943"/>
      <c r="E178" s="1943"/>
      <c r="F178" s="1943"/>
      <c r="G178" s="1943"/>
      <c r="H178" s="1943"/>
      <c r="I178" s="1943"/>
      <c r="J178" s="1943"/>
    </row>
    <row r="179" spans="1:15" s="251" customFormat="1" ht="4.5" customHeight="1" thickTop="1">
      <c r="A179" s="252"/>
      <c r="B179" s="252"/>
      <c r="C179" s="252"/>
      <c r="D179" s="252"/>
      <c r="E179" s="252"/>
      <c r="F179" s="252"/>
      <c r="G179" s="252"/>
      <c r="H179" s="252"/>
      <c r="I179" s="252"/>
      <c r="J179" s="252"/>
      <c r="L179" s="253"/>
    </row>
    <row r="180" spans="1:15" s="251" customFormat="1" ht="15.9" customHeight="1" thickBot="1">
      <c r="A180" s="1944" t="s">
        <v>915</v>
      </c>
      <c r="B180" s="1945"/>
      <c r="C180" s="1946">
        <f>'申請書・総括票（共通）'!$C$20</f>
        <v>0</v>
      </c>
      <c r="D180" s="1946"/>
      <c r="E180" s="1946"/>
      <c r="F180" s="1946"/>
      <c r="G180" s="1946"/>
      <c r="H180" s="1946"/>
      <c r="I180" s="1946"/>
      <c r="J180" s="1947"/>
      <c r="K180" s="254"/>
      <c r="L180" s="254"/>
      <c r="M180" s="254"/>
      <c r="N180" s="254"/>
      <c r="O180" s="254"/>
    </row>
    <row r="181" spans="1:15" s="251" customFormat="1" ht="15.9" customHeight="1" thickBot="1">
      <c r="A181" s="1921" t="s">
        <v>916</v>
      </c>
      <c r="B181" s="1925"/>
      <c r="C181" s="1934">
        <f>'申請書・総括票（共通）'!D48</f>
        <v>0</v>
      </c>
      <c r="D181" s="1934"/>
      <c r="E181" s="1934"/>
      <c r="F181" s="1934"/>
      <c r="G181" s="1934"/>
      <c r="H181" s="1934"/>
      <c r="I181" s="1934"/>
      <c r="J181" s="1935"/>
      <c r="K181" s="254"/>
      <c r="L181" s="254"/>
      <c r="M181" s="254"/>
      <c r="N181" s="254"/>
      <c r="O181" s="254"/>
    </row>
    <row r="182" spans="1:15" s="251" customFormat="1" ht="15.9" customHeight="1" thickBot="1">
      <c r="A182" s="1921" t="s">
        <v>917</v>
      </c>
      <c r="B182" s="1925"/>
      <c r="C182" s="1936">
        <f>'申請書・総括票（共通）'!B48</f>
        <v>0</v>
      </c>
      <c r="D182" s="1936"/>
      <c r="E182" s="1936"/>
      <c r="F182" s="1925" t="s">
        <v>918</v>
      </c>
      <c r="G182" s="1925"/>
      <c r="H182" s="255"/>
      <c r="I182" s="256" t="s">
        <v>919</v>
      </c>
      <c r="J182" s="257"/>
      <c r="K182" s="254"/>
      <c r="L182" s="254"/>
      <c r="M182" s="254"/>
      <c r="N182" s="254"/>
      <c r="O182" s="254"/>
    </row>
    <row r="183" spans="1:15" s="251" customFormat="1" ht="15.9" customHeight="1" thickBot="1">
      <c r="A183" s="1921" t="s">
        <v>920</v>
      </c>
      <c r="B183" s="1925"/>
      <c r="C183" s="1937">
        <f>個票ｰ2007!E16</f>
        <v>0</v>
      </c>
      <c r="D183" s="1937"/>
      <c r="E183" s="1937"/>
      <c r="F183" s="1925" t="s">
        <v>921</v>
      </c>
      <c r="G183" s="1925"/>
      <c r="H183" s="258" t="e">
        <f>個票ｰ2007!#REF!</f>
        <v>#REF!</v>
      </c>
      <c r="I183" s="259" t="s">
        <v>922</v>
      </c>
      <c r="J183" s="259"/>
      <c r="K183" s="254"/>
      <c r="L183" s="254"/>
      <c r="M183" s="254"/>
      <c r="N183" s="254"/>
      <c r="O183" s="254"/>
    </row>
    <row r="184" spans="1:15" s="251" customFormat="1" ht="15.9" customHeight="1" thickBot="1">
      <c r="A184" s="1921" t="s">
        <v>923</v>
      </c>
      <c r="B184" s="1925"/>
      <c r="C184" s="258">
        <f>個票ｰ2007!G14</f>
        <v>0</v>
      </c>
      <c r="D184" s="1938" t="s">
        <v>924</v>
      </c>
      <c r="E184" s="1939"/>
      <c r="F184" s="1925" t="s">
        <v>925</v>
      </c>
      <c r="G184" s="1925"/>
      <c r="H184" s="258">
        <f>個票ｰ2007!M14</f>
        <v>0</v>
      </c>
      <c r="I184" s="259" t="s">
        <v>926</v>
      </c>
      <c r="J184" s="259"/>
      <c r="K184" s="254"/>
      <c r="M184" s="254"/>
      <c r="N184" s="254"/>
      <c r="O184" s="254"/>
    </row>
    <row r="185" spans="1:15" s="251" customFormat="1" ht="15.9" customHeight="1" thickBot="1">
      <c r="A185" s="1921" t="s">
        <v>927</v>
      </c>
      <c r="B185" s="1925"/>
      <c r="C185" s="1926"/>
      <c r="D185" s="1926"/>
      <c r="E185" s="1926"/>
      <c r="F185" s="1926"/>
      <c r="G185" s="1926"/>
      <c r="H185" s="1926"/>
      <c r="I185" s="1926"/>
      <c r="J185" s="1927"/>
      <c r="K185" s="254"/>
      <c r="M185" s="254"/>
      <c r="N185" s="254"/>
      <c r="O185" s="254"/>
    </row>
    <row r="186" spans="1:15" s="265" customFormat="1" ht="15.9" customHeight="1" thickBot="1">
      <c r="A186" s="1921" t="s">
        <v>928</v>
      </c>
      <c r="B186" s="1925"/>
      <c r="C186" s="260" t="s">
        <v>929</v>
      </c>
      <c r="D186" s="261">
        <f>個票ｰ2007!Q10</f>
        <v>0</v>
      </c>
      <c r="E186" s="262" t="s">
        <v>930</v>
      </c>
      <c r="F186" s="261">
        <f>個票ｰ2007!Q14</f>
        <v>0</v>
      </c>
      <c r="G186" s="262" t="s">
        <v>931</v>
      </c>
      <c r="H186" s="261">
        <f>D186+F186</f>
        <v>0</v>
      </c>
      <c r="I186" s="263"/>
      <c r="J186" s="263"/>
      <c r="K186" s="264"/>
      <c r="M186" s="264"/>
      <c r="N186" s="264"/>
      <c r="O186" s="264"/>
    </row>
    <row r="187" spans="1:15" s="251" customFormat="1" ht="15.9" customHeight="1" thickBot="1">
      <c r="A187" s="1928" t="s">
        <v>932</v>
      </c>
      <c r="B187" s="1929"/>
      <c r="C187" s="1930" t="s">
        <v>933</v>
      </c>
      <c r="D187" s="1930"/>
      <c r="E187" s="1930"/>
      <c r="F187" s="1925" t="s">
        <v>934</v>
      </c>
      <c r="G187" s="1925"/>
      <c r="H187" s="266"/>
      <c r="I187" s="267" t="s">
        <v>919</v>
      </c>
      <c r="J187" s="268"/>
      <c r="K187" s="254"/>
      <c r="L187" s="254"/>
      <c r="M187" s="254"/>
      <c r="N187" s="254"/>
      <c r="O187" s="254"/>
    </row>
    <row r="188" spans="1:15" s="251" customFormat="1" ht="4.5" customHeight="1" thickBot="1">
      <c r="A188" s="269"/>
      <c r="B188" s="269"/>
      <c r="C188" s="269"/>
      <c r="D188" s="269"/>
      <c r="E188" s="269"/>
      <c r="F188" s="269"/>
      <c r="G188" s="269"/>
      <c r="H188" s="269"/>
      <c r="I188" s="269"/>
      <c r="J188" s="269"/>
      <c r="L188" s="253"/>
    </row>
    <row r="189" spans="1:15" s="251" customFormat="1" ht="4.5" customHeight="1" thickTop="1" thickBot="1">
      <c r="A189" s="252"/>
      <c r="B189" s="252"/>
      <c r="C189" s="252"/>
      <c r="D189" s="252"/>
      <c r="E189" s="252"/>
      <c r="F189" s="252"/>
      <c r="G189" s="252"/>
      <c r="H189" s="252"/>
      <c r="I189" s="252"/>
      <c r="J189" s="252"/>
      <c r="L189" s="253"/>
    </row>
    <row r="190" spans="1:15" s="251" customFormat="1" ht="20.100000000000001" customHeight="1" thickTop="1" thickBot="1">
      <c r="A190" s="1931" t="s">
        <v>935</v>
      </c>
      <c r="B190" s="1931"/>
      <c r="C190" s="1932">
        <f>個票ｰ2007!F49</f>
        <v>0</v>
      </c>
      <c r="D190" s="1933"/>
      <c r="E190" s="1933"/>
      <c r="F190" s="1933"/>
      <c r="G190" s="1933"/>
      <c r="H190" s="1933"/>
      <c r="I190" s="1933"/>
      <c r="J190" s="1933"/>
      <c r="K190" s="254"/>
      <c r="L190" s="254"/>
      <c r="M190" s="254"/>
      <c r="N190" s="254"/>
      <c r="O190" s="254"/>
    </row>
    <row r="191" spans="1:15" s="251" customFormat="1" ht="42" customHeight="1" thickBot="1">
      <c r="A191" s="1920" t="s">
        <v>936</v>
      </c>
      <c r="B191" s="1920"/>
      <c r="C191" s="1915">
        <f>個票ｰ2007!E13</f>
        <v>0</v>
      </c>
      <c r="D191" s="1916"/>
      <c r="E191" s="1916"/>
      <c r="F191" s="1916"/>
      <c r="G191" s="1916"/>
      <c r="H191" s="1916"/>
      <c r="I191" s="1916"/>
      <c r="J191" s="1916"/>
      <c r="K191" s="254"/>
      <c r="L191" s="254"/>
      <c r="M191" s="254"/>
      <c r="N191" s="254"/>
      <c r="O191" s="254"/>
    </row>
    <row r="192" spans="1:15" s="251" customFormat="1" ht="26.1" customHeight="1" thickBot="1">
      <c r="A192" s="1920" t="s">
        <v>937</v>
      </c>
      <c r="B192" s="1921"/>
      <c r="C192" s="1922" t="s">
        <v>938</v>
      </c>
      <c r="D192" s="1923"/>
      <c r="E192" s="1923"/>
      <c r="F192" s="1923"/>
      <c r="G192" s="1923"/>
      <c r="H192" s="1923"/>
      <c r="I192" s="1923"/>
      <c r="J192" s="1923"/>
      <c r="K192" s="254"/>
      <c r="L192" s="254"/>
      <c r="M192" s="254"/>
      <c r="N192" s="254"/>
      <c r="O192" s="254"/>
    </row>
    <row r="193" spans="1:15" s="251" customFormat="1" ht="78" customHeight="1" thickBot="1">
      <c r="A193" s="1914" t="s">
        <v>939</v>
      </c>
      <c r="B193" s="1914"/>
      <c r="C193" s="1915" t="str">
        <f>個票ｰ2007!E64</f>
        <v xml:space="preserve"> ▼ 以下目標とするレベルに該当する場合は○を記入</v>
      </c>
      <c r="D193" s="1916"/>
      <c r="E193" s="1916"/>
      <c r="F193" s="1916"/>
      <c r="G193" s="1916"/>
      <c r="H193" s="1916"/>
      <c r="I193" s="1916"/>
      <c r="J193" s="1916"/>
      <c r="K193" s="254"/>
      <c r="L193" s="254"/>
      <c r="M193" s="254"/>
      <c r="N193" s="254"/>
      <c r="O193" s="254"/>
    </row>
    <row r="194" spans="1:15" s="251" customFormat="1" ht="78" customHeight="1" thickBot="1">
      <c r="A194" s="1914" t="s">
        <v>940</v>
      </c>
      <c r="B194" s="1914"/>
      <c r="C194" s="1915">
        <f>個票ｰ2007!E67</f>
        <v>0</v>
      </c>
      <c r="D194" s="1916"/>
      <c r="E194" s="1916"/>
      <c r="F194" s="1916"/>
      <c r="G194" s="1916"/>
      <c r="H194" s="1916"/>
      <c r="I194" s="1916"/>
      <c r="J194" s="1916"/>
      <c r="K194" s="254"/>
      <c r="L194" s="254"/>
      <c r="M194" s="254"/>
      <c r="N194" s="254"/>
      <c r="O194" s="254"/>
    </row>
    <row r="195" spans="1:15" s="251" customFormat="1" ht="33.9" customHeight="1" thickBot="1">
      <c r="A195" s="1924" t="s">
        <v>941</v>
      </c>
      <c r="B195" s="1924"/>
      <c r="C195" s="1915">
        <f>個票ｰ2007!E174</f>
        <v>0</v>
      </c>
      <c r="D195" s="1916"/>
      <c r="E195" s="1916"/>
      <c r="F195" s="1916"/>
      <c r="G195" s="1916"/>
      <c r="H195" s="1916"/>
      <c r="I195" s="1916"/>
      <c r="J195" s="1916"/>
      <c r="K195" s="254"/>
      <c r="L195" s="254"/>
      <c r="M195" s="254"/>
      <c r="N195" s="254"/>
      <c r="O195" s="254"/>
    </row>
    <row r="196" spans="1:15" s="251" customFormat="1" ht="33.9" customHeight="1" thickBot="1">
      <c r="A196" s="1914" t="s">
        <v>942</v>
      </c>
      <c r="B196" s="1914"/>
      <c r="C196" s="1915">
        <f>個票ｰ2007!E175</f>
        <v>0</v>
      </c>
      <c r="D196" s="1916"/>
      <c r="E196" s="1916"/>
      <c r="F196" s="1916"/>
      <c r="G196" s="1916"/>
      <c r="H196" s="1916"/>
      <c r="I196" s="1916"/>
      <c r="J196" s="1916"/>
      <c r="K196" s="254"/>
      <c r="L196" s="254"/>
      <c r="M196" s="254"/>
      <c r="N196" s="254"/>
      <c r="O196" s="254"/>
    </row>
    <row r="197" spans="1:15" s="251" customFormat="1" ht="33.9" customHeight="1" thickBot="1">
      <c r="A197" s="1914" t="s">
        <v>943</v>
      </c>
      <c r="B197" s="1914"/>
      <c r="C197" s="1915">
        <f>個票ｰ2007!E181</f>
        <v>0</v>
      </c>
      <c r="D197" s="1916"/>
      <c r="E197" s="1916"/>
      <c r="F197" s="1916"/>
      <c r="G197" s="1916"/>
      <c r="H197" s="1916"/>
      <c r="I197" s="1916"/>
      <c r="J197" s="1916"/>
      <c r="K197" s="254"/>
      <c r="L197" s="254"/>
      <c r="M197" s="254"/>
      <c r="N197" s="254"/>
      <c r="O197" s="254"/>
    </row>
    <row r="198" spans="1:15" s="251" customFormat="1" ht="42" customHeight="1" thickBot="1">
      <c r="A198" s="1914" t="s">
        <v>944</v>
      </c>
      <c r="B198" s="1914"/>
      <c r="C198" s="1915">
        <f>個票ｰ2007!E182</f>
        <v>0</v>
      </c>
      <c r="D198" s="1916"/>
      <c r="E198" s="1916"/>
      <c r="F198" s="1916"/>
      <c r="G198" s="1916"/>
      <c r="H198" s="1916"/>
      <c r="I198" s="1916"/>
      <c r="J198" s="1916"/>
      <c r="K198" s="254"/>
      <c r="L198" s="254"/>
      <c r="M198" s="254"/>
      <c r="N198" s="254"/>
      <c r="O198" s="254"/>
    </row>
    <row r="199" spans="1:15" s="251" customFormat="1" ht="33.75" customHeight="1" thickBot="1">
      <c r="A199" s="1914" t="s">
        <v>945</v>
      </c>
      <c r="B199" s="1914"/>
      <c r="C199" s="1915" t="e">
        <f>個票ｰ2007!#REF!</f>
        <v>#REF!</v>
      </c>
      <c r="D199" s="1916"/>
      <c r="E199" s="1916"/>
      <c r="F199" s="1916"/>
      <c r="G199" s="1916"/>
      <c r="H199" s="1916"/>
      <c r="I199" s="1916"/>
      <c r="J199" s="1916"/>
      <c r="K199" s="254"/>
      <c r="L199" s="254"/>
      <c r="M199" s="254"/>
      <c r="N199" s="254"/>
      <c r="O199" s="254"/>
    </row>
    <row r="200" spans="1:15" s="251" customFormat="1" ht="33" customHeight="1" thickBot="1">
      <c r="A200" s="1914" t="s">
        <v>946</v>
      </c>
      <c r="B200" s="1914"/>
      <c r="C200" s="1915">
        <f>個票ｰ2007!E200</f>
        <v>0</v>
      </c>
      <c r="D200" s="1916"/>
      <c r="E200" s="1916"/>
      <c r="F200" s="1916"/>
      <c r="G200" s="1916"/>
      <c r="H200" s="1916"/>
      <c r="I200" s="1916"/>
      <c r="J200" s="1916"/>
      <c r="K200" s="254"/>
      <c r="L200" s="254"/>
      <c r="M200" s="254"/>
      <c r="N200" s="254"/>
      <c r="O200" s="254"/>
    </row>
    <row r="201" spans="1:15" s="251" customFormat="1" ht="33" customHeight="1" thickBot="1">
      <c r="A201" s="1914" t="s">
        <v>947</v>
      </c>
      <c r="B201" s="1914"/>
      <c r="C201" s="1915" t="str">
        <f>個票ｰ2007!E202</f>
        <v xml:space="preserve"> ▼ eラーニングなどの活用、夜間開講や振替授業など、社会人に配慮した制度等を記載</v>
      </c>
      <c r="D201" s="1916"/>
      <c r="E201" s="1916"/>
      <c r="F201" s="1916"/>
      <c r="G201" s="1916"/>
      <c r="H201" s="1916"/>
      <c r="I201" s="1916"/>
      <c r="J201" s="1916"/>
      <c r="K201" s="254"/>
      <c r="L201" s="254"/>
      <c r="M201" s="254"/>
      <c r="N201" s="254"/>
      <c r="O201" s="254"/>
    </row>
    <row r="202" spans="1:15" s="251" customFormat="1" ht="33" customHeight="1" thickBot="1">
      <c r="A202" s="1914" t="s">
        <v>948</v>
      </c>
      <c r="B202" s="1914"/>
      <c r="C202" s="1915">
        <f>施設別教育訓練講座票!$B$19</f>
        <v>0</v>
      </c>
      <c r="D202" s="1916"/>
      <c r="E202" s="1916"/>
      <c r="F202" s="1916"/>
      <c r="G202" s="1916"/>
      <c r="H202" s="1916"/>
      <c r="I202" s="1916"/>
      <c r="J202" s="1916"/>
      <c r="K202" s="254"/>
      <c r="L202" s="254"/>
      <c r="M202" s="254"/>
      <c r="N202" s="254"/>
      <c r="O202" s="254"/>
    </row>
    <row r="203" spans="1:15" s="265" customFormat="1" ht="15.75" customHeight="1">
      <c r="A203" s="1917" t="s">
        <v>949</v>
      </c>
      <c r="B203" s="1917"/>
      <c r="C203" s="1918">
        <f>個票ｰ2007!J183</f>
        <v>0</v>
      </c>
      <c r="D203" s="1919"/>
      <c r="E203" s="1919"/>
      <c r="F203" s="1919"/>
      <c r="G203" s="1919"/>
      <c r="H203" s="1919"/>
      <c r="I203" s="1919"/>
      <c r="J203" s="1919"/>
      <c r="K203" s="264"/>
      <c r="L203" s="264"/>
      <c r="M203" s="264"/>
      <c r="N203" s="264"/>
      <c r="O203" s="264"/>
    </row>
    <row r="204" spans="1:15" s="248" customFormat="1" ht="21.75" customHeight="1">
      <c r="A204" s="1940" t="s">
        <v>914</v>
      </c>
      <c r="B204" s="1941"/>
      <c r="C204" s="1941"/>
      <c r="D204" s="1941"/>
      <c r="E204" s="1941"/>
      <c r="F204" s="1941"/>
      <c r="G204" s="1941"/>
      <c r="H204" s="1941"/>
      <c r="I204" s="1941"/>
      <c r="J204" s="1941"/>
    </row>
    <row r="205" spans="1:15" s="248" customFormat="1" ht="4.5" customHeight="1">
      <c r="A205" s="249"/>
      <c r="B205" s="250"/>
    </row>
    <row r="206" spans="1:15" s="251" customFormat="1" ht="17.25" customHeight="1">
      <c r="A206" s="1942">
        <f>C209</f>
        <v>0</v>
      </c>
      <c r="B206" s="1942"/>
      <c r="C206" s="1942"/>
      <c r="D206" s="1942"/>
      <c r="E206" s="1942"/>
      <c r="F206" s="1942"/>
      <c r="G206" s="1942"/>
      <c r="H206" s="1942"/>
      <c r="I206" s="1942"/>
      <c r="J206" s="1942"/>
    </row>
    <row r="207" spans="1:15" s="251" customFormat="1" ht="30" customHeight="1" thickBot="1">
      <c r="A207" s="1943">
        <f>C210</f>
        <v>0</v>
      </c>
      <c r="B207" s="1943"/>
      <c r="C207" s="1943"/>
      <c r="D207" s="1943"/>
      <c r="E207" s="1943"/>
      <c r="F207" s="1943"/>
      <c r="G207" s="1943"/>
      <c r="H207" s="1943"/>
      <c r="I207" s="1943"/>
      <c r="J207" s="1943"/>
    </row>
    <row r="208" spans="1:15" s="251" customFormat="1" ht="4.5" customHeight="1" thickTop="1">
      <c r="A208" s="252"/>
      <c r="B208" s="252"/>
      <c r="C208" s="252"/>
      <c r="D208" s="252"/>
      <c r="E208" s="252"/>
      <c r="F208" s="252"/>
      <c r="G208" s="252"/>
      <c r="H208" s="252"/>
      <c r="I208" s="252"/>
      <c r="J208" s="252"/>
      <c r="L208" s="253"/>
    </row>
    <row r="209" spans="1:15" s="251" customFormat="1" ht="15.9" customHeight="1" thickBot="1">
      <c r="A209" s="1944" t="s">
        <v>915</v>
      </c>
      <c r="B209" s="1945"/>
      <c r="C209" s="1946">
        <f>'申請書・総括票（共通）'!$C$20</f>
        <v>0</v>
      </c>
      <c r="D209" s="1946"/>
      <c r="E209" s="1946"/>
      <c r="F209" s="1946"/>
      <c r="G209" s="1946"/>
      <c r="H209" s="1946"/>
      <c r="I209" s="1946"/>
      <c r="J209" s="1947"/>
      <c r="K209" s="254"/>
      <c r="L209" s="254"/>
      <c r="M209" s="254"/>
      <c r="N209" s="254"/>
      <c r="O209" s="254"/>
    </row>
    <row r="210" spans="1:15" s="251" customFormat="1" ht="15.9" customHeight="1" thickBot="1">
      <c r="A210" s="1921" t="s">
        <v>916</v>
      </c>
      <c r="B210" s="1925"/>
      <c r="C210" s="1934">
        <f>'申請書・総括票（共通）'!D49</f>
        <v>0</v>
      </c>
      <c r="D210" s="1934"/>
      <c r="E210" s="1934"/>
      <c r="F210" s="1934"/>
      <c r="G210" s="1934"/>
      <c r="H210" s="1934"/>
      <c r="I210" s="1934"/>
      <c r="J210" s="1935"/>
      <c r="K210" s="254"/>
      <c r="L210" s="254"/>
      <c r="M210" s="254"/>
      <c r="N210" s="254"/>
      <c r="O210" s="254"/>
    </row>
    <row r="211" spans="1:15" s="251" customFormat="1" ht="15.9" customHeight="1" thickBot="1">
      <c r="A211" s="1921" t="s">
        <v>917</v>
      </c>
      <c r="B211" s="1925"/>
      <c r="C211" s="1936">
        <f>'申請書・総括票（共通）'!B49</f>
        <v>0</v>
      </c>
      <c r="D211" s="1936"/>
      <c r="E211" s="1936"/>
      <c r="F211" s="1925" t="s">
        <v>918</v>
      </c>
      <c r="G211" s="1925"/>
      <c r="H211" s="255"/>
      <c r="I211" s="256" t="s">
        <v>919</v>
      </c>
      <c r="J211" s="257"/>
      <c r="K211" s="254"/>
      <c r="L211" s="254"/>
      <c r="M211" s="254"/>
      <c r="N211" s="254"/>
      <c r="O211" s="254"/>
    </row>
    <row r="212" spans="1:15" s="251" customFormat="1" ht="15.9" customHeight="1" thickBot="1">
      <c r="A212" s="1921" t="s">
        <v>920</v>
      </c>
      <c r="B212" s="1925"/>
      <c r="C212" s="1937">
        <f>個票ｰ2008!E16</f>
        <v>0</v>
      </c>
      <c r="D212" s="1937"/>
      <c r="E212" s="1937"/>
      <c r="F212" s="1925" t="s">
        <v>921</v>
      </c>
      <c r="G212" s="1925"/>
      <c r="H212" s="258" t="e">
        <f>個票ｰ2008!#REF!</f>
        <v>#REF!</v>
      </c>
      <c r="I212" s="259" t="s">
        <v>922</v>
      </c>
      <c r="J212" s="259"/>
      <c r="K212" s="254"/>
      <c r="L212" s="254"/>
      <c r="M212" s="254"/>
      <c r="N212" s="254"/>
      <c r="O212" s="254"/>
    </row>
    <row r="213" spans="1:15" s="251" customFormat="1" ht="15.9" customHeight="1" thickBot="1">
      <c r="A213" s="1921" t="s">
        <v>923</v>
      </c>
      <c r="B213" s="1925"/>
      <c r="C213" s="258">
        <f>個票ｰ2008!G14</f>
        <v>0</v>
      </c>
      <c r="D213" s="1938" t="s">
        <v>924</v>
      </c>
      <c r="E213" s="1939"/>
      <c r="F213" s="1925" t="s">
        <v>925</v>
      </c>
      <c r="G213" s="1925"/>
      <c r="H213" s="258" t="e">
        <f>個票ｰ2008!#REF!</f>
        <v>#REF!</v>
      </c>
      <c r="I213" s="259" t="s">
        <v>926</v>
      </c>
      <c r="J213" s="259"/>
      <c r="K213" s="254"/>
      <c r="M213" s="254"/>
      <c r="N213" s="254"/>
      <c r="O213" s="254"/>
    </row>
    <row r="214" spans="1:15" s="251" customFormat="1" ht="15.9" customHeight="1" thickBot="1">
      <c r="A214" s="1921" t="s">
        <v>927</v>
      </c>
      <c r="B214" s="1925"/>
      <c r="C214" s="1926"/>
      <c r="D214" s="1926"/>
      <c r="E214" s="1926"/>
      <c r="F214" s="1926"/>
      <c r="G214" s="1926"/>
      <c r="H214" s="1926"/>
      <c r="I214" s="1926"/>
      <c r="J214" s="1927"/>
      <c r="K214" s="254"/>
      <c r="M214" s="254"/>
      <c r="N214" s="254"/>
      <c r="O214" s="254"/>
    </row>
    <row r="215" spans="1:15" s="265" customFormat="1" ht="15.9" customHeight="1" thickBot="1">
      <c r="A215" s="1921" t="s">
        <v>928</v>
      </c>
      <c r="B215" s="1925"/>
      <c r="C215" s="260" t="s">
        <v>929</v>
      </c>
      <c r="D215" s="261">
        <f>'訓練経費内訳票-2008'!Q14</f>
        <v>0</v>
      </c>
      <c r="E215" s="262" t="s">
        <v>930</v>
      </c>
      <c r="F215" s="261">
        <f>'訓練経費内訳票-2008'!Q18</f>
        <v>0</v>
      </c>
      <c r="G215" s="262" t="s">
        <v>931</v>
      </c>
      <c r="H215" s="261">
        <f>D215+F215</f>
        <v>0</v>
      </c>
      <c r="I215" s="263"/>
      <c r="J215" s="263"/>
      <c r="K215" s="264"/>
      <c r="M215" s="264"/>
      <c r="N215" s="264"/>
      <c r="O215" s="264"/>
    </row>
    <row r="216" spans="1:15" s="251" customFormat="1" ht="15.9" customHeight="1" thickBot="1">
      <c r="A216" s="1928" t="s">
        <v>932</v>
      </c>
      <c r="B216" s="1929"/>
      <c r="C216" s="1930" t="s">
        <v>933</v>
      </c>
      <c r="D216" s="1930"/>
      <c r="E216" s="1930"/>
      <c r="F216" s="1925" t="s">
        <v>934</v>
      </c>
      <c r="G216" s="1925"/>
      <c r="H216" s="266"/>
      <c r="I216" s="267" t="s">
        <v>919</v>
      </c>
      <c r="J216" s="268"/>
      <c r="K216" s="254"/>
      <c r="L216" s="254"/>
      <c r="M216" s="254"/>
      <c r="N216" s="254"/>
      <c r="O216" s="254"/>
    </row>
    <row r="217" spans="1:15" s="251" customFormat="1" ht="4.5" customHeight="1" thickBot="1">
      <c r="A217" s="269"/>
      <c r="B217" s="269"/>
      <c r="C217" s="269"/>
      <c r="D217" s="269"/>
      <c r="E217" s="269"/>
      <c r="F217" s="269"/>
      <c r="G217" s="269"/>
      <c r="H217" s="269"/>
      <c r="I217" s="269"/>
      <c r="J217" s="269"/>
      <c r="L217" s="253"/>
    </row>
    <row r="218" spans="1:15" s="251" customFormat="1" ht="4.5" customHeight="1" thickTop="1" thickBot="1">
      <c r="A218" s="252"/>
      <c r="B218" s="252"/>
      <c r="C218" s="252"/>
      <c r="D218" s="252"/>
      <c r="E218" s="252"/>
      <c r="F218" s="252"/>
      <c r="G218" s="252"/>
      <c r="H218" s="252"/>
      <c r="I218" s="252"/>
      <c r="J218" s="252"/>
      <c r="L218" s="253"/>
    </row>
    <row r="219" spans="1:15" s="251" customFormat="1" ht="20.100000000000001" customHeight="1" thickTop="1" thickBot="1">
      <c r="A219" s="1931" t="s">
        <v>935</v>
      </c>
      <c r="B219" s="1931"/>
      <c r="C219" s="1932">
        <f>個票ｰ2008!F49</f>
        <v>0</v>
      </c>
      <c r="D219" s="1933"/>
      <c r="E219" s="1933"/>
      <c r="F219" s="1933"/>
      <c r="G219" s="1933"/>
      <c r="H219" s="1933"/>
      <c r="I219" s="1933"/>
      <c r="J219" s="1933"/>
      <c r="K219" s="254"/>
      <c r="L219" s="254"/>
      <c r="M219" s="254"/>
      <c r="N219" s="254"/>
      <c r="O219" s="254"/>
    </row>
    <row r="220" spans="1:15" s="251" customFormat="1" ht="42" customHeight="1" thickBot="1">
      <c r="A220" s="1920" t="s">
        <v>936</v>
      </c>
      <c r="B220" s="1920"/>
      <c r="C220" s="1915">
        <f>個票ｰ2008!E13</f>
        <v>0</v>
      </c>
      <c r="D220" s="1916"/>
      <c r="E220" s="1916"/>
      <c r="F220" s="1916"/>
      <c r="G220" s="1916"/>
      <c r="H220" s="1916"/>
      <c r="I220" s="1916"/>
      <c r="J220" s="1916"/>
      <c r="K220" s="254"/>
      <c r="L220" s="254"/>
      <c r="M220" s="254"/>
      <c r="N220" s="254"/>
      <c r="O220" s="254"/>
    </row>
    <row r="221" spans="1:15" s="251" customFormat="1" ht="26.1" customHeight="1" thickBot="1">
      <c r="A221" s="1920" t="s">
        <v>937</v>
      </c>
      <c r="B221" s="1921"/>
      <c r="C221" s="1922" t="s">
        <v>938</v>
      </c>
      <c r="D221" s="1923"/>
      <c r="E221" s="1923"/>
      <c r="F221" s="1923"/>
      <c r="G221" s="1923"/>
      <c r="H221" s="1923"/>
      <c r="I221" s="1923"/>
      <c r="J221" s="1923"/>
      <c r="K221" s="254"/>
      <c r="L221" s="254"/>
      <c r="M221" s="254"/>
      <c r="N221" s="254"/>
      <c r="O221" s="254"/>
    </row>
    <row r="222" spans="1:15" s="251" customFormat="1" ht="78" customHeight="1" thickBot="1">
      <c r="A222" s="1914" t="s">
        <v>939</v>
      </c>
      <c r="B222" s="1914"/>
      <c r="C222" s="1915" t="str">
        <f>個票ｰ2008!E64</f>
        <v xml:space="preserve"> ▼ 以下目標とするレベルに該当する場合は○を記入</v>
      </c>
      <c r="D222" s="1916"/>
      <c r="E222" s="1916"/>
      <c r="F222" s="1916"/>
      <c r="G222" s="1916"/>
      <c r="H222" s="1916"/>
      <c r="I222" s="1916"/>
      <c r="J222" s="1916"/>
      <c r="K222" s="254"/>
      <c r="L222" s="254"/>
      <c r="M222" s="254"/>
      <c r="N222" s="254"/>
      <c r="O222" s="254"/>
    </row>
    <row r="223" spans="1:15" s="251" customFormat="1" ht="78" customHeight="1" thickBot="1">
      <c r="A223" s="1914" t="s">
        <v>940</v>
      </c>
      <c r="B223" s="1914"/>
      <c r="C223" s="1915">
        <f>個票ｰ2008!E67</f>
        <v>0</v>
      </c>
      <c r="D223" s="1916"/>
      <c r="E223" s="1916"/>
      <c r="F223" s="1916"/>
      <c r="G223" s="1916"/>
      <c r="H223" s="1916"/>
      <c r="I223" s="1916"/>
      <c r="J223" s="1916"/>
      <c r="K223" s="254"/>
      <c r="L223" s="254"/>
      <c r="M223" s="254"/>
      <c r="N223" s="254"/>
      <c r="O223" s="254"/>
    </row>
    <row r="224" spans="1:15" s="251" customFormat="1" ht="33.9" customHeight="1" thickBot="1">
      <c r="A224" s="1924" t="s">
        <v>941</v>
      </c>
      <c r="B224" s="1924"/>
      <c r="C224" s="1915">
        <f>個票ｰ2008!E174</f>
        <v>0</v>
      </c>
      <c r="D224" s="1916"/>
      <c r="E224" s="1916"/>
      <c r="F224" s="1916"/>
      <c r="G224" s="1916"/>
      <c r="H224" s="1916"/>
      <c r="I224" s="1916"/>
      <c r="J224" s="1916"/>
      <c r="K224" s="254"/>
      <c r="L224" s="254"/>
      <c r="M224" s="254"/>
      <c r="N224" s="254"/>
      <c r="O224" s="254"/>
    </row>
    <row r="225" spans="1:15" s="251" customFormat="1" ht="33.9" customHeight="1" thickBot="1">
      <c r="A225" s="1914" t="s">
        <v>942</v>
      </c>
      <c r="B225" s="1914"/>
      <c r="C225" s="1915">
        <f>個票ｰ2008!E175</f>
        <v>0</v>
      </c>
      <c r="D225" s="1916"/>
      <c r="E225" s="1916"/>
      <c r="F225" s="1916"/>
      <c r="G225" s="1916"/>
      <c r="H225" s="1916"/>
      <c r="I225" s="1916"/>
      <c r="J225" s="1916"/>
      <c r="K225" s="254"/>
      <c r="L225" s="254"/>
      <c r="M225" s="254"/>
      <c r="N225" s="254"/>
      <c r="O225" s="254"/>
    </row>
    <row r="226" spans="1:15" s="251" customFormat="1" ht="33.9" customHeight="1" thickBot="1">
      <c r="A226" s="1914" t="s">
        <v>943</v>
      </c>
      <c r="B226" s="1914"/>
      <c r="C226" s="1915">
        <f>個票ｰ2008!E181</f>
        <v>0</v>
      </c>
      <c r="D226" s="1916"/>
      <c r="E226" s="1916"/>
      <c r="F226" s="1916"/>
      <c r="G226" s="1916"/>
      <c r="H226" s="1916"/>
      <c r="I226" s="1916"/>
      <c r="J226" s="1916"/>
      <c r="K226" s="254"/>
      <c r="L226" s="254"/>
      <c r="M226" s="254"/>
      <c r="N226" s="254"/>
      <c r="O226" s="254"/>
    </row>
    <row r="227" spans="1:15" s="251" customFormat="1" ht="42" customHeight="1" thickBot="1">
      <c r="A227" s="1914" t="s">
        <v>944</v>
      </c>
      <c r="B227" s="1914"/>
      <c r="C227" s="1915">
        <f>個票ｰ2008!E182</f>
        <v>0</v>
      </c>
      <c r="D227" s="1916"/>
      <c r="E227" s="1916"/>
      <c r="F227" s="1916"/>
      <c r="G227" s="1916"/>
      <c r="H227" s="1916"/>
      <c r="I227" s="1916"/>
      <c r="J227" s="1916"/>
      <c r="K227" s="254"/>
      <c r="L227" s="254"/>
      <c r="M227" s="254"/>
      <c r="N227" s="254"/>
      <c r="O227" s="254"/>
    </row>
    <row r="228" spans="1:15" s="251" customFormat="1" ht="33.75" customHeight="1" thickBot="1">
      <c r="A228" s="1914" t="s">
        <v>945</v>
      </c>
      <c r="B228" s="1914"/>
      <c r="C228" s="1915" t="e">
        <f>個票ｰ2008!#REF!</f>
        <v>#REF!</v>
      </c>
      <c r="D228" s="1916"/>
      <c r="E228" s="1916"/>
      <c r="F228" s="1916"/>
      <c r="G228" s="1916"/>
      <c r="H228" s="1916"/>
      <c r="I228" s="1916"/>
      <c r="J228" s="1916"/>
      <c r="K228" s="254"/>
      <c r="L228" s="254"/>
      <c r="M228" s="254"/>
      <c r="N228" s="254"/>
      <c r="O228" s="254"/>
    </row>
    <row r="229" spans="1:15" s="251" customFormat="1" ht="33" customHeight="1" thickBot="1">
      <c r="A229" s="1914" t="s">
        <v>946</v>
      </c>
      <c r="B229" s="1914"/>
      <c r="C229" s="1915">
        <f>個票ｰ2008!E200</f>
        <v>0</v>
      </c>
      <c r="D229" s="1916"/>
      <c r="E229" s="1916"/>
      <c r="F229" s="1916"/>
      <c r="G229" s="1916"/>
      <c r="H229" s="1916"/>
      <c r="I229" s="1916"/>
      <c r="J229" s="1916"/>
      <c r="K229" s="254"/>
      <c r="L229" s="254"/>
      <c r="M229" s="254"/>
      <c r="N229" s="254"/>
      <c r="O229" s="254"/>
    </row>
    <row r="230" spans="1:15" s="251" customFormat="1" ht="33" customHeight="1" thickBot="1">
      <c r="A230" s="1914" t="s">
        <v>947</v>
      </c>
      <c r="B230" s="1914"/>
      <c r="C230" s="1915" t="str">
        <f>個票ｰ2008!E202</f>
        <v xml:space="preserve"> ▼ eラーニングなどの活用、夜間開講や振替授業など、社会人に配慮した制度等を記載</v>
      </c>
      <c r="D230" s="1916"/>
      <c r="E230" s="1916"/>
      <c r="F230" s="1916"/>
      <c r="G230" s="1916"/>
      <c r="H230" s="1916"/>
      <c r="I230" s="1916"/>
      <c r="J230" s="1916"/>
      <c r="K230" s="254"/>
      <c r="L230" s="254"/>
      <c r="M230" s="254"/>
      <c r="N230" s="254"/>
      <c r="O230" s="254"/>
    </row>
    <row r="231" spans="1:15" s="251" customFormat="1" ht="33" customHeight="1" thickBot="1">
      <c r="A231" s="1914" t="s">
        <v>948</v>
      </c>
      <c r="B231" s="1914"/>
      <c r="C231" s="1915">
        <f>施設別教育訓練講座票!$B$19</f>
        <v>0</v>
      </c>
      <c r="D231" s="1916"/>
      <c r="E231" s="1916"/>
      <c r="F231" s="1916"/>
      <c r="G231" s="1916"/>
      <c r="H231" s="1916"/>
      <c r="I231" s="1916"/>
      <c r="J231" s="1916"/>
      <c r="K231" s="254"/>
      <c r="L231" s="254"/>
      <c r="M231" s="254"/>
      <c r="N231" s="254"/>
      <c r="O231" s="254"/>
    </row>
    <row r="232" spans="1:15" s="265" customFormat="1" ht="15.75" customHeight="1">
      <c r="A232" s="1917" t="s">
        <v>949</v>
      </c>
      <c r="B232" s="1917"/>
      <c r="C232" s="1918">
        <f>個票ｰ2008!J183</f>
        <v>0</v>
      </c>
      <c r="D232" s="1919"/>
      <c r="E232" s="1919"/>
      <c r="F232" s="1919"/>
      <c r="G232" s="1919"/>
      <c r="H232" s="1919"/>
      <c r="I232" s="1919"/>
      <c r="J232" s="1919"/>
      <c r="K232" s="264"/>
      <c r="L232" s="264"/>
      <c r="M232" s="264"/>
      <c r="N232" s="264"/>
      <c r="O232" s="264"/>
    </row>
    <row r="233" spans="1:15" s="248" customFormat="1" ht="21.75" customHeight="1">
      <c r="A233" s="1940" t="s">
        <v>914</v>
      </c>
      <c r="B233" s="1941"/>
      <c r="C233" s="1941"/>
      <c r="D233" s="1941"/>
      <c r="E233" s="1941"/>
      <c r="F233" s="1941"/>
      <c r="G233" s="1941"/>
      <c r="H233" s="1941"/>
      <c r="I233" s="1941"/>
      <c r="J233" s="1941"/>
    </row>
    <row r="234" spans="1:15" s="248" customFormat="1" ht="4.5" customHeight="1">
      <c r="A234" s="249"/>
      <c r="B234" s="250"/>
    </row>
    <row r="235" spans="1:15" s="251" customFormat="1" ht="17.25" customHeight="1">
      <c r="A235" s="1942">
        <f>C238</f>
        <v>0</v>
      </c>
      <c r="B235" s="1942"/>
      <c r="C235" s="1942"/>
      <c r="D235" s="1942"/>
      <c r="E235" s="1942"/>
      <c r="F235" s="1942"/>
      <c r="G235" s="1942"/>
      <c r="H235" s="1942"/>
      <c r="I235" s="1942"/>
      <c r="J235" s="1942"/>
    </row>
    <row r="236" spans="1:15" s="251" customFormat="1" ht="30" customHeight="1" thickBot="1">
      <c r="A236" s="1943">
        <f>C239</f>
        <v>0</v>
      </c>
      <c r="B236" s="1943"/>
      <c r="C236" s="1943"/>
      <c r="D236" s="1943"/>
      <c r="E236" s="1943"/>
      <c r="F236" s="1943"/>
      <c r="G236" s="1943"/>
      <c r="H236" s="1943"/>
      <c r="I236" s="1943"/>
      <c r="J236" s="1943"/>
    </row>
    <row r="237" spans="1:15" s="251" customFormat="1" ht="4.5" customHeight="1" thickTop="1">
      <c r="A237" s="252"/>
      <c r="B237" s="252"/>
      <c r="C237" s="252"/>
      <c r="D237" s="252"/>
      <c r="E237" s="252"/>
      <c r="F237" s="252"/>
      <c r="G237" s="252"/>
      <c r="H237" s="252"/>
      <c r="I237" s="252"/>
      <c r="J237" s="252"/>
      <c r="L237" s="253"/>
    </row>
    <row r="238" spans="1:15" s="251" customFormat="1" ht="15.9" customHeight="1" thickBot="1">
      <c r="A238" s="1944" t="s">
        <v>915</v>
      </c>
      <c r="B238" s="1945"/>
      <c r="C238" s="1946">
        <f>'申請書・総括票（共通）'!$C$20</f>
        <v>0</v>
      </c>
      <c r="D238" s="1946"/>
      <c r="E238" s="1946"/>
      <c r="F238" s="1946"/>
      <c r="G238" s="1946"/>
      <c r="H238" s="1946"/>
      <c r="I238" s="1946"/>
      <c r="J238" s="1947"/>
      <c r="K238" s="254"/>
      <c r="L238" s="254"/>
      <c r="M238" s="254"/>
      <c r="N238" s="254"/>
      <c r="O238" s="254"/>
    </row>
    <row r="239" spans="1:15" s="251" customFormat="1" ht="15.9" customHeight="1" thickBot="1">
      <c r="A239" s="1921" t="s">
        <v>916</v>
      </c>
      <c r="B239" s="1925"/>
      <c r="C239" s="1934">
        <f>'申請書・総括票（共通）'!D50</f>
        <v>0</v>
      </c>
      <c r="D239" s="1934"/>
      <c r="E239" s="1934"/>
      <c r="F239" s="1934"/>
      <c r="G239" s="1934"/>
      <c r="H239" s="1934"/>
      <c r="I239" s="1934"/>
      <c r="J239" s="1935"/>
      <c r="K239" s="254"/>
      <c r="L239" s="254"/>
      <c r="M239" s="254"/>
      <c r="N239" s="254"/>
      <c r="O239" s="254"/>
    </row>
    <row r="240" spans="1:15" s="251" customFormat="1" ht="15.9" customHeight="1" thickBot="1">
      <c r="A240" s="1921" t="s">
        <v>917</v>
      </c>
      <c r="B240" s="1925"/>
      <c r="C240" s="1936">
        <f>'申請書・総括票（共通）'!B50</f>
        <v>0</v>
      </c>
      <c r="D240" s="1936"/>
      <c r="E240" s="1936"/>
      <c r="F240" s="1925" t="s">
        <v>918</v>
      </c>
      <c r="G240" s="1925"/>
      <c r="H240" s="255"/>
      <c r="I240" s="256" t="s">
        <v>919</v>
      </c>
      <c r="J240" s="257"/>
      <c r="K240" s="254"/>
      <c r="L240" s="254"/>
      <c r="M240" s="254"/>
      <c r="N240" s="254"/>
      <c r="O240" s="254"/>
    </row>
    <row r="241" spans="1:15" s="251" customFormat="1" ht="15.9" customHeight="1" thickBot="1">
      <c r="A241" s="1921" t="s">
        <v>920</v>
      </c>
      <c r="B241" s="1925"/>
      <c r="C241" s="1937">
        <f>個票ｰ2009!E16</f>
        <v>0</v>
      </c>
      <c r="D241" s="1937"/>
      <c r="E241" s="1937"/>
      <c r="F241" s="1925" t="s">
        <v>921</v>
      </c>
      <c r="G241" s="1925"/>
      <c r="H241" s="258" t="e">
        <f>個票ｰ2009!#REF!</f>
        <v>#REF!</v>
      </c>
      <c r="I241" s="259" t="s">
        <v>922</v>
      </c>
      <c r="J241" s="259"/>
      <c r="K241" s="254"/>
      <c r="L241" s="254"/>
      <c r="M241" s="254"/>
      <c r="N241" s="254"/>
      <c r="O241" s="254"/>
    </row>
    <row r="242" spans="1:15" s="251" customFormat="1" ht="15.9" customHeight="1" thickBot="1">
      <c r="A242" s="1921" t="s">
        <v>923</v>
      </c>
      <c r="B242" s="1925"/>
      <c r="C242" s="258">
        <f>個票ｰ2009!G14</f>
        <v>0</v>
      </c>
      <c r="D242" s="1938" t="s">
        <v>924</v>
      </c>
      <c r="E242" s="1939"/>
      <c r="F242" s="1925" t="s">
        <v>925</v>
      </c>
      <c r="G242" s="1925"/>
      <c r="H242" s="258">
        <f>個票ｰ2009!M14</f>
        <v>0</v>
      </c>
      <c r="I242" s="259" t="s">
        <v>926</v>
      </c>
      <c r="J242" s="259"/>
      <c r="K242" s="254"/>
      <c r="M242" s="254"/>
      <c r="N242" s="254"/>
      <c r="O242" s="254"/>
    </row>
    <row r="243" spans="1:15" s="251" customFormat="1" ht="15.9" customHeight="1" thickBot="1">
      <c r="A243" s="1921" t="s">
        <v>927</v>
      </c>
      <c r="B243" s="1925"/>
      <c r="C243" s="1926"/>
      <c r="D243" s="1926"/>
      <c r="E243" s="1926"/>
      <c r="F243" s="1926"/>
      <c r="G243" s="1926"/>
      <c r="H243" s="1926"/>
      <c r="I243" s="1926"/>
      <c r="J243" s="1927"/>
      <c r="K243" s="254"/>
      <c r="M243" s="254"/>
      <c r="N243" s="254"/>
      <c r="O243" s="254"/>
    </row>
    <row r="244" spans="1:15" s="265" customFormat="1" ht="15.9" customHeight="1" thickBot="1">
      <c r="A244" s="1921" t="s">
        <v>928</v>
      </c>
      <c r="B244" s="1925"/>
      <c r="C244" s="260" t="s">
        <v>929</v>
      </c>
      <c r="D244" s="261">
        <f>'訓練経費内訳票-2009'!Q14</f>
        <v>0</v>
      </c>
      <c r="E244" s="262" t="s">
        <v>930</v>
      </c>
      <c r="F244" s="261">
        <f>'訓練経費内訳票-2009'!Q18</f>
        <v>0</v>
      </c>
      <c r="G244" s="262" t="s">
        <v>931</v>
      </c>
      <c r="H244" s="261">
        <f>D244+F244</f>
        <v>0</v>
      </c>
      <c r="I244" s="263"/>
      <c r="J244" s="263"/>
      <c r="K244" s="264"/>
      <c r="M244" s="264"/>
      <c r="N244" s="264"/>
      <c r="O244" s="264"/>
    </row>
    <row r="245" spans="1:15" s="251" customFormat="1" ht="15.9" customHeight="1" thickBot="1">
      <c r="A245" s="1928" t="s">
        <v>932</v>
      </c>
      <c r="B245" s="1929"/>
      <c r="C245" s="1930" t="s">
        <v>933</v>
      </c>
      <c r="D245" s="1930"/>
      <c r="E245" s="1930"/>
      <c r="F245" s="1925" t="s">
        <v>934</v>
      </c>
      <c r="G245" s="1925"/>
      <c r="H245" s="266"/>
      <c r="I245" s="267" t="s">
        <v>919</v>
      </c>
      <c r="J245" s="268"/>
      <c r="K245" s="254"/>
      <c r="L245" s="254"/>
      <c r="M245" s="254"/>
      <c r="N245" s="254"/>
      <c r="O245" s="254"/>
    </row>
    <row r="246" spans="1:15" s="251" customFormat="1" ht="4.5" customHeight="1" thickBot="1">
      <c r="A246" s="269"/>
      <c r="B246" s="269"/>
      <c r="C246" s="269"/>
      <c r="D246" s="269"/>
      <c r="E246" s="269"/>
      <c r="F246" s="269"/>
      <c r="G246" s="269"/>
      <c r="H246" s="269"/>
      <c r="I246" s="269"/>
      <c r="J246" s="269"/>
      <c r="L246" s="253"/>
    </row>
    <row r="247" spans="1:15" s="251" customFormat="1" ht="4.5" customHeight="1" thickTop="1" thickBot="1">
      <c r="A247" s="252"/>
      <c r="B247" s="252"/>
      <c r="C247" s="252"/>
      <c r="D247" s="252"/>
      <c r="E247" s="252"/>
      <c r="F247" s="252"/>
      <c r="G247" s="252"/>
      <c r="H247" s="252"/>
      <c r="I247" s="252"/>
      <c r="J247" s="252"/>
      <c r="L247" s="253"/>
    </row>
    <row r="248" spans="1:15" s="251" customFormat="1" ht="20.100000000000001" customHeight="1" thickTop="1" thickBot="1">
      <c r="A248" s="1931" t="s">
        <v>935</v>
      </c>
      <c r="B248" s="1931"/>
      <c r="C248" s="1932">
        <f>個票ｰ2009!F49</f>
        <v>0</v>
      </c>
      <c r="D248" s="1933"/>
      <c r="E248" s="1933"/>
      <c r="F248" s="1933"/>
      <c r="G248" s="1933"/>
      <c r="H248" s="1933"/>
      <c r="I248" s="1933"/>
      <c r="J248" s="1933"/>
      <c r="K248" s="254"/>
      <c r="L248" s="254"/>
      <c r="M248" s="254"/>
      <c r="N248" s="254"/>
      <c r="O248" s="254"/>
    </row>
    <row r="249" spans="1:15" s="251" customFormat="1" ht="42" customHeight="1" thickBot="1">
      <c r="A249" s="1920" t="s">
        <v>936</v>
      </c>
      <c r="B249" s="1920"/>
      <c r="C249" s="1915">
        <f>個票ｰ2009!E13</f>
        <v>0</v>
      </c>
      <c r="D249" s="1916"/>
      <c r="E249" s="1916"/>
      <c r="F249" s="1916"/>
      <c r="G249" s="1916"/>
      <c r="H249" s="1916"/>
      <c r="I249" s="1916"/>
      <c r="J249" s="1916"/>
      <c r="K249" s="254"/>
      <c r="L249" s="254"/>
      <c r="M249" s="254"/>
      <c r="N249" s="254"/>
      <c r="O249" s="254"/>
    </row>
    <row r="250" spans="1:15" s="251" customFormat="1" ht="26.1" customHeight="1" thickBot="1">
      <c r="A250" s="1920" t="s">
        <v>937</v>
      </c>
      <c r="B250" s="1921"/>
      <c r="C250" s="1922" t="s">
        <v>938</v>
      </c>
      <c r="D250" s="1923"/>
      <c r="E250" s="1923"/>
      <c r="F250" s="1923"/>
      <c r="G250" s="1923"/>
      <c r="H250" s="1923"/>
      <c r="I250" s="1923"/>
      <c r="J250" s="1923"/>
      <c r="K250" s="254"/>
      <c r="L250" s="254"/>
      <c r="M250" s="254"/>
      <c r="N250" s="254"/>
      <c r="O250" s="254"/>
    </row>
    <row r="251" spans="1:15" s="251" customFormat="1" ht="78" customHeight="1" thickBot="1">
      <c r="A251" s="1914" t="s">
        <v>939</v>
      </c>
      <c r="B251" s="1914"/>
      <c r="C251" s="1915" t="str">
        <f>個票ｰ2009!E64</f>
        <v xml:space="preserve"> ▼ 以下目標とするレベルに該当する場合は○を記入</v>
      </c>
      <c r="D251" s="1916"/>
      <c r="E251" s="1916"/>
      <c r="F251" s="1916"/>
      <c r="G251" s="1916"/>
      <c r="H251" s="1916"/>
      <c r="I251" s="1916"/>
      <c r="J251" s="1916"/>
      <c r="K251" s="254"/>
      <c r="L251" s="254"/>
      <c r="M251" s="254"/>
      <c r="N251" s="254"/>
      <c r="O251" s="254"/>
    </row>
    <row r="252" spans="1:15" s="251" customFormat="1" ht="78" customHeight="1" thickBot="1">
      <c r="A252" s="1914" t="s">
        <v>940</v>
      </c>
      <c r="B252" s="1914"/>
      <c r="C252" s="1915">
        <f>個票ｰ2009!E67</f>
        <v>0</v>
      </c>
      <c r="D252" s="1916"/>
      <c r="E252" s="1916"/>
      <c r="F252" s="1916"/>
      <c r="G252" s="1916"/>
      <c r="H252" s="1916"/>
      <c r="I252" s="1916"/>
      <c r="J252" s="1916"/>
      <c r="K252" s="254"/>
      <c r="L252" s="254"/>
      <c r="M252" s="254"/>
      <c r="N252" s="254"/>
      <c r="O252" s="254"/>
    </row>
    <row r="253" spans="1:15" s="251" customFormat="1" ht="33.9" customHeight="1" thickBot="1">
      <c r="A253" s="1924" t="s">
        <v>941</v>
      </c>
      <c r="B253" s="1924"/>
      <c r="C253" s="1915">
        <f>個票ｰ2009!E174</f>
        <v>0</v>
      </c>
      <c r="D253" s="1916"/>
      <c r="E253" s="1916"/>
      <c r="F253" s="1916"/>
      <c r="G253" s="1916"/>
      <c r="H253" s="1916"/>
      <c r="I253" s="1916"/>
      <c r="J253" s="1916"/>
      <c r="K253" s="254"/>
      <c r="L253" s="254"/>
      <c r="M253" s="254"/>
      <c r="N253" s="254"/>
      <c r="O253" s="254"/>
    </row>
    <row r="254" spans="1:15" s="251" customFormat="1" ht="33.9" customHeight="1" thickBot="1">
      <c r="A254" s="1914" t="s">
        <v>942</v>
      </c>
      <c r="B254" s="1914"/>
      <c r="C254" s="1915">
        <f>個票ｰ2009!E175</f>
        <v>0</v>
      </c>
      <c r="D254" s="1916"/>
      <c r="E254" s="1916"/>
      <c r="F254" s="1916"/>
      <c r="G254" s="1916"/>
      <c r="H254" s="1916"/>
      <c r="I254" s="1916"/>
      <c r="J254" s="1916"/>
      <c r="K254" s="254"/>
      <c r="L254" s="254"/>
      <c r="M254" s="254"/>
      <c r="N254" s="254"/>
      <c r="O254" s="254"/>
    </row>
    <row r="255" spans="1:15" s="251" customFormat="1" ht="33.9" customHeight="1" thickBot="1">
      <c r="A255" s="1914" t="s">
        <v>943</v>
      </c>
      <c r="B255" s="1914"/>
      <c r="C255" s="1915">
        <f>個票ｰ2009!E181</f>
        <v>0</v>
      </c>
      <c r="D255" s="1916"/>
      <c r="E255" s="1916"/>
      <c r="F255" s="1916"/>
      <c r="G255" s="1916"/>
      <c r="H255" s="1916"/>
      <c r="I255" s="1916"/>
      <c r="J255" s="1916"/>
      <c r="K255" s="254"/>
      <c r="L255" s="254"/>
      <c r="M255" s="254"/>
      <c r="N255" s="254"/>
      <c r="O255" s="254"/>
    </row>
    <row r="256" spans="1:15" s="251" customFormat="1" ht="42" customHeight="1" thickBot="1">
      <c r="A256" s="1914" t="s">
        <v>944</v>
      </c>
      <c r="B256" s="1914"/>
      <c r="C256" s="1915">
        <f>個票ｰ2009!E182</f>
        <v>0</v>
      </c>
      <c r="D256" s="1916"/>
      <c r="E256" s="1916"/>
      <c r="F256" s="1916"/>
      <c r="G256" s="1916"/>
      <c r="H256" s="1916"/>
      <c r="I256" s="1916"/>
      <c r="J256" s="1916"/>
      <c r="K256" s="254"/>
      <c r="L256" s="254"/>
      <c r="M256" s="254"/>
      <c r="N256" s="254"/>
      <c r="O256" s="254"/>
    </row>
    <row r="257" spans="1:15" s="251" customFormat="1" ht="33.75" customHeight="1" thickBot="1">
      <c r="A257" s="1914" t="s">
        <v>945</v>
      </c>
      <c r="B257" s="1914"/>
      <c r="C257" s="1915" t="e">
        <f>個票ｰ2009!#REF!</f>
        <v>#REF!</v>
      </c>
      <c r="D257" s="1916"/>
      <c r="E257" s="1916"/>
      <c r="F257" s="1916"/>
      <c r="G257" s="1916"/>
      <c r="H257" s="1916"/>
      <c r="I257" s="1916"/>
      <c r="J257" s="1916"/>
      <c r="K257" s="254"/>
      <c r="L257" s="254"/>
      <c r="M257" s="254"/>
      <c r="N257" s="254"/>
      <c r="O257" s="254"/>
    </row>
    <row r="258" spans="1:15" s="251" customFormat="1" ht="33" customHeight="1" thickBot="1">
      <c r="A258" s="1914" t="s">
        <v>946</v>
      </c>
      <c r="B258" s="1914"/>
      <c r="C258" s="1915">
        <f>個票ｰ2009!E200</f>
        <v>0</v>
      </c>
      <c r="D258" s="1916"/>
      <c r="E258" s="1916"/>
      <c r="F258" s="1916"/>
      <c r="G258" s="1916"/>
      <c r="H258" s="1916"/>
      <c r="I258" s="1916"/>
      <c r="J258" s="1916"/>
      <c r="K258" s="254"/>
      <c r="L258" s="254"/>
      <c r="M258" s="254"/>
      <c r="N258" s="254"/>
      <c r="O258" s="254"/>
    </row>
    <row r="259" spans="1:15" s="251" customFormat="1" ht="33" customHeight="1" thickBot="1">
      <c r="A259" s="1914" t="s">
        <v>947</v>
      </c>
      <c r="B259" s="1914"/>
      <c r="C259" s="1915" t="str">
        <f>個票ｰ2009!E202</f>
        <v xml:space="preserve"> ▼ eラーニングなどの活用、夜間開講や振替授業など、社会人に配慮した制度等を記載</v>
      </c>
      <c r="D259" s="1916"/>
      <c r="E259" s="1916"/>
      <c r="F259" s="1916"/>
      <c r="G259" s="1916"/>
      <c r="H259" s="1916"/>
      <c r="I259" s="1916"/>
      <c r="J259" s="1916"/>
      <c r="K259" s="254"/>
      <c r="L259" s="254"/>
      <c r="M259" s="254"/>
      <c r="N259" s="254"/>
      <c r="O259" s="254"/>
    </row>
    <row r="260" spans="1:15" s="251" customFormat="1" ht="33" customHeight="1" thickBot="1">
      <c r="A260" s="1914" t="s">
        <v>948</v>
      </c>
      <c r="B260" s="1914"/>
      <c r="C260" s="1915">
        <f>施設別教育訓練講座票!$B$19</f>
        <v>0</v>
      </c>
      <c r="D260" s="1916"/>
      <c r="E260" s="1916"/>
      <c r="F260" s="1916"/>
      <c r="G260" s="1916"/>
      <c r="H260" s="1916"/>
      <c r="I260" s="1916"/>
      <c r="J260" s="1916"/>
      <c r="K260" s="254"/>
      <c r="L260" s="254"/>
      <c r="M260" s="254"/>
      <c r="N260" s="254"/>
      <c r="O260" s="254"/>
    </row>
    <row r="261" spans="1:15" s="265" customFormat="1" ht="15.75" customHeight="1">
      <c r="A261" s="1917" t="s">
        <v>949</v>
      </c>
      <c r="B261" s="1917"/>
      <c r="C261" s="1918">
        <f>個票ｰ2009!J183</f>
        <v>0</v>
      </c>
      <c r="D261" s="1919"/>
      <c r="E261" s="1919"/>
      <c r="F261" s="1919"/>
      <c r="G261" s="1919"/>
      <c r="H261" s="1919"/>
      <c r="I261" s="1919"/>
      <c r="J261" s="1919"/>
      <c r="K261" s="264"/>
      <c r="L261" s="264"/>
      <c r="M261" s="264"/>
      <c r="N261" s="264"/>
      <c r="O261" s="264"/>
    </row>
    <row r="262" spans="1:15" s="248" customFormat="1" ht="21.75" customHeight="1">
      <c r="A262" s="1940" t="s">
        <v>914</v>
      </c>
      <c r="B262" s="1941"/>
      <c r="C262" s="1941"/>
      <c r="D262" s="1941"/>
      <c r="E262" s="1941"/>
      <c r="F262" s="1941"/>
      <c r="G262" s="1941"/>
      <c r="H262" s="1941"/>
      <c r="I262" s="1941"/>
      <c r="J262" s="1941"/>
    </row>
    <row r="263" spans="1:15" s="248" customFormat="1" ht="4.5" customHeight="1">
      <c r="A263" s="249"/>
      <c r="B263" s="250"/>
    </row>
    <row r="264" spans="1:15" s="251" customFormat="1" ht="17.25" customHeight="1">
      <c r="A264" s="1942">
        <f>C267</f>
        <v>0</v>
      </c>
      <c r="B264" s="1942"/>
      <c r="C264" s="1942"/>
      <c r="D264" s="1942"/>
      <c r="E264" s="1942"/>
      <c r="F264" s="1942"/>
      <c r="G264" s="1942"/>
      <c r="H264" s="1942"/>
      <c r="I264" s="1942"/>
      <c r="J264" s="1942"/>
    </row>
    <row r="265" spans="1:15" s="251" customFormat="1" ht="30" customHeight="1" thickBot="1">
      <c r="A265" s="1943">
        <f>C268</f>
        <v>0</v>
      </c>
      <c r="B265" s="1943"/>
      <c r="C265" s="1943"/>
      <c r="D265" s="1943"/>
      <c r="E265" s="1943"/>
      <c r="F265" s="1943"/>
      <c r="G265" s="1943"/>
      <c r="H265" s="1943"/>
      <c r="I265" s="1943"/>
      <c r="J265" s="1943"/>
    </row>
    <row r="266" spans="1:15" s="251" customFormat="1" ht="4.5" customHeight="1" thickTop="1">
      <c r="A266" s="252"/>
      <c r="B266" s="252"/>
      <c r="C266" s="252"/>
      <c r="D266" s="252"/>
      <c r="E266" s="252"/>
      <c r="F266" s="252"/>
      <c r="G266" s="252"/>
      <c r="H266" s="252"/>
      <c r="I266" s="252"/>
      <c r="J266" s="252"/>
      <c r="L266" s="253"/>
    </row>
    <row r="267" spans="1:15" s="251" customFormat="1" ht="15.9" customHeight="1" thickBot="1">
      <c r="A267" s="1944" t="s">
        <v>915</v>
      </c>
      <c r="B267" s="1945"/>
      <c r="C267" s="1946">
        <f>'申請書・総括票（共通）'!$C$20</f>
        <v>0</v>
      </c>
      <c r="D267" s="1946"/>
      <c r="E267" s="1946"/>
      <c r="F267" s="1946"/>
      <c r="G267" s="1946"/>
      <c r="H267" s="1946"/>
      <c r="I267" s="1946"/>
      <c r="J267" s="1947"/>
      <c r="K267" s="254"/>
      <c r="L267" s="254"/>
      <c r="M267" s="254"/>
      <c r="N267" s="254"/>
      <c r="O267" s="254"/>
    </row>
    <row r="268" spans="1:15" s="251" customFormat="1" ht="15.9" customHeight="1" thickBot="1">
      <c r="A268" s="1921" t="s">
        <v>916</v>
      </c>
      <c r="B268" s="1925"/>
      <c r="C268" s="1934">
        <f>'申請書・総括票（共通）'!D51</f>
        <v>0</v>
      </c>
      <c r="D268" s="1934"/>
      <c r="E268" s="1934"/>
      <c r="F268" s="1934"/>
      <c r="G268" s="1934"/>
      <c r="H268" s="1934"/>
      <c r="I268" s="1934"/>
      <c r="J268" s="1935"/>
      <c r="K268" s="254"/>
      <c r="L268" s="254"/>
      <c r="M268" s="254"/>
      <c r="N268" s="254"/>
      <c r="O268" s="254"/>
    </row>
    <row r="269" spans="1:15" s="251" customFormat="1" ht="15.9" customHeight="1" thickBot="1">
      <c r="A269" s="1921" t="s">
        <v>917</v>
      </c>
      <c r="B269" s="1925"/>
      <c r="C269" s="1936">
        <f>'申請書・総括票（共通）'!B51</f>
        <v>0</v>
      </c>
      <c r="D269" s="1936"/>
      <c r="E269" s="1936"/>
      <c r="F269" s="1925" t="s">
        <v>918</v>
      </c>
      <c r="G269" s="1925"/>
      <c r="H269" s="255"/>
      <c r="I269" s="256" t="s">
        <v>919</v>
      </c>
      <c r="J269" s="257"/>
      <c r="K269" s="254"/>
      <c r="L269" s="254"/>
      <c r="M269" s="254"/>
      <c r="N269" s="254"/>
      <c r="O269" s="254"/>
    </row>
    <row r="270" spans="1:15" s="251" customFormat="1" ht="15.9" customHeight="1" thickBot="1">
      <c r="A270" s="1921" t="s">
        <v>920</v>
      </c>
      <c r="B270" s="1925"/>
      <c r="C270" s="1937">
        <f>個票ｰ2010!E16</f>
        <v>0</v>
      </c>
      <c r="D270" s="1937"/>
      <c r="E270" s="1937"/>
      <c r="F270" s="1925" t="s">
        <v>921</v>
      </c>
      <c r="G270" s="1925"/>
      <c r="H270" s="258" t="e">
        <f>個票ｰ2010!#REF!</f>
        <v>#REF!</v>
      </c>
      <c r="I270" s="259" t="s">
        <v>922</v>
      </c>
      <c r="J270" s="259"/>
      <c r="K270" s="254"/>
      <c r="L270" s="254"/>
      <c r="M270" s="254"/>
      <c r="N270" s="254"/>
      <c r="O270" s="254"/>
    </row>
    <row r="271" spans="1:15" s="251" customFormat="1" ht="15.9" customHeight="1" thickBot="1">
      <c r="A271" s="1921" t="s">
        <v>923</v>
      </c>
      <c r="B271" s="1925"/>
      <c r="C271" s="258">
        <f>個票ｰ2010!G14</f>
        <v>0</v>
      </c>
      <c r="D271" s="1938" t="s">
        <v>924</v>
      </c>
      <c r="E271" s="1939"/>
      <c r="F271" s="1925" t="s">
        <v>925</v>
      </c>
      <c r="G271" s="1925"/>
      <c r="H271" s="258">
        <f>個票ｰ2010!M14</f>
        <v>0</v>
      </c>
      <c r="I271" s="259" t="s">
        <v>926</v>
      </c>
      <c r="J271" s="259"/>
      <c r="K271" s="254"/>
      <c r="M271" s="254"/>
      <c r="N271" s="254"/>
      <c r="O271" s="254"/>
    </row>
    <row r="272" spans="1:15" s="251" customFormat="1" ht="15.9" customHeight="1" thickBot="1">
      <c r="A272" s="1921" t="s">
        <v>927</v>
      </c>
      <c r="B272" s="1925"/>
      <c r="C272" s="1926"/>
      <c r="D272" s="1926"/>
      <c r="E272" s="1926"/>
      <c r="F272" s="1926"/>
      <c r="G272" s="1926"/>
      <c r="H272" s="1926"/>
      <c r="I272" s="1926"/>
      <c r="J272" s="1927"/>
      <c r="K272" s="254"/>
      <c r="M272" s="254"/>
      <c r="N272" s="254"/>
      <c r="O272" s="254"/>
    </row>
    <row r="273" spans="1:15" s="265" customFormat="1" ht="15.9" customHeight="1" thickBot="1">
      <c r="A273" s="1921" t="s">
        <v>928</v>
      </c>
      <c r="B273" s="1925"/>
      <c r="C273" s="260" t="s">
        <v>929</v>
      </c>
      <c r="D273" s="261">
        <f>'訓練経費内訳票-2010'!Q14</f>
        <v>0</v>
      </c>
      <c r="E273" s="262" t="s">
        <v>930</v>
      </c>
      <c r="F273" s="261">
        <f>'訓練経費内訳票-2010'!Q18</f>
        <v>0</v>
      </c>
      <c r="G273" s="262" t="s">
        <v>931</v>
      </c>
      <c r="H273" s="261">
        <f>D273+F273</f>
        <v>0</v>
      </c>
      <c r="I273" s="263"/>
      <c r="J273" s="263"/>
      <c r="K273" s="264"/>
      <c r="M273" s="264"/>
      <c r="N273" s="264"/>
      <c r="O273" s="264"/>
    </row>
    <row r="274" spans="1:15" s="251" customFormat="1" ht="15.9" customHeight="1" thickBot="1">
      <c r="A274" s="1928" t="s">
        <v>932</v>
      </c>
      <c r="B274" s="1929"/>
      <c r="C274" s="1930" t="s">
        <v>933</v>
      </c>
      <c r="D274" s="1930"/>
      <c r="E274" s="1930"/>
      <c r="F274" s="1925" t="s">
        <v>934</v>
      </c>
      <c r="G274" s="1925"/>
      <c r="H274" s="266"/>
      <c r="I274" s="267" t="s">
        <v>919</v>
      </c>
      <c r="J274" s="268"/>
      <c r="K274" s="254"/>
      <c r="L274" s="254"/>
      <c r="M274" s="254"/>
      <c r="N274" s="254"/>
      <c r="O274" s="254"/>
    </row>
    <row r="275" spans="1:15" s="251" customFormat="1" ht="4.5" customHeight="1" thickBot="1">
      <c r="A275" s="269"/>
      <c r="B275" s="269"/>
      <c r="C275" s="269"/>
      <c r="D275" s="269"/>
      <c r="E275" s="269"/>
      <c r="F275" s="269"/>
      <c r="G275" s="269"/>
      <c r="H275" s="269"/>
      <c r="I275" s="269"/>
      <c r="J275" s="269"/>
      <c r="L275" s="253"/>
    </row>
    <row r="276" spans="1:15" s="251" customFormat="1" ht="4.5" customHeight="1" thickTop="1" thickBot="1">
      <c r="A276" s="252"/>
      <c r="B276" s="252"/>
      <c r="C276" s="252"/>
      <c r="D276" s="252"/>
      <c r="E276" s="252"/>
      <c r="F276" s="252"/>
      <c r="G276" s="252"/>
      <c r="H276" s="252"/>
      <c r="I276" s="252"/>
      <c r="J276" s="252"/>
      <c r="L276" s="253"/>
    </row>
    <row r="277" spans="1:15" s="251" customFormat="1" ht="20.100000000000001" customHeight="1" thickTop="1" thickBot="1">
      <c r="A277" s="1931" t="s">
        <v>935</v>
      </c>
      <c r="B277" s="1931"/>
      <c r="C277" s="1932">
        <f>個票ｰ2010!F49</f>
        <v>0</v>
      </c>
      <c r="D277" s="1933"/>
      <c r="E277" s="1933"/>
      <c r="F277" s="1933"/>
      <c r="G277" s="1933"/>
      <c r="H277" s="1933"/>
      <c r="I277" s="1933"/>
      <c r="J277" s="1933"/>
      <c r="K277" s="254"/>
      <c r="L277" s="254"/>
      <c r="M277" s="254"/>
      <c r="N277" s="254"/>
      <c r="O277" s="254"/>
    </row>
    <row r="278" spans="1:15" s="251" customFormat="1" ht="42" customHeight="1" thickBot="1">
      <c r="A278" s="1920" t="s">
        <v>936</v>
      </c>
      <c r="B278" s="1920"/>
      <c r="C278" s="1915">
        <f>個票ｰ2010!E13</f>
        <v>0</v>
      </c>
      <c r="D278" s="1916"/>
      <c r="E278" s="1916"/>
      <c r="F278" s="1916"/>
      <c r="G278" s="1916"/>
      <c r="H278" s="1916"/>
      <c r="I278" s="1916"/>
      <c r="J278" s="1916"/>
      <c r="K278" s="254"/>
      <c r="L278" s="254"/>
      <c r="M278" s="254"/>
      <c r="N278" s="254"/>
      <c r="O278" s="254"/>
    </row>
    <row r="279" spans="1:15" s="251" customFormat="1" ht="26.1" customHeight="1" thickBot="1">
      <c r="A279" s="1920" t="s">
        <v>937</v>
      </c>
      <c r="B279" s="1921"/>
      <c r="C279" s="1922" t="s">
        <v>938</v>
      </c>
      <c r="D279" s="1923"/>
      <c r="E279" s="1923"/>
      <c r="F279" s="1923"/>
      <c r="G279" s="1923"/>
      <c r="H279" s="1923"/>
      <c r="I279" s="1923"/>
      <c r="J279" s="1923"/>
      <c r="K279" s="254"/>
      <c r="L279" s="254"/>
      <c r="M279" s="254"/>
      <c r="N279" s="254"/>
      <c r="O279" s="254"/>
    </row>
    <row r="280" spans="1:15" s="251" customFormat="1" ht="78" customHeight="1" thickBot="1">
      <c r="A280" s="1914" t="s">
        <v>939</v>
      </c>
      <c r="B280" s="1914"/>
      <c r="C280" s="1915" t="str">
        <f>個票ｰ2010!E64</f>
        <v xml:space="preserve"> ▼ 以下目標とするレベルに該当する場合は○を記入</v>
      </c>
      <c r="D280" s="1916"/>
      <c r="E280" s="1916"/>
      <c r="F280" s="1916"/>
      <c r="G280" s="1916"/>
      <c r="H280" s="1916"/>
      <c r="I280" s="1916"/>
      <c r="J280" s="1916"/>
      <c r="K280" s="254"/>
      <c r="L280" s="254"/>
      <c r="M280" s="254"/>
      <c r="N280" s="254"/>
      <c r="O280" s="254"/>
    </row>
    <row r="281" spans="1:15" s="251" customFormat="1" ht="78" customHeight="1" thickBot="1">
      <c r="A281" s="1914" t="s">
        <v>940</v>
      </c>
      <c r="B281" s="1914"/>
      <c r="C281" s="1915">
        <f>個票ｰ2010!E67</f>
        <v>0</v>
      </c>
      <c r="D281" s="1916"/>
      <c r="E281" s="1916"/>
      <c r="F281" s="1916"/>
      <c r="G281" s="1916"/>
      <c r="H281" s="1916"/>
      <c r="I281" s="1916"/>
      <c r="J281" s="1916"/>
      <c r="K281" s="254"/>
      <c r="L281" s="254"/>
      <c r="M281" s="254"/>
      <c r="N281" s="254"/>
      <c r="O281" s="254"/>
    </row>
    <row r="282" spans="1:15" s="251" customFormat="1" ht="33.9" customHeight="1" thickBot="1">
      <c r="A282" s="1924" t="s">
        <v>941</v>
      </c>
      <c r="B282" s="1924"/>
      <c r="C282" s="1915">
        <f>個票ｰ2010!E174</f>
        <v>0</v>
      </c>
      <c r="D282" s="1916"/>
      <c r="E282" s="1916"/>
      <c r="F282" s="1916"/>
      <c r="G282" s="1916"/>
      <c r="H282" s="1916"/>
      <c r="I282" s="1916"/>
      <c r="J282" s="1916"/>
      <c r="K282" s="254"/>
      <c r="L282" s="254"/>
      <c r="M282" s="254"/>
      <c r="N282" s="254"/>
      <c r="O282" s="254"/>
    </row>
    <row r="283" spans="1:15" s="251" customFormat="1" ht="33.9" customHeight="1" thickBot="1">
      <c r="A283" s="1914" t="s">
        <v>942</v>
      </c>
      <c r="B283" s="1914"/>
      <c r="C283" s="1915">
        <f>個票ｰ2010!E175</f>
        <v>0</v>
      </c>
      <c r="D283" s="1916"/>
      <c r="E283" s="1916"/>
      <c r="F283" s="1916"/>
      <c r="G283" s="1916"/>
      <c r="H283" s="1916"/>
      <c r="I283" s="1916"/>
      <c r="J283" s="1916"/>
      <c r="K283" s="254"/>
      <c r="L283" s="254"/>
      <c r="M283" s="254"/>
      <c r="N283" s="254"/>
      <c r="O283" s="254"/>
    </row>
    <row r="284" spans="1:15" s="251" customFormat="1" ht="33.9" customHeight="1" thickBot="1">
      <c r="A284" s="1914" t="s">
        <v>943</v>
      </c>
      <c r="B284" s="1914"/>
      <c r="C284" s="1915">
        <f>個票ｰ2010!E181</f>
        <v>0</v>
      </c>
      <c r="D284" s="1916"/>
      <c r="E284" s="1916"/>
      <c r="F284" s="1916"/>
      <c r="G284" s="1916"/>
      <c r="H284" s="1916"/>
      <c r="I284" s="1916"/>
      <c r="J284" s="1916"/>
      <c r="K284" s="254"/>
      <c r="L284" s="254"/>
      <c r="M284" s="254"/>
      <c r="N284" s="254"/>
      <c r="O284" s="254"/>
    </row>
    <row r="285" spans="1:15" s="251" customFormat="1" ht="42" customHeight="1" thickBot="1">
      <c r="A285" s="1914" t="s">
        <v>944</v>
      </c>
      <c r="B285" s="1914"/>
      <c r="C285" s="1915">
        <f>個票ｰ2010!E182</f>
        <v>0</v>
      </c>
      <c r="D285" s="1916"/>
      <c r="E285" s="1916"/>
      <c r="F285" s="1916"/>
      <c r="G285" s="1916"/>
      <c r="H285" s="1916"/>
      <c r="I285" s="1916"/>
      <c r="J285" s="1916"/>
      <c r="K285" s="254"/>
      <c r="L285" s="254"/>
      <c r="M285" s="254"/>
      <c r="N285" s="254"/>
      <c r="O285" s="254"/>
    </row>
    <row r="286" spans="1:15" s="251" customFormat="1" ht="33.75" customHeight="1" thickBot="1">
      <c r="A286" s="1914" t="s">
        <v>945</v>
      </c>
      <c r="B286" s="1914"/>
      <c r="C286" s="1915" t="e">
        <f>個票ｰ2010!#REF!</f>
        <v>#REF!</v>
      </c>
      <c r="D286" s="1916"/>
      <c r="E286" s="1916"/>
      <c r="F286" s="1916"/>
      <c r="G286" s="1916"/>
      <c r="H286" s="1916"/>
      <c r="I286" s="1916"/>
      <c r="J286" s="1916"/>
      <c r="K286" s="254"/>
      <c r="L286" s="254"/>
      <c r="M286" s="254"/>
      <c r="N286" s="254"/>
      <c r="O286" s="254"/>
    </row>
    <row r="287" spans="1:15" s="251" customFormat="1" ht="33" customHeight="1" thickBot="1">
      <c r="A287" s="1914" t="s">
        <v>946</v>
      </c>
      <c r="B287" s="1914"/>
      <c r="C287" s="1915">
        <f>個票ｰ2010!E200</f>
        <v>0</v>
      </c>
      <c r="D287" s="1916"/>
      <c r="E287" s="1916"/>
      <c r="F287" s="1916"/>
      <c r="G287" s="1916"/>
      <c r="H287" s="1916"/>
      <c r="I287" s="1916"/>
      <c r="J287" s="1916"/>
      <c r="K287" s="254"/>
      <c r="L287" s="254"/>
      <c r="M287" s="254"/>
      <c r="N287" s="254"/>
      <c r="O287" s="254"/>
    </row>
    <row r="288" spans="1:15" s="251" customFormat="1" ht="33" customHeight="1" thickBot="1">
      <c r="A288" s="1914" t="s">
        <v>947</v>
      </c>
      <c r="B288" s="1914"/>
      <c r="C288" s="1915" t="str">
        <f>個票ｰ2010!E202</f>
        <v xml:space="preserve"> ▼ eラーニングなどの活用、夜間開講や振替授業など、社会人に配慮した制度等を記載</v>
      </c>
      <c r="D288" s="1916"/>
      <c r="E288" s="1916"/>
      <c r="F288" s="1916"/>
      <c r="G288" s="1916"/>
      <c r="H288" s="1916"/>
      <c r="I288" s="1916"/>
      <c r="J288" s="1916"/>
      <c r="K288" s="254"/>
      <c r="L288" s="254"/>
      <c r="M288" s="254"/>
      <c r="N288" s="254"/>
      <c r="O288" s="254"/>
    </row>
    <row r="289" spans="1:15" s="251" customFormat="1" ht="33" customHeight="1" thickBot="1">
      <c r="A289" s="1914" t="s">
        <v>948</v>
      </c>
      <c r="B289" s="1914"/>
      <c r="C289" s="1915">
        <f>施設別教育訓練講座票!$B$19</f>
        <v>0</v>
      </c>
      <c r="D289" s="1916"/>
      <c r="E289" s="1916"/>
      <c r="F289" s="1916"/>
      <c r="G289" s="1916"/>
      <c r="H289" s="1916"/>
      <c r="I289" s="1916"/>
      <c r="J289" s="1916"/>
      <c r="K289" s="254"/>
      <c r="L289" s="254"/>
      <c r="M289" s="254"/>
      <c r="N289" s="254"/>
      <c r="O289" s="254"/>
    </row>
    <row r="290" spans="1:15" s="265" customFormat="1" ht="15.75" customHeight="1">
      <c r="A290" s="1917" t="s">
        <v>949</v>
      </c>
      <c r="B290" s="1917"/>
      <c r="C290" s="1918">
        <f>個票ｰ2010!K203</f>
        <v>0</v>
      </c>
      <c r="D290" s="1919"/>
      <c r="E290" s="1919"/>
      <c r="F290" s="1919"/>
      <c r="G290" s="1919"/>
      <c r="H290" s="1919"/>
      <c r="I290" s="1919"/>
      <c r="J290" s="1919"/>
      <c r="K290" s="264"/>
      <c r="L290" s="264"/>
      <c r="M290" s="264"/>
      <c r="N290" s="264"/>
      <c r="O290" s="264"/>
    </row>
  </sheetData>
  <mergeCells count="500">
    <mergeCell ref="A8:B8"/>
    <mergeCell ref="C8:E8"/>
    <mergeCell ref="F8:G8"/>
    <mergeCell ref="A9:B9"/>
    <mergeCell ref="C9:E9"/>
    <mergeCell ref="F9:G9"/>
    <mergeCell ref="A1:J1"/>
    <mergeCell ref="A3:J3"/>
    <mergeCell ref="A4:J4"/>
    <mergeCell ref="A6:B6"/>
    <mergeCell ref="C6:J6"/>
    <mergeCell ref="A7:B7"/>
    <mergeCell ref="C7:J7"/>
    <mergeCell ref="A13:B13"/>
    <mergeCell ref="C13:E13"/>
    <mergeCell ref="F13:G13"/>
    <mergeCell ref="A16:B16"/>
    <mergeCell ref="C16:J16"/>
    <mergeCell ref="A17:B17"/>
    <mergeCell ref="C17:J17"/>
    <mergeCell ref="A10:B10"/>
    <mergeCell ref="D10:E10"/>
    <mergeCell ref="F10:G10"/>
    <mergeCell ref="A11:B11"/>
    <mergeCell ref="C11:J11"/>
    <mergeCell ref="A12:B12"/>
    <mergeCell ref="A21:B21"/>
    <mergeCell ref="C21:J21"/>
    <mergeCell ref="A22:B22"/>
    <mergeCell ref="C22:J22"/>
    <mergeCell ref="A23:B23"/>
    <mergeCell ref="C23:J23"/>
    <mergeCell ref="A18:B18"/>
    <mergeCell ref="C18:J18"/>
    <mergeCell ref="A19:B19"/>
    <mergeCell ref="C19:J19"/>
    <mergeCell ref="A20:B20"/>
    <mergeCell ref="C20:J20"/>
    <mergeCell ref="A27:B27"/>
    <mergeCell ref="C27:J27"/>
    <mergeCell ref="A28:B28"/>
    <mergeCell ref="C28:J28"/>
    <mergeCell ref="A29:B29"/>
    <mergeCell ref="C29:J29"/>
    <mergeCell ref="A24:B24"/>
    <mergeCell ref="C24:J24"/>
    <mergeCell ref="A25:B25"/>
    <mergeCell ref="C25:J25"/>
    <mergeCell ref="A26:B26"/>
    <mergeCell ref="C26:J26"/>
    <mergeCell ref="A37:B37"/>
    <mergeCell ref="C37:E37"/>
    <mergeCell ref="F37:G37"/>
    <mergeCell ref="A38:B38"/>
    <mergeCell ref="C38:E38"/>
    <mergeCell ref="F38:G38"/>
    <mergeCell ref="A30:J30"/>
    <mergeCell ref="A32:J32"/>
    <mergeCell ref="A33:J33"/>
    <mergeCell ref="A35:B35"/>
    <mergeCell ref="C35:J35"/>
    <mergeCell ref="A36:B36"/>
    <mergeCell ref="C36:J36"/>
    <mergeCell ref="A42:B42"/>
    <mergeCell ref="C42:E42"/>
    <mergeCell ref="F42:G42"/>
    <mergeCell ref="A45:B45"/>
    <mergeCell ref="C45:J45"/>
    <mergeCell ref="A46:B46"/>
    <mergeCell ref="C46:J46"/>
    <mergeCell ref="A39:B39"/>
    <mergeCell ref="D39:E39"/>
    <mergeCell ref="F39:G39"/>
    <mergeCell ref="A40:B40"/>
    <mergeCell ref="C40:J40"/>
    <mergeCell ref="A41:B41"/>
    <mergeCell ref="A50:B50"/>
    <mergeCell ref="C50:J50"/>
    <mergeCell ref="A51:B51"/>
    <mergeCell ref="C51:J51"/>
    <mergeCell ref="A52:B52"/>
    <mergeCell ref="C52:J52"/>
    <mergeCell ref="A47:B47"/>
    <mergeCell ref="C47:J47"/>
    <mergeCell ref="A48:B48"/>
    <mergeCell ref="C48:J48"/>
    <mergeCell ref="A49:B49"/>
    <mergeCell ref="C49:J49"/>
    <mergeCell ref="A56:B56"/>
    <mergeCell ref="C56:J56"/>
    <mergeCell ref="A57:B57"/>
    <mergeCell ref="C57:J57"/>
    <mergeCell ref="A58:B58"/>
    <mergeCell ref="C58:J58"/>
    <mergeCell ref="A53:B53"/>
    <mergeCell ref="C53:J53"/>
    <mergeCell ref="A54:B54"/>
    <mergeCell ref="C54:J54"/>
    <mergeCell ref="A55:B55"/>
    <mergeCell ref="C55:J55"/>
    <mergeCell ref="A66:B66"/>
    <mergeCell ref="C66:E66"/>
    <mergeCell ref="F66:G66"/>
    <mergeCell ref="A67:B67"/>
    <mergeCell ref="C67:E67"/>
    <mergeCell ref="F67:G67"/>
    <mergeCell ref="A59:J59"/>
    <mergeCell ref="A61:J61"/>
    <mergeCell ref="A62:J62"/>
    <mergeCell ref="A64:B64"/>
    <mergeCell ref="C64:J64"/>
    <mergeCell ref="A65:B65"/>
    <mergeCell ref="C65:J65"/>
    <mergeCell ref="A71:B71"/>
    <mergeCell ref="C71:E71"/>
    <mergeCell ref="F71:G71"/>
    <mergeCell ref="A74:B74"/>
    <mergeCell ref="C74:J74"/>
    <mergeCell ref="A75:B75"/>
    <mergeCell ref="C75:J75"/>
    <mergeCell ref="A68:B68"/>
    <mergeCell ref="D68:E68"/>
    <mergeCell ref="F68:G68"/>
    <mergeCell ref="A69:B69"/>
    <mergeCell ref="C69:J69"/>
    <mergeCell ref="A70:B70"/>
    <mergeCell ref="A79:B79"/>
    <mergeCell ref="C79:J79"/>
    <mergeCell ref="A80:B80"/>
    <mergeCell ref="C80:J80"/>
    <mergeCell ref="A81:B81"/>
    <mergeCell ref="C81:J81"/>
    <mergeCell ref="A76:B76"/>
    <mergeCell ref="C76:J76"/>
    <mergeCell ref="A77:B77"/>
    <mergeCell ref="C77:J77"/>
    <mergeCell ref="A78:B78"/>
    <mergeCell ref="C78:J78"/>
    <mergeCell ref="A85:B85"/>
    <mergeCell ref="C85:J85"/>
    <mergeCell ref="A86:B86"/>
    <mergeCell ref="C86:J86"/>
    <mergeCell ref="A87:B87"/>
    <mergeCell ref="C87:J87"/>
    <mergeCell ref="A82:B82"/>
    <mergeCell ref="C82:J82"/>
    <mergeCell ref="A83:B83"/>
    <mergeCell ref="C83:J83"/>
    <mergeCell ref="A84:B84"/>
    <mergeCell ref="C84:J84"/>
    <mergeCell ref="A95:B95"/>
    <mergeCell ref="C95:E95"/>
    <mergeCell ref="F95:G95"/>
    <mergeCell ref="A96:B96"/>
    <mergeCell ref="C96:E96"/>
    <mergeCell ref="F96:G96"/>
    <mergeCell ref="A88:J88"/>
    <mergeCell ref="A90:J90"/>
    <mergeCell ref="A91:J91"/>
    <mergeCell ref="A93:B93"/>
    <mergeCell ref="C93:J93"/>
    <mergeCell ref="A94:B94"/>
    <mergeCell ref="C94:J94"/>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46:J146"/>
    <mergeCell ref="A148:J148"/>
    <mergeCell ref="A149:J149"/>
    <mergeCell ref="A151:B151"/>
    <mergeCell ref="C151:J151"/>
    <mergeCell ref="A152:B152"/>
    <mergeCell ref="C152:J152"/>
    <mergeCell ref="A153:B153"/>
    <mergeCell ref="C153:E153"/>
    <mergeCell ref="F153:G153"/>
    <mergeCell ref="A154:B154"/>
    <mergeCell ref="C154:E154"/>
    <mergeCell ref="F154:G154"/>
    <mergeCell ref="A155:B155"/>
    <mergeCell ref="D155:E155"/>
    <mergeCell ref="F155:G155"/>
    <mergeCell ref="A156:B156"/>
    <mergeCell ref="C156:J156"/>
    <mergeCell ref="A157:B157"/>
    <mergeCell ref="A158:B158"/>
    <mergeCell ref="C158:E158"/>
    <mergeCell ref="F158:G158"/>
    <mergeCell ref="A161:B161"/>
    <mergeCell ref="C161:J161"/>
    <mergeCell ref="A162:B162"/>
    <mergeCell ref="C162:J162"/>
    <mergeCell ref="A163:B163"/>
    <mergeCell ref="C163:J163"/>
    <mergeCell ref="A164:B164"/>
    <mergeCell ref="C164:J164"/>
    <mergeCell ref="A165:B165"/>
    <mergeCell ref="C165:J165"/>
    <mergeCell ref="A166:B166"/>
    <mergeCell ref="C166:J166"/>
    <mergeCell ref="A167:B167"/>
    <mergeCell ref="C167:J167"/>
    <mergeCell ref="A168:B168"/>
    <mergeCell ref="C168:J168"/>
    <mergeCell ref="A169:B169"/>
    <mergeCell ref="C169:J169"/>
    <mergeCell ref="A170:B170"/>
    <mergeCell ref="C170:J170"/>
    <mergeCell ref="A171:B171"/>
    <mergeCell ref="C171:J171"/>
    <mergeCell ref="A172:B172"/>
    <mergeCell ref="C172:J172"/>
    <mergeCell ref="A173:B173"/>
    <mergeCell ref="C173:J173"/>
    <mergeCell ref="A174:B174"/>
    <mergeCell ref="C174:J174"/>
    <mergeCell ref="A175:J175"/>
    <mergeCell ref="A177:J177"/>
    <mergeCell ref="A178:J178"/>
    <mergeCell ref="A180:B180"/>
    <mergeCell ref="C180:J180"/>
    <mergeCell ref="A181:B181"/>
    <mergeCell ref="C181:J181"/>
    <mergeCell ref="A182:B182"/>
    <mergeCell ref="C182:E182"/>
    <mergeCell ref="F182:G182"/>
    <mergeCell ref="A183:B183"/>
    <mergeCell ref="C183:E183"/>
    <mergeCell ref="F183:G183"/>
    <mergeCell ref="A184:B184"/>
    <mergeCell ref="D184:E184"/>
    <mergeCell ref="F184:G184"/>
    <mergeCell ref="A185:B185"/>
    <mergeCell ref="C185:J185"/>
    <mergeCell ref="A186:B186"/>
    <mergeCell ref="A187:B187"/>
    <mergeCell ref="C187:E187"/>
    <mergeCell ref="F187:G187"/>
    <mergeCell ref="A190:B190"/>
    <mergeCell ref="C190:J190"/>
    <mergeCell ref="A191:B191"/>
    <mergeCell ref="C191:J191"/>
    <mergeCell ref="A192:B192"/>
    <mergeCell ref="C192:J192"/>
    <mergeCell ref="A193:B193"/>
    <mergeCell ref="C193:J193"/>
    <mergeCell ref="A194:B194"/>
    <mergeCell ref="C194:J194"/>
    <mergeCell ref="A195:B195"/>
    <mergeCell ref="C195:J195"/>
    <mergeCell ref="A196:B196"/>
    <mergeCell ref="C196:J196"/>
    <mergeCell ref="A197:B197"/>
    <mergeCell ref="C197:J197"/>
    <mergeCell ref="A198:B198"/>
    <mergeCell ref="C198:J198"/>
    <mergeCell ref="A199:B199"/>
    <mergeCell ref="C199:J199"/>
    <mergeCell ref="A200:B200"/>
    <mergeCell ref="C200:J200"/>
    <mergeCell ref="A201:B201"/>
    <mergeCell ref="C201:J201"/>
    <mergeCell ref="A202:B202"/>
    <mergeCell ref="C202:J202"/>
    <mergeCell ref="A203:B203"/>
    <mergeCell ref="C203:J203"/>
    <mergeCell ref="A204:J204"/>
    <mergeCell ref="A206:J206"/>
    <mergeCell ref="A207:J207"/>
    <mergeCell ref="A209:B209"/>
    <mergeCell ref="C209:J209"/>
    <mergeCell ref="A210:B210"/>
    <mergeCell ref="C210:J210"/>
    <mergeCell ref="A211:B211"/>
    <mergeCell ref="C211:E211"/>
    <mergeCell ref="F211:G211"/>
    <mergeCell ref="A212:B212"/>
    <mergeCell ref="C212:E212"/>
    <mergeCell ref="F212:G212"/>
    <mergeCell ref="A213:B213"/>
    <mergeCell ref="D213:E213"/>
    <mergeCell ref="F213:G213"/>
    <mergeCell ref="A214:B214"/>
    <mergeCell ref="C214:J214"/>
    <mergeCell ref="A215:B215"/>
    <mergeCell ref="A216:B216"/>
    <mergeCell ref="C216:E216"/>
    <mergeCell ref="F216:G216"/>
    <mergeCell ref="A219:B219"/>
    <mergeCell ref="C219:J219"/>
    <mergeCell ref="A220:B220"/>
    <mergeCell ref="C220:J220"/>
    <mergeCell ref="A221:B221"/>
    <mergeCell ref="C221:J221"/>
    <mergeCell ref="A222:B222"/>
    <mergeCell ref="C222:J222"/>
    <mergeCell ref="A223:B223"/>
    <mergeCell ref="C223:J223"/>
    <mergeCell ref="A224:B224"/>
    <mergeCell ref="C224:J224"/>
    <mergeCell ref="A225:B225"/>
    <mergeCell ref="C225:J225"/>
    <mergeCell ref="A226:B226"/>
    <mergeCell ref="C226:J226"/>
    <mergeCell ref="A227:B227"/>
    <mergeCell ref="C227:J227"/>
    <mergeCell ref="A228:B228"/>
    <mergeCell ref="C228:J228"/>
    <mergeCell ref="A229:B229"/>
    <mergeCell ref="C229:J229"/>
    <mergeCell ref="A230:B230"/>
    <mergeCell ref="C230:J230"/>
    <mergeCell ref="A231:B231"/>
    <mergeCell ref="C231:J231"/>
    <mergeCell ref="A232:B232"/>
    <mergeCell ref="C232:J232"/>
    <mergeCell ref="A233:J233"/>
    <mergeCell ref="A235:J235"/>
    <mergeCell ref="A236:J236"/>
    <mergeCell ref="A238:B238"/>
    <mergeCell ref="C238:J238"/>
    <mergeCell ref="A239:B239"/>
    <mergeCell ref="C239:J239"/>
    <mergeCell ref="A240:B240"/>
    <mergeCell ref="C240:E240"/>
    <mergeCell ref="F240:G240"/>
    <mergeCell ref="A241:B241"/>
    <mergeCell ref="C241:E241"/>
    <mergeCell ref="F241:G241"/>
    <mergeCell ref="A242:B242"/>
    <mergeCell ref="D242:E242"/>
    <mergeCell ref="F242:G242"/>
    <mergeCell ref="A243:B243"/>
    <mergeCell ref="C243:J243"/>
    <mergeCell ref="A244:B244"/>
    <mergeCell ref="A245:B245"/>
    <mergeCell ref="C245:E245"/>
    <mergeCell ref="F245:G245"/>
    <mergeCell ref="A248:B248"/>
    <mergeCell ref="C248:J248"/>
    <mergeCell ref="A249:B249"/>
    <mergeCell ref="C249:J249"/>
    <mergeCell ref="A250:B250"/>
    <mergeCell ref="C250:J250"/>
    <mergeCell ref="A251:B251"/>
    <mergeCell ref="C251:J251"/>
    <mergeCell ref="A252:B252"/>
    <mergeCell ref="C252:J252"/>
    <mergeCell ref="A253:B253"/>
    <mergeCell ref="C253:J253"/>
    <mergeCell ref="A254:B254"/>
    <mergeCell ref="C254:J254"/>
    <mergeCell ref="A255:B255"/>
    <mergeCell ref="C255:J255"/>
    <mergeCell ref="A256:B256"/>
    <mergeCell ref="C256:J256"/>
    <mergeCell ref="A257:B257"/>
    <mergeCell ref="C257:J257"/>
    <mergeCell ref="A258:B258"/>
    <mergeCell ref="C258:J258"/>
    <mergeCell ref="A259:B259"/>
    <mergeCell ref="C259:J259"/>
    <mergeCell ref="A260:B260"/>
    <mergeCell ref="C260:J260"/>
    <mergeCell ref="A261:B261"/>
    <mergeCell ref="C261:J261"/>
    <mergeCell ref="A262:J262"/>
    <mergeCell ref="A264:J264"/>
    <mergeCell ref="A265:J265"/>
    <mergeCell ref="A267:B267"/>
    <mergeCell ref="C267:J267"/>
    <mergeCell ref="A268:B268"/>
    <mergeCell ref="C268:J268"/>
    <mergeCell ref="A269:B269"/>
    <mergeCell ref="C269:E269"/>
    <mergeCell ref="F269:G269"/>
    <mergeCell ref="A270:B270"/>
    <mergeCell ref="C270:E270"/>
    <mergeCell ref="F270:G270"/>
    <mergeCell ref="A271:B271"/>
    <mergeCell ref="D271:E271"/>
    <mergeCell ref="F271:G271"/>
    <mergeCell ref="A272:B272"/>
    <mergeCell ref="C272:J272"/>
    <mergeCell ref="A273:B273"/>
    <mergeCell ref="A274:B274"/>
    <mergeCell ref="C274:E274"/>
    <mergeCell ref="F274:G274"/>
    <mergeCell ref="A277:B277"/>
    <mergeCell ref="C277:J277"/>
    <mergeCell ref="A278:B278"/>
    <mergeCell ref="C278:J278"/>
    <mergeCell ref="A279:B279"/>
    <mergeCell ref="C279:J279"/>
    <mergeCell ref="A280:B280"/>
    <mergeCell ref="C280:J280"/>
    <mergeCell ref="A281:B281"/>
    <mergeCell ref="C281:J281"/>
    <mergeCell ref="A282:B282"/>
    <mergeCell ref="C282:J282"/>
    <mergeCell ref="A283:B283"/>
    <mergeCell ref="C283:J283"/>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s>
  <phoneticPr fontId="19"/>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79"/>
  <sheetViews>
    <sheetView showGridLines="0" view="pageBreakPreview" zoomScale="70" zoomScaleNormal="100" zoomScaleSheetLayoutView="70" workbookViewId="0"/>
  </sheetViews>
  <sheetFormatPr defaultColWidth="9" defaultRowHeight="17.25" customHeight="1"/>
  <cols>
    <col min="1" max="116" width="1.109375" style="72" customWidth="1"/>
    <col min="117" max="16384" width="9" style="72"/>
  </cols>
  <sheetData>
    <row r="1" spans="1:117" ht="17.25" customHeight="1">
      <c r="CT1" s="668" t="s">
        <v>410</v>
      </c>
      <c r="CU1" s="668"/>
      <c r="CV1" s="668"/>
      <c r="CW1" s="668"/>
      <c r="CX1" s="668"/>
      <c r="CY1" s="668"/>
      <c r="CZ1" s="668"/>
      <c r="DA1" s="668"/>
      <c r="DB1" s="668"/>
      <c r="DC1" s="668"/>
      <c r="DD1" s="668"/>
      <c r="DE1" s="668"/>
      <c r="DF1" s="668"/>
      <c r="DG1" s="668"/>
      <c r="DH1" s="668"/>
      <c r="DI1" s="668"/>
      <c r="DJ1" s="668"/>
      <c r="DK1" s="668"/>
      <c r="DL1" s="668"/>
    </row>
    <row r="2" spans="1:117" s="73" customFormat="1" ht="17.25" customHeight="1">
      <c r="B2" s="71"/>
      <c r="C2" s="71"/>
      <c r="D2" s="71"/>
      <c r="E2" s="71"/>
      <c r="F2" s="71"/>
      <c r="G2" s="71"/>
      <c r="H2" s="71"/>
      <c r="I2" s="71"/>
      <c r="J2" s="71"/>
      <c r="K2" s="71"/>
      <c r="L2" s="71"/>
      <c r="M2" s="71"/>
      <c r="N2" s="71"/>
      <c r="O2" s="71"/>
      <c r="P2" s="71"/>
      <c r="Q2" s="71"/>
      <c r="R2" s="71"/>
      <c r="S2" s="71"/>
      <c r="T2" s="71"/>
      <c r="U2" s="71"/>
      <c r="V2" s="71"/>
      <c r="W2" s="71"/>
      <c r="X2" s="71"/>
      <c r="Y2" s="71"/>
      <c r="Z2" s="71"/>
      <c r="AA2" s="71"/>
      <c r="AB2" s="74"/>
      <c r="AC2" s="74"/>
      <c r="AD2" s="74"/>
      <c r="AE2" s="74"/>
      <c r="AF2" s="74"/>
      <c r="AG2" s="74"/>
      <c r="AH2" s="74"/>
      <c r="AI2" s="74"/>
      <c r="AJ2" s="74"/>
      <c r="AK2" s="74"/>
      <c r="AL2" s="74"/>
      <c r="AM2" s="74"/>
      <c r="AN2" s="74"/>
      <c r="AO2" s="74"/>
      <c r="AP2" s="74"/>
      <c r="AQ2" s="74"/>
      <c r="AR2" s="74"/>
      <c r="AS2" s="74"/>
      <c r="AT2" s="75"/>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1"/>
      <c r="BW2" s="71"/>
      <c r="BX2" s="71"/>
      <c r="BY2" s="71"/>
      <c r="BZ2" s="71"/>
      <c r="CA2" s="71"/>
      <c r="CB2" s="71"/>
      <c r="CC2" s="71"/>
      <c r="CD2" s="71"/>
      <c r="CE2" s="71"/>
      <c r="CF2" s="71"/>
      <c r="CG2" s="71"/>
      <c r="CH2" s="71"/>
      <c r="CI2" s="71"/>
      <c r="CJ2" s="71"/>
      <c r="CK2" s="71"/>
      <c r="CL2" s="71"/>
      <c r="CM2" s="71"/>
      <c r="CN2" s="71"/>
      <c r="CO2" s="71"/>
      <c r="CP2" s="71"/>
      <c r="CQ2" s="71"/>
      <c r="CR2" s="71"/>
      <c r="CS2" s="71"/>
      <c r="CT2" s="669" t="s">
        <v>411</v>
      </c>
      <c r="CU2" s="669"/>
      <c r="CV2" s="669"/>
      <c r="CW2" s="669"/>
      <c r="CX2" s="669"/>
      <c r="CY2" s="669"/>
      <c r="CZ2" s="669"/>
      <c r="DA2" s="669"/>
      <c r="DB2" s="669"/>
      <c r="DC2" s="669"/>
      <c r="DD2" s="669"/>
      <c r="DE2" s="669"/>
      <c r="DF2" s="669"/>
      <c r="DG2" s="669"/>
      <c r="DH2" s="669"/>
      <c r="DI2" s="669"/>
      <c r="DJ2" s="669"/>
      <c r="DK2" s="669"/>
      <c r="DL2" s="669"/>
    </row>
    <row r="3" spans="1:117" s="207" customFormat="1" ht="17.25" customHeight="1">
      <c r="A3" s="692" t="s">
        <v>412</v>
      </c>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c r="AT3" s="692"/>
      <c r="AU3" s="692"/>
      <c r="AV3" s="692"/>
      <c r="AW3" s="692"/>
      <c r="AX3" s="692"/>
      <c r="AY3" s="692"/>
      <c r="AZ3" s="692"/>
      <c r="BA3" s="692"/>
      <c r="BB3" s="692"/>
      <c r="BC3" s="692"/>
      <c r="BD3" s="692"/>
      <c r="BE3" s="692"/>
      <c r="BF3" s="692"/>
      <c r="BG3" s="692"/>
      <c r="BH3" s="692"/>
      <c r="BI3" s="692"/>
      <c r="BJ3" s="692"/>
      <c r="BK3" s="692"/>
      <c r="BL3" s="692"/>
      <c r="BM3" s="692"/>
      <c r="BN3" s="692"/>
      <c r="BO3" s="692"/>
      <c r="BP3" s="692"/>
      <c r="BQ3" s="692"/>
      <c r="BR3" s="692"/>
      <c r="BS3" s="692"/>
      <c r="BT3" s="692"/>
      <c r="BU3" s="692"/>
      <c r="BV3" s="692"/>
      <c r="BW3" s="692"/>
      <c r="BX3" s="692"/>
      <c r="BY3" s="692"/>
      <c r="BZ3" s="692"/>
      <c r="CA3" s="692"/>
      <c r="CB3" s="692"/>
      <c r="CC3" s="692"/>
      <c r="CD3" s="692"/>
      <c r="CE3" s="692"/>
      <c r="CF3" s="692"/>
      <c r="CG3" s="692"/>
      <c r="CH3" s="692"/>
      <c r="CI3" s="692"/>
      <c r="CJ3" s="692"/>
      <c r="CK3" s="692"/>
      <c r="CL3" s="692"/>
      <c r="CM3" s="692"/>
      <c r="CN3" s="692"/>
      <c r="CO3" s="692"/>
      <c r="CP3" s="692"/>
      <c r="CQ3" s="692"/>
      <c r="CR3" s="692"/>
      <c r="CS3" s="692"/>
      <c r="CT3" s="692"/>
      <c r="CU3" s="692"/>
      <c r="CV3" s="692"/>
      <c r="CW3" s="692"/>
      <c r="CX3" s="692"/>
      <c r="CY3" s="692"/>
      <c r="CZ3" s="692"/>
      <c r="DA3" s="692"/>
      <c r="DB3" s="692"/>
      <c r="DC3" s="692"/>
      <c r="DD3" s="692"/>
      <c r="DE3" s="692"/>
      <c r="DF3" s="692"/>
      <c r="DG3" s="692"/>
      <c r="DH3" s="692"/>
      <c r="DI3" s="692"/>
      <c r="DJ3" s="692"/>
      <c r="DK3" s="692"/>
      <c r="DL3" s="692"/>
    </row>
    <row r="4" spans="1:117" ht="17.25" customHeight="1">
      <c r="B4" s="72" t="s">
        <v>413</v>
      </c>
      <c r="I4" s="723" t="str">
        <f>IF('申請書・総括票（共通）'!L3=0,"自動で入力されます",'申請書・総括票（共通）'!L3)</f>
        <v>自動で入力されます</v>
      </c>
      <c r="J4" s="723"/>
      <c r="K4" s="723"/>
      <c r="L4" s="723"/>
      <c r="M4" s="723"/>
      <c r="N4" s="723"/>
      <c r="O4" s="723"/>
      <c r="P4" s="723"/>
      <c r="Q4" s="723"/>
      <c r="R4" s="723"/>
      <c r="S4" s="723"/>
      <c r="T4" s="723"/>
      <c r="U4" s="723"/>
      <c r="V4" s="723"/>
      <c r="W4" s="723"/>
      <c r="X4" s="723"/>
      <c r="Y4" s="723"/>
      <c r="Z4" s="723"/>
      <c r="AA4" s="723"/>
      <c r="AB4" s="723"/>
      <c r="AC4" s="723"/>
      <c r="AD4" s="723"/>
      <c r="AE4" s="723"/>
      <c r="AF4" s="723"/>
      <c r="AQ4" s="76"/>
    </row>
    <row r="6" spans="1:117" ht="17.25" customHeight="1" thickBot="1">
      <c r="A6" s="77" t="s">
        <v>414</v>
      </c>
      <c r="AB6" s="78"/>
    </row>
    <row r="7" spans="1:117" ht="17.25" customHeight="1">
      <c r="A7" s="767" t="s">
        <v>415</v>
      </c>
      <c r="B7" s="814"/>
      <c r="C7" s="814"/>
      <c r="D7" s="814"/>
      <c r="E7" s="814"/>
      <c r="F7" s="814"/>
      <c r="G7" s="814"/>
      <c r="H7" s="814"/>
      <c r="I7" s="814"/>
      <c r="J7" s="814"/>
      <c r="K7" s="814"/>
      <c r="L7" s="814"/>
      <c r="M7" s="814"/>
      <c r="N7" s="814"/>
      <c r="O7" s="814"/>
      <c r="P7" s="814"/>
      <c r="Q7" s="815" t="s">
        <v>416</v>
      </c>
      <c r="R7" s="815"/>
      <c r="S7" s="815"/>
      <c r="T7" s="815"/>
      <c r="U7" s="815"/>
      <c r="V7" s="815"/>
      <c r="W7" s="815"/>
      <c r="X7" s="815"/>
      <c r="Y7" s="815"/>
      <c r="Z7" s="815"/>
      <c r="AA7" s="815"/>
      <c r="AB7" s="815"/>
      <c r="AC7" s="815"/>
      <c r="AD7" s="815"/>
      <c r="AE7" s="701"/>
      <c r="AF7" s="701"/>
      <c r="AG7" s="701"/>
      <c r="AH7" s="701"/>
      <c r="AI7" s="701"/>
      <c r="AJ7" s="701"/>
      <c r="AK7" s="701"/>
      <c r="AL7" s="701"/>
      <c r="AM7" s="701"/>
      <c r="AN7" s="701"/>
      <c r="AO7" s="701"/>
      <c r="AP7" s="701"/>
      <c r="AQ7" s="701"/>
      <c r="AR7" s="701"/>
      <c r="AS7" s="738" t="s">
        <v>417</v>
      </c>
      <c r="AT7" s="694"/>
      <c r="AU7" s="694"/>
      <c r="AV7" s="694"/>
      <c r="AW7" s="694"/>
      <c r="AX7" s="694"/>
      <c r="AY7" s="694"/>
      <c r="AZ7" s="694"/>
      <c r="BA7" s="694"/>
      <c r="BB7" s="694"/>
      <c r="BC7" s="694"/>
      <c r="BD7" s="694"/>
      <c r="BE7" s="694"/>
      <c r="BF7" s="694"/>
      <c r="BG7" s="694"/>
      <c r="BH7" s="694"/>
      <c r="BI7" s="695"/>
      <c r="BJ7" s="736" t="s">
        <v>418</v>
      </c>
      <c r="BK7" s="737"/>
      <c r="BL7" s="737"/>
      <c r="BM7" s="737"/>
      <c r="BN7" s="737"/>
      <c r="BO7" s="737"/>
      <c r="BP7" s="737"/>
      <c r="BQ7" s="737"/>
      <c r="BR7" s="737"/>
      <c r="BS7" s="787"/>
      <c r="BT7" s="787"/>
      <c r="BU7" s="787"/>
      <c r="BV7" s="787"/>
      <c r="BW7" s="787"/>
      <c r="BX7" s="787"/>
      <c r="BY7" s="787"/>
      <c r="BZ7" s="787"/>
      <c r="CA7" s="787"/>
      <c r="CB7" s="787"/>
      <c r="CC7" s="787"/>
      <c r="CD7" s="787"/>
      <c r="CE7" s="787"/>
      <c r="CF7" s="787"/>
      <c r="CG7" s="787"/>
      <c r="CH7" s="787"/>
      <c r="CI7" s="787"/>
      <c r="CJ7" s="787"/>
      <c r="CK7" s="787"/>
      <c r="CL7" s="787"/>
      <c r="CM7" s="787"/>
      <c r="CN7" s="787"/>
      <c r="CO7" s="787"/>
      <c r="CP7" s="787"/>
      <c r="CQ7" s="787"/>
      <c r="CR7" s="787"/>
      <c r="CS7" s="787"/>
      <c r="CT7" s="787"/>
      <c r="CU7" s="787"/>
      <c r="CV7" s="787"/>
      <c r="CW7" s="787"/>
      <c r="CX7" s="787"/>
      <c r="CY7" s="787"/>
      <c r="CZ7" s="787"/>
      <c r="DA7" s="787"/>
      <c r="DB7" s="787"/>
      <c r="DC7" s="787"/>
      <c r="DD7" s="787"/>
      <c r="DE7" s="787"/>
      <c r="DF7" s="787"/>
      <c r="DG7" s="787"/>
      <c r="DH7" s="787"/>
      <c r="DI7" s="787"/>
      <c r="DJ7" s="787"/>
      <c r="DK7" s="787"/>
      <c r="DL7" s="788"/>
    </row>
    <row r="8" spans="1:117" ht="17.25" customHeight="1">
      <c r="A8" s="610"/>
      <c r="B8" s="611"/>
      <c r="C8" s="611"/>
      <c r="D8" s="611"/>
      <c r="E8" s="611"/>
      <c r="F8" s="611"/>
      <c r="G8" s="611"/>
      <c r="H8" s="611"/>
      <c r="I8" s="611"/>
      <c r="J8" s="611"/>
      <c r="K8" s="611"/>
      <c r="L8" s="611"/>
      <c r="M8" s="611"/>
      <c r="N8" s="611"/>
      <c r="O8" s="611"/>
      <c r="P8" s="611"/>
      <c r="Q8" s="792"/>
      <c r="R8" s="792"/>
      <c r="S8" s="792"/>
      <c r="T8" s="792"/>
      <c r="U8" s="792"/>
      <c r="V8" s="792"/>
      <c r="W8" s="792"/>
      <c r="X8" s="792"/>
      <c r="Y8" s="792"/>
      <c r="Z8" s="792"/>
      <c r="AA8" s="792"/>
      <c r="AB8" s="792"/>
      <c r="AC8" s="792"/>
      <c r="AD8" s="792"/>
      <c r="AE8" s="702"/>
      <c r="AF8" s="702"/>
      <c r="AG8" s="702"/>
      <c r="AH8" s="702"/>
      <c r="AI8" s="702"/>
      <c r="AJ8" s="702"/>
      <c r="AK8" s="702"/>
      <c r="AL8" s="702"/>
      <c r="AM8" s="702"/>
      <c r="AN8" s="702"/>
      <c r="AO8" s="702"/>
      <c r="AP8" s="702"/>
      <c r="AQ8" s="702"/>
      <c r="AR8" s="702"/>
      <c r="AS8" s="739"/>
      <c r="AT8" s="640"/>
      <c r="AU8" s="640"/>
      <c r="AV8" s="640"/>
      <c r="AW8" s="640"/>
      <c r="AX8" s="640"/>
      <c r="AY8" s="640"/>
      <c r="AZ8" s="640"/>
      <c r="BA8" s="640"/>
      <c r="BB8" s="640"/>
      <c r="BC8" s="640"/>
      <c r="BD8" s="640"/>
      <c r="BE8" s="640"/>
      <c r="BF8" s="640"/>
      <c r="BG8" s="640"/>
      <c r="BH8" s="640"/>
      <c r="BI8" s="697"/>
      <c r="BJ8" s="789" t="str">
        <f>IF(施設別教育訓練講座票!C16=0,"自動で入力されます",施設別教育訓練講座票!C16)</f>
        <v>自動で入力されます</v>
      </c>
      <c r="BK8" s="790"/>
      <c r="BL8" s="790"/>
      <c r="BM8" s="790"/>
      <c r="BN8" s="790"/>
      <c r="BO8" s="790"/>
      <c r="BP8" s="790"/>
      <c r="BQ8" s="790"/>
      <c r="BR8" s="790"/>
      <c r="BS8" s="790"/>
      <c r="BT8" s="790"/>
      <c r="BU8" s="790"/>
      <c r="BV8" s="790"/>
      <c r="BW8" s="790"/>
      <c r="BX8" s="790"/>
      <c r="BY8" s="790"/>
      <c r="BZ8" s="790"/>
      <c r="CA8" s="790"/>
      <c r="CB8" s="790"/>
      <c r="CC8" s="790"/>
      <c r="CD8" s="790"/>
      <c r="CE8" s="790"/>
      <c r="CF8" s="790"/>
      <c r="CG8" s="790"/>
      <c r="CH8" s="790"/>
      <c r="CI8" s="790"/>
      <c r="CJ8" s="790"/>
      <c r="CK8" s="790"/>
      <c r="CL8" s="790"/>
      <c r="CM8" s="790"/>
      <c r="CN8" s="790"/>
      <c r="CO8" s="790"/>
      <c r="CP8" s="790"/>
      <c r="CQ8" s="790"/>
      <c r="CR8" s="790"/>
      <c r="CS8" s="790"/>
      <c r="CT8" s="790"/>
      <c r="CU8" s="790"/>
      <c r="CV8" s="790"/>
      <c r="CW8" s="790"/>
      <c r="CX8" s="790"/>
      <c r="CY8" s="790"/>
      <c r="CZ8" s="790"/>
      <c r="DA8" s="790"/>
      <c r="DB8" s="790"/>
      <c r="DC8" s="790"/>
      <c r="DD8" s="790"/>
      <c r="DE8" s="790"/>
      <c r="DF8" s="790"/>
      <c r="DG8" s="790"/>
      <c r="DH8" s="790"/>
      <c r="DI8" s="790"/>
      <c r="DJ8" s="790"/>
      <c r="DK8" s="790"/>
      <c r="DL8" s="791"/>
    </row>
    <row r="9" spans="1:117" ht="17.25" customHeight="1">
      <c r="A9" s="610"/>
      <c r="B9" s="611"/>
      <c r="C9" s="611"/>
      <c r="D9" s="611"/>
      <c r="E9" s="611"/>
      <c r="F9" s="611"/>
      <c r="G9" s="611"/>
      <c r="H9" s="611"/>
      <c r="I9" s="611"/>
      <c r="J9" s="611"/>
      <c r="K9" s="611"/>
      <c r="L9" s="611"/>
      <c r="M9" s="611"/>
      <c r="N9" s="611"/>
      <c r="O9" s="611"/>
      <c r="P9" s="611"/>
      <c r="Q9" s="792" t="s">
        <v>419</v>
      </c>
      <c r="R9" s="793"/>
      <c r="S9" s="793"/>
      <c r="T9" s="793"/>
      <c r="U9" s="793"/>
      <c r="V9" s="793"/>
      <c r="W9" s="793"/>
      <c r="X9" s="793"/>
      <c r="Y9" s="793"/>
      <c r="Z9" s="793"/>
      <c r="AA9" s="793"/>
      <c r="AB9" s="793"/>
      <c r="AC9" s="793"/>
      <c r="AD9" s="793"/>
      <c r="AE9" s="702"/>
      <c r="AF9" s="702"/>
      <c r="AG9" s="702"/>
      <c r="AH9" s="702"/>
      <c r="AI9" s="702"/>
      <c r="AJ9" s="702"/>
      <c r="AK9" s="702"/>
      <c r="AL9" s="702"/>
      <c r="AM9" s="702"/>
      <c r="AN9" s="702"/>
      <c r="AO9" s="702"/>
      <c r="AP9" s="702"/>
      <c r="AQ9" s="702"/>
      <c r="AR9" s="702"/>
      <c r="AS9" s="739"/>
      <c r="AT9" s="640"/>
      <c r="AU9" s="640"/>
      <c r="AV9" s="640"/>
      <c r="AW9" s="640"/>
      <c r="AX9" s="640"/>
      <c r="AY9" s="640"/>
      <c r="AZ9" s="640"/>
      <c r="BA9" s="640"/>
      <c r="BB9" s="640"/>
      <c r="BC9" s="640"/>
      <c r="BD9" s="640"/>
      <c r="BE9" s="640"/>
      <c r="BF9" s="640"/>
      <c r="BG9" s="640"/>
      <c r="BH9" s="640"/>
      <c r="BI9" s="697"/>
      <c r="BJ9" s="789"/>
      <c r="BK9" s="790"/>
      <c r="BL9" s="790"/>
      <c r="BM9" s="790"/>
      <c r="BN9" s="790"/>
      <c r="BO9" s="790"/>
      <c r="BP9" s="790"/>
      <c r="BQ9" s="790"/>
      <c r="BR9" s="790"/>
      <c r="BS9" s="790"/>
      <c r="BT9" s="790"/>
      <c r="BU9" s="790"/>
      <c r="BV9" s="790"/>
      <c r="BW9" s="790"/>
      <c r="BX9" s="790"/>
      <c r="BY9" s="790"/>
      <c r="BZ9" s="790"/>
      <c r="CA9" s="790"/>
      <c r="CB9" s="790"/>
      <c r="CC9" s="790"/>
      <c r="CD9" s="790"/>
      <c r="CE9" s="790"/>
      <c r="CF9" s="790"/>
      <c r="CG9" s="790"/>
      <c r="CH9" s="790"/>
      <c r="CI9" s="790"/>
      <c r="CJ9" s="790"/>
      <c r="CK9" s="790"/>
      <c r="CL9" s="790"/>
      <c r="CM9" s="790"/>
      <c r="CN9" s="790"/>
      <c r="CO9" s="790"/>
      <c r="CP9" s="790"/>
      <c r="CQ9" s="790"/>
      <c r="CR9" s="790"/>
      <c r="CS9" s="790"/>
      <c r="CT9" s="790"/>
      <c r="CU9" s="790"/>
      <c r="CV9" s="790"/>
      <c r="CW9" s="790"/>
      <c r="CX9" s="790"/>
      <c r="CY9" s="790"/>
      <c r="CZ9" s="790"/>
      <c r="DA9" s="790"/>
      <c r="DB9" s="790"/>
      <c r="DC9" s="790"/>
      <c r="DD9" s="790"/>
      <c r="DE9" s="790"/>
      <c r="DF9" s="790"/>
      <c r="DG9" s="790"/>
      <c r="DH9" s="790"/>
      <c r="DI9" s="790"/>
      <c r="DJ9" s="790"/>
      <c r="DK9" s="790"/>
      <c r="DL9" s="791"/>
    </row>
    <row r="10" spans="1:117" ht="17.25" customHeight="1">
      <c r="A10" s="610"/>
      <c r="B10" s="611"/>
      <c r="C10" s="611"/>
      <c r="D10" s="611"/>
      <c r="E10" s="611"/>
      <c r="F10" s="611"/>
      <c r="G10" s="611"/>
      <c r="H10" s="611"/>
      <c r="I10" s="611"/>
      <c r="J10" s="611"/>
      <c r="K10" s="611"/>
      <c r="L10" s="611"/>
      <c r="M10" s="611"/>
      <c r="N10" s="611"/>
      <c r="O10" s="611"/>
      <c r="P10" s="611"/>
      <c r="Q10" s="793"/>
      <c r="R10" s="793"/>
      <c r="S10" s="793"/>
      <c r="T10" s="793"/>
      <c r="U10" s="793"/>
      <c r="V10" s="793"/>
      <c r="W10" s="793"/>
      <c r="X10" s="793"/>
      <c r="Y10" s="793"/>
      <c r="Z10" s="793"/>
      <c r="AA10" s="793"/>
      <c r="AB10" s="793"/>
      <c r="AC10" s="793"/>
      <c r="AD10" s="793"/>
      <c r="AE10" s="702"/>
      <c r="AF10" s="702"/>
      <c r="AG10" s="702"/>
      <c r="AH10" s="702"/>
      <c r="AI10" s="702"/>
      <c r="AJ10" s="702"/>
      <c r="AK10" s="702"/>
      <c r="AL10" s="702"/>
      <c r="AM10" s="702"/>
      <c r="AN10" s="702"/>
      <c r="AO10" s="702"/>
      <c r="AP10" s="702"/>
      <c r="AQ10" s="702"/>
      <c r="AR10" s="702"/>
      <c r="AS10" s="740"/>
      <c r="AT10" s="699"/>
      <c r="AU10" s="699"/>
      <c r="AV10" s="699"/>
      <c r="AW10" s="699"/>
      <c r="AX10" s="699"/>
      <c r="AY10" s="699"/>
      <c r="AZ10" s="699"/>
      <c r="BA10" s="699"/>
      <c r="BB10" s="699"/>
      <c r="BC10" s="699"/>
      <c r="BD10" s="699"/>
      <c r="BE10" s="699"/>
      <c r="BF10" s="699"/>
      <c r="BG10" s="699"/>
      <c r="BH10" s="699"/>
      <c r="BI10" s="699"/>
      <c r="BJ10" s="334"/>
      <c r="BK10" s="79"/>
      <c r="BL10" s="79"/>
      <c r="BM10" s="80"/>
      <c r="BN10" s="80"/>
      <c r="BO10" s="80"/>
      <c r="BP10" s="80"/>
      <c r="BQ10" s="80"/>
      <c r="BR10" s="80"/>
      <c r="BS10" s="80"/>
      <c r="BT10" s="80"/>
      <c r="BU10" s="80"/>
      <c r="BV10" s="80"/>
      <c r="BW10" s="80"/>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81"/>
    </row>
    <row r="11" spans="1:117" ht="20.25" customHeight="1">
      <c r="A11" s="735" t="s">
        <v>420</v>
      </c>
      <c r="B11" s="783"/>
      <c r="C11" s="783"/>
      <c r="D11" s="783"/>
      <c r="E11" s="783"/>
      <c r="F11" s="783"/>
      <c r="G11" s="783"/>
      <c r="H11" s="783"/>
      <c r="I11" s="783"/>
      <c r="J11" s="783"/>
      <c r="K11" s="783"/>
      <c r="L11" s="783"/>
      <c r="M11" s="783"/>
      <c r="N11" s="783"/>
      <c r="O11" s="783"/>
      <c r="P11" s="794"/>
      <c r="Q11" s="702"/>
      <c r="R11" s="702"/>
      <c r="S11" s="702"/>
      <c r="T11" s="702"/>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95" t="s">
        <v>998</v>
      </c>
      <c r="AT11" s="796"/>
      <c r="AU11" s="796"/>
      <c r="AV11" s="796"/>
      <c r="AW11" s="796"/>
      <c r="AX11" s="796"/>
      <c r="AY11" s="796"/>
      <c r="AZ11" s="796"/>
      <c r="BA11" s="796"/>
      <c r="BB11" s="796"/>
      <c r="BC11" s="796"/>
      <c r="BD11" s="796"/>
      <c r="BE11" s="796"/>
      <c r="BF11" s="796"/>
      <c r="BG11" s="796"/>
      <c r="BH11" s="796"/>
      <c r="BI11" s="797"/>
      <c r="BJ11" s="804" t="s">
        <v>418</v>
      </c>
      <c r="BK11" s="805"/>
      <c r="BL11" s="805"/>
      <c r="BM11" s="805"/>
      <c r="BN11" s="805"/>
      <c r="BO11" s="805"/>
      <c r="BP11" s="805"/>
      <c r="BQ11" s="805"/>
      <c r="BR11" s="805"/>
      <c r="BS11" s="806"/>
      <c r="BT11" s="806"/>
      <c r="BU11" s="806"/>
      <c r="BV11" s="806"/>
      <c r="BW11" s="806"/>
      <c r="BX11" s="806"/>
      <c r="BY11" s="806"/>
      <c r="BZ11" s="806"/>
      <c r="CA11" s="806"/>
      <c r="CB11" s="806"/>
      <c r="CC11" s="806"/>
      <c r="CD11" s="806"/>
      <c r="CE11" s="806"/>
      <c r="CF11" s="806"/>
      <c r="CG11" s="806"/>
      <c r="CH11" s="806"/>
      <c r="CI11" s="806"/>
      <c r="CJ11" s="806"/>
      <c r="CK11" s="806"/>
      <c r="CL11" s="806"/>
      <c r="CM11" s="806"/>
      <c r="CN11" s="806"/>
      <c r="CO11" s="806"/>
      <c r="CP11" s="806"/>
      <c r="CQ11" s="806"/>
      <c r="CR11" s="806"/>
      <c r="CS11" s="806"/>
      <c r="CT11" s="806"/>
      <c r="CU11" s="806"/>
      <c r="CV11" s="806"/>
      <c r="CW11" s="806"/>
      <c r="CX11" s="806"/>
      <c r="CY11" s="806"/>
      <c r="CZ11" s="806"/>
      <c r="DA11" s="806"/>
      <c r="DB11" s="806"/>
      <c r="DC11" s="806"/>
      <c r="DD11" s="806"/>
      <c r="DE11" s="806"/>
      <c r="DF11" s="806"/>
      <c r="DG11" s="806"/>
      <c r="DH11" s="806"/>
      <c r="DI11" s="806"/>
      <c r="DJ11" s="806"/>
      <c r="DK11" s="806"/>
      <c r="DL11" s="807"/>
    </row>
    <row r="12" spans="1:117" ht="17.25" hidden="1" customHeight="1">
      <c r="A12" s="688"/>
      <c r="B12" s="726"/>
      <c r="C12" s="726"/>
      <c r="D12" s="726"/>
      <c r="E12" s="726"/>
      <c r="F12" s="726"/>
      <c r="G12" s="726"/>
      <c r="H12" s="726"/>
      <c r="I12" s="726"/>
      <c r="J12" s="726"/>
      <c r="K12" s="726"/>
      <c r="L12" s="726"/>
      <c r="M12" s="726"/>
      <c r="N12" s="726"/>
      <c r="O12" s="726"/>
      <c r="P12" s="727"/>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98"/>
      <c r="AT12" s="799"/>
      <c r="AU12" s="799"/>
      <c r="AV12" s="799"/>
      <c r="AW12" s="799"/>
      <c r="AX12" s="799"/>
      <c r="AY12" s="799"/>
      <c r="AZ12" s="799"/>
      <c r="BA12" s="799"/>
      <c r="BB12" s="799"/>
      <c r="BC12" s="799"/>
      <c r="BD12" s="799"/>
      <c r="BE12" s="799"/>
      <c r="BF12" s="799"/>
      <c r="BG12" s="799"/>
      <c r="BH12" s="799"/>
      <c r="BI12" s="800"/>
      <c r="BJ12" s="808"/>
      <c r="BK12" s="809"/>
      <c r="BL12" s="809"/>
      <c r="BM12" s="809"/>
      <c r="BN12" s="809"/>
      <c r="BO12" s="809"/>
      <c r="BP12" s="809"/>
      <c r="BQ12" s="809"/>
      <c r="BR12" s="809"/>
      <c r="BS12" s="809"/>
      <c r="BT12" s="809"/>
      <c r="BU12" s="809"/>
      <c r="BV12" s="809"/>
      <c r="BW12" s="809"/>
      <c r="BX12" s="809"/>
      <c r="BY12" s="809"/>
      <c r="BZ12" s="809"/>
      <c r="CA12" s="809"/>
      <c r="CB12" s="809"/>
      <c r="CC12" s="809"/>
      <c r="CD12" s="809"/>
      <c r="CE12" s="809"/>
      <c r="CF12" s="809"/>
      <c r="CG12" s="809"/>
      <c r="CH12" s="809"/>
      <c r="CI12" s="809"/>
      <c r="CJ12" s="809"/>
      <c r="CK12" s="809"/>
      <c r="CL12" s="809"/>
      <c r="CM12" s="809"/>
      <c r="CN12" s="809"/>
      <c r="CO12" s="809"/>
      <c r="CP12" s="809"/>
      <c r="CQ12" s="809"/>
      <c r="CR12" s="809"/>
      <c r="CS12" s="809"/>
      <c r="CT12" s="809"/>
      <c r="CU12" s="809"/>
      <c r="CV12" s="809"/>
      <c r="CW12" s="809"/>
      <c r="CX12" s="809"/>
      <c r="CY12" s="809"/>
      <c r="CZ12" s="809"/>
      <c r="DA12" s="809"/>
      <c r="DB12" s="809"/>
      <c r="DC12" s="809"/>
      <c r="DD12" s="809"/>
      <c r="DE12" s="809"/>
      <c r="DF12" s="809"/>
      <c r="DG12" s="809"/>
      <c r="DH12" s="809"/>
      <c r="DI12" s="809"/>
      <c r="DJ12" s="809"/>
      <c r="DK12" s="809"/>
      <c r="DL12" s="810"/>
    </row>
    <row r="13" spans="1:117" ht="36.75" customHeight="1">
      <c r="A13" s="713"/>
      <c r="B13" s="714"/>
      <c r="C13" s="714"/>
      <c r="D13" s="714"/>
      <c r="E13" s="714"/>
      <c r="F13" s="714"/>
      <c r="G13" s="714"/>
      <c r="H13" s="714"/>
      <c r="I13" s="714"/>
      <c r="J13" s="714"/>
      <c r="K13" s="714"/>
      <c r="L13" s="714"/>
      <c r="M13" s="714"/>
      <c r="N13" s="714"/>
      <c r="O13" s="714"/>
      <c r="P13" s="715"/>
      <c r="Q13" s="702"/>
      <c r="R13" s="702"/>
      <c r="S13" s="702"/>
      <c r="T13" s="702"/>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801"/>
      <c r="AT13" s="802"/>
      <c r="AU13" s="802"/>
      <c r="AV13" s="802"/>
      <c r="AW13" s="802"/>
      <c r="AX13" s="802"/>
      <c r="AY13" s="802"/>
      <c r="AZ13" s="802"/>
      <c r="BA13" s="802"/>
      <c r="BB13" s="802"/>
      <c r="BC13" s="802"/>
      <c r="BD13" s="802"/>
      <c r="BE13" s="802"/>
      <c r="BF13" s="802"/>
      <c r="BG13" s="802"/>
      <c r="BH13" s="802"/>
      <c r="BI13" s="803"/>
      <c r="BJ13" s="811"/>
      <c r="BK13" s="812"/>
      <c r="BL13" s="812"/>
      <c r="BM13" s="812"/>
      <c r="BN13" s="812"/>
      <c r="BO13" s="812"/>
      <c r="BP13" s="812"/>
      <c r="BQ13" s="812"/>
      <c r="BR13" s="812"/>
      <c r="BS13" s="812"/>
      <c r="BT13" s="812"/>
      <c r="BU13" s="812"/>
      <c r="BV13" s="812"/>
      <c r="BW13" s="812"/>
      <c r="BX13" s="812"/>
      <c r="BY13" s="812"/>
      <c r="BZ13" s="812"/>
      <c r="CA13" s="812"/>
      <c r="CB13" s="812"/>
      <c r="CC13" s="812"/>
      <c r="CD13" s="812"/>
      <c r="CE13" s="812"/>
      <c r="CF13" s="812"/>
      <c r="CG13" s="812"/>
      <c r="CH13" s="812"/>
      <c r="CI13" s="812"/>
      <c r="CJ13" s="812"/>
      <c r="CK13" s="812"/>
      <c r="CL13" s="812"/>
      <c r="CM13" s="812"/>
      <c r="CN13" s="812"/>
      <c r="CO13" s="812"/>
      <c r="CP13" s="812"/>
      <c r="CQ13" s="812"/>
      <c r="CR13" s="812"/>
      <c r="CS13" s="812"/>
      <c r="CT13" s="812"/>
      <c r="CU13" s="812"/>
      <c r="CV13" s="812"/>
      <c r="CW13" s="812"/>
      <c r="CX13" s="812"/>
      <c r="CY13" s="812"/>
      <c r="CZ13" s="812"/>
      <c r="DA13" s="812"/>
      <c r="DB13" s="812"/>
      <c r="DC13" s="812"/>
      <c r="DD13" s="812"/>
      <c r="DE13" s="812"/>
      <c r="DF13" s="812"/>
      <c r="DG13" s="812"/>
      <c r="DH13" s="812"/>
      <c r="DI13" s="812"/>
      <c r="DJ13" s="812"/>
      <c r="DK13" s="812"/>
      <c r="DL13" s="813"/>
    </row>
    <row r="14" spans="1:117" ht="17.25" customHeight="1">
      <c r="A14" s="630" t="s">
        <v>421</v>
      </c>
      <c r="B14" s="611"/>
      <c r="C14" s="611"/>
      <c r="D14" s="611"/>
      <c r="E14" s="611"/>
      <c r="F14" s="611"/>
      <c r="G14" s="611"/>
      <c r="H14" s="611"/>
      <c r="I14" s="611"/>
      <c r="J14" s="611"/>
      <c r="K14" s="611"/>
      <c r="L14" s="611"/>
      <c r="M14" s="611"/>
      <c r="N14" s="611"/>
      <c r="O14" s="611"/>
      <c r="P14" s="611"/>
      <c r="Q14" s="632" t="s">
        <v>422</v>
      </c>
      <c r="R14" s="633"/>
      <c r="S14" s="633"/>
      <c r="T14" s="355" t="s">
        <v>423</v>
      </c>
      <c r="U14" s="620" t="str">
        <f>IF(施設別教育訓練講座票!C18=0,"自動で入力されます",施設別教育訓練講座票!C18)</f>
        <v>自動で入力されます</v>
      </c>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355" t="s">
        <v>424</v>
      </c>
      <c r="AS14" s="356"/>
      <c r="AT14" s="356"/>
      <c r="AU14" s="356"/>
      <c r="AV14" s="356"/>
      <c r="AW14" s="356"/>
      <c r="AX14" s="356"/>
      <c r="AY14" s="356"/>
      <c r="AZ14" s="356"/>
      <c r="BA14" s="356"/>
      <c r="BB14" s="356"/>
      <c r="BC14" s="356"/>
      <c r="BD14" s="356"/>
      <c r="BE14" s="356"/>
      <c r="BF14" s="356"/>
      <c r="BG14" s="356"/>
      <c r="BH14" s="356"/>
      <c r="BI14" s="356"/>
      <c r="BJ14" s="356"/>
      <c r="BK14" s="356"/>
      <c r="BL14" s="356"/>
      <c r="BM14" s="629" t="s">
        <v>425</v>
      </c>
      <c r="BN14" s="629"/>
      <c r="BO14" s="629"/>
      <c r="BP14" s="629"/>
      <c r="BQ14" s="629"/>
      <c r="BR14" s="620" t="str">
        <f>IF(施設別教育訓練講座票!L18=0,"自動で入力されます",施設別教育訓練講座票!L18)</f>
        <v>自動で入力されます</v>
      </c>
      <c r="BS14" s="620"/>
      <c r="BT14" s="620"/>
      <c r="BU14" s="620"/>
      <c r="BV14" s="620"/>
      <c r="BW14" s="620"/>
      <c r="BX14" s="620"/>
      <c r="BY14" s="620"/>
      <c r="BZ14" s="620"/>
      <c r="CA14" s="620"/>
      <c r="CB14" s="620"/>
      <c r="CC14" s="620"/>
      <c r="CD14" s="620"/>
      <c r="CE14" s="620"/>
      <c r="CF14" s="620"/>
      <c r="CG14" s="620"/>
      <c r="CH14" s="620"/>
      <c r="CI14" s="620"/>
      <c r="CJ14" s="620"/>
      <c r="CK14" s="620"/>
      <c r="CL14" s="620"/>
      <c r="CM14" s="620"/>
      <c r="CN14" s="620"/>
      <c r="CO14" s="620"/>
      <c r="CP14" s="620"/>
      <c r="CQ14" s="620"/>
      <c r="CR14" s="620"/>
      <c r="CS14" s="620"/>
      <c r="CT14" s="620"/>
      <c r="CU14" s="620"/>
      <c r="CV14" s="620"/>
      <c r="CW14" s="620"/>
      <c r="CX14" s="620"/>
      <c r="CY14" s="620"/>
      <c r="CZ14" s="620"/>
      <c r="DA14" s="620"/>
      <c r="DB14" s="620"/>
      <c r="DC14" s="620"/>
      <c r="DD14" s="620"/>
      <c r="DE14" s="356"/>
      <c r="DF14" s="356"/>
      <c r="DG14" s="356"/>
      <c r="DH14" s="356"/>
      <c r="DI14" s="356"/>
      <c r="DJ14" s="356"/>
      <c r="DK14" s="356"/>
      <c r="DL14" s="357"/>
    </row>
    <row r="15" spans="1:117" ht="17.25" customHeight="1">
      <c r="A15" s="610"/>
      <c r="B15" s="611"/>
      <c r="C15" s="611"/>
      <c r="D15" s="611"/>
      <c r="E15" s="611"/>
      <c r="F15" s="611"/>
      <c r="G15" s="611"/>
      <c r="H15" s="611"/>
      <c r="I15" s="611"/>
      <c r="J15" s="611"/>
      <c r="K15" s="611"/>
      <c r="L15" s="611"/>
      <c r="M15" s="611"/>
      <c r="N15" s="611"/>
      <c r="O15" s="611"/>
      <c r="P15" s="631"/>
      <c r="Q15" s="82"/>
      <c r="R15" s="83"/>
      <c r="S15" s="83"/>
      <c r="T15" s="674" t="str">
        <f>IF(施設別教育訓練講座票!B19=0,"自動で入力されます",施設別教育訓練講座票!B19)</f>
        <v>自動で入力されます</v>
      </c>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c r="CD15" s="674"/>
      <c r="CE15" s="674"/>
      <c r="CF15" s="674"/>
      <c r="CG15" s="674"/>
      <c r="CH15" s="674"/>
      <c r="CI15" s="674"/>
      <c r="CJ15" s="674"/>
      <c r="CK15" s="674"/>
      <c r="CL15" s="674"/>
      <c r="CM15" s="674"/>
      <c r="CN15" s="674"/>
      <c r="CO15" s="674"/>
      <c r="CP15" s="674"/>
      <c r="CQ15" s="674"/>
      <c r="CR15" s="674"/>
      <c r="CS15" s="674"/>
      <c r="CT15" s="674"/>
      <c r="CU15" s="674"/>
      <c r="CV15" s="674"/>
      <c r="CW15" s="674"/>
      <c r="CX15" s="674"/>
      <c r="CY15" s="674"/>
      <c r="CZ15" s="674"/>
      <c r="DA15" s="674"/>
      <c r="DB15" s="674"/>
      <c r="DC15" s="674"/>
      <c r="DD15" s="674"/>
      <c r="DE15" s="674"/>
      <c r="DF15" s="674"/>
      <c r="DG15" s="674"/>
      <c r="DH15" s="674"/>
      <c r="DI15" s="674"/>
      <c r="DJ15" s="83"/>
      <c r="DK15" s="83"/>
      <c r="DL15" s="83"/>
      <c r="DM15" s="224"/>
    </row>
    <row r="16" spans="1:117" ht="17.25" customHeight="1">
      <c r="A16" s="610"/>
      <c r="B16" s="611"/>
      <c r="C16" s="611"/>
      <c r="D16" s="611"/>
      <c r="E16" s="611"/>
      <c r="F16" s="611"/>
      <c r="G16" s="611"/>
      <c r="H16" s="611"/>
      <c r="I16" s="611"/>
      <c r="J16" s="611"/>
      <c r="K16" s="611"/>
      <c r="L16" s="611"/>
      <c r="M16" s="611"/>
      <c r="N16" s="611"/>
      <c r="O16" s="611"/>
      <c r="P16" s="631"/>
      <c r="Q16" s="82"/>
      <c r="R16" s="83"/>
      <c r="S16" s="83"/>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L16" s="674"/>
      <c r="CM16" s="674"/>
      <c r="CN16" s="674"/>
      <c r="CO16" s="674"/>
      <c r="CP16" s="674"/>
      <c r="CQ16" s="674"/>
      <c r="CR16" s="674"/>
      <c r="CS16" s="674"/>
      <c r="CT16" s="674"/>
      <c r="CU16" s="674"/>
      <c r="CV16" s="674"/>
      <c r="CW16" s="674"/>
      <c r="CX16" s="674"/>
      <c r="CY16" s="674"/>
      <c r="CZ16" s="674"/>
      <c r="DA16" s="674"/>
      <c r="DB16" s="674"/>
      <c r="DC16" s="674"/>
      <c r="DD16" s="674"/>
      <c r="DE16" s="674"/>
      <c r="DF16" s="674"/>
      <c r="DG16" s="674"/>
      <c r="DH16" s="674"/>
      <c r="DI16" s="674"/>
      <c r="DJ16" s="83"/>
      <c r="DK16" s="83"/>
      <c r="DL16" s="84"/>
      <c r="DM16" s="224"/>
    </row>
    <row r="17" spans="1:117" ht="17.25" customHeight="1">
      <c r="A17" s="610"/>
      <c r="B17" s="611"/>
      <c r="C17" s="611"/>
      <c r="D17" s="611"/>
      <c r="E17" s="611"/>
      <c r="F17" s="611"/>
      <c r="G17" s="611"/>
      <c r="H17" s="611"/>
      <c r="I17" s="611"/>
      <c r="J17" s="611"/>
      <c r="K17" s="611"/>
      <c r="L17" s="611"/>
      <c r="M17" s="611"/>
      <c r="N17" s="611"/>
      <c r="O17" s="611"/>
      <c r="P17" s="611"/>
      <c r="Q17" s="335"/>
      <c r="R17" s="80"/>
      <c r="S17" s="80"/>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c r="CA17" s="677"/>
      <c r="CB17" s="677"/>
      <c r="CC17" s="677"/>
      <c r="CD17" s="677"/>
      <c r="CE17" s="677"/>
      <c r="CF17" s="677"/>
      <c r="CG17" s="677"/>
      <c r="CH17" s="677"/>
      <c r="CI17" s="677"/>
      <c r="CJ17" s="677"/>
      <c r="CK17" s="677"/>
      <c r="CL17" s="677"/>
      <c r="CM17" s="677"/>
      <c r="CN17" s="677"/>
      <c r="CO17" s="677"/>
      <c r="CP17" s="677"/>
      <c r="CQ17" s="677"/>
      <c r="CR17" s="677"/>
      <c r="CS17" s="677"/>
      <c r="CT17" s="677"/>
      <c r="CU17" s="677"/>
      <c r="CV17" s="677"/>
      <c r="CW17" s="677"/>
      <c r="CX17" s="677"/>
      <c r="CY17" s="677"/>
      <c r="CZ17" s="677"/>
      <c r="DA17" s="677"/>
      <c r="DB17" s="677"/>
      <c r="DC17" s="677"/>
      <c r="DD17" s="677"/>
      <c r="DE17" s="677"/>
      <c r="DF17" s="677"/>
      <c r="DG17" s="677"/>
      <c r="DH17" s="677"/>
      <c r="DI17" s="677"/>
      <c r="DJ17" s="83"/>
      <c r="DK17" s="83"/>
      <c r="DL17" s="80"/>
      <c r="DM17" s="224"/>
    </row>
    <row r="18" spans="1:117" ht="17.25" customHeight="1">
      <c r="A18" s="610" t="s">
        <v>426</v>
      </c>
      <c r="B18" s="611"/>
      <c r="C18" s="611"/>
      <c r="D18" s="611"/>
      <c r="E18" s="611"/>
      <c r="F18" s="611"/>
      <c r="G18" s="611"/>
      <c r="H18" s="611"/>
      <c r="I18" s="611"/>
      <c r="J18" s="611"/>
      <c r="K18" s="611"/>
      <c r="L18" s="611"/>
      <c r="M18" s="611"/>
      <c r="N18" s="611"/>
      <c r="O18" s="611"/>
      <c r="P18" s="611"/>
      <c r="Q18" s="777"/>
      <c r="R18" s="656"/>
      <c r="S18" s="656"/>
      <c r="T18" s="656"/>
      <c r="U18" s="656"/>
      <c r="V18" s="656"/>
      <c r="W18" s="656"/>
      <c r="X18" s="656"/>
      <c r="Y18" s="656"/>
      <c r="Z18" s="689" t="s">
        <v>427</v>
      </c>
      <c r="AA18" s="689"/>
      <c r="AB18" s="689"/>
      <c r="AC18" s="689"/>
      <c r="AD18" s="779"/>
      <c r="AE18" s="739" t="s">
        <v>428</v>
      </c>
      <c r="AF18" s="640"/>
      <c r="AG18" s="640"/>
      <c r="AH18" s="640"/>
      <c r="AI18" s="640"/>
      <c r="AJ18" s="640"/>
      <c r="AK18" s="640"/>
      <c r="AL18" s="640"/>
      <c r="AM18" s="640"/>
      <c r="AN18" s="640"/>
      <c r="AO18" s="640"/>
      <c r="AP18" s="640"/>
      <c r="AQ18" s="640"/>
      <c r="AR18" s="640"/>
      <c r="AS18" s="640"/>
      <c r="AT18" s="640"/>
      <c r="AU18" s="640"/>
      <c r="AV18" s="640"/>
      <c r="AW18" s="640"/>
      <c r="AX18" s="780"/>
      <c r="AY18" s="763"/>
      <c r="AZ18" s="763"/>
      <c r="BA18" s="763"/>
      <c r="BB18" s="763"/>
      <c r="BC18" s="763"/>
      <c r="BD18" s="763"/>
      <c r="BE18" s="763"/>
      <c r="BF18" s="763"/>
      <c r="BG18" s="763"/>
      <c r="BH18" s="763"/>
      <c r="BI18" s="763"/>
      <c r="BJ18" s="763"/>
      <c r="BK18" s="763"/>
      <c r="BL18" s="763"/>
      <c r="BM18" s="781"/>
      <c r="BN18" s="716" t="s">
        <v>429</v>
      </c>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c r="DE18" s="718"/>
      <c r="DF18" s="718"/>
      <c r="DG18" s="718"/>
      <c r="DH18" s="718"/>
      <c r="DI18" s="718"/>
      <c r="DJ18" s="718"/>
      <c r="DK18" s="718"/>
      <c r="DL18" s="719"/>
    </row>
    <row r="19" spans="1:117" ht="17.25" customHeight="1">
      <c r="A19" s="610"/>
      <c r="B19" s="611"/>
      <c r="C19" s="611"/>
      <c r="D19" s="611"/>
      <c r="E19" s="611"/>
      <c r="F19" s="611"/>
      <c r="G19" s="611"/>
      <c r="H19" s="611"/>
      <c r="I19" s="611"/>
      <c r="J19" s="611"/>
      <c r="K19" s="611"/>
      <c r="L19" s="611"/>
      <c r="M19" s="611"/>
      <c r="N19" s="611"/>
      <c r="O19" s="611"/>
      <c r="P19" s="611"/>
      <c r="Q19" s="778"/>
      <c r="R19" s="745"/>
      <c r="S19" s="745"/>
      <c r="T19" s="745"/>
      <c r="U19" s="745"/>
      <c r="V19" s="745"/>
      <c r="W19" s="745"/>
      <c r="X19" s="745"/>
      <c r="Y19" s="745"/>
      <c r="Z19" s="743"/>
      <c r="AA19" s="743"/>
      <c r="AB19" s="743"/>
      <c r="AC19" s="743"/>
      <c r="AD19" s="747"/>
      <c r="AE19" s="740"/>
      <c r="AF19" s="699"/>
      <c r="AG19" s="699"/>
      <c r="AH19" s="699"/>
      <c r="AI19" s="699"/>
      <c r="AJ19" s="699"/>
      <c r="AK19" s="699"/>
      <c r="AL19" s="699"/>
      <c r="AM19" s="699"/>
      <c r="AN19" s="699"/>
      <c r="AO19" s="699"/>
      <c r="AP19" s="699"/>
      <c r="AQ19" s="699"/>
      <c r="AR19" s="699"/>
      <c r="AS19" s="699"/>
      <c r="AT19" s="699"/>
      <c r="AU19" s="699"/>
      <c r="AV19" s="699"/>
      <c r="AW19" s="699"/>
      <c r="AX19" s="778"/>
      <c r="AY19" s="745"/>
      <c r="AZ19" s="745"/>
      <c r="BA19" s="745"/>
      <c r="BB19" s="745"/>
      <c r="BC19" s="745"/>
      <c r="BD19" s="745"/>
      <c r="BE19" s="745"/>
      <c r="BF19" s="745"/>
      <c r="BG19" s="745"/>
      <c r="BH19" s="745"/>
      <c r="BI19" s="745"/>
      <c r="BJ19" s="745"/>
      <c r="BK19" s="745"/>
      <c r="BL19" s="745"/>
      <c r="BM19" s="782"/>
      <c r="BN19" s="720"/>
      <c r="BO19" s="721"/>
      <c r="BP19" s="721"/>
      <c r="BQ19" s="721"/>
      <c r="BR19" s="721"/>
      <c r="BS19" s="721"/>
      <c r="BT19" s="721"/>
      <c r="BU19" s="721"/>
      <c r="BV19" s="721"/>
      <c r="BW19" s="721"/>
      <c r="BX19" s="721"/>
      <c r="BY19" s="721"/>
      <c r="BZ19" s="721"/>
      <c r="CA19" s="721"/>
      <c r="CB19" s="721"/>
      <c r="CC19" s="721"/>
      <c r="CD19" s="721"/>
      <c r="CE19" s="721"/>
      <c r="CF19" s="721"/>
      <c r="CG19" s="721"/>
      <c r="CH19" s="721"/>
      <c r="CI19" s="721"/>
      <c r="CJ19" s="721"/>
      <c r="CK19" s="721"/>
      <c r="CL19" s="721"/>
      <c r="CM19" s="721"/>
      <c r="CN19" s="721"/>
      <c r="CO19" s="721"/>
      <c r="CP19" s="721"/>
      <c r="CQ19" s="721"/>
      <c r="CR19" s="721"/>
      <c r="CS19" s="721"/>
      <c r="CT19" s="721"/>
      <c r="CU19" s="721"/>
      <c r="CV19" s="721"/>
      <c r="CW19" s="721"/>
      <c r="CX19" s="721"/>
      <c r="CY19" s="721"/>
      <c r="CZ19" s="721"/>
      <c r="DA19" s="721"/>
      <c r="DB19" s="721"/>
      <c r="DC19" s="721"/>
      <c r="DD19" s="721"/>
      <c r="DE19" s="721"/>
      <c r="DF19" s="721"/>
      <c r="DG19" s="721"/>
      <c r="DH19" s="721"/>
      <c r="DI19" s="721"/>
      <c r="DJ19" s="721"/>
      <c r="DK19" s="721"/>
      <c r="DL19" s="722"/>
    </row>
    <row r="20" spans="1:117" ht="17.25" customHeight="1">
      <c r="A20" s="630" t="s">
        <v>430</v>
      </c>
      <c r="B20" s="703"/>
      <c r="C20" s="703"/>
      <c r="D20" s="703"/>
      <c r="E20" s="703"/>
      <c r="F20" s="703"/>
      <c r="G20" s="703"/>
      <c r="H20" s="703"/>
      <c r="I20" s="703"/>
      <c r="J20" s="703"/>
      <c r="K20" s="703"/>
      <c r="L20" s="703"/>
      <c r="M20" s="703"/>
      <c r="N20" s="703"/>
      <c r="O20" s="703"/>
      <c r="P20" s="703"/>
      <c r="Q20" s="704" t="str">
        <f>IF('申請書・総括票（共通）'!C27=0,"自動で入力されます",'申請書・総括票（共通）'!C27)</f>
        <v>自動で入力されます</v>
      </c>
      <c r="R20" s="705"/>
      <c r="S20" s="705"/>
      <c r="T20" s="705"/>
      <c r="U20" s="705"/>
      <c r="V20" s="705"/>
      <c r="W20" s="705"/>
      <c r="X20" s="705"/>
      <c r="Y20" s="705"/>
      <c r="Z20" s="705"/>
      <c r="AA20" s="705"/>
      <c r="AB20" s="705"/>
      <c r="AC20" s="705"/>
      <c r="AD20" s="705"/>
      <c r="AE20" s="705"/>
      <c r="AF20" s="705"/>
      <c r="AG20" s="705"/>
      <c r="AH20" s="705"/>
      <c r="AI20" s="705"/>
      <c r="AJ20" s="705"/>
      <c r="AK20" s="705"/>
      <c r="AL20" s="705"/>
      <c r="AM20" s="705"/>
      <c r="AN20" s="705"/>
      <c r="AO20" s="705"/>
      <c r="AP20" s="705"/>
      <c r="AQ20" s="705"/>
      <c r="AR20" s="705"/>
      <c r="AS20" s="705"/>
      <c r="AT20" s="705"/>
      <c r="AU20" s="705"/>
      <c r="AV20" s="705"/>
      <c r="AW20" s="705"/>
      <c r="AX20" s="705"/>
      <c r="AY20" s="705"/>
      <c r="AZ20" s="705"/>
      <c r="BA20" s="705"/>
      <c r="BB20" s="705"/>
      <c r="BC20" s="705"/>
      <c r="BD20" s="705"/>
      <c r="BE20" s="705"/>
      <c r="BF20" s="705"/>
      <c r="BG20" s="705"/>
      <c r="BH20" s="705"/>
      <c r="BI20" s="705"/>
      <c r="BJ20" s="705"/>
      <c r="BK20" s="705"/>
      <c r="BL20" s="705"/>
      <c r="BM20" s="705"/>
      <c r="BN20" s="705"/>
      <c r="BO20" s="705"/>
      <c r="BP20" s="705"/>
      <c r="BQ20" s="705"/>
      <c r="BR20" s="705"/>
      <c r="BS20" s="705"/>
      <c r="BT20" s="705"/>
      <c r="BU20" s="705"/>
      <c r="BV20" s="705"/>
      <c r="BW20" s="705"/>
      <c r="BX20" s="705"/>
      <c r="BY20" s="705"/>
      <c r="BZ20" s="705"/>
      <c r="CA20" s="705"/>
      <c r="CB20" s="705"/>
      <c r="CC20" s="705"/>
      <c r="CD20" s="705"/>
      <c r="CE20" s="705"/>
      <c r="CF20" s="705"/>
      <c r="CG20" s="705"/>
      <c r="CH20" s="705"/>
      <c r="CI20" s="705"/>
      <c r="CJ20" s="705"/>
      <c r="CK20" s="705"/>
      <c r="CL20" s="705"/>
      <c r="CM20" s="705"/>
      <c r="CN20" s="705"/>
      <c r="CO20" s="705"/>
      <c r="CP20" s="705"/>
      <c r="CQ20" s="705"/>
      <c r="CR20" s="705"/>
      <c r="CS20" s="705"/>
      <c r="CT20" s="705"/>
      <c r="CU20" s="705"/>
      <c r="CV20" s="705"/>
      <c r="CW20" s="705"/>
      <c r="CX20" s="705"/>
      <c r="CY20" s="705"/>
      <c r="CZ20" s="705"/>
      <c r="DA20" s="705"/>
      <c r="DB20" s="705"/>
      <c r="DC20" s="705"/>
      <c r="DD20" s="705"/>
      <c r="DE20" s="705"/>
      <c r="DF20" s="705"/>
      <c r="DG20" s="705"/>
      <c r="DH20" s="705"/>
      <c r="DI20" s="705"/>
      <c r="DJ20" s="705"/>
      <c r="DK20" s="705"/>
      <c r="DL20" s="706"/>
    </row>
    <row r="21" spans="1:117" ht="17.25" customHeight="1" thickBot="1">
      <c r="A21" s="630"/>
      <c r="B21" s="703"/>
      <c r="C21" s="703"/>
      <c r="D21" s="703"/>
      <c r="E21" s="703"/>
      <c r="F21" s="703"/>
      <c r="G21" s="703"/>
      <c r="H21" s="703"/>
      <c r="I21" s="703"/>
      <c r="J21" s="703"/>
      <c r="K21" s="703"/>
      <c r="L21" s="703"/>
      <c r="M21" s="703"/>
      <c r="N21" s="703"/>
      <c r="O21" s="703"/>
      <c r="P21" s="703"/>
      <c r="Q21" s="707"/>
      <c r="R21" s="708"/>
      <c r="S21" s="708"/>
      <c r="T21" s="708"/>
      <c r="U21" s="708"/>
      <c r="V21" s="708"/>
      <c r="W21" s="708"/>
      <c r="X21" s="708"/>
      <c r="Y21" s="708"/>
      <c r="Z21" s="708"/>
      <c r="AA21" s="708"/>
      <c r="AB21" s="708"/>
      <c r="AC21" s="708"/>
      <c r="AD21" s="708"/>
      <c r="AE21" s="708"/>
      <c r="AF21" s="708"/>
      <c r="AG21" s="708"/>
      <c r="AH21" s="708"/>
      <c r="AI21" s="708"/>
      <c r="AJ21" s="708"/>
      <c r="AK21" s="708"/>
      <c r="AL21" s="708"/>
      <c r="AM21" s="708"/>
      <c r="AN21" s="708"/>
      <c r="AO21" s="708"/>
      <c r="AP21" s="708"/>
      <c r="AQ21" s="708"/>
      <c r="AR21" s="708"/>
      <c r="AS21" s="708"/>
      <c r="AT21" s="708"/>
      <c r="AU21" s="708"/>
      <c r="AV21" s="708"/>
      <c r="AW21" s="708"/>
      <c r="AX21" s="708"/>
      <c r="AY21" s="708"/>
      <c r="AZ21" s="708"/>
      <c r="BA21" s="708"/>
      <c r="BB21" s="708"/>
      <c r="BC21" s="708"/>
      <c r="BD21" s="708"/>
      <c r="BE21" s="70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708"/>
      <c r="CM21" s="708"/>
      <c r="CN21" s="708"/>
      <c r="CO21" s="708"/>
      <c r="CP21" s="708"/>
      <c r="CQ21" s="708"/>
      <c r="CR21" s="708"/>
      <c r="CS21" s="708"/>
      <c r="CT21" s="708"/>
      <c r="CU21" s="708"/>
      <c r="CV21" s="708"/>
      <c r="CW21" s="708"/>
      <c r="CX21" s="708"/>
      <c r="CY21" s="708"/>
      <c r="CZ21" s="708"/>
      <c r="DA21" s="708"/>
      <c r="DB21" s="708"/>
      <c r="DC21" s="708"/>
      <c r="DD21" s="708"/>
      <c r="DE21" s="708"/>
      <c r="DF21" s="708"/>
      <c r="DG21" s="708"/>
      <c r="DH21" s="708"/>
      <c r="DI21" s="708"/>
      <c r="DJ21" s="708"/>
      <c r="DK21" s="708"/>
      <c r="DL21" s="709"/>
    </row>
    <row r="22" spans="1:117" ht="17.25" customHeight="1">
      <c r="A22" s="630" t="s">
        <v>431</v>
      </c>
      <c r="B22" s="703"/>
      <c r="C22" s="703"/>
      <c r="D22" s="703"/>
      <c r="E22" s="703"/>
      <c r="F22" s="703"/>
      <c r="G22" s="703"/>
      <c r="H22" s="703"/>
      <c r="I22" s="703"/>
      <c r="J22" s="703"/>
      <c r="K22" s="703"/>
      <c r="L22" s="703"/>
      <c r="M22" s="703"/>
      <c r="N22" s="703"/>
      <c r="O22" s="703"/>
      <c r="P22" s="770"/>
      <c r="Q22" s="710" t="s">
        <v>432</v>
      </c>
      <c r="R22" s="711"/>
      <c r="S22" s="711"/>
      <c r="T22" s="711"/>
      <c r="U22" s="711"/>
      <c r="V22" s="711"/>
      <c r="W22" s="711"/>
      <c r="X22" s="711"/>
      <c r="Y22" s="711"/>
      <c r="Z22" s="712"/>
      <c r="AA22" s="742" t="s">
        <v>433</v>
      </c>
      <c r="AB22" s="742"/>
      <c r="AC22" s="742"/>
      <c r="AD22" s="744"/>
      <c r="AE22" s="744"/>
      <c r="AF22" s="744"/>
      <c r="AG22" s="744"/>
      <c r="AH22" s="744"/>
      <c r="AI22" s="744"/>
      <c r="AJ22" s="742" t="s">
        <v>434</v>
      </c>
      <c r="AK22" s="742"/>
      <c r="AL22" s="742"/>
      <c r="AM22" s="742"/>
      <c r="AN22" s="742"/>
      <c r="AO22" s="746"/>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6"/>
    </row>
    <row r="23" spans="1:117" ht="17.25" customHeight="1">
      <c r="A23" s="630"/>
      <c r="B23" s="703"/>
      <c r="C23" s="703"/>
      <c r="D23" s="703"/>
      <c r="E23" s="703"/>
      <c r="F23" s="703"/>
      <c r="G23" s="703"/>
      <c r="H23" s="703"/>
      <c r="I23" s="703"/>
      <c r="J23" s="703"/>
      <c r="K23" s="703"/>
      <c r="L23" s="703"/>
      <c r="M23" s="703"/>
      <c r="N23" s="703"/>
      <c r="O23" s="703"/>
      <c r="P23" s="770"/>
      <c r="Q23" s="713"/>
      <c r="R23" s="714"/>
      <c r="S23" s="714"/>
      <c r="T23" s="714"/>
      <c r="U23" s="714"/>
      <c r="V23" s="714"/>
      <c r="W23" s="714"/>
      <c r="X23" s="714"/>
      <c r="Y23" s="714"/>
      <c r="Z23" s="715"/>
      <c r="AA23" s="743"/>
      <c r="AB23" s="743"/>
      <c r="AC23" s="743"/>
      <c r="AD23" s="745"/>
      <c r="AE23" s="745"/>
      <c r="AF23" s="745"/>
      <c r="AG23" s="745"/>
      <c r="AH23" s="745"/>
      <c r="AI23" s="745"/>
      <c r="AJ23" s="743"/>
      <c r="AK23" s="743"/>
      <c r="AL23" s="743"/>
      <c r="AM23" s="743"/>
      <c r="AN23" s="743"/>
      <c r="AO23" s="747"/>
      <c r="DL23" s="87"/>
    </row>
    <row r="24" spans="1:117" ht="17.25" customHeight="1">
      <c r="A24" s="630"/>
      <c r="B24" s="703"/>
      <c r="C24" s="703"/>
      <c r="D24" s="703"/>
      <c r="E24" s="703"/>
      <c r="F24" s="703"/>
      <c r="G24" s="703"/>
      <c r="H24" s="703"/>
      <c r="I24" s="703"/>
      <c r="J24" s="703"/>
      <c r="K24" s="703"/>
      <c r="L24" s="703"/>
      <c r="M24" s="703"/>
      <c r="N24" s="703"/>
      <c r="O24" s="703"/>
      <c r="P24" s="770"/>
      <c r="Q24" s="688" t="s">
        <v>435</v>
      </c>
      <c r="R24" s="689"/>
      <c r="S24" s="689"/>
      <c r="T24" s="689"/>
      <c r="U24" s="689"/>
      <c r="V24" s="689"/>
      <c r="W24" s="689"/>
      <c r="X24" s="689"/>
      <c r="Y24" s="689"/>
      <c r="Z24" s="689"/>
      <c r="AA24" s="689"/>
      <c r="AB24" s="689"/>
      <c r="AC24" s="689"/>
      <c r="AD24" s="763"/>
      <c r="AE24" s="763"/>
      <c r="AF24" s="763"/>
      <c r="AG24" s="763"/>
      <c r="AH24" s="763"/>
      <c r="AI24" s="763"/>
      <c r="AJ24" s="689" t="s">
        <v>434</v>
      </c>
      <c r="AK24" s="689"/>
      <c r="AL24" s="689"/>
      <c r="AM24" s="689"/>
      <c r="AN24" s="689"/>
      <c r="AO24" s="689"/>
      <c r="AP24" s="661" t="s">
        <v>436</v>
      </c>
      <c r="AQ24" s="783"/>
      <c r="AR24" s="783"/>
      <c r="AS24" s="783"/>
      <c r="AT24" s="783"/>
      <c r="AU24" s="783"/>
      <c r="AV24" s="783"/>
      <c r="AW24" s="783"/>
      <c r="AX24" s="783"/>
      <c r="AY24" s="783"/>
      <c r="AZ24" s="783"/>
      <c r="BA24" s="783"/>
      <c r="BB24" s="783"/>
      <c r="BC24" s="656"/>
      <c r="BD24" s="656"/>
      <c r="BE24" s="656"/>
      <c r="BF24" s="656"/>
      <c r="BG24" s="656"/>
      <c r="BH24" s="656"/>
      <c r="BI24" s="658" t="s">
        <v>434</v>
      </c>
      <c r="BJ24" s="658"/>
      <c r="BK24" s="658"/>
      <c r="BL24" s="658"/>
      <c r="BM24" s="658"/>
      <c r="BN24" s="659"/>
      <c r="BO24" s="661" t="s">
        <v>437</v>
      </c>
      <c r="BP24" s="783"/>
      <c r="BQ24" s="783"/>
      <c r="BR24" s="783"/>
      <c r="BS24" s="783"/>
      <c r="BT24" s="783"/>
      <c r="BU24" s="783"/>
      <c r="BV24" s="783"/>
      <c r="BW24" s="783"/>
      <c r="BX24" s="783"/>
      <c r="BY24" s="783"/>
      <c r="BZ24" s="783"/>
      <c r="CA24" s="783"/>
      <c r="CB24" s="656"/>
      <c r="CC24" s="656"/>
      <c r="CD24" s="656"/>
      <c r="CE24" s="656"/>
      <c r="CF24" s="656"/>
      <c r="CG24" s="656"/>
      <c r="CH24" s="658" t="s">
        <v>434</v>
      </c>
      <c r="CI24" s="658"/>
      <c r="CJ24" s="658"/>
      <c r="CK24" s="658"/>
      <c r="CL24" s="658"/>
      <c r="CM24" s="659"/>
      <c r="CN24" s="786"/>
      <c r="CO24" s="689"/>
      <c r="CP24" s="689"/>
      <c r="CQ24" s="689"/>
      <c r="CR24" s="689"/>
      <c r="CS24" s="689"/>
      <c r="CT24" s="689"/>
      <c r="CU24" s="689"/>
      <c r="CV24" s="689"/>
      <c r="CW24" s="689"/>
      <c r="CX24" s="689"/>
      <c r="CY24" s="689"/>
      <c r="CZ24" s="689"/>
      <c r="DA24" s="689"/>
      <c r="DB24" s="689"/>
      <c r="DC24" s="689"/>
      <c r="DD24" s="689"/>
      <c r="DE24" s="689"/>
      <c r="DF24" s="689"/>
      <c r="DG24" s="689"/>
      <c r="DH24" s="689"/>
      <c r="DI24" s="689"/>
      <c r="DJ24" s="689"/>
      <c r="DK24" s="689"/>
      <c r="DL24" s="741"/>
    </row>
    <row r="25" spans="1:117" ht="17.25" customHeight="1" thickBot="1">
      <c r="A25" s="630"/>
      <c r="B25" s="703"/>
      <c r="C25" s="703"/>
      <c r="D25" s="703"/>
      <c r="E25" s="703"/>
      <c r="F25" s="703"/>
      <c r="G25" s="703"/>
      <c r="H25" s="703"/>
      <c r="I25" s="703"/>
      <c r="J25" s="703"/>
      <c r="K25" s="703"/>
      <c r="L25" s="703"/>
      <c r="M25" s="703"/>
      <c r="N25" s="703"/>
      <c r="O25" s="703"/>
      <c r="P25" s="770"/>
      <c r="Q25" s="690"/>
      <c r="R25" s="626"/>
      <c r="S25" s="626"/>
      <c r="T25" s="626"/>
      <c r="U25" s="626"/>
      <c r="V25" s="626"/>
      <c r="W25" s="626"/>
      <c r="X25" s="626"/>
      <c r="Y25" s="626"/>
      <c r="Z25" s="626"/>
      <c r="AA25" s="626"/>
      <c r="AB25" s="626"/>
      <c r="AC25" s="626"/>
      <c r="AD25" s="657"/>
      <c r="AE25" s="657"/>
      <c r="AF25" s="657"/>
      <c r="AG25" s="657"/>
      <c r="AH25" s="657"/>
      <c r="AI25" s="657"/>
      <c r="AJ25" s="626"/>
      <c r="AK25" s="626"/>
      <c r="AL25" s="626"/>
      <c r="AM25" s="626"/>
      <c r="AN25" s="626"/>
      <c r="AO25" s="626"/>
      <c r="AP25" s="784"/>
      <c r="AQ25" s="785"/>
      <c r="AR25" s="785"/>
      <c r="AS25" s="785"/>
      <c r="AT25" s="785"/>
      <c r="AU25" s="785"/>
      <c r="AV25" s="785"/>
      <c r="AW25" s="785"/>
      <c r="AX25" s="785"/>
      <c r="AY25" s="785"/>
      <c r="AZ25" s="785"/>
      <c r="BA25" s="785"/>
      <c r="BB25" s="785"/>
      <c r="BC25" s="657"/>
      <c r="BD25" s="657"/>
      <c r="BE25" s="657"/>
      <c r="BF25" s="657"/>
      <c r="BG25" s="657"/>
      <c r="BH25" s="657"/>
      <c r="BI25" s="626"/>
      <c r="BJ25" s="626"/>
      <c r="BK25" s="626"/>
      <c r="BL25" s="626"/>
      <c r="BM25" s="626"/>
      <c r="BN25" s="660"/>
      <c r="BO25" s="784"/>
      <c r="BP25" s="785"/>
      <c r="BQ25" s="785"/>
      <c r="BR25" s="785"/>
      <c r="BS25" s="785"/>
      <c r="BT25" s="785"/>
      <c r="BU25" s="785"/>
      <c r="BV25" s="785"/>
      <c r="BW25" s="785"/>
      <c r="BX25" s="785"/>
      <c r="BY25" s="785"/>
      <c r="BZ25" s="785"/>
      <c r="CA25" s="785"/>
      <c r="CB25" s="657"/>
      <c r="CC25" s="657"/>
      <c r="CD25" s="657"/>
      <c r="CE25" s="657"/>
      <c r="CF25" s="657"/>
      <c r="CG25" s="657"/>
      <c r="CH25" s="626"/>
      <c r="CI25" s="626"/>
      <c r="CJ25" s="626"/>
      <c r="CK25" s="626"/>
      <c r="CL25" s="626"/>
      <c r="CM25" s="660"/>
      <c r="CN25" s="625"/>
      <c r="CO25" s="626"/>
      <c r="CP25" s="626"/>
      <c r="CQ25" s="626"/>
      <c r="CR25" s="626"/>
      <c r="CS25" s="626"/>
      <c r="CT25" s="626"/>
      <c r="CU25" s="626"/>
      <c r="CV25" s="626"/>
      <c r="CW25" s="626"/>
      <c r="CX25" s="626"/>
      <c r="CY25" s="626"/>
      <c r="CZ25" s="626"/>
      <c r="DA25" s="626"/>
      <c r="DB25" s="626"/>
      <c r="DC25" s="626"/>
      <c r="DD25" s="626"/>
      <c r="DE25" s="626"/>
      <c r="DF25" s="626"/>
      <c r="DG25" s="626"/>
      <c r="DH25" s="626"/>
      <c r="DI25" s="626"/>
      <c r="DJ25" s="626"/>
      <c r="DK25" s="626"/>
      <c r="DL25" s="734"/>
    </row>
    <row r="26" spans="1:117" ht="17.25" customHeight="1">
      <c r="A26" s="630"/>
      <c r="B26" s="703"/>
      <c r="C26" s="703"/>
      <c r="D26" s="703"/>
      <c r="E26" s="703"/>
      <c r="F26" s="703"/>
      <c r="G26" s="703"/>
      <c r="H26" s="703"/>
      <c r="I26" s="703"/>
      <c r="J26" s="703"/>
      <c r="K26" s="703"/>
      <c r="L26" s="703"/>
      <c r="M26" s="703"/>
      <c r="N26" s="703"/>
      <c r="O26" s="703"/>
      <c r="P26" s="703"/>
      <c r="Q26" s="710" t="s">
        <v>438</v>
      </c>
      <c r="R26" s="711"/>
      <c r="S26" s="711"/>
      <c r="T26" s="711"/>
      <c r="U26" s="711"/>
      <c r="V26" s="711"/>
      <c r="W26" s="711"/>
      <c r="X26" s="711"/>
      <c r="Y26" s="711"/>
      <c r="Z26" s="711"/>
      <c r="AA26" s="711"/>
      <c r="AB26" s="711"/>
      <c r="AC26" s="711"/>
      <c r="AD26" s="711"/>
      <c r="AE26" s="711"/>
      <c r="AF26" s="711"/>
      <c r="AG26" s="711"/>
      <c r="AH26" s="711"/>
      <c r="AI26" s="711"/>
      <c r="AJ26" s="711"/>
      <c r="AK26" s="711"/>
      <c r="AL26" s="711"/>
      <c r="AM26" s="711"/>
      <c r="AN26" s="711"/>
      <c r="AO26" s="712"/>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6"/>
    </row>
    <row r="27" spans="1:117" ht="17.25" customHeight="1">
      <c r="A27" s="630"/>
      <c r="B27" s="703"/>
      <c r="C27" s="703"/>
      <c r="D27" s="703"/>
      <c r="E27" s="703"/>
      <c r="F27" s="703"/>
      <c r="G27" s="703"/>
      <c r="H27" s="703"/>
      <c r="I27" s="703"/>
      <c r="J27" s="703"/>
      <c r="K27" s="703"/>
      <c r="L27" s="703"/>
      <c r="M27" s="703"/>
      <c r="N27" s="703"/>
      <c r="O27" s="703"/>
      <c r="P27" s="703"/>
      <c r="Q27" s="713"/>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5"/>
      <c r="BK27" s="88"/>
      <c r="DL27" s="87"/>
    </row>
    <row r="28" spans="1:117" ht="17.25" customHeight="1">
      <c r="A28" s="630"/>
      <c r="B28" s="703"/>
      <c r="C28" s="703"/>
      <c r="D28" s="703"/>
      <c r="E28" s="703"/>
      <c r="F28" s="703"/>
      <c r="G28" s="703"/>
      <c r="H28" s="703"/>
      <c r="I28" s="703"/>
      <c r="J28" s="703"/>
      <c r="K28" s="703"/>
      <c r="L28" s="703"/>
      <c r="M28" s="703"/>
      <c r="N28" s="703"/>
      <c r="O28" s="703"/>
      <c r="P28" s="703"/>
      <c r="Q28" s="688" t="s">
        <v>439</v>
      </c>
      <c r="R28" s="689"/>
      <c r="S28" s="689"/>
      <c r="T28" s="689"/>
      <c r="U28" s="689"/>
      <c r="V28" s="689"/>
      <c r="W28" s="689"/>
      <c r="X28" s="689"/>
      <c r="Y28" s="689"/>
      <c r="Z28" s="689"/>
      <c r="AA28" s="689"/>
      <c r="AB28" s="689"/>
      <c r="AC28" s="689"/>
      <c r="AD28" s="763"/>
      <c r="AE28" s="763"/>
      <c r="AF28" s="763"/>
      <c r="AG28" s="763"/>
      <c r="AH28" s="763"/>
      <c r="AI28" s="763"/>
      <c r="AJ28" s="689" t="s">
        <v>434</v>
      </c>
      <c r="AK28" s="689"/>
      <c r="AL28" s="689"/>
      <c r="AM28" s="689"/>
      <c r="AN28" s="689"/>
      <c r="AO28" s="689"/>
      <c r="AP28" s="661" t="s">
        <v>440</v>
      </c>
      <c r="AQ28" s="658"/>
      <c r="AR28" s="658"/>
      <c r="AS28" s="658"/>
      <c r="AT28" s="658"/>
      <c r="AU28" s="658"/>
      <c r="AV28" s="658"/>
      <c r="AW28" s="658"/>
      <c r="AX28" s="658"/>
      <c r="AY28" s="658"/>
      <c r="AZ28" s="658"/>
      <c r="BA28" s="658"/>
      <c r="BB28" s="658"/>
      <c r="BC28" s="656"/>
      <c r="BD28" s="656"/>
      <c r="BE28" s="656"/>
      <c r="BF28" s="656"/>
      <c r="BG28" s="656"/>
      <c r="BH28" s="656"/>
      <c r="BI28" s="658" t="s">
        <v>434</v>
      </c>
      <c r="BJ28" s="658"/>
      <c r="BK28" s="658"/>
      <c r="BL28" s="658"/>
      <c r="BM28" s="658"/>
      <c r="BN28" s="659"/>
      <c r="BO28" s="661" t="s">
        <v>441</v>
      </c>
      <c r="BP28" s="658"/>
      <c r="BQ28" s="658"/>
      <c r="BR28" s="658"/>
      <c r="BS28" s="658"/>
      <c r="BT28" s="658"/>
      <c r="BU28" s="658"/>
      <c r="BV28" s="658"/>
      <c r="BW28" s="658"/>
      <c r="BX28" s="658"/>
      <c r="BY28" s="658"/>
      <c r="BZ28" s="658"/>
      <c r="CA28" s="658"/>
      <c r="CB28" s="656"/>
      <c r="CC28" s="656"/>
      <c r="CD28" s="656"/>
      <c r="CE28" s="656"/>
      <c r="CF28" s="656"/>
      <c r="CG28" s="656"/>
      <c r="CH28" s="658" t="s">
        <v>434</v>
      </c>
      <c r="CI28" s="658"/>
      <c r="CJ28" s="658"/>
      <c r="CK28" s="658"/>
      <c r="CL28" s="658"/>
      <c r="CM28" s="659"/>
      <c r="CN28" s="691" t="s">
        <v>442</v>
      </c>
      <c r="CO28" s="658"/>
      <c r="CP28" s="658"/>
      <c r="CQ28" s="658"/>
      <c r="CR28" s="658"/>
      <c r="CS28" s="658"/>
      <c r="CT28" s="658"/>
      <c r="CU28" s="658"/>
      <c r="CV28" s="658"/>
      <c r="CW28" s="658"/>
      <c r="CX28" s="658"/>
      <c r="CY28" s="658"/>
      <c r="CZ28" s="658"/>
      <c r="DA28" s="656"/>
      <c r="DB28" s="656"/>
      <c r="DC28" s="656"/>
      <c r="DD28" s="656"/>
      <c r="DE28" s="656"/>
      <c r="DF28" s="656"/>
      <c r="DG28" s="658" t="s">
        <v>434</v>
      </c>
      <c r="DH28" s="658"/>
      <c r="DI28" s="658"/>
      <c r="DJ28" s="658"/>
      <c r="DK28" s="658"/>
      <c r="DL28" s="733"/>
    </row>
    <row r="29" spans="1:117" ht="17.25" customHeight="1" thickBot="1">
      <c r="A29" s="630"/>
      <c r="B29" s="703"/>
      <c r="C29" s="703"/>
      <c r="D29" s="703"/>
      <c r="E29" s="703"/>
      <c r="F29" s="703"/>
      <c r="G29" s="703"/>
      <c r="H29" s="703"/>
      <c r="I29" s="703"/>
      <c r="J29" s="703"/>
      <c r="K29" s="703"/>
      <c r="L29" s="703"/>
      <c r="M29" s="703"/>
      <c r="N29" s="703"/>
      <c r="O29" s="703"/>
      <c r="P29" s="703"/>
      <c r="Q29" s="690"/>
      <c r="R29" s="626"/>
      <c r="S29" s="626"/>
      <c r="T29" s="626"/>
      <c r="U29" s="626"/>
      <c r="V29" s="626"/>
      <c r="W29" s="626"/>
      <c r="X29" s="626"/>
      <c r="Y29" s="626"/>
      <c r="Z29" s="626"/>
      <c r="AA29" s="626"/>
      <c r="AB29" s="626"/>
      <c r="AC29" s="626"/>
      <c r="AD29" s="657"/>
      <c r="AE29" s="657"/>
      <c r="AF29" s="657"/>
      <c r="AG29" s="657"/>
      <c r="AH29" s="657"/>
      <c r="AI29" s="657"/>
      <c r="AJ29" s="626"/>
      <c r="AK29" s="626"/>
      <c r="AL29" s="626"/>
      <c r="AM29" s="626"/>
      <c r="AN29" s="626"/>
      <c r="AO29" s="626"/>
      <c r="AP29" s="625"/>
      <c r="AQ29" s="626"/>
      <c r="AR29" s="626"/>
      <c r="AS29" s="626"/>
      <c r="AT29" s="626"/>
      <c r="AU29" s="626"/>
      <c r="AV29" s="626"/>
      <c r="AW29" s="626"/>
      <c r="AX29" s="626"/>
      <c r="AY29" s="626"/>
      <c r="AZ29" s="626"/>
      <c r="BA29" s="626"/>
      <c r="BB29" s="626"/>
      <c r="BC29" s="657"/>
      <c r="BD29" s="657"/>
      <c r="BE29" s="657"/>
      <c r="BF29" s="657"/>
      <c r="BG29" s="657"/>
      <c r="BH29" s="657"/>
      <c r="BI29" s="626"/>
      <c r="BJ29" s="626"/>
      <c r="BK29" s="626"/>
      <c r="BL29" s="626"/>
      <c r="BM29" s="626"/>
      <c r="BN29" s="660"/>
      <c r="BO29" s="625"/>
      <c r="BP29" s="626"/>
      <c r="BQ29" s="626"/>
      <c r="BR29" s="626"/>
      <c r="BS29" s="626"/>
      <c r="BT29" s="626"/>
      <c r="BU29" s="626"/>
      <c r="BV29" s="626"/>
      <c r="BW29" s="626"/>
      <c r="BX29" s="626"/>
      <c r="BY29" s="626"/>
      <c r="BZ29" s="626"/>
      <c r="CA29" s="626"/>
      <c r="CB29" s="657"/>
      <c r="CC29" s="657"/>
      <c r="CD29" s="657"/>
      <c r="CE29" s="657"/>
      <c r="CF29" s="657"/>
      <c r="CG29" s="657"/>
      <c r="CH29" s="626"/>
      <c r="CI29" s="626"/>
      <c r="CJ29" s="626"/>
      <c r="CK29" s="626"/>
      <c r="CL29" s="626"/>
      <c r="CM29" s="660"/>
      <c r="CN29" s="625"/>
      <c r="CO29" s="626"/>
      <c r="CP29" s="626"/>
      <c r="CQ29" s="626"/>
      <c r="CR29" s="626"/>
      <c r="CS29" s="626"/>
      <c r="CT29" s="626"/>
      <c r="CU29" s="626"/>
      <c r="CV29" s="626"/>
      <c r="CW29" s="626"/>
      <c r="CX29" s="626"/>
      <c r="CY29" s="626"/>
      <c r="CZ29" s="626"/>
      <c r="DA29" s="657"/>
      <c r="DB29" s="657"/>
      <c r="DC29" s="657"/>
      <c r="DD29" s="657"/>
      <c r="DE29" s="657"/>
      <c r="DF29" s="657"/>
      <c r="DG29" s="626"/>
      <c r="DH29" s="626"/>
      <c r="DI29" s="626"/>
      <c r="DJ29" s="626"/>
      <c r="DK29" s="626"/>
      <c r="DL29" s="734"/>
    </row>
    <row r="30" spans="1:117" ht="17.25" customHeight="1">
      <c r="A30" s="630"/>
      <c r="B30" s="703"/>
      <c r="C30" s="703"/>
      <c r="D30" s="703"/>
      <c r="E30" s="703"/>
      <c r="F30" s="703"/>
      <c r="G30" s="703"/>
      <c r="H30" s="703"/>
      <c r="I30" s="703"/>
      <c r="J30" s="703"/>
      <c r="K30" s="703"/>
      <c r="L30" s="703"/>
      <c r="M30" s="703"/>
      <c r="N30" s="703"/>
      <c r="O30" s="703"/>
      <c r="P30" s="703"/>
      <c r="Q30" s="710" t="s">
        <v>443</v>
      </c>
      <c r="R30" s="711"/>
      <c r="S30" s="711"/>
      <c r="T30" s="711"/>
      <c r="U30" s="711"/>
      <c r="V30" s="711"/>
      <c r="W30" s="711"/>
      <c r="X30" s="711"/>
      <c r="Y30" s="711"/>
      <c r="Z30" s="711"/>
      <c r="AA30" s="711"/>
      <c r="AB30" s="711"/>
      <c r="AC30" s="711"/>
      <c r="AD30" s="711"/>
      <c r="AE30" s="711"/>
      <c r="AF30" s="711"/>
      <c r="AG30" s="711"/>
      <c r="AH30" s="711"/>
      <c r="AI30" s="711"/>
      <c r="AJ30" s="711"/>
      <c r="AK30" s="711"/>
      <c r="AL30" s="711"/>
      <c r="AM30" s="711"/>
      <c r="AN30" s="711"/>
      <c r="AO30" s="712"/>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6"/>
    </row>
    <row r="31" spans="1:117" ht="17.25" customHeight="1">
      <c r="A31" s="630"/>
      <c r="B31" s="703"/>
      <c r="C31" s="703"/>
      <c r="D31" s="703"/>
      <c r="E31" s="703"/>
      <c r="F31" s="703"/>
      <c r="G31" s="703"/>
      <c r="H31" s="703"/>
      <c r="I31" s="703"/>
      <c r="J31" s="703"/>
      <c r="K31" s="703"/>
      <c r="L31" s="703"/>
      <c r="M31" s="703"/>
      <c r="N31" s="703"/>
      <c r="O31" s="703"/>
      <c r="P31" s="703"/>
      <c r="Q31" s="713"/>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715"/>
      <c r="DL31" s="87"/>
    </row>
    <row r="32" spans="1:117" ht="17.25" customHeight="1">
      <c r="A32" s="630"/>
      <c r="B32" s="703"/>
      <c r="C32" s="703"/>
      <c r="D32" s="703"/>
      <c r="E32" s="703"/>
      <c r="F32" s="703"/>
      <c r="G32" s="703"/>
      <c r="H32" s="703"/>
      <c r="I32" s="703"/>
      <c r="J32" s="703"/>
      <c r="K32" s="703"/>
      <c r="L32" s="703"/>
      <c r="M32" s="703"/>
      <c r="N32" s="703"/>
      <c r="O32" s="703"/>
      <c r="P32" s="703"/>
      <c r="Q32" s="735" t="s">
        <v>439</v>
      </c>
      <c r="R32" s="658"/>
      <c r="S32" s="658"/>
      <c r="T32" s="658"/>
      <c r="U32" s="658"/>
      <c r="V32" s="658"/>
      <c r="W32" s="658"/>
      <c r="X32" s="658"/>
      <c r="Y32" s="658"/>
      <c r="Z32" s="658"/>
      <c r="AA32" s="658"/>
      <c r="AB32" s="658"/>
      <c r="AC32" s="658"/>
      <c r="AD32" s="656"/>
      <c r="AE32" s="656"/>
      <c r="AF32" s="656"/>
      <c r="AG32" s="656"/>
      <c r="AH32" s="656"/>
      <c r="AI32" s="656"/>
      <c r="AJ32" s="658" t="s">
        <v>434</v>
      </c>
      <c r="AK32" s="658"/>
      <c r="AL32" s="658"/>
      <c r="AM32" s="658"/>
      <c r="AN32" s="658"/>
      <c r="AO32" s="659"/>
      <c r="AP32" s="661" t="s">
        <v>440</v>
      </c>
      <c r="AQ32" s="658"/>
      <c r="AR32" s="658"/>
      <c r="AS32" s="658"/>
      <c r="AT32" s="658"/>
      <c r="AU32" s="658"/>
      <c r="AV32" s="658"/>
      <c r="AW32" s="658"/>
      <c r="AX32" s="658"/>
      <c r="AY32" s="658"/>
      <c r="AZ32" s="658"/>
      <c r="BA32" s="658"/>
      <c r="BB32" s="658"/>
      <c r="BC32" s="656"/>
      <c r="BD32" s="656"/>
      <c r="BE32" s="656"/>
      <c r="BF32" s="656"/>
      <c r="BG32" s="656"/>
      <c r="BH32" s="656"/>
      <c r="BI32" s="658" t="s">
        <v>434</v>
      </c>
      <c r="BJ32" s="658"/>
      <c r="BK32" s="658"/>
      <c r="BL32" s="658"/>
      <c r="BM32" s="658"/>
      <c r="BN32" s="659"/>
      <c r="BO32" s="661" t="s">
        <v>441</v>
      </c>
      <c r="BP32" s="658"/>
      <c r="BQ32" s="658"/>
      <c r="BR32" s="658"/>
      <c r="BS32" s="658"/>
      <c r="BT32" s="658"/>
      <c r="BU32" s="658"/>
      <c r="BV32" s="658"/>
      <c r="BW32" s="658"/>
      <c r="BX32" s="658"/>
      <c r="BY32" s="658"/>
      <c r="BZ32" s="658"/>
      <c r="CA32" s="658"/>
      <c r="CB32" s="656"/>
      <c r="CC32" s="656"/>
      <c r="CD32" s="656"/>
      <c r="CE32" s="656"/>
      <c r="CF32" s="656"/>
      <c r="CG32" s="656"/>
      <c r="CH32" s="658" t="s">
        <v>434</v>
      </c>
      <c r="CI32" s="658"/>
      <c r="CJ32" s="658"/>
      <c r="CK32" s="658"/>
      <c r="CL32" s="658"/>
      <c r="CM32" s="659"/>
      <c r="CN32" s="729" t="s">
        <v>444</v>
      </c>
      <c r="CO32" s="730"/>
      <c r="CP32" s="730"/>
      <c r="CQ32" s="730"/>
      <c r="CR32" s="730"/>
      <c r="CS32" s="730"/>
      <c r="CT32" s="730"/>
      <c r="CU32" s="730"/>
      <c r="CV32" s="730"/>
      <c r="CW32" s="730"/>
      <c r="CX32" s="730"/>
      <c r="CY32" s="730"/>
      <c r="CZ32" s="730"/>
      <c r="DA32" s="656"/>
      <c r="DB32" s="656"/>
      <c r="DC32" s="656"/>
      <c r="DD32" s="656"/>
      <c r="DE32" s="656"/>
      <c r="DF32" s="656"/>
      <c r="DG32" s="658" t="s">
        <v>434</v>
      </c>
      <c r="DH32" s="658"/>
      <c r="DI32" s="658"/>
      <c r="DJ32" s="658"/>
      <c r="DK32" s="658"/>
      <c r="DL32" s="733"/>
    </row>
    <row r="33" spans="1:116" ht="17.25" customHeight="1" thickBot="1">
      <c r="A33" s="630"/>
      <c r="B33" s="703"/>
      <c r="C33" s="703"/>
      <c r="D33" s="703"/>
      <c r="E33" s="703"/>
      <c r="F33" s="703"/>
      <c r="G33" s="703"/>
      <c r="H33" s="703"/>
      <c r="I33" s="703"/>
      <c r="J33" s="703"/>
      <c r="K33" s="703"/>
      <c r="L33" s="703"/>
      <c r="M33" s="703"/>
      <c r="N33" s="703"/>
      <c r="O33" s="703"/>
      <c r="P33" s="703"/>
      <c r="Q33" s="690"/>
      <c r="R33" s="626"/>
      <c r="S33" s="626"/>
      <c r="T33" s="626"/>
      <c r="U33" s="626"/>
      <c r="V33" s="626"/>
      <c r="W33" s="626"/>
      <c r="X33" s="626"/>
      <c r="Y33" s="626"/>
      <c r="Z33" s="626"/>
      <c r="AA33" s="626"/>
      <c r="AB33" s="626"/>
      <c r="AC33" s="626"/>
      <c r="AD33" s="657"/>
      <c r="AE33" s="657"/>
      <c r="AF33" s="657"/>
      <c r="AG33" s="657"/>
      <c r="AH33" s="657"/>
      <c r="AI33" s="657"/>
      <c r="AJ33" s="626"/>
      <c r="AK33" s="626"/>
      <c r="AL33" s="626"/>
      <c r="AM33" s="626"/>
      <c r="AN33" s="626"/>
      <c r="AO33" s="660"/>
      <c r="AP33" s="625"/>
      <c r="AQ33" s="626"/>
      <c r="AR33" s="626"/>
      <c r="AS33" s="626"/>
      <c r="AT33" s="626"/>
      <c r="AU33" s="626"/>
      <c r="AV33" s="626"/>
      <c r="AW33" s="626"/>
      <c r="AX33" s="626"/>
      <c r="AY33" s="626"/>
      <c r="AZ33" s="626"/>
      <c r="BA33" s="626"/>
      <c r="BB33" s="626"/>
      <c r="BC33" s="657"/>
      <c r="BD33" s="657"/>
      <c r="BE33" s="657"/>
      <c r="BF33" s="657"/>
      <c r="BG33" s="657"/>
      <c r="BH33" s="657"/>
      <c r="BI33" s="626"/>
      <c r="BJ33" s="626"/>
      <c r="BK33" s="626"/>
      <c r="BL33" s="626"/>
      <c r="BM33" s="626"/>
      <c r="BN33" s="660"/>
      <c r="BO33" s="625"/>
      <c r="BP33" s="626"/>
      <c r="BQ33" s="626"/>
      <c r="BR33" s="626"/>
      <c r="BS33" s="626"/>
      <c r="BT33" s="626"/>
      <c r="BU33" s="626"/>
      <c r="BV33" s="626"/>
      <c r="BW33" s="626"/>
      <c r="BX33" s="626"/>
      <c r="BY33" s="626"/>
      <c r="BZ33" s="626"/>
      <c r="CA33" s="626"/>
      <c r="CB33" s="657"/>
      <c r="CC33" s="657"/>
      <c r="CD33" s="657"/>
      <c r="CE33" s="657"/>
      <c r="CF33" s="657"/>
      <c r="CG33" s="657"/>
      <c r="CH33" s="626"/>
      <c r="CI33" s="626"/>
      <c r="CJ33" s="626"/>
      <c r="CK33" s="626"/>
      <c r="CL33" s="626"/>
      <c r="CM33" s="660"/>
      <c r="CN33" s="731"/>
      <c r="CO33" s="732"/>
      <c r="CP33" s="732"/>
      <c r="CQ33" s="732"/>
      <c r="CR33" s="732"/>
      <c r="CS33" s="732"/>
      <c r="CT33" s="732"/>
      <c r="CU33" s="732"/>
      <c r="CV33" s="732"/>
      <c r="CW33" s="732"/>
      <c r="CX33" s="732"/>
      <c r="CY33" s="732"/>
      <c r="CZ33" s="732"/>
      <c r="DA33" s="657"/>
      <c r="DB33" s="657"/>
      <c r="DC33" s="657"/>
      <c r="DD33" s="657"/>
      <c r="DE33" s="657"/>
      <c r="DF33" s="657"/>
      <c r="DG33" s="626"/>
      <c r="DH33" s="626"/>
      <c r="DI33" s="626"/>
      <c r="DJ33" s="626"/>
      <c r="DK33" s="626"/>
      <c r="DL33" s="734"/>
    </row>
    <row r="34" spans="1:116" ht="17.25" customHeight="1">
      <c r="A34" s="630"/>
      <c r="B34" s="703"/>
      <c r="C34" s="703"/>
      <c r="D34" s="703"/>
      <c r="E34" s="703"/>
      <c r="F34" s="703"/>
      <c r="G34" s="703"/>
      <c r="H34" s="703"/>
      <c r="I34" s="703"/>
      <c r="J34" s="703"/>
      <c r="K34" s="703"/>
      <c r="L34" s="703"/>
      <c r="M34" s="703"/>
      <c r="N34" s="703"/>
      <c r="O34" s="703"/>
      <c r="P34" s="703"/>
      <c r="Q34" s="710" t="s">
        <v>445</v>
      </c>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2"/>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6"/>
    </row>
    <row r="35" spans="1:116" ht="17.25" customHeight="1">
      <c r="A35" s="630"/>
      <c r="B35" s="703"/>
      <c r="C35" s="703"/>
      <c r="D35" s="703"/>
      <c r="E35" s="703"/>
      <c r="F35" s="703"/>
      <c r="G35" s="703"/>
      <c r="H35" s="703"/>
      <c r="I35" s="703"/>
      <c r="J35" s="703"/>
      <c r="K35" s="703"/>
      <c r="L35" s="703"/>
      <c r="M35" s="703"/>
      <c r="N35" s="703"/>
      <c r="O35" s="703"/>
      <c r="P35" s="703"/>
      <c r="Q35" s="713"/>
      <c r="R35" s="714"/>
      <c r="S35" s="714"/>
      <c r="T35" s="714"/>
      <c r="U35" s="714"/>
      <c r="V35" s="714"/>
      <c r="W35" s="714"/>
      <c r="X35" s="714"/>
      <c r="Y35" s="714"/>
      <c r="Z35" s="714"/>
      <c r="AA35" s="714"/>
      <c r="AB35" s="714"/>
      <c r="AC35" s="714"/>
      <c r="AD35" s="714"/>
      <c r="AE35" s="714"/>
      <c r="AF35" s="714"/>
      <c r="AG35" s="714"/>
      <c r="AH35" s="714"/>
      <c r="AI35" s="714"/>
      <c r="AJ35" s="714"/>
      <c r="AK35" s="714"/>
      <c r="AL35" s="714"/>
      <c r="AM35" s="714"/>
      <c r="AN35" s="714"/>
      <c r="AO35" s="715"/>
      <c r="DL35" s="87"/>
    </row>
    <row r="36" spans="1:116" ht="17.25" customHeight="1">
      <c r="A36" s="630"/>
      <c r="B36" s="703"/>
      <c r="C36" s="703"/>
      <c r="D36" s="703"/>
      <c r="E36" s="703"/>
      <c r="F36" s="703"/>
      <c r="G36" s="703"/>
      <c r="H36" s="703"/>
      <c r="I36" s="703"/>
      <c r="J36" s="703"/>
      <c r="K36" s="703"/>
      <c r="L36" s="703"/>
      <c r="M36" s="703"/>
      <c r="N36" s="703"/>
      <c r="O36" s="703"/>
      <c r="P36" s="703"/>
      <c r="Q36" s="735" t="s">
        <v>439</v>
      </c>
      <c r="R36" s="658"/>
      <c r="S36" s="658"/>
      <c r="T36" s="658"/>
      <c r="U36" s="658"/>
      <c r="V36" s="658"/>
      <c r="W36" s="658"/>
      <c r="X36" s="658"/>
      <c r="Y36" s="658"/>
      <c r="Z36" s="658"/>
      <c r="AA36" s="658"/>
      <c r="AB36" s="658"/>
      <c r="AC36" s="658"/>
      <c r="AD36" s="656"/>
      <c r="AE36" s="656"/>
      <c r="AF36" s="656"/>
      <c r="AG36" s="656"/>
      <c r="AH36" s="656"/>
      <c r="AI36" s="656"/>
      <c r="AJ36" s="658" t="s">
        <v>434</v>
      </c>
      <c r="AK36" s="658"/>
      <c r="AL36" s="658"/>
      <c r="AM36" s="658"/>
      <c r="AN36" s="658"/>
      <c r="AO36" s="659"/>
      <c r="AP36" s="661" t="s">
        <v>440</v>
      </c>
      <c r="AQ36" s="658"/>
      <c r="AR36" s="658"/>
      <c r="AS36" s="658"/>
      <c r="AT36" s="658"/>
      <c r="AU36" s="658"/>
      <c r="AV36" s="658"/>
      <c r="AW36" s="658"/>
      <c r="AX36" s="658"/>
      <c r="AY36" s="658"/>
      <c r="AZ36" s="658"/>
      <c r="BA36" s="658"/>
      <c r="BB36" s="658"/>
      <c r="BC36" s="656"/>
      <c r="BD36" s="656"/>
      <c r="BE36" s="656"/>
      <c r="BF36" s="656"/>
      <c r="BG36" s="656"/>
      <c r="BH36" s="656"/>
      <c r="BI36" s="658" t="s">
        <v>434</v>
      </c>
      <c r="BJ36" s="658"/>
      <c r="BK36" s="658"/>
      <c r="BL36" s="658"/>
      <c r="BM36" s="658"/>
      <c r="BN36" s="659"/>
      <c r="BO36" s="661" t="s">
        <v>441</v>
      </c>
      <c r="BP36" s="658"/>
      <c r="BQ36" s="658"/>
      <c r="BR36" s="658"/>
      <c r="BS36" s="658"/>
      <c r="BT36" s="658"/>
      <c r="BU36" s="658"/>
      <c r="BV36" s="658"/>
      <c r="BW36" s="658"/>
      <c r="BX36" s="658"/>
      <c r="BY36" s="658"/>
      <c r="BZ36" s="658"/>
      <c r="CA36" s="658"/>
      <c r="CB36" s="656"/>
      <c r="CC36" s="656"/>
      <c r="CD36" s="656"/>
      <c r="CE36" s="656"/>
      <c r="CF36" s="656"/>
      <c r="CG36" s="656"/>
      <c r="CH36" s="658" t="s">
        <v>434</v>
      </c>
      <c r="CI36" s="658"/>
      <c r="CJ36" s="658"/>
      <c r="CK36" s="658"/>
      <c r="CL36" s="658"/>
      <c r="CM36" s="659"/>
      <c r="CN36" s="729" t="s">
        <v>444</v>
      </c>
      <c r="CO36" s="730"/>
      <c r="CP36" s="730"/>
      <c r="CQ36" s="730"/>
      <c r="CR36" s="730"/>
      <c r="CS36" s="730"/>
      <c r="CT36" s="730"/>
      <c r="CU36" s="730"/>
      <c r="CV36" s="730"/>
      <c r="CW36" s="730"/>
      <c r="CX36" s="730"/>
      <c r="CY36" s="730"/>
      <c r="CZ36" s="730"/>
      <c r="DA36" s="656"/>
      <c r="DB36" s="656"/>
      <c r="DC36" s="656"/>
      <c r="DD36" s="656"/>
      <c r="DE36" s="656"/>
      <c r="DF36" s="656"/>
      <c r="DG36" s="658" t="s">
        <v>434</v>
      </c>
      <c r="DH36" s="658"/>
      <c r="DI36" s="658"/>
      <c r="DJ36" s="658"/>
      <c r="DK36" s="658"/>
      <c r="DL36" s="733"/>
    </row>
    <row r="37" spans="1:116" ht="17.25" customHeight="1" thickBot="1">
      <c r="A37" s="775"/>
      <c r="B37" s="776"/>
      <c r="C37" s="776"/>
      <c r="D37" s="776"/>
      <c r="E37" s="776"/>
      <c r="F37" s="776"/>
      <c r="G37" s="776"/>
      <c r="H37" s="776"/>
      <c r="I37" s="776"/>
      <c r="J37" s="776"/>
      <c r="K37" s="776"/>
      <c r="L37" s="776"/>
      <c r="M37" s="776"/>
      <c r="N37" s="776"/>
      <c r="O37" s="776"/>
      <c r="P37" s="776"/>
      <c r="Q37" s="690"/>
      <c r="R37" s="626"/>
      <c r="S37" s="626"/>
      <c r="T37" s="626"/>
      <c r="U37" s="626"/>
      <c r="V37" s="626"/>
      <c r="W37" s="626"/>
      <c r="X37" s="626"/>
      <c r="Y37" s="626"/>
      <c r="Z37" s="626"/>
      <c r="AA37" s="626"/>
      <c r="AB37" s="626"/>
      <c r="AC37" s="626"/>
      <c r="AD37" s="657"/>
      <c r="AE37" s="657"/>
      <c r="AF37" s="657"/>
      <c r="AG37" s="657"/>
      <c r="AH37" s="657"/>
      <c r="AI37" s="657"/>
      <c r="AJ37" s="626"/>
      <c r="AK37" s="626"/>
      <c r="AL37" s="626"/>
      <c r="AM37" s="626"/>
      <c r="AN37" s="626"/>
      <c r="AO37" s="660"/>
      <c r="AP37" s="625"/>
      <c r="AQ37" s="626"/>
      <c r="AR37" s="626"/>
      <c r="AS37" s="626"/>
      <c r="AT37" s="626"/>
      <c r="AU37" s="626"/>
      <c r="AV37" s="626"/>
      <c r="AW37" s="626"/>
      <c r="AX37" s="626"/>
      <c r="AY37" s="626"/>
      <c r="AZ37" s="626"/>
      <c r="BA37" s="626"/>
      <c r="BB37" s="626"/>
      <c r="BC37" s="657"/>
      <c r="BD37" s="657"/>
      <c r="BE37" s="657"/>
      <c r="BF37" s="657"/>
      <c r="BG37" s="657"/>
      <c r="BH37" s="657"/>
      <c r="BI37" s="626"/>
      <c r="BJ37" s="626"/>
      <c r="BK37" s="626"/>
      <c r="BL37" s="626"/>
      <c r="BM37" s="626"/>
      <c r="BN37" s="660"/>
      <c r="BO37" s="625"/>
      <c r="BP37" s="626"/>
      <c r="BQ37" s="626"/>
      <c r="BR37" s="626"/>
      <c r="BS37" s="626"/>
      <c r="BT37" s="626"/>
      <c r="BU37" s="626"/>
      <c r="BV37" s="626"/>
      <c r="BW37" s="626"/>
      <c r="BX37" s="626"/>
      <c r="BY37" s="626"/>
      <c r="BZ37" s="626"/>
      <c r="CA37" s="626"/>
      <c r="CB37" s="657"/>
      <c r="CC37" s="657"/>
      <c r="CD37" s="657"/>
      <c r="CE37" s="657"/>
      <c r="CF37" s="657"/>
      <c r="CG37" s="657"/>
      <c r="CH37" s="626"/>
      <c r="CI37" s="626"/>
      <c r="CJ37" s="626"/>
      <c r="CK37" s="626"/>
      <c r="CL37" s="626"/>
      <c r="CM37" s="660"/>
      <c r="CN37" s="731"/>
      <c r="CO37" s="732"/>
      <c r="CP37" s="732"/>
      <c r="CQ37" s="732"/>
      <c r="CR37" s="732"/>
      <c r="CS37" s="732"/>
      <c r="CT37" s="732"/>
      <c r="CU37" s="732"/>
      <c r="CV37" s="732"/>
      <c r="CW37" s="732"/>
      <c r="CX37" s="732"/>
      <c r="CY37" s="732"/>
      <c r="CZ37" s="732"/>
      <c r="DA37" s="657"/>
      <c r="DB37" s="657"/>
      <c r="DC37" s="657"/>
      <c r="DD37" s="657"/>
      <c r="DE37" s="657"/>
      <c r="DF37" s="657"/>
      <c r="DG37" s="626"/>
      <c r="DH37" s="626"/>
      <c r="DI37" s="626"/>
      <c r="DJ37" s="626"/>
      <c r="DK37" s="626"/>
      <c r="DL37" s="734"/>
    </row>
    <row r="38" spans="1:116" ht="17.25" customHeight="1">
      <c r="Q38" s="72">
        <v>1</v>
      </c>
    </row>
    <row r="39" spans="1:116" ht="17.25" customHeight="1" thickBot="1">
      <c r="A39" s="77" t="s">
        <v>446</v>
      </c>
    </row>
    <row r="40" spans="1:116" ht="17.25" customHeight="1">
      <c r="A40" s="693" t="s">
        <v>447</v>
      </c>
      <c r="B40" s="694"/>
      <c r="C40" s="694"/>
      <c r="D40" s="694"/>
      <c r="E40" s="694"/>
      <c r="F40" s="694"/>
      <c r="G40" s="694"/>
      <c r="H40" s="694"/>
      <c r="I40" s="694"/>
      <c r="J40" s="694"/>
      <c r="K40" s="694"/>
      <c r="L40" s="694"/>
      <c r="M40" s="694"/>
      <c r="N40" s="694"/>
      <c r="O40" s="694"/>
      <c r="P40" s="695"/>
      <c r="Q40" s="736" t="s">
        <v>448</v>
      </c>
      <c r="R40" s="737"/>
      <c r="S40" s="737"/>
      <c r="T40" s="737"/>
      <c r="U40" s="737"/>
      <c r="V40" s="737"/>
      <c r="W40" s="737"/>
      <c r="X40" s="737"/>
      <c r="Y40" s="737"/>
      <c r="Z40" s="89"/>
      <c r="AA40" s="671" t="str">
        <f>IF('申請書・総括票（共通）'!E19=0,"自動で入力されます",'申請書・総括票（共通）'!E19)</f>
        <v>自動で入力されます</v>
      </c>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738" t="s">
        <v>449</v>
      </c>
      <c r="BL40" s="694"/>
      <c r="BM40" s="694"/>
      <c r="BN40" s="694"/>
      <c r="BO40" s="694"/>
      <c r="BP40" s="694"/>
      <c r="BQ40" s="694"/>
      <c r="BR40" s="694"/>
      <c r="BS40" s="694"/>
      <c r="BT40" s="695"/>
      <c r="BU40" s="670" t="str">
        <f>IF('申請書・総括票（共通）'!C22=0,"自動で入力されます",'申請書・総括票（共通）'!C22)</f>
        <v>自動で入力されます</v>
      </c>
      <c r="BV40" s="671"/>
      <c r="BW40" s="671"/>
      <c r="BX40" s="671"/>
      <c r="BY40" s="671"/>
      <c r="BZ40" s="671"/>
      <c r="CA40" s="671"/>
      <c r="CB40" s="671"/>
      <c r="CC40" s="671"/>
      <c r="CD40" s="671"/>
      <c r="CE40" s="671"/>
      <c r="CF40" s="671"/>
      <c r="CG40" s="671"/>
      <c r="CH40" s="671"/>
      <c r="CI40" s="671"/>
      <c r="CJ40" s="671"/>
      <c r="CK40" s="671"/>
      <c r="CL40" s="671"/>
      <c r="CM40" s="671"/>
      <c r="CN40" s="671"/>
      <c r="CO40" s="671"/>
      <c r="CP40" s="671"/>
      <c r="CQ40" s="671"/>
      <c r="CR40" s="671"/>
      <c r="CS40" s="671"/>
      <c r="CT40" s="671"/>
      <c r="CU40" s="672"/>
      <c r="CV40" s="724" t="s">
        <v>346</v>
      </c>
      <c r="CW40" s="711"/>
      <c r="CX40" s="711"/>
      <c r="CY40" s="711"/>
      <c r="CZ40" s="712"/>
      <c r="DA40" s="679" t="str">
        <f>IF('申請書・総括票（共通）'!I21=0,"自動で入力されます",'申請書・総括票（共通）'!I21)</f>
        <v>自動で入力されます</v>
      </c>
      <c r="DB40" s="680"/>
      <c r="DC40" s="680"/>
      <c r="DD40" s="680"/>
      <c r="DE40" s="680"/>
      <c r="DF40" s="680"/>
      <c r="DG40" s="680"/>
      <c r="DH40" s="680"/>
      <c r="DI40" s="680"/>
      <c r="DJ40" s="680"/>
      <c r="DK40" s="680"/>
      <c r="DL40" s="681"/>
    </row>
    <row r="41" spans="1:116" ht="17.25" customHeight="1">
      <c r="A41" s="696"/>
      <c r="B41" s="640"/>
      <c r="C41" s="640"/>
      <c r="D41" s="640"/>
      <c r="E41" s="640"/>
      <c r="F41" s="640"/>
      <c r="G41" s="640"/>
      <c r="H41" s="640"/>
      <c r="I41" s="640"/>
      <c r="J41" s="640"/>
      <c r="K41" s="640"/>
      <c r="L41" s="640"/>
      <c r="M41" s="640"/>
      <c r="N41" s="640"/>
      <c r="O41" s="640"/>
      <c r="P41" s="697"/>
      <c r="Q41" s="673" t="str">
        <f>IF('申請書・総括票（共通）'!C20=0,"自動で入力されます",'申請書・総括票（共通）'!C20)</f>
        <v>自動で入力されます</v>
      </c>
      <c r="R41" s="674"/>
      <c r="S41" s="674"/>
      <c r="T41" s="674"/>
      <c r="U41" s="674"/>
      <c r="V41" s="674"/>
      <c r="W41" s="674"/>
      <c r="X41" s="674"/>
      <c r="Y41" s="674"/>
      <c r="Z41" s="674"/>
      <c r="AA41" s="674"/>
      <c r="AB41" s="674"/>
      <c r="AC41" s="674"/>
      <c r="AD41" s="674"/>
      <c r="AE41" s="674"/>
      <c r="AF41" s="674"/>
      <c r="AG41" s="674"/>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739"/>
      <c r="BL41" s="640"/>
      <c r="BM41" s="640"/>
      <c r="BN41" s="640"/>
      <c r="BO41" s="640"/>
      <c r="BP41" s="640"/>
      <c r="BQ41" s="640"/>
      <c r="BR41" s="640"/>
      <c r="BS41" s="640"/>
      <c r="BT41" s="697"/>
      <c r="BU41" s="673"/>
      <c r="BV41" s="674"/>
      <c r="BW41" s="674"/>
      <c r="BX41" s="674"/>
      <c r="BY41" s="674"/>
      <c r="BZ41" s="674"/>
      <c r="CA41" s="674"/>
      <c r="CB41" s="674"/>
      <c r="CC41" s="674"/>
      <c r="CD41" s="674"/>
      <c r="CE41" s="674"/>
      <c r="CF41" s="674"/>
      <c r="CG41" s="674"/>
      <c r="CH41" s="674"/>
      <c r="CI41" s="674"/>
      <c r="CJ41" s="674"/>
      <c r="CK41" s="674"/>
      <c r="CL41" s="674"/>
      <c r="CM41" s="674"/>
      <c r="CN41" s="674"/>
      <c r="CO41" s="674"/>
      <c r="CP41" s="674"/>
      <c r="CQ41" s="674"/>
      <c r="CR41" s="674"/>
      <c r="CS41" s="674"/>
      <c r="CT41" s="674"/>
      <c r="CU41" s="675"/>
      <c r="CV41" s="725"/>
      <c r="CW41" s="726"/>
      <c r="CX41" s="726"/>
      <c r="CY41" s="726"/>
      <c r="CZ41" s="727"/>
      <c r="DA41" s="682"/>
      <c r="DB41" s="683"/>
      <c r="DC41" s="683"/>
      <c r="DD41" s="683"/>
      <c r="DE41" s="683"/>
      <c r="DF41" s="683"/>
      <c r="DG41" s="683"/>
      <c r="DH41" s="683"/>
      <c r="DI41" s="683"/>
      <c r="DJ41" s="683"/>
      <c r="DK41" s="683"/>
      <c r="DL41" s="684"/>
    </row>
    <row r="42" spans="1:116" ht="17.25" customHeight="1">
      <c r="A42" s="696"/>
      <c r="B42" s="640"/>
      <c r="C42" s="640"/>
      <c r="D42" s="640"/>
      <c r="E42" s="640"/>
      <c r="F42" s="640"/>
      <c r="G42" s="640"/>
      <c r="H42" s="640"/>
      <c r="I42" s="640"/>
      <c r="J42" s="640"/>
      <c r="K42" s="640"/>
      <c r="L42" s="640"/>
      <c r="M42" s="640"/>
      <c r="N42" s="640"/>
      <c r="O42" s="640"/>
      <c r="P42" s="697"/>
      <c r="Q42" s="673"/>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739"/>
      <c r="BL42" s="640"/>
      <c r="BM42" s="640"/>
      <c r="BN42" s="640"/>
      <c r="BO42" s="640"/>
      <c r="BP42" s="640"/>
      <c r="BQ42" s="640"/>
      <c r="BR42" s="640"/>
      <c r="BS42" s="640"/>
      <c r="BT42" s="697"/>
      <c r="BU42" s="673"/>
      <c r="BV42" s="674"/>
      <c r="BW42" s="674"/>
      <c r="BX42" s="674"/>
      <c r="BY42" s="674"/>
      <c r="BZ42" s="674"/>
      <c r="CA42" s="674"/>
      <c r="CB42" s="674"/>
      <c r="CC42" s="674"/>
      <c r="CD42" s="674"/>
      <c r="CE42" s="674"/>
      <c r="CF42" s="674"/>
      <c r="CG42" s="674"/>
      <c r="CH42" s="674"/>
      <c r="CI42" s="674"/>
      <c r="CJ42" s="674"/>
      <c r="CK42" s="674"/>
      <c r="CL42" s="674"/>
      <c r="CM42" s="674"/>
      <c r="CN42" s="674"/>
      <c r="CO42" s="674"/>
      <c r="CP42" s="674"/>
      <c r="CQ42" s="674"/>
      <c r="CR42" s="674"/>
      <c r="CS42" s="674"/>
      <c r="CT42" s="674"/>
      <c r="CU42" s="675"/>
      <c r="CV42" s="725"/>
      <c r="CW42" s="726"/>
      <c r="CX42" s="726"/>
      <c r="CY42" s="726"/>
      <c r="CZ42" s="727"/>
      <c r="DA42" s="682"/>
      <c r="DB42" s="683"/>
      <c r="DC42" s="683"/>
      <c r="DD42" s="683"/>
      <c r="DE42" s="683"/>
      <c r="DF42" s="683"/>
      <c r="DG42" s="683"/>
      <c r="DH42" s="683"/>
      <c r="DI42" s="683"/>
      <c r="DJ42" s="683"/>
      <c r="DK42" s="683"/>
      <c r="DL42" s="684"/>
    </row>
    <row r="43" spans="1:116" ht="17.25" customHeight="1">
      <c r="A43" s="698"/>
      <c r="B43" s="699"/>
      <c r="C43" s="699"/>
      <c r="D43" s="699"/>
      <c r="E43" s="699"/>
      <c r="F43" s="699"/>
      <c r="G43" s="699"/>
      <c r="H43" s="699"/>
      <c r="I43" s="699"/>
      <c r="J43" s="699"/>
      <c r="K43" s="699"/>
      <c r="L43" s="699"/>
      <c r="M43" s="699"/>
      <c r="N43" s="699"/>
      <c r="O43" s="699"/>
      <c r="P43" s="700"/>
      <c r="Q43" s="335"/>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740"/>
      <c r="BL43" s="699"/>
      <c r="BM43" s="699"/>
      <c r="BN43" s="699"/>
      <c r="BO43" s="699"/>
      <c r="BP43" s="699"/>
      <c r="BQ43" s="699"/>
      <c r="BR43" s="699"/>
      <c r="BS43" s="699"/>
      <c r="BT43" s="700"/>
      <c r="BU43" s="676"/>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8"/>
      <c r="CV43" s="728"/>
      <c r="CW43" s="714"/>
      <c r="CX43" s="714"/>
      <c r="CY43" s="714"/>
      <c r="CZ43" s="715"/>
      <c r="DA43" s="685"/>
      <c r="DB43" s="686"/>
      <c r="DC43" s="686"/>
      <c r="DD43" s="686"/>
      <c r="DE43" s="686"/>
      <c r="DF43" s="686"/>
      <c r="DG43" s="686"/>
      <c r="DH43" s="686"/>
      <c r="DI43" s="686"/>
      <c r="DJ43" s="686"/>
      <c r="DK43" s="686"/>
      <c r="DL43" s="687"/>
    </row>
    <row r="44" spans="1:116" ht="17.25" customHeight="1">
      <c r="A44" s="630" t="s">
        <v>450</v>
      </c>
      <c r="B44" s="611"/>
      <c r="C44" s="611"/>
      <c r="D44" s="611"/>
      <c r="E44" s="611"/>
      <c r="F44" s="611"/>
      <c r="G44" s="611"/>
      <c r="H44" s="611"/>
      <c r="I44" s="611"/>
      <c r="J44" s="611"/>
      <c r="K44" s="611"/>
      <c r="L44" s="611"/>
      <c r="M44" s="611"/>
      <c r="N44" s="611"/>
      <c r="O44" s="611"/>
      <c r="P44" s="611"/>
      <c r="Q44" s="632" t="s">
        <v>422</v>
      </c>
      <c r="R44" s="633"/>
      <c r="S44" s="633"/>
      <c r="T44" s="355" t="s">
        <v>423</v>
      </c>
      <c r="U44" s="620" t="str">
        <f>IF('申請書・総括票（共通）'!D23=0,"自動で入力されます",'申請書・総括票（共通）'!D23)</f>
        <v>自動で入力されます</v>
      </c>
      <c r="V44" s="620"/>
      <c r="W44" s="620"/>
      <c r="X44" s="620"/>
      <c r="Y44" s="620"/>
      <c r="Z44" s="620"/>
      <c r="AA44" s="620"/>
      <c r="AB44" s="620"/>
      <c r="AC44" s="620"/>
      <c r="AD44" s="620"/>
      <c r="AE44" s="620"/>
      <c r="AF44" s="620"/>
      <c r="AG44" s="620"/>
      <c r="AH44" s="620"/>
      <c r="AI44" s="620"/>
      <c r="AJ44" s="620"/>
      <c r="AK44" s="620"/>
      <c r="AL44" s="620"/>
      <c r="AM44" s="620"/>
      <c r="AN44" s="620"/>
      <c r="AO44" s="620"/>
      <c r="AP44" s="620"/>
      <c r="AQ44" s="620"/>
      <c r="AR44" s="355" t="s">
        <v>424</v>
      </c>
      <c r="AS44" s="356"/>
      <c r="AT44" s="356"/>
      <c r="AU44" s="356"/>
      <c r="AV44" s="356"/>
      <c r="AW44" s="356"/>
      <c r="AX44" s="356"/>
      <c r="AY44" s="356"/>
      <c r="AZ44" s="356"/>
      <c r="BA44" s="356"/>
      <c r="BB44" s="356"/>
      <c r="BC44" s="356"/>
      <c r="BD44" s="356"/>
      <c r="BE44" s="356"/>
      <c r="BF44" s="356"/>
      <c r="BG44" s="356"/>
      <c r="BH44" s="356"/>
      <c r="BI44" s="356"/>
      <c r="BJ44" s="356"/>
      <c r="BK44" s="356"/>
      <c r="BL44" s="356"/>
      <c r="BM44" s="629" t="s">
        <v>425</v>
      </c>
      <c r="BN44" s="629"/>
      <c r="BO44" s="629"/>
      <c r="BP44" s="629"/>
      <c r="BQ44" s="629"/>
      <c r="BR44" s="620" t="str">
        <f>IF('申請書・総括票（共通）'!J23=0,"自動で入力されます",'申請書・総括票（共通）'!J23)</f>
        <v>自動で入力されます</v>
      </c>
      <c r="BS44" s="620"/>
      <c r="BT44" s="620"/>
      <c r="BU44" s="620"/>
      <c r="BV44" s="620"/>
      <c r="BW44" s="620"/>
      <c r="BX44" s="620"/>
      <c r="BY44" s="620"/>
      <c r="BZ44" s="620"/>
      <c r="CA44" s="620"/>
      <c r="CB44" s="620"/>
      <c r="CC44" s="620"/>
      <c r="CD44" s="620"/>
      <c r="CE44" s="620"/>
      <c r="CF44" s="620"/>
      <c r="CG44" s="620"/>
      <c r="CH44" s="620"/>
      <c r="CI44" s="620"/>
      <c r="CJ44" s="620"/>
      <c r="CK44" s="620"/>
      <c r="CL44" s="620"/>
      <c r="CM44" s="620"/>
      <c r="CN44" s="620"/>
      <c r="CO44" s="620"/>
      <c r="CP44" s="620"/>
      <c r="CQ44" s="620"/>
      <c r="CR44" s="620"/>
      <c r="CS44" s="620"/>
      <c r="CT44" s="620"/>
      <c r="CU44" s="620"/>
      <c r="CV44" s="620"/>
      <c r="CW44" s="620"/>
      <c r="CX44" s="620"/>
      <c r="CY44" s="620"/>
      <c r="CZ44" s="620"/>
      <c r="DA44" s="620"/>
      <c r="DB44" s="620"/>
      <c r="DC44" s="620"/>
      <c r="DD44" s="620"/>
      <c r="DE44" s="356"/>
      <c r="DF44" s="356"/>
      <c r="DG44" s="356"/>
      <c r="DH44" s="356"/>
      <c r="DI44" s="356"/>
      <c r="DJ44" s="356"/>
      <c r="DK44" s="356"/>
      <c r="DL44" s="357"/>
    </row>
    <row r="45" spans="1:116" ht="17.25" customHeight="1">
      <c r="A45" s="610"/>
      <c r="B45" s="611"/>
      <c r="C45" s="611"/>
      <c r="D45" s="611"/>
      <c r="E45" s="611"/>
      <c r="F45" s="611"/>
      <c r="G45" s="611"/>
      <c r="H45" s="611"/>
      <c r="I45" s="611"/>
      <c r="J45" s="611"/>
      <c r="K45" s="611"/>
      <c r="L45" s="611"/>
      <c r="M45" s="611"/>
      <c r="N45" s="611"/>
      <c r="O45" s="611"/>
      <c r="P45" s="631"/>
      <c r="Q45" s="673" t="str">
        <f>IF('申請書・総括票（共通）'!C24=0,"自動で入力されます",'申請書・総括票（共通）'!C24)</f>
        <v>自動で入力されます</v>
      </c>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c r="BZ45" s="674"/>
      <c r="CA45" s="674"/>
      <c r="CB45" s="674"/>
      <c r="CC45" s="674"/>
      <c r="CD45" s="674"/>
      <c r="CE45" s="674"/>
      <c r="CF45" s="674"/>
      <c r="CG45" s="674"/>
      <c r="CH45" s="674"/>
      <c r="CI45" s="674"/>
      <c r="CJ45" s="674"/>
      <c r="CK45" s="674"/>
      <c r="CL45" s="674"/>
      <c r="CM45" s="674"/>
      <c r="CN45" s="674"/>
      <c r="CO45" s="674"/>
      <c r="CP45" s="674"/>
      <c r="CQ45" s="674"/>
      <c r="CR45" s="674"/>
      <c r="CS45" s="674"/>
      <c r="CT45" s="674"/>
      <c r="CU45" s="674"/>
      <c r="CV45" s="674"/>
      <c r="CW45" s="674"/>
      <c r="CX45" s="674"/>
      <c r="CY45" s="674"/>
      <c r="CZ45" s="674"/>
      <c r="DA45" s="674"/>
      <c r="DB45" s="674"/>
      <c r="DC45" s="674"/>
      <c r="DD45" s="674"/>
      <c r="DE45" s="674"/>
      <c r="DF45" s="674"/>
      <c r="DG45" s="674"/>
      <c r="DH45" s="674"/>
      <c r="DI45" s="674"/>
      <c r="DJ45" s="674"/>
      <c r="DK45" s="674"/>
      <c r="DL45" s="674"/>
    </row>
    <row r="46" spans="1:116" ht="17.25" customHeight="1">
      <c r="A46" s="610"/>
      <c r="B46" s="611"/>
      <c r="C46" s="611"/>
      <c r="D46" s="611"/>
      <c r="E46" s="611"/>
      <c r="F46" s="611"/>
      <c r="G46" s="611"/>
      <c r="H46" s="611"/>
      <c r="I46" s="611"/>
      <c r="J46" s="611"/>
      <c r="K46" s="611"/>
      <c r="L46" s="611"/>
      <c r="M46" s="611"/>
      <c r="N46" s="611"/>
      <c r="O46" s="611"/>
      <c r="P46" s="631"/>
      <c r="Q46" s="673"/>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c r="CD46" s="674"/>
      <c r="CE46" s="674"/>
      <c r="CF46" s="674"/>
      <c r="CG46" s="674"/>
      <c r="CH46" s="674"/>
      <c r="CI46" s="674"/>
      <c r="CJ46" s="674"/>
      <c r="CK46" s="674"/>
      <c r="CL46" s="674"/>
      <c r="CM46" s="674"/>
      <c r="CN46" s="674"/>
      <c r="CO46" s="674"/>
      <c r="CP46" s="674"/>
      <c r="CQ46" s="674"/>
      <c r="CR46" s="674"/>
      <c r="CS46" s="674"/>
      <c r="CT46" s="674"/>
      <c r="CU46" s="674"/>
      <c r="CV46" s="674"/>
      <c r="CW46" s="674"/>
      <c r="CX46" s="674"/>
      <c r="CY46" s="674"/>
      <c r="CZ46" s="674"/>
      <c r="DA46" s="674"/>
      <c r="DB46" s="674"/>
      <c r="DC46" s="674"/>
      <c r="DD46" s="674"/>
      <c r="DE46" s="674"/>
      <c r="DF46" s="674"/>
      <c r="DG46" s="674"/>
      <c r="DH46" s="674"/>
      <c r="DI46" s="674"/>
      <c r="DJ46" s="674"/>
      <c r="DK46" s="674"/>
      <c r="DL46" s="674"/>
    </row>
    <row r="47" spans="1:116" ht="17.25" customHeight="1">
      <c r="A47" s="610"/>
      <c r="B47" s="611"/>
      <c r="C47" s="611"/>
      <c r="D47" s="611"/>
      <c r="E47" s="611"/>
      <c r="F47" s="611"/>
      <c r="G47" s="611"/>
      <c r="H47" s="611"/>
      <c r="I47" s="611"/>
      <c r="J47" s="611"/>
      <c r="K47" s="611"/>
      <c r="L47" s="611"/>
      <c r="M47" s="611"/>
      <c r="N47" s="611"/>
      <c r="O47" s="611"/>
      <c r="P47" s="611"/>
      <c r="Q47" s="676"/>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A47" s="677"/>
      <c r="CB47" s="677"/>
      <c r="CC47" s="677"/>
      <c r="CD47" s="677"/>
      <c r="CE47" s="677"/>
      <c r="CF47" s="677"/>
      <c r="CG47" s="677"/>
      <c r="CH47" s="677"/>
      <c r="CI47" s="677"/>
      <c r="CJ47" s="677"/>
      <c r="CK47" s="677"/>
      <c r="CL47" s="677"/>
      <c r="CM47" s="677"/>
      <c r="CN47" s="677"/>
      <c r="CO47" s="677"/>
      <c r="CP47" s="677"/>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row>
    <row r="48" spans="1:116" ht="17.25" customHeight="1">
      <c r="A48" s="822" t="s">
        <v>451</v>
      </c>
      <c r="B48" s="823"/>
      <c r="C48" s="823"/>
      <c r="D48" s="823"/>
      <c r="E48" s="823"/>
      <c r="F48" s="823"/>
      <c r="G48" s="823"/>
      <c r="H48" s="823"/>
      <c r="I48" s="823"/>
      <c r="J48" s="823"/>
      <c r="K48" s="823"/>
      <c r="L48" s="823"/>
      <c r="M48" s="823"/>
      <c r="N48" s="823"/>
      <c r="O48" s="823"/>
      <c r="P48" s="824"/>
      <c r="Q48" s="662" t="str">
        <f>IF('申請書・総括票（共通）'!L21=0,"自動で入力されます",'申請書・総括票（共通）'!L21)</f>
        <v>自動で入力されます</v>
      </c>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4"/>
      <c r="AS48" s="661" t="s">
        <v>452</v>
      </c>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c r="BX48" s="783"/>
      <c r="BY48" s="783"/>
      <c r="BZ48" s="794"/>
      <c r="CA48" s="634" t="str">
        <f>IF('申請書・総括票（共通）'!C28=0,"自動で入力されます",'申請書・総括票（共通）'!C28)</f>
        <v>自動で入力されます</v>
      </c>
      <c r="CB48" s="635"/>
      <c r="CC48" s="635"/>
      <c r="CD48" s="635"/>
      <c r="CE48" s="635"/>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35"/>
      <c r="DC48" s="635"/>
      <c r="DD48" s="635"/>
      <c r="DE48" s="635"/>
      <c r="DF48" s="635"/>
      <c r="DG48" s="635"/>
      <c r="DH48" s="635"/>
      <c r="DI48" s="635"/>
      <c r="DJ48" s="635"/>
      <c r="DK48" s="635"/>
      <c r="DL48" s="636"/>
    </row>
    <row r="49" spans="1:116" ht="17.25" customHeight="1" thickBot="1">
      <c r="A49" s="825"/>
      <c r="B49" s="826"/>
      <c r="C49" s="826"/>
      <c r="D49" s="826"/>
      <c r="E49" s="826"/>
      <c r="F49" s="826"/>
      <c r="G49" s="826"/>
      <c r="H49" s="826"/>
      <c r="I49" s="826"/>
      <c r="J49" s="826"/>
      <c r="K49" s="826"/>
      <c r="L49" s="826"/>
      <c r="M49" s="826"/>
      <c r="N49" s="826"/>
      <c r="O49" s="826"/>
      <c r="P49" s="827"/>
      <c r="Q49" s="665"/>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7"/>
      <c r="AS49" s="784"/>
      <c r="AT49" s="785"/>
      <c r="AU49" s="785"/>
      <c r="AV49" s="785"/>
      <c r="AW49" s="785"/>
      <c r="AX49" s="785"/>
      <c r="AY49" s="785"/>
      <c r="AZ49" s="785"/>
      <c r="BA49" s="785"/>
      <c r="BB49" s="785"/>
      <c r="BC49" s="785"/>
      <c r="BD49" s="785"/>
      <c r="BE49" s="785"/>
      <c r="BF49" s="785"/>
      <c r="BG49" s="785"/>
      <c r="BH49" s="785"/>
      <c r="BI49" s="785"/>
      <c r="BJ49" s="785"/>
      <c r="BK49" s="785"/>
      <c r="BL49" s="785"/>
      <c r="BM49" s="785"/>
      <c r="BN49" s="785"/>
      <c r="BO49" s="785"/>
      <c r="BP49" s="785"/>
      <c r="BQ49" s="785"/>
      <c r="BR49" s="785"/>
      <c r="BS49" s="785"/>
      <c r="BT49" s="785"/>
      <c r="BU49" s="785"/>
      <c r="BV49" s="785"/>
      <c r="BW49" s="785"/>
      <c r="BX49" s="785"/>
      <c r="BY49" s="785"/>
      <c r="BZ49" s="828"/>
      <c r="CA49" s="637"/>
      <c r="CB49" s="638"/>
      <c r="CC49" s="638"/>
      <c r="CD49" s="638"/>
      <c r="CE49" s="638"/>
      <c r="CF49" s="638"/>
      <c r="CG49" s="638"/>
      <c r="CH49" s="638"/>
      <c r="CI49" s="638"/>
      <c r="CJ49" s="638"/>
      <c r="CK49" s="638"/>
      <c r="CL49" s="638"/>
      <c r="CM49" s="638"/>
      <c r="CN49" s="638"/>
      <c r="CO49" s="638"/>
      <c r="CP49" s="638"/>
      <c r="CQ49" s="638"/>
      <c r="CR49" s="638"/>
      <c r="CS49" s="638"/>
      <c r="CT49" s="638"/>
      <c r="CU49" s="638"/>
      <c r="CV49" s="638"/>
      <c r="CW49" s="638"/>
      <c r="CX49" s="638"/>
      <c r="CY49" s="638"/>
      <c r="CZ49" s="638"/>
      <c r="DA49" s="638"/>
      <c r="DB49" s="638"/>
      <c r="DC49" s="638"/>
      <c r="DD49" s="638"/>
      <c r="DE49" s="638"/>
      <c r="DF49" s="638"/>
      <c r="DG49" s="638"/>
      <c r="DH49" s="638"/>
      <c r="DI49" s="638"/>
      <c r="DJ49" s="638"/>
      <c r="DK49" s="638"/>
      <c r="DL49" s="639"/>
    </row>
    <row r="50" spans="1:116" ht="17.25" customHeight="1" thickBot="1"/>
    <row r="51" spans="1:116" ht="17.25" customHeight="1">
      <c r="A51" s="644" t="s">
        <v>999</v>
      </c>
      <c r="B51" s="645"/>
      <c r="C51" s="645"/>
      <c r="D51" s="645"/>
      <c r="E51" s="645"/>
      <c r="F51" s="645"/>
      <c r="G51" s="645"/>
      <c r="H51" s="645"/>
      <c r="I51" s="645"/>
      <c r="J51" s="645"/>
      <c r="K51" s="645"/>
      <c r="L51" s="645"/>
      <c r="M51" s="645"/>
      <c r="N51" s="645"/>
      <c r="O51" s="645"/>
      <c r="P51" s="645"/>
      <c r="Q51" s="652" t="s">
        <v>448</v>
      </c>
      <c r="R51" s="653"/>
      <c r="S51" s="653"/>
      <c r="T51" s="653"/>
      <c r="U51" s="653"/>
      <c r="V51" s="653"/>
      <c r="W51" s="653"/>
      <c r="X51" s="653"/>
      <c r="Y51" s="653"/>
      <c r="Z51" s="654" t="str">
        <f>IF('申請書・総括票（共通）'!E32=0,"自動で入力されます",'申請書・総括票（共通）'!E32)</f>
        <v>自動で入力されます</v>
      </c>
      <c r="AA51" s="654"/>
      <c r="AB51" s="654"/>
      <c r="AC51" s="654"/>
      <c r="AD51" s="654"/>
      <c r="AE51" s="654"/>
      <c r="AF51" s="654"/>
      <c r="AG51" s="654"/>
      <c r="AH51" s="654"/>
      <c r="AI51" s="654"/>
      <c r="AJ51" s="654"/>
      <c r="AK51" s="654"/>
      <c r="AL51" s="654"/>
      <c r="AM51" s="654"/>
      <c r="AN51" s="654"/>
      <c r="AO51" s="654"/>
      <c r="AP51" s="654"/>
      <c r="AQ51" s="654"/>
      <c r="AR51" s="654"/>
      <c r="AS51" s="654"/>
      <c r="AT51" s="654"/>
      <c r="AU51" s="654"/>
      <c r="AV51" s="654"/>
      <c r="AW51" s="654"/>
      <c r="AX51" s="654"/>
      <c r="AY51" s="654"/>
      <c r="AZ51" s="654"/>
      <c r="BA51" s="654"/>
      <c r="BB51" s="654"/>
      <c r="BC51" s="654"/>
      <c r="BD51" s="654"/>
      <c r="BE51" s="654"/>
      <c r="BF51" s="654"/>
      <c r="BG51" s="654"/>
      <c r="BH51" s="654"/>
      <c r="BI51" s="654"/>
      <c r="BJ51" s="654"/>
      <c r="BK51" s="654"/>
      <c r="BL51" s="654"/>
      <c r="BM51" s="654"/>
      <c r="BN51" s="654"/>
      <c r="BO51" s="654"/>
      <c r="BP51" s="654"/>
      <c r="BQ51" s="654"/>
      <c r="BR51" s="654"/>
      <c r="BS51" s="654"/>
      <c r="BT51" s="655"/>
      <c r="BU51" s="90" t="s">
        <v>425</v>
      </c>
      <c r="BV51" s="91"/>
      <c r="BW51" s="91"/>
      <c r="BX51" s="91"/>
      <c r="BY51" s="91"/>
      <c r="BZ51" s="92"/>
      <c r="CA51" s="93"/>
      <c r="CB51" s="751" t="str">
        <f>IF('申請書・総括票（共通）'!J32=0,"自動で入力されます",'申請書・総括票（共通）'!J32)</f>
        <v>自動で入力されます</v>
      </c>
      <c r="CC51" s="752"/>
      <c r="CD51" s="752"/>
      <c r="CE51" s="752"/>
      <c r="CF51" s="752"/>
      <c r="CG51" s="752"/>
      <c r="CH51" s="752"/>
      <c r="CI51" s="752"/>
      <c r="CJ51" s="752"/>
      <c r="CK51" s="752"/>
      <c r="CL51" s="752"/>
      <c r="CM51" s="752"/>
      <c r="CN51" s="752"/>
      <c r="CO51" s="752"/>
      <c r="CP51" s="752"/>
      <c r="CQ51" s="752"/>
      <c r="CR51" s="752"/>
      <c r="CS51" s="752"/>
      <c r="CT51" s="752"/>
      <c r="CU51" s="752"/>
      <c r="CV51" s="752"/>
      <c r="CW51" s="752"/>
      <c r="CX51" s="752"/>
      <c r="CY51" s="752"/>
      <c r="CZ51" s="752"/>
      <c r="DA51" s="752"/>
      <c r="DB51" s="752"/>
      <c r="DC51" s="752"/>
      <c r="DD51" s="752"/>
      <c r="DE51" s="752"/>
      <c r="DF51" s="752"/>
      <c r="DG51" s="752"/>
      <c r="DH51" s="752"/>
      <c r="DI51" s="752"/>
      <c r="DJ51" s="752"/>
      <c r="DK51" s="752"/>
      <c r="DL51" s="753"/>
    </row>
    <row r="52" spans="1:116" ht="17.25" customHeight="1">
      <c r="A52" s="646"/>
      <c r="B52" s="647"/>
      <c r="C52" s="647"/>
      <c r="D52" s="647"/>
      <c r="E52" s="647"/>
      <c r="F52" s="647"/>
      <c r="G52" s="647"/>
      <c r="H52" s="647"/>
      <c r="I52" s="647"/>
      <c r="J52" s="647"/>
      <c r="K52" s="647"/>
      <c r="L52" s="647"/>
      <c r="M52" s="647"/>
      <c r="N52" s="647"/>
      <c r="O52" s="647"/>
      <c r="P52" s="648"/>
      <c r="Q52" s="641" t="s">
        <v>453</v>
      </c>
      <c r="R52" s="612"/>
      <c r="S52" s="612"/>
      <c r="T52" s="612"/>
      <c r="U52" s="612"/>
      <c r="V52" s="612"/>
      <c r="W52" s="612"/>
      <c r="X52" s="612"/>
      <c r="Y52" s="612"/>
      <c r="Z52" s="642" t="str">
        <f>IF('申請書・総括票（共通）'!E33=0,"自動で入力されます",'申請書・総括票（共通）'!E33)</f>
        <v>自動で入力されます</v>
      </c>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2"/>
      <c r="BF52" s="642"/>
      <c r="BG52" s="642"/>
      <c r="BH52" s="642"/>
      <c r="BI52" s="642"/>
      <c r="BJ52" s="642"/>
      <c r="BK52" s="642"/>
      <c r="BL52" s="642"/>
      <c r="BM52" s="642"/>
      <c r="BN52" s="642"/>
      <c r="BO52" s="642"/>
      <c r="BP52" s="642"/>
      <c r="BQ52" s="642"/>
      <c r="BR52" s="642"/>
      <c r="BS52" s="642"/>
      <c r="BT52" s="643"/>
      <c r="BU52" s="613" t="s">
        <v>454</v>
      </c>
      <c r="BV52" s="614"/>
      <c r="BW52" s="614"/>
      <c r="BX52" s="614"/>
      <c r="BY52" s="614"/>
      <c r="BZ52" s="614"/>
      <c r="CA52" s="615"/>
      <c r="CB52" s="619" t="str">
        <f>IF('申請書・総括票（共通）'!J33=0,"自動で入力されます",'申請書・総括票（共通）'!J33)</f>
        <v>自動で入力されます</v>
      </c>
      <c r="CC52" s="620"/>
      <c r="CD52" s="620"/>
      <c r="CE52" s="620"/>
      <c r="CF52" s="620"/>
      <c r="CG52" s="620"/>
      <c r="CH52" s="620"/>
      <c r="CI52" s="620"/>
      <c r="CJ52" s="620"/>
      <c r="CK52" s="620"/>
      <c r="CL52" s="620"/>
      <c r="CM52" s="620"/>
      <c r="CN52" s="620"/>
      <c r="CO52" s="620"/>
      <c r="CP52" s="620"/>
      <c r="CQ52" s="620"/>
      <c r="CR52" s="620"/>
      <c r="CS52" s="620"/>
      <c r="CT52" s="620"/>
      <c r="CU52" s="620"/>
      <c r="CV52" s="620"/>
      <c r="CW52" s="620"/>
      <c r="CX52" s="620"/>
      <c r="CY52" s="620"/>
      <c r="CZ52" s="620"/>
      <c r="DA52" s="620"/>
      <c r="DB52" s="620"/>
      <c r="DC52" s="620"/>
      <c r="DD52" s="620"/>
      <c r="DE52" s="620"/>
      <c r="DF52" s="620"/>
      <c r="DG52" s="620"/>
      <c r="DH52" s="620"/>
      <c r="DI52" s="620"/>
      <c r="DJ52" s="620"/>
      <c r="DK52" s="620"/>
      <c r="DL52" s="621"/>
    </row>
    <row r="53" spans="1:116" ht="17.25" customHeight="1" thickBot="1">
      <c r="A53" s="649"/>
      <c r="B53" s="650"/>
      <c r="C53" s="650"/>
      <c r="D53" s="650"/>
      <c r="E53" s="650"/>
      <c r="F53" s="650"/>
      <c r="G53" s="650"/>
      <c r="H53" s="650"/>
      <c r="I53" s="650"/>
      <c r="J53" s="650"/>
      <c r="K53" s="650"/>
      <c r="L53" s="650"/>
      <c r="M53" s="650"/>
      <c r="N53" s="650"/>
      <c r="O53" s="650"/>
      <c r="P53" s="651"/>
      <c r="Q53" s="625" t="s">
        <v>376</v>
      </c>
      <c r="R53" s="626"/>
      <c r="S53" s="626"/>
      <c r="T53" s="626"/>
      <c r="U53" s="626"/>
      <c r="V53" s="626"/>
      <c r="W53" s="626"/>
      <c r="X53" s="626"/>
      <c r="Y53" s="626"/>
      <c r="Z53" s="627" t="str">
        <f>IF('申請書・総括票（共通）'!E34=0,"自動で入力されます",'申請書・総括票（共通）'!E34)</f>
        <v>自動で入力されます</v>
      </c>
      <c r="AA53" s="627"/>
      <c r="AB53" s="627"/>
      <c r="AC53" s="627"/>
      <c r="AD53" s="627"/>
      <c r="AE53" s="627"/>
      <c r="AF53" s="627"/>
      <c r="AG53" s="627"/>
      <c r="AH53" s="627"/>
      <c r="AI53" s="627"/>
      <c r="AJ53" s="627"/>
      <c r="AK53" s="627"/>
      <c r="AL53" s="627"/>
      <c r="AM53" s="627"/>
      <c r="AN53" s="627"/>
      <c r="AO53" s="627"/>
      <c r="AP53" s="627"/>
      <c r="AQ53" s="627"/>
      <c r="AR53" s="627"/>
      <c r="AS53" s="627"/>
      <c r="AT53" s="627"/>
      <c r="AU53" s="627"/>
      <c r="AV53" s="627"/>
      <c r="AW53" s="627"/>
      <c r="AX53" s="627"/>
      <c r="AY53" s="627"/>
      <c r="AZ53" s="627"/>
      <c r="BA53" s="627"/>
      <c r="BB53" s="627"/>
      <c r="BC53" s="627"/>
      <c r="BD53" s="627"/>
      <c r="BE53" s="627"/>
      <c r="BF53" s="627"/>
      <c r="BG53" s="627"/>
      <c r="BH53" s="627"/>
      <c r="BI53" s="627"/>
      <c r="BJ53" s="627"/>
      <c r="BK53" s="627"/>
      <c r="BL53" s="627"/>
      <c r="BM53" s="627"/>
      <c r="BN53" s="627"/>
      <c r="BO53" s="627"/>
      <c r="BP53" s="627"/>
      <c r="BQ53" s="627"/>
      <c r="BR53" s="627"/>
      <c r="BS53" s="627"/>
      <c r="BT53" s="628"/>
      <c r="BU53" s="616"/>
      <c r="BV53" s="617"/>
      <c r="BW53" s="617"/>
      <c r="BX53" s="617"/>
      <c r="BY53" s="617"/>
      <c r="BZ53" s="617"/>
      <c r="CA53" s="618"/>
      <c r="CB53" s="622"/>
      <c r="CC53" s="623"/>
      <c r="CD53" s="623"/>
      <c r="CE53" s="623"/>
      <c r="CF53" s="623"/>
      <c r="CG53" s="623"/>
      <c r="CH53" s="623"/>
      <c r="CI53" s="623"/>
      <c r="CJ53" s="623"/>
      <c r="CK53" s="623"/>
      <c r="CL53" s="623"/>
      <c r="CM53" s="623"/>
      <c r="CN53" s="623"/>
      <c r="CO53" s="623"/>
      <c r="CP53" s="623"/>
      <c r="CQ53" s="623"/>
      <c r="CR53" s="623"/>
      <c r="CS53" s="623"/>
      <c r="CT53" s="623"/>
      <c r="CU53" s="623"/>
      <c r="CV53" s="623"/>
      <c r="CW53" s="623"/>
      <c r="CX53" s="623"/>
      <c r="CY53" s="623"/>
      <c r="CZ53" s="623"/>
      <c r="DA53" s="623"/>
      <c r="DB53" s="623"/>
      <c r="DC53" s="623"/>
      <c r="DD53" s="623"/>
      <c r="DE53" s="623"/>
      <c r="DF53" s="623"/>
      <c r="DG53" s="623"/>
      <c r="DH53" s="623"/>
      <c r="DI53" s="623"/>
      <c r="DJ53" s="623"/>
      <c r="DK53" s="623"/>
      <c r="DL53" s="624"/>
    </row>
    <row r="54" spans="1:116" ht="17.25" customHeight="1">
      <c r="A54" s="640" t="s">
        <v>455</v>
      </c>
      <c r="B54" s="640"/>
      <c r="C54" s="640"/>
      <c r="D54" s="640"/>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640"/>
      <c r="AC54" s="640"/>
      <c r="AD54" s="640"/>
      <c r="AE54" s="640"/>
      <c r="AF54" s="640"/>
      <c r="AG54" s="640"/>
      <c r="AH54" s="640"/>
      <c r="AI54" s="640"/>
      <c r="AJ54" s="640"/>
      <c r="AK54" s="640"/>
      <c r="AL54" s="640"/>
      <c r="AM54" s="640"/>
      <c r="AN54" s="640"/>
      <c r="AO54" s="640"/>
      <c r="AP54" s="640"/>
      <c r="AQ54" s="640"/>
      <c r="AR54" s="640"/>
      <c r="AS54" s="640"/>
      <c r="AT54" s="640"/>
      <c r="AU54" s="640"/>
      <c r="AV54" s="640"/>
      <c r="AW54" s="640"/>
      <c r="AX54" s="640"/>
      <c r="AY54" s="640"/>
      <c r="AZ54" s="640"/>
      <c r="BA54" s="640"/>
      <c r="BB54" s="640"/>
      <c r="BC54" s="640"/>
      <c r="BD54" s="640"/>
      <c r="BE54" s="640"/>
      <c r="BF54" s="640"/>
      <c r="BG54" s="640"/>
      <c r="BH54" s="640"/>
      <c r="BI54" s="640"/>
      <c r="BJ54" s="640"/>
      <c r="BK54" s="640"/>
      <c r="BL54" s="640"/>
      <c r="BM54" s="640"/>
      <c r="BN54" s="640"/>
      <c r="BO54" s="640"/>
      <c r="BP54" s="640"/>
      <c r="BQ54" s="640"/>
      <c r="BR54" s="640"/>
      <c r="BS54" s="640"/>
      <c r="BT54" s="640"/>
      <c r="BU54" s="640"/>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c r="DH54" s="640"/>
      <c r="DI54" s="640"/>
      <c r="DJ54" s="640"/>
      <c r="DK54" s="640"/>
      <c r="DL54" s="640"/>
    </row>
    <row r="55" spans="1:116" ht="17.25" customHeight="1">
      <c r="A55" s="640"/>
      <c r="B55" s="640"/>
      <c r="C55" s="640"/>
      <c r="D55" s="640"/>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640"/>
      <c r="AC55" s="640"/>
      <c r="AD55" s="640"/>
      <c r="AE55" s="640"/>
      <c r="AF55" s="640"/>
      <c r="AG55" s="640"/>
      <c r="AH55" s="640"/>
      <c r="AI55" s="640"/>
      <c r="AJ55" s="640"/>
      <c r="AK55" s="640"/>
      <c r="AL55" s="640"/>
      <c r="AM55" s="640"/>
      <c r="AN55" s="640"/>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c r="CU55" s="640"/>
      <c r="CV55" s="640"/>
      <c r="CW55" s="640"/>
      <c r="CX55" s="640"/>
      <c r="CY55" s="640"/>
      <c r="CZ55" s="640"/>
      <c r="DA55" s="640"/>
      <c r="DB55" s="640"/>
      <c r="DC55" s="640"/>
      <c r="DD55" s="640"/>
      <c r="DE55" s="640"/>
      <c r="DF55" s="640"/>
      <c r="DG55" s="640"/>
      <c r="DH55" s="640"/>
      <c r="DI55" s="640"/>
      <c r="DJ55" s="640"/>
      <c r="DK55" s="640"/>
      <c r="DL55" s="640"/>
    </row>
    <row r="56" spans="1:116" ht="17.25" customHeight="1">
      <c r="A56" s="612" t="s">
        <v>456</v>
      </c>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c r="CU56" s="612"/>
      <c r="CV56" s="612"/>
      <c r="CW56" s="612"/>
      <c r="CX56" s="612"/>
      <c r="CY56" s="612"/>
      <c r="CZ56" s="612"/>
      <c r="DA56" s="612"/>
      <c r="DB56" s="612"/>
      <c r="DC56" s="612"/>
      <c r="DD56" s="612"/>
      <c r="DE56" s="612"/>
      <c r="DF56" s="612"/>
      <c r="DG56" s="612"/>
      <c r="DH56" s="612"/>
      <c r="DI56" s="612"/>
      <c r="DJ56" s="612"/>
      <c r="DK56" s="612"/>
      <c r="DL56" s="612"/>
    </row>
    <row r="57" spans="1:116" ht="17.25" customHeight="1">
      <c r="A57" s="774" t="s">
        <v>457</v>
      </c>
      <c r="B57" s="774"/>
      <c r="C57" s="774"/>
      <c r="D57" s="774"/>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74"/>
      <c r="BC57" s="774"/>
      <c r="BD57" s="774"/>
      <c r="BE57" s="774"/>
      <c r="BF57" s="774"/>
      <c r="BG57" s="774"/>
      <c r="BH57" s="774"/>
      <c r="BI57" s="774"/>
      <c r="BJ57" s="774"/>
      <c r="BK57" s="774"/>
      <c r="BL57" s="774"/>
      <c r="BM57" s="774"/>
      <c r="BN57" s="774"/>
      <c r="BO57" s="774"/>
      <c r="BP57" s="774"/>
      <c r="BQ57" s="774"/>
      <c r="BR57" s="774"/>
      <c r="BS57" s="774"/>
      <c r="BT57" s="774"/>
      <c r="BU57" s="774"/>
      <c r="BV57" s="774"/>
      <c r="BW57" s="774"/>
      <c r="BX57" s="774"/>
      <c r="BY57" s="774"/>
      <c r="BZ57" s="774"/>
      <c r="CA57" s="774"/>
      <c r="CB57" s="774"/>
      <c r="CC57" s="774"/>
      <c r="CD57" s="774"/>
      <c r="CE57" s="774"/>
      <c r="CF57" s="774"/>
      <c r="CG57" s="774"/>
      <c r="CH57" s="774"/>
      <c r="CI57" s="774"/>
      <c r="CJ57" s="774"/>
      <c r="CK57" s="774"/>
      <c r="CL57" s="774"/>
      <c r="CM57" s="774"/>
      <c r="CN57" s="774"/>
      <c r="CO57" s="774"/>
      <c r="CP57" s="774"/>
      <c r="CQ57" s="774"/>
      <c r="CR57" s="774"/>
      <c r="CS57" s="774"/>
      <c r="CT57" s="774"/>
      <c r="CU57" s="774"/>
      <c r="CV57" s="774"/>
      <c r="CW57" s="774"/>
      <c r="CX57" s="774"/>
      <c r="CY57" s="774"/>
      <c r="CZ57" s="774"/>
      <c r="DA57" s="774"/>
      <c r="DB57" s="774"/>
      <c r="DC57" s="774"/>
      <c r="DD57" s="774"/>
      <c r="DE57" s="774"/>
      <c r="DF57" s="774"/>
      <c r="DG57" s="774"/>
      <c r="DH57" s="774"/>
      <c r="DI57" s="774"/>
      <c r="DJ57" s="774"/>
      <c r="DK57" s="774"/>
      <c r="DL57" s="774"/>
    </row>
    <row r="58" spans="1:116" ht="17.25" customHeight="1">
      <c r="A58" s="774"/>
      <c r="B58" s="774"/>
      <c r="C58" s="774"/>
      <c r="D58" s="774"/>
      <c r="E58" s="774"/>
      <c r="F58" s="774"/>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c r="AN58" s="774"/>
      <c r="AO58" s="774"/>
      <c r="AP58" s="774"/>
      <c r="AQ58" s="774"/>
      <c r="AR58" s="774"/>
      <c r="AS58" s="774"/>
      <c r="AT58" s="774"/>
      <c r="AU58" s="774"/>
      <c r="AV58" s="774"/>
      <c r="AW58" s="774"/>
      <c r="AX58" s="774"/>
      <c r="AY58" s="774"/>
      <c r="AZ58" s="774"/>
      <c r="BA58" s="774"/>
      <c r="BB58" s="774"/>
      <c r="BC58" s="774"/>
      <c r="BD58" s="774"/>
      <c r="BE58" s="774"/>
      <c r="BF58" s="774"/>
      <c r="BG58" s="774"/>
      <c r="BH58" s="774"/>
      <c r="BI58" s="774"/>
      <c r="BJ58" s="774"/>
      <c r="BK58" s="774"/>
      <c r="BL58" s="774"/>
      <c r="BM58" s="774"/>
      <c r="BN58" s="774"/>
      <c r="BO58" s="774"/>
      <c r="BP58" s="774"/>
      <c r="BQ58" s="774"/>
      <c r="BR58" s="774"/>
      <c r="BS58" s="774"/>
      <c r="BT58" s="774"/>
      <c r="BU58" s="774"/>
      <c r="BV58" s="774"/>
      <c r="BW58" s="774"/>
      <c r="BX58" s="774"/>
      <c r="BY58" s="774"/>
      <c r="BZ58" s="774"/>
      <c r="CA58" s="774"/>
      <c r="CB58" s="774"/>
      <c r="CC58" s="774"/>
      <c r="CD58" s="774"/>
      <c r="CE58" s="774"/>
      <c r="CF58" s="774"/>
      <c r="CG58" s="774"/>
      <c r="CH58" s="774"/>
      <c r="CI58" s="774"/>
      <c r="CJ58" s="774"/>
      <c r="CK58" s="774"/>
      <c r="CL58" s="774"/>
      <c r="CM58" s="774"/>
      <c r="CN58" s="774"/>
      <c r="CO58" s="774"/>
      <c r="CP58" s="774"/>
      <c r="CQ58" s="774"/>
      <c r="CR58" s="774"/>
      <c r="CS58" s="774"/>
      <c r="CT58" s="774"/>
      <c r="CU58" s="774"/>
      <c r="CV58" s="774"/>
      <c r="CW58" s="774"/>
      <c r="CX58" s="774"/>
      <c r="CY58" s="774"/>
      <c r="CZ58" s="774"/>
      <c r="DA58" s="774"/>
      <c r="DB58" s="774"/>
      <c r="DC58" s="774"/>
      <c r="DD58" s="774"/>
      <c r="DE58" s="774"/>
      <c r="DF58" s="774"/>
      <c r="DG58" s="774"/>
      <c r="DH58" s="774"/>
      <c r="DI58" s="774"/>
      <c r="DJ58" s="774"/>
      <c r="DK58" s="774"/>
      <c r="DL58" s="774"/>
    </row>
    <row r="59" spans="1:116" ht="17.25" customHeight="1">
      <c r="A59" s="774"/>
      <c r="B59" s="77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c r="AT59" s="774"/>
      <c r="AU59" s="774"/>
      <c r="AV59" s="774"/>
      <c r="AW59" s="774"/>
      <c r="AX59" s="774"/>
      <c r="AY59" s="774"/>
      <c r="AZ59" s="774"/>
      <c r="BA59" s="774"/>
      <c r="BB59" s="774"/>
      <c r="BC59" s="774"/>
      <c r="BD59" s="774"/>
      <c r="BE59" s="774"/>
      <c r="BF59" s="774"/>
      <c r="BG59" s="774"/>
      <c r="BH59" s="774"/>
      <c r="BI59" s="774"/>
      <c r="BJ59" s="774"/>
      <c r="BK59" s="774"/>
      <c r="BL59" s="774"/>
      <c r="BM59" s="774"/>
      <c r="BN59" s="774"/>
      <c r="BO59" s="774"/>
      <c r="BP59" s="774"/>
      <c r="BQ59" s="774"/>
      <c r="BR59" s="774"/>
      <c r="BS59" s="774"/>
      <c r="BT59" s="774"/>
      <c r="BU59" s="774"/>
      <c r="BV59" s="774"/>
      <c r="BW59" s="774"/>
      <c r="BX59" s="774"/>
      <c r="BY59" s="774"/>
      <c r="BZ59" s="774"/>
      <c r="CA59" s="774"/>
      <c r="CB59" s="774"/>
      <c r="CC59" s="774"/>
      <c r="CD59" s="774"/>
      <c r="CE59" s="774"/>
      <c r="CF59" s="774"/>
      <c r="CG59" s="774"/>
      <c r="CH59" s="774"/>
      <c r="CI59" s="774"/>
      <c r="CJ59" s="774"/>
      <c r="CK59" s="774"/>
      <c r="CL59" s="774"/>
      <c r="CM59" s="774"/>
      <c r="CN59" s="774"/>
      <c r="CO59" s="774"/>
      <c r="CP59" s="774"/>
      <c r="CQ59" s="774"/>
      <c r="CR59" s="774"/>
      <c r="CS59" s="774"/>
      <c r="CT59" s="774"/>
      <c r="CU59" s="774"/>
      <c r="CV59" s="774"/>
      <c r="CW59" s="774"/>
      <c r="CX59" s="774"/>
      <c r="CY59" s="774"/>
      <c r="CZ59" s="774"/>
      <c r="DA59" s="774"/>
      <c r="DB59" s="774"/>
      <c r="DC59" s="774"/>
      <c r="DD59" s="774"/>
      <c r="DE59" s="774"/>
      <c r="DF59" s="774"/>
      <c r="DG59" s="774"/>
      <c r="DH59" s="774"/>
      <c r="DI59" s="774"/>
      <c r="DJ59" s="774"/>
      <c r="DK59" s="774"/>
      <c r="DL59" s="774"/>
    </row>
    <row r="60" spans="1:116" ht="17.25" customHeight="1">
      <c r="A60" s="612" t="s">
        <v>458</v>
      </c>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c r="CU60" s="612"/>
      <c r="CV60" s="612"/>
      <c r="CW60" s="612"/>
      <c r="CX60" s="612"/>
      <c r="CY60" s="612"/>
      <c r="CZ60" s="612"/>
      <c r="DA60" s="612"/>
      <c r="DB60" s="612"/>
      <c r="DC60" s="612"/>
      <c r="DD60" s="612"/>
      <c r="DE60" s="612"/>
      <c r="DF60" s="612"/>
      <c r="DG60" s="612"/>
      <c r="DH60" s="612"/>
      <c r="DI60" s="612"/>
      <c r="DJ60" s="612"/>
      <c r="DK60" s="612"/>
      <c r="DL60" s="612"/>
    </row>
    <row r="61" spans="1:116" ht="17.25" customHeight="1">
      <c r="A61" s="612" t="s">
        <v>459</v>
      </c>
      <c r="B61" s="612"/>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2"/>
      <c r="AP61" s="612"/>
      <c r="AQ61" s="612"/>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2"/>
      <c r="BN61" s="612"/>
      <c r="BO61" s="612"/>
      <c r="BP61" s="612"/>
      <c r="BQ61" s="612"/>
      <c r="BR61" s="612"/>
      <c r="BS61" s="612"/>
      <c r="BT61" s="612"/>
      <c r="BU61" s="612"/>
      <c r="BV61" s="612"/>
      <c r="BW61" s="612"/>
      <c r="BX61" s="612"/>
      <c r="BY61" s="612"/>
      <c r="BZ61" s="612"/>
      <c r="CA61" s="612"/>
      <c r="CB61" s="612"/>
      <c r="CC61" s="612"/>
      <c r="CD61" s="612"/>
      <c r="CE61" s="612"/>
      <c r="CF61" s="612"/>
      <c r="CG61" s="612"/>
      <c r="CH61" s="612"/>
      <c r="CI61" s="612"/>
      <c r="CJ61" s="612"/>
      <c r="CK61" s="612"/>
      <c r="CL61" s="612"/>
      <c r="CM61" s="612"/>
      <c r="CN61" s="612"/>
      <c r="CO61" s="612"/>
      <c r="CP61" s="612"/>
      <c r="CQ61" s="612"/>
      <c r="CR61" s="612"/>
      <c r="CS61" s="612"/>
      <c r="CT61" s="612"/>
      <c r="CU61" s="612"/>
      <c r="CV61" s="612"/>
      <c r="CW61" s="612"/>
      <c r="CX61" s="612"/>
      <c r="CY61" s="612"/>
      <c r="CZ61" s="612"/>
      <c r="DA61" s="612"/>
      <c r="DB61" s="612"/>
      <c r="DC61" s="612"/>
      <c r="DD61" s="612"/>
      <c r="DE61" s="612"/>
      <c r="DF61" s="612"/>
      <c r="DG61" s="612"/>
      <c r="DH61" s="612"/>
      <c r="DI61" s="612"/>
      <c r="DJ61" s="612"/>
      <c r="DK61" s="612"/>
      <c r="DL61" s="612"/>
    </row>
    <row r="63" spans="1:116" ht="17.25" customHeight="1" thickBot="1">
      <c r="A63" s="77" t="s">
        <v>460</v>
      </c>
    </row>
    <row r="64" spans="1:116" ht="17.25" customHeight="1">
      <c r="A64" s="767" t="s">
        <v>461</v>
      </c>
      <c r="B64" s="768"/>
      <c r="C64" s="768"/>
      <c r="D64" s="768"/>
      <c r="E64" s="768"/>
      <c r="F64" s="768"/>
      <c r="G64" s="768"/>
      <c r="H64" s="768"/>
      <c r="I64" s="768"/>
      <c r="J64" s="768"/>
      <c r="K64" s="768"/>
      <c r="L64" s="768"/>
      <c r="M64" s="768"/>
      <c r="N64" s="768"/>
      <c r="O64" s="768"/>
      <c r="P64" s="768"/>
      <c r="Q64" s="768"/>
      <c r="R64" s="768"/>
      <c r="S64" s="768"/>
      <c r="T64" s="768"/>
      <c r="U64" s="768"/>
      <c r="V64" s="768"/>
      <c r="W64" s="768"/>
      <c r="X64" s="768"/>
      <c r="Y64" s="768"/>
      <c r="Z64" s="768"/>
      <c r="AA64" s="768"/>
      <c r="AB64" s="768"/>
      <c r="AC64" s="768"/>
      <c r="AD64" s="768"/>
      <c r="AE64" s="768"/>
      <c r="AF64" s="768"/>
      <c r="AG64" s="768"/>
      <c r="AH64" s="768"/>
      <c r="AI64" s="768"/>
      <c r="AJ64" s="768"/>
      <c r="AK64" s="768"/>
      <c r="AL64" s="768"/>
      <c r="AM64" s="768"/>
      <c r="AN64" s="768"/>
      <c r="AO64" s="768"/>
      <c r="AP64" s="768"/>
      <c r="AQ64" s="768"/>
      <c r="AR64" s="768"/>
      <c r="AS64" s="768"/>
      <c r="AT64" s="768"/>
      <c r="AU64" s="768"/>
      <c r="AV64" s="768"/>
      <c r="AW64" s="768"/>
      <c r="AX64" s="768"/>
      <c r="AY64" s="768"/>
      <c r="AZ64" s="768"/>
      <c r="BA64" s="768"/>
      <c r="BB64" s="768"/>
      <c r="BC64" s="768"/>
      <c r="BD64" s="768"/>
      <c r="BE64" s="768"/>
      <c r="BF64" s="768"/>
      <c r="BG64" s="768"/>
      <c r="BH64" s="768"/>
      <c r="BI64" s="768"/>
      <c r="BJ64" s="768"/>
      <c r="BK64" s="768"/>
      <c r="BL64" s="768"/>
      <c r="BM64" s="768"/>
      <c r="BN64" s="768"/>
      <c r="BO64" s="768"/>
      <c r="BP64" s="768"/>
      <c r="BQ64" s="768"/>
      <c r="BR64" s="768"/>
      <c r="BS64" s="768"/>
      <c r="BT64" s="768"/>
      <c r="BU64" s="768"/>
      <c r="BV64" s="768"/>
      <c r="BW64" s="768"/>
      <c r="BX64" s="768"/>
      <c r="BY64" s="768"/>
      <c r="BZ64" s="768"/>
      <c r="CA64" s="768"/>
      <c r="CB64" s="768"/>
      <c r="CC64" s="768"/>
      <c r="CD64" s="768"/>
      <c r="CE64" s="768"/>
      <c r="CF64" s="768"/>
      <c r="CG64" s="768"/>
      <c r="CH64" s="768"/>
      <c r="CI64" s="768"/>
      <c r="CJ64" s="769"/>
      <c r="CK64" s="771"/>
      <c r="CL64" s="772"/>
      <c r="CM64" s="772"/>
      <c r="CN64" s="772"/>
      <c r="CO64" s="772"/>
      <c r="CP64" s="772"/>
      <c r="CQ64" s="772"/>
      <c r="CR64" s="772"/>
      <c r="CS64" s="772"/>
      <c r="CT64" s="772"/>
      <c r="CU64" s="772"/>
      <c r="CV64" s="772"/>
      <c r="CW64" s="772"/>
      <c r="CX64" s="772"/>
      <c r="CY64" s="772"/>
      <c r="CZ64" s="772"/>
      <c r="DA64" s="772"/>
      <c r="DB64" s="772"/>
      <c r="DC64" s="772"/>
      <c r="DD64" s="772"/>
      <c r="DE64" s="772"/>
      <c r="DF64" s="772"/>
      <c r="DG64" s="772"/>
      <c r="DH64" s="772"/>
      <c r="DI64" s="772"/>
      <c r="DJ64" s="772"/>
      <c r="DK64" s="772"/>
      <c r="DL64" s="773"/>
    </row>
    <row r="65" spans="1:116" ht="17.25" customHeight="1">
      <c r="A65" s="630"/>
      <c r="B65" s="703"/>
      <c r="C65" s="703"/>
      <c r="D65" s="703"/>
      <c r="E65" s="703"/>
      <c r="F65" s="703"/>
      <c r="G65" s="703"/>
      <c r="H65" s="703"/>
      <c r="I65" s="703"/>
      <c r="J65" s="703"/>
      <c r="K65" s="703"/>
      <c r="L65" s="703"/>
      <c r="M65" s="703"/>
      <c r="N65" s="703"/>
      <c r="O65" s="703"/>
      <c r="P65" s="703"/>
      <c r="Q65" s="703"/>
      <c r="R65" s="703"/>
      <c r="S65" s="703"/>
      <c r="T65" s="703"/>
      <c r="U65" s="703"/>
      <c r="V65" s="703"/>
      <c r="W65" s="703"/>
      <c r="X65" s="703"/>
      <c r="Y65" s="703"/>
      <c r="Z65" s="703"/>
      <c r="AA65" s="703"/>
      <c r="AB65" s="703"/>
      <c r="AC65" s="703"/>
      <c r="AD65" s="703"/>
      <c r="AE65" s="703"/>
      <c r="AF65" s="703"/>
      <c r="AG65" s="703"/>
      <c r="AH65" s="703"/>
      <c r="AI65" s="703"/>
      <c r="AJ65" s="703"/>
      <c r="AK65" s="703"/>
      <c r="AL65" s="703"/>
      <c r="AM65" s="703"/>
      <c r="AN65" s="703"/>
      <c r="AO65" s="703"/>
      <c r="AP65" s="703"/>
      <c r="AQ65" s="703"/>
      <c r="AR65" s="703"/>
      <c r="AS65" s="703"/>
      <c r="AT65" s="703"/>
      <c r="AU65" s="703"/>
      <c r="AV65" s="703"/>
      <c r="AW65" s="703"/>
      <c r="AX65" s="703"/>
      <c r="AY65" s="703"/>
      <c r="AZ65" s="703"/>
      <c r="BA65" s="703"/>
      <c r="BB65" s="703"/>
      <c r="BC65" s="703"/>
      <c r="BD65" s="703"/>
      <c r="BE65" s="703"/>
      <c r="BF65" s="703"/>
      <c r="BG65" s="703"/>
      <c r="BH65" s="703"/>
      <c r="BI65" s="703"/>
      <c r="BJ65" s="703"/>
      <c r="BK65" s="703"/>
      <c r="BL65" s="703"/>
      <c r="BM65" s="703"/>
      <c r="BN65" s="703"/>
      <c r="BO65" s="703"/>
      <c r="BP65" s="703"/>
      <c r="BQ65" s="703"/>
      <c r="BR65" s="703"/>
      <c r="BS65" s="703"/>
      <c r="BT65" s="703"/>
      <c r="BU65" s="703"/>
      <c r="BV65" s="703"/>
      <c r="BW65" s="703"/>
      <c r="BX65" s="703"/>
      <c r="BY65" s="703"/>
      <c r="BZ65" s="703"/>
      <c r="CA65" s="703"/>
      <c r="CB65" s="703"/>
      <c r="CC65" s="703"/>
      <c r="CD65" s="703"/>
      <c r="CE65" s="703"/>
      <c r="CF65" s="703"/>
      <c r="CG65" s="703"/>
      <c r="CH65" s="703"/>
      <c r="CI65" s="703"/>
      <c r="CJ65" s="770"/>
      <c r="CK65" s="748"/>
      <c r="CL65" s="749"/>
      <c r="CM65" s="749"/>
      <c r="CN65" s="749"/>
      <c r="CO65" s="749"/>
      <c r="CP65" s="749"/>
      <c r="CQ65" s="749"/>
      <c r="CR65" s="749"/>
      <c r="CS65" s="749"/>
      <c r="CT65" s="749"/>
      <c r="CU65" s="749"/>
      <c r="CV65" s="749"/>
      <c r="CW65" s="749"/>
      <c r="CX65" s="749"/>
      <c r="CY65" s="749"/>
      <c r="CZ65" s="749"/>
      <c r="DA65" s="749"/>
      <c r="DB65" s="749"/>
      <c r="DC65" s="749"/>
      <c r="DD65" s="749"/>
      <c r="DE65" s="749"/>
      <c r="DF65" s="749"/>
      <c r="DG65" s="749"/>
      <c r="DH65" s="749"/>
      <c r="DI65" s="749"/>
      <c r="DJ65" s="749"/>
      <c r="DK65" s="749"/>
      <c r="DL65" s="750"/>
    </row>
    <row r="66" spans="1:116" ht="17.25" customHeight="1">
      <c r="A66" s="630"/>
      <c r="B66" s="703"/>
      <c r="C66" s="703"/>
      <c r="D66" s="703"/>
      <c r="E66" s="703"/>
      <c r="F66" s="703"/>
      <c r="G66" s="703"/>
      <c r="H66" s="703"/>
      <c r="I66" s="703"/>
      <c r="J66" s="703"/>
      <c r="K66" s="703"/>
      <c r="L66" s="703"/>
      <c r="M66" s="703"/>
      <c r="N66" s="703"/>
      <c r="O66" s="703"/>
      <c r="P66" s="703"/>
      <c r="Q66" s="703"/>
      <c r="R66" s="703"/>
      <c r="S66" s="703"/>
      <c r="T66" s="703"/>
      <c r="U66" s="703"/>
      <c r="V66" s="703"/>
      <c r="W66" s="703"/>
      <c r="X66" s="703"/>
      <c r="Y66" s="703"/>
      <c r="Z66" s="703"/>
      <c r="AA66" s="703"/>
      <c r="AB66" s="703"/>
      <c r="AC66" s="703"/>
      <c r="AD66" s="703"/>
      <c r="AE66" s="703"/>
      <c r="AF66" s="703"/>
      <c r="AG66" s="703"/>
      <c r="AH66" s="703"/>
      <c r="AI66" s="703"/>
      <c r="AJ66" s="703"/>
      <c r="AK66" s="703"/>
      <c r="AL66" s="703"/>
      <c r="AM66" s="703"/>
      <c r="AN66" s="703"/>
      <c r="AO66" s="703"/>
      <c r="AP66" s="703"/>
      <c r="AQ66" s="703"/>
      <c r="AR66" s="703"/>
      <c r="AS66" s="703"/>
      <c r="AT66" s="703"/>
      <c r="AU66" s="703"/>
      <c r="AV66" s="703"/>
      <c r="AW66" s="703"/>
      <c r="AX66" s="703"/>
      <c r="AY66" s="703"/>
      <c r="AZ66" s="703"/>
      <c r="BA66" s="703"/>
      <c r="BB66" s="703"/>
      <c r="BC66" s="703"/>
      <c r="BD66" s="703"/>
      <c r="BE66" s="703"/>
      <c r="BF66" s="703"/>
      <c r="BG66" s="703"/>
      <c r="BH66" s="703"/>
      <c r="BI66" s="703"/>
      <c r="BJ66" s="703"/>
      <c r="BK66" s="703"/>
      <c r="BL66" s="703"/>
      <c r="BM66" s="703"/>
      <c r="BN66" s="703"/>
      <c r="BO66" s="703"/>
      <c r="BP66" s="703"/>
      <c r="BQ66" s="703"/>
      <c r="BR66" s="703"/>
      <c r="BS66" s="703"/>
      <c r="BT66" s="703"/>
      <c r="BU66" s="703"/>
      <c r="BV66" s="703"/>
      <c r="BW66" s="703"/>
      <c r="BX66" s="703"/>
      <c r="BY66" s="703"/>
      <c r="BZ66" s="703"/>
      <c r="CA66" s="703"/>
      <c r="CB66" s="703"/>
      <c r="CC66" s="703"/>
      <c r="CD66" s="703"/>
      <c r="CE66" s="703"/>
      <c r="CF66" s="703"/>
      <c r="CG66" s="703"/>
      <c r="CH66" s="703"/>
      <c r="CI66" s="703"/>
      <c r="CJ66" s="770"/>
      <c r="CK66" s="748"/>
      <c r="CL66" s="749"/>
      <c r="CM66" s="749"/>
      <c r="CN66" s="749"/>
      <c r="CO66" s="749"/>
      <c r="CP66" s="749"/>
      <c r="CQ66" s="749"/>
      <c r="CR66" s="749"/>
      <c r="CS66" s="749"/>
      <c r="CT66" s="749"/>
      <c r="CU66" s="749"/>
      <c r="CV66" s="749"/>
      <c r="CW66" s="749"/>
      <c r="CX66" s="749"/>
      <c r="CY66" s="749"/>
      <c r="CZ66" s="749"/>
      <c r="DA66" s="749"/>
      <c r="DB66" s="749"/>
      <c r="DC66" s="749"/>
      <c r="DD66" s="749"/>
      <c r="DE66" s="749"/>
      <c r="DF66" s="749"/>
      <c r="DG66" s="749"/>
      <c r="DH66" s="749"/>
      <c r="DI66" s="749"/>
      <c r="DJ66" s="749"/>
      <c r="DK66" s="749"/>
      <c r="DL66" s="750"/>
    </row>
    <row r="67" spans="1:116" ht="17.25" customHeight="1">
      <c r="A67" s="630" t="s">
        <v>462</v>
      </c>
      <c r="B67" s="703"/>
      <c r="C67" s="703"/>
      <c r="D67" s="703"/>
      <c r="E67" s="703"/>
      <c r="F67" s="703"/>
      <c r="G67" s="703"/>
      <c r="H67" s="703"/>
      <c r="I67" s="703"/>
      <c r="J67" s="703"/>
      <c r="K67" s="703"/>
      <c r="L67" s="703"/>
      <c r="M67" s="703"/>
      <c r="N67" s="703"/>
      <c r="O67" s="703"/>
      <c r="P67" s="703"/>
      <c r="Q67" s="703"/>
      <c r="R67" s="703"/>
      <c r="S67" s="703"/>
      <c r="T67" s="703"/>
      <c r="U67" s="703"/>
      <c r="V67" s="703"/>
      <c r="W67" s="703"/>
      <c r="X67" s="703"/>
      <c r="Y67" s="703"/>
      <c r="Z67" s="703"/>
      <c r="AA67" s="703"/>
      <c r="AB67" s="703"/>
      <c r="AC67" s="703"/>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703"/>
      <c r="BB67" s="703"/>
      <c r="BC67" s="703"/>
      <c r="BD67" s="703"/>
      <c r="BE67" s="703"/>
      <c r="BF67" s="703"/>
      <c r="BG67" s="703"/>
      <c r="BH67" s="703"/>
      <c r="BI67" s="703"/>
      <c r="BJ67" s="703"/>
      <c r="BK67" s="703"/>
      <c r="BL67" s="703"/>
      <c r="BM67" s="703"/>
      <c r="BN67" s="703"/>
      <c r="BO67" s="703"/>
      <c r="BP67" s="703"/>
      <c r="BQ67" s="703"/>
      <c r="BR67" s="703"/>
      <c r="BS67" s="703"/>
      <c r="BT67" s="703"/>
      <c r="BU67" s="703"/>
      <c r="BV67" s="703"/>
      <c r="BW67" s="703"/>
      <c r="BX67" s="703"/>
      <c r="BY67" s="703"/>
      <c r="BZ67" s="703"/>
      <c r="CA67" s="703"/>
      <c r="CB67" s="703"/>
      <c r="CC67" s="703"/>
      <c r="CD67" s="703"/>
      <c r="CE67" s="703"/>
      <c r="CF67" s="703"/>
      <c r="CG67" s="703"/>
      <c r="CH67" s="703"/>
      <c r="CI67" s="703"/>
      <c r="CJ67" s="770"/>
      <c r="CK67" s="748"/>
      <c r="CL67" s="749"/>
      <c r="CM67" s="749"/>
      <c r="CN67" s="749"/>
      <c r="CO67" s="749"/>
      <c r="CP67" s="749"/>
      <c r="CQ67" s="749"/>
      <c r="CR67" s="749"/>
      <c r="CS67" s="749"/>
      <c r="CT67" s="749"/>
      <c r="CU67" s="749"/>
      <c r="CV67" s="749"/>
      <c r="CW67" s="749"/>
      <c r="CX67" s="749"/>
      <c r="CY67" s="749"/>
      <c r="CZ67" s="749"/>
      <c r="DA67" s="749"/>
      <c r="DB67" s="749"/>
      <c r="DC67" s="749"/>
      <c r="DD67" s="749"/>
      <c r="DE67" s="749"/>
      <c r="DF67" s="749"/>
      <c r="DG67" s="749"/>
      <c r="DH67" s="749"/>
      <c r="DI67" s="749"/>
      <c r="DJ67" s="749"/>
      <c r="DK67" s="749"/>
      <c r="DL67" s="750"/>
    </row>
    <row r="68" spans="1:116" ht="17.25" customHeight="1">
      <c r="A68" s="630"/>
      <c r="B68" s="703"/>
      <c r="C68" s="703"/>
      <c r="D68" s="703"/>
      <c r="E68" s="703"/>
      <c r="F68" s="703"/>
      <c r="G68" s="703"/>
      <c r="H68" s="703"/>
      <c r="I68" s="703"/>
      <c r="J68" s="703"/>
      <c r="K68" s="703"/>
      <c r="L68" s="703"/>
      <c r="M68" s="703"/>
      <c r="N68" s="703"/>
      <c r="O68" s="703"/>
      <c r="P68" s="703"/>
      <c r="Q68" s="703"/>
      <c r="R68" s="703"/>
      <c r="S68" s="703"/>
      <c r="T68" s="703"/>
      <c r="U68" s="703"/>
      <c r="V68" s="703"/>
      <c r="W68" s="703"/>
      <c r="X68" s="703"/>
      <c r="Y68" s="703"/>
      <c r="Z68" s="703"/>
      <c r="AA68" s="703"/>
      <c r="AB68" s="703"/>
      <c r="AC68" s="703"/>
      <c r="AD68" s="703"/>
      <c r="AE68" s="703"/>
      <c r="AF68" s="703"/>
      <c r="AG68" s="703"/>
      <c r="AH68" s="703"/>
      <c r="AI68" s="703"/>
      <c r="AJ68" s="703"/>
      <c r="AK68" s="703"/>
      <c r="AL68" s="703"/>
      <c r="AM68" s="703"/>
      <c r="AN68" s="703"/>
      <c r="AO68" s="703"/>
      <c r="AP68" s="703"/>
      <c r="AQ68" s="703"/>
      <c r="AR68" s="703"/>
      <c r="AS68" s="703"/>
      <c r="AT68" s="703"/>
      <c r="AU68" s="703"/>
      <c r="AV68" s="703"/>
      <c r="AW68" s="703"/>
      <c r="AX68" s="703"/>
      <c r="AY68" s="703"/>
      <c r="AZ68" s="703"/>
      <c r="BA68" s="703"/>
      <c r="BB68" s="703"/>
      <c r="BC68" s="703"/>
      <c r="BD68" s="703"/>
      <c r="BE68" s="703"/>
      <c r="BF68" s="703"/>
      <c r="BG68" s="703"/>
      <c r="BH68" s="703"/>
      <c r="BI68" s="703"/>
      <c r="BJ68" s="703"/>
      <c r="BK68" s="703"/>
      <c r="BL68" s="703"/>
      <c r="BM68" s="703"/>
      <c r="BN68" s="703"/>
      <c r="BO68" s="703"/>
      <c r="BP68" s="703"/>
      <c r="BQ68" s="703"/>
      <c r="BR68" s="703"/>
      <c r="BS68" s="703"/>
      <c r="BT68" s="703"/>
      <c r="BU68" s="703"/>
      <c r="BV68" s="703"/>
      <c r="BW68" s="703"/>
      <c r="BX68" s="703"/>
      <c r="BY68" s="703"/>
      <c r="BZ68" s="703"/>
      <c r="CA68" s="703"/>
      <c r="CB68" s="703"/>
      <c r="CC68" s="703"/>
      <c r="CD68" s="703"/>
      <c r="CE68" s="703"/>
      <c r="CF68" s="703"/>
      <c r="CG68" s="703"/>
      <c r="CH68" s="703"/>
      <c r="CI68" s="703"/>
      <c r="CJ68" s="770"/>
      <c r="CK68" s="748"/>
      <c r="CL68" s="749"/>
      <c r="CM68" s="749"/>
      <c r="CN68" s="749"/>
      <c r="CO68" s="749"/>
      <c r="CP68" s="749"/>
      <c r="CQ68" s="749"/>
      <c r="CR68" s="749"/>
      <c r="CS68" s="749"/>
      <c r="CT68" s="749"/>
      <c r="CU68" s="749"/>
      <c r="CV68" s="749"/>
      <c r="CW68" s="749"/>
      <c r="CX68" s="749"/>
      <c r="CY68" s="749"/>
      <c r="CZ68" s="749"/>
      <c r="DA68" s="749"/>
      <c r="DB68" s="749"/>
      <c r="DC68" s="749"/>
      <c r="DD68" s="749"/>
      <c r="DE68" s="749"/>
      <c r="DF68" s="749"/>
      <c r="DG68" s="749"/>
      <c r="DH68" s="749"/>
      <c r="DI68" s="749"/>
      <c r="DJ68" s="749"/>
      <c r="DK68" s="749"/>
      <c r="DL68" s="750"/>
    </row>
    <row r="69" spans="1:116" ht="17.25" customHeight="1">
      <c r="A69" s="630"/>
      <c r="B69" s="703"/>
      <c r="C69" s="703"/>
      <c r="D69" s="703"/>
      <c r="E69" s="703"/>
      <c r="F69" s="703"/>
      <c r="G69" s="703"/>
      <c r="H69" s="703"/>
      <c r="I69" s="703"/>
      <c r="J69" s="703"/>
      <c r="K69" s="703"/>
      <c r="L69" s="703"/>
      <c r="M69" s="703"/>
      <c r="N69" s="703"/>
      <c r="O69" s="703"/>
      <c r="P69" s="703"/>
      <c r="Q69" s="703"/>
      <c r="R69" s="703"/>
      <c r="S69" s="703"/>
      <c r="T69" s="703"/>
      <c r="U69" s="703"/>
      <c r="V69" s="703"/>
      <c r="W69" s="703"/>
      <c r="X69" s="703"/>
      <c r="Y69" s="703"/>
      <c r="Z69" s="703"/>
      <c r="AA69" s="703"/>
      <c r="AB69" s="703"/>
      <c r="AC69" s="703"/>
      <c r="AD69" s="703"/>
      <c r="AE69" s="703"/>
      <c r="AF69" s="703"/>
      <c r="AG69" s="703"/>
      <c r="AH69" s="703"/>
      <c r="AI69" s="703"/>
      <c r="AJ69" s="703"/>
      <c r="AK69" s="703"/>
      <c r="AL69" s="703"/>
      <c r="AM69" s="703"/>
      <c r="AN69" s="703"/>
      <c r="AO69" s="703"/>
      <c r="AP69" s="703"/>
      <c r="AQ69" s="703"/>
      <c r="AR69" s="703"/>
      <c r="AS69" s="703"/>
      <c r="AT69" s="703"/>
      <c r="AU69" s="703"/>
      <c r="AV69" s="703"/>
      <c r="AW69" s="703"/>
      <c r="AX69" s="703"/>
      <c r="AY69" s="703"/>
      <c r="AZ69" s="703"/>
      <c r="BA69" s="703"/>
      <c r="BB69" s="703"/>
      <c r="BC69" s="703"/>
      <c r="BD69" s="703"/>
      <c r="BE69" s="703"/>
      <c r="BF69" s="703"/>
      <c r="BG69" s="703"/>
      <c r="BH69" s="703"/>
      <c r="BI69" s="703"/>
      <c r="BJ69" s="703"/>
      <c r="BK69" s="703"/>
      <c r="BL69" s="703"/>
      <c r="BM69" s="703"/>
      <c r="BN69" s="703"/>
      <c r="BO69" s="703"/>
      <c r="BP69" s="703"/>
      <c r="BQ69" s="703"/>
      <c r="BR69" s="703"/>
      <c r="BS69" s="703"/>
      <c r="BT69" s="703"/>
      <c r="BU69" s="703"/>
      <c r="BV69" s="703"/>
      <c r="BW69" s="703"/>
      <c r="BX69" s="703"/>
      <c r="BY69" s="703"/>
      <c r="BZ69" s="703"/>
      <c r="CA69" s="703"/>
      <c r="CB69" s="703"/>
      <c r="CC69" s="703"/>
      <c r="CD69" s="703"/>
      <c r="CE69" s="703"/>
      <c r="CF69" s="703"/>
      <c r="CG69" s="703"/>
      <c r="CH69" s="703"/>
      <c r="CI69" s="703"/>
      <c r="CJ69" s="770"/>
      <c r="CK69" s="748"/>
      <c r="CL69" s="749"/>
      <c r="CM69" s="749"/>
      <c r="CN69" s="749"/>
      <c r="CO69" s="749"/>
      <c r="CP69" s="749"/>
      <c r="CQ69" s="749"/>
      <c r="CR69" s="749"/>
      <c r="CS69" s="749"/>
      <c r="CT69" s="749"/>
      <c r="CU69" s="749"/>
      <c r="CV69" s="749"/>
      <c r="CW69" s="749"/>
      <c r="CX69" s="749"/>
      <c r="CY69" s="749"/>
      <c r="CZ69" s="749"/>
      <c r="DA69" s="749"/>
      <c r="DB69" s="749"/>
      <c r="DC69" s="749"/>
      <c r="DD69" s="749"/>
      <c r="DE69" s="749"/>
      <c r="DF69" s="749"/>
      <c r="DG69" s="749"/>
      <c r="DH69" s="749"/>
      <c r="DI69" s="749"/>
      <c r="DJ69" s="749"/>
      <c r="DK69" s="749"/>
      <c r="DL69" s="750"/>
    </row>
    <row r="70" spans="1:116" ht="18.899999999999999" customHeight="1">
      <c r="A70" s="754" t="s">
        <v>463</v>
      </c>
      <c r="B70" s="755"/>
      <c r="C70" s="755"/>
      <c r="D70" s="755"/>
      <c r="E70" s="755"/>
      <c r="F70" s="755"/>
      <c r="G70" s="755"/>
      <c r="H70" s="755"/>
      <c r="I70" s="755"/>
      <c r="J70" s="755"/>
      <c r="K70" s="755"/>
      <c r="L70" s="755"/>
      <c r="M70" s="755"/>
      <c r="N70" s="755"/>
      <c r="O70" s="755"/>
      <c r="P70" s="755"/>
      <c r="Q70" s="755"/>
      <c r="R70" s="755"/>
      <c r="S70" s="755"/>
      <c r="T70" s="755"/>
      <c r="U70" s="755"/>
      <c r="V70" s="755"/>
      <c r="W70" s="755"/>
      <c r="X70" s="755"/>
      <c r="Y70" s="755"/>
      <c r="Z70" s="755"/>
      <c r="AA70" s="755"/>
      <c r="AB70" s="755"/>
      <c r="AC70" s="755"/>
      <c r="AD70" s="755"/>
      <c r="AE70" s="755"/>
      <c r="AF70" s="755"/>
      <c r="AG70" s="755"/>
      <c r="AH70" s="755"/>
      <c r="AI70" s="755"/>
      <c r="AJ70" s="755"/>
      <c r="AK70" s="755"/>
      <c r="AL70" s="755"/>
      <c r="AM70" s="755"/>
      <c r="AN70" s="755"/>
      <c r="AO70" s="755"/>
      <c r="AP70" s="755"/>
      <c r="AQ70" s="755"/>
      <c r="AR70" s="755"/>
      <c r="AS70" s="755"/>
      <c r="AT70" s="755"/>
      <c r="AU70" s="755"/>
      <c r="AV70" s="755"/>
      <c r="AW70" s="755"/>
      <c r="AX70" s="755"/>
      <c r="AY70" s="755"/>
      <c r="AZ70" s="755"/>
      <c r="BA70" s="755"/>
      <c r="BB70" s="755"/>
      <c r="BC70" s="755"/>
      <c r="BD70" s="755"/>
      <c r="BE70" s="755"/>
      <c r="BF70" s="755"/>
      <c r="BG70" s="755"/>
      <c r="BH70" s="755"/>
      <c r="BI70" s="755"/>
      <c r="BJ70" s="755"/>
      <c r="BK70" s="755"/>
      <c r="BL70" s="755"/>
      <c r="BM70" s="755"/>
      <c r="BN70" s="755"/>
      <c r="BO70" s="755"/>
      <c r="BP70" s="755"/>
      <c r="BQ70" s="755"/>
      <c r="BR70" s="755"/>
      <c r="BS70" s="755"/>
      <c r="BT70" s="755"/>
      <c r="BU70" s="755"/>
      <c r="BV70" s="755"/>
      <c r="BW70" s="755"/>
      <c r="BX70" s="755"/>
      <c r="BY70" s="755"/>
      <c r="BZ70" s="755"/>
      <c r="CA70" s="755"/>
      <c r="CB70" s="755"/>
      <c r="CC70" s="755"/>
      <c r="CD70" s="755"/>
      <c r="CE70" s="755"/>
      <c r="CF70" s="755"/>
      <c r="CG70" s="755"/>
      <c r="CH70" s="755"/>
      <c r="CI70" s="755"/>
      <c r="CJ70" s="755"/>
      <c r="CK70" s="760"/>
      <c r="CL70" s="656"/>
      <c r="CM70" s="656"/>
      <c r="CN70" s="656"/>
      <c r="CO70" s="656"/>
      <c r="CP70" s="656"/>
      <c r="CQ70" s="656"/>
      <c r="CR70" s="656"/>
      <c r="CS70" s="656"/>
      <c r="CT70" s="656"/>
      <c r="CU70" s="656"/>
      <c r="CV70" s="656"/>
      <c r="CW70" s="656"/>
      <c r="CX70" s="656"/>
      <c r="CY70" s="656"/>
      <c r="CZ70" s="656"/>
      <c r="DA70" s="656"/>
      <c r="DB70" s="656"/>
      <c r="DC70" s="656"/>
      <c r="DD70" s="656"/>
      <c r="DE70" s="656"/>
      <c r="DF70" s="656"/>
      <c r="DG70" s="656"/>
      <c r="DH70" s="656"/>
      <c r="DI70" s="656"/>
      <c r="DJ70" s="656"/>
      <c r="DK70" s="656"/>
      <c r="DL70" s="761"/>
    </row>
    <row r="71" spans="1:116" ht="18.899999999999999" customHeight="1">
      <c r="A71" s="756"/>
      <c r="B71" s="757"/>
      <c r="C71" s="757"/>
      <c r="D71" s="757"/>
      <c r="E71" s="757"/>
      <c r="F71" s="757"/>
      <c r="G71" s="757"/>
      <c r="H71" s="757"/>
      <c r="I71" s="757"/>
      <c r="J71" s="757"/>
      <c r="K71" s="757"/>
      <c r="L71" s="757"/>
      <c r="M71" s="757"/>
      <c r="N71" s="757"/>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c r="CB71" s="757"/>
      <c r="CC71" s="757"/>
      <c r="CD71" s="757"/>
      <c r="CE71" s="757"/>
      <c r="CF71" s="757"/>
      <c r="CG71" s="757"/>
      <c r="CH71" s="757"/>
      <c r="CI71" s="757"/>
      <c r="CJ71" s="757"/>
      <c r="CK71" s="762"/>
      <c r="CL71" s="763"/>
      <c r="CM71" s="763"/>
      <c r="CN71" s="763"/>
      <c r="CO71" s="763"/>
      <c r="CP71" s="763"/>
      <c r="CQ71" s="763"/>
      <c r="CR71" s="763"/>
      <c r="CS71" s="763"/>
      <c r="CT71" s="763"/>
      <c r="CU71" s="763"/>
      <c r="CV71" s="763"/>
      <c r="CW71" s="763"/>
      <c r="CX71" s="763"/>
      <c r="CY71" s="763"/>
      <c r="CZ71" s="763"/>
      <c r="DA71" s="763"/>
      <c r="DB71" s="763"/>
      <c r="DC71" s="763"/>
      <c r="DD71" s="763"/>
      <c r="DE71" s="763"/>
      <c r="DF71" s="763"/>
      <c r="DG71" s="763"/>
      <c r="DH71" s="763"/>
      <c r="DI71" s="763"/>
      <c r="DJ71" s="763"/>
      <c r="DK71" s="763"/>
      <c r="DL71" s="764"/>
    </row>
    <row r="72" spans="1:116" ht="18.899999999999999" customHeight="1">
      <c r="A72" s="756"/>
      <c r="B72" s="757"/>
      <c r="C72" s="757"/>
      <c r="D72" s="757"/>
      <c r="E72" s="757"/>
      <c r="F72" s="757"/>
      <c r="G72" s="757"/>
      <c r="H72" s="757"/>
      <c r="I72" s="757"/>
      <c r="J72" s="757"/>
      <c r="K72" s="757"/>
      <c r="L72" s="757"/>
      <c r="M72" s="757"/>
      <c r="N72" s="757"/>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757"/>
      <c r="CF72" s="757"/>
      <c r="CG72" s="757"/>
      <c r="CH72" s="757"/>
      <c r="CI72" s="757"/>
      <c r="CJ72" s="757"/>
      <c r="CK72" s="762"/>
      <c r="CL72" s="763"/>
      <c r="CM72" s="763"/>
      <c r="CN72" s="763"/>
      <c r="CO72" s="763"/>
      <c r="CP72" s="763"/>
      <c r="CQ72" s="763"/>
      <c r="CR72" s="763"/>
      <c r="CS72" s="763"/>
      <c r="CT72" s="763"/>
      <c r="CU72" s="763"/>
      <c r="CV72" s="763"/>
      <c r="CW72" s="763"/>
      <c r="CX72" s="763"/>
      <c r="CY72" s="763"/>
      <c r="CZ72" s="763"/>
      <c r="DA72" s="763"/>
      <c r="DB72" s="763"/>
      <c r="DC72" s="763"/>
      <c r="DD72" s="763"/>
      <c r="DE72" s="763"/>
      <c r="DF72" s="763"/>
      <c r="DG72" s="763"/>
      <c r="DH72" s="763"/>
      <c r="DI72" s="763"/>
      <c r="DJ72" s="763"/>
      <c r="DK72" s="763"/>
      <c r="DL72" s="764"/>
    </row>
    <row r="73" spans="1:116" ht="18.899999999999999" customHeight="1">
      <c r="A73" s="758"/>
      <c r="B73" s="759"/>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c r="CB73" s="759"/>
      <c r="CC73" s="759"/>
      <c r="CD73" s="759"/>
      <c r="CE73" s="759"/>
      <c r="CF73" s="759"/>
      <c r="CG73" s="759"/>
      <c r="CH73" s="759"/>
      <c r="CI73" s="759"/>
      <c r="CJ73" s="759"/>
      <c r="CK73" s="765"/>
      <c r="CL73" s="745"/>
      <c r="CM73" s="745"/>
      <c r="CN73" s="745"/>
      <c r="CO73" s="745"/>
      <c r="CP73" s="745"/>
      <c r="CQ73" s="745"/>
      <c r="CR73" s="745"/>
      <c r="CS73" s="745"/>
      <c r="CT73" s="745"/>
      <c r="CU73" s="745"/>
      <c r="CV73" s="745"/>
      <c r="CW73" s="745"/>
      <c r="CX73" s="745"/>
      <c r="CY73" s="745"/>
      <c r="CZ73" s="745"/>
      <c r="DA73" s="745"/>
      <c r="DB73" s="745"/>
      <c r="DC73" s="745"/>
      <c r="DD73" s="745"/>
      <c r="DE73" s="745"/>
      <c r="DF73" s="745"/>
      <c r="DG73" s="745"/>
      <c r="DH73" s="745"/>
      <c r="DI73" s="745"/>
      <c r="DJ73" s="745"/>
      <c r="DK73" s="745"/>
      <c r="DL73" s="766"/>
    </row>
    <row r="75" spans="1:116" s="225" customFormat="1" ht="17.25" customHeight="1">
      <c r="A75" s="225" t="s">
        <v>464</v>
      </c>
    </row>
    <row r="76" spans="1:116" s="225" customFormat="1" ht="22.5" customHeight="1">
      <c r="A76" s="225" t="s">
        <v>465</v>
      </c>
    </row>
    <row r="77" spans="1:116" s="225" customFormat="1" ht="17.25" customHeight="1">
      <c r="A77" s="816" t="s">
        <v>466</v>
      </c>
      <c r="B77" s="817"/>
      <c r="C77" s="817"/>
      <c r="D77" s="817"/>
      <c r="E77" s="817"/>
      <c r="F77" s="817"/>
      <c r="G77" s="817"/>
      <c r="H77" s="818"/>
      <c r="I77" s="816" t="s">
        <v>467</v>
      </c>
      <c r="J77" s="817"/>
      <c r="K77" s="817"/>
      <c r="L77" s="817"/>
      <c r="M77" s="817"/>
      <c r="N77" s="817"/>
      <c r="O77" s="817"/>
      <c r="P77" s="817"/>
      <c r="Q77" s="817"/>
      <c r="R77" s="817"/>
      <c r="S77" s="817"/>
      <c r="T77" s="817"/>
      <c r="U77" s="817"/>
      <c r="V77" s="817"/>
      <c r="W77" s="817"/>
      <c r="X77" s="817"/>
      <c r="Y77" s="817"/>
      <c r="Z77" s="817"/>
      <c r="AA77" s="817"/>
      <c r="AB77" s="817"/>
      <c r="AC77" s="817"/>
      <c r="AD77" s="817"/>
      <c r="AE77" s="817"/>
      <c r="AF77" s="817"/>
      <c r="AG77" s="818"/>
    </row>
    <row r="78" spans="1:116" s="225" customFormat="1" ht="17.25" customHeight="1">
      <c r="A78" s="226"/>
      <c r="B78" s="358" t="s">
        <v>468</v>
      </c>
      <c r="C78" s="358"/>
      <c r="D78" s="358"/>
      <c r="E78" s="358"/>
      <c r="F78" s="358"/>
      <c r="G78" s="358"/>
      <c r="H78" s="359"/>
      <c r="I78" s="816" t="s">
        <v>469</v>
      </c>
      <c r="J78" s="817"/>
      <c r="K78" s="817"/>
      <c r="L78" s="817"/>
      <c r="M78" s="817"/>
      <c r="N78" s="817"/>
      <c r="O78" s="817"/>
      <c r="P78" s="817"/>
      <c r="Q78" s="817"/>
      <c r="R78" s="817"/>
      <c r="S78" s="817"/>
      <c r="T78" s="818"/>
      <c r="U78" s="816" t="s">
        <v>470</v>
      </c>
      <c r="V78" s="817"/>
      <c r="W78" s="817"/>
      <c r="X78" s="817"/>
      <c r="Y78" s="817"/>
      <c r="Z78" s="817"/>
      <c r="AA78" s="817"/>
      <c r="AB78" s="817"/>
      <c r="AC78" s="817"/>
      <c r="AD78" s="817"/>
      <c r="AE78" s="817"/>
      <c r="AF78" s="817"/>
      <c r="AG78" s="818"/>
    </row>
    <row r="79" spans="1:116" s="225" customFormat="1" ht="17.25" customHeight="1">
      <c r="A79" s="819">
        <v>910</v>
      </c>
      <c r="B79" s="820"/>
      <c r="C79" s="820"/>
      <c r="D79" s="820"/>
      <c r="E79" s="820"/>
      <c r="F79" s="820"/>
      <c r="G79" s="820"/>
      <c r="H79" s="821"/>
      <c r="I79" s="819">
        <v>97100</v>
      </c>
      <c r="J79" s="820"/>
      <c r="K79" s="820"/>
      <c r="L79" s="820"/>
      <c r="M79" s="820"/>
      <c r="N79" s="820"/>
      <c r="O79" s="820"/>
      <c r="P79" s="820"/>
      <c r="Q79" s="820"/>
      <c r="R79" s="820"/>
      <c r="S79" s="820"/>
      <c r="T79" s="821"/>
      <c r="U79" s="819" t="s">
        <v>471</v>
      </c>
      <c r="V79" s="820"/>
      <c r="W79" s="820"/>
      <c r="X79" s="820"/>
      <c r="Y79" s="820"/>
      <c r="Z79" s="820"/>
      <c r="AA79" s="820"/>
      <c r="AB79" s="820"/>
      <c r="AC79" s="820"/>
      <c r="AD79" s="820"/>
      <c r="AE79" s="820"/>
      <c r="AF79" s="820"/>
      <c r="AG79" s="821"/>
    </row>
  </sheetData>
  <sheetProtection selectLockedCells="1"/>
  <mergeCells count="135">
    <mergeCell ref="A77:H77"/>
    <mergeCell ref="I77:AG77"/>
    <mergeCell ref="I78:T78"/>
    <mergeCell ref="U78:AG78"/>
    <mergeCell ref="A79:H79"/>
    <mergeCell ref="I79:T79"/>
    <mergeCell ref="U79:AG79"/>
    <mergeCell ref="CB32:CG33"/>
    <mergeCell ref="BI28:BN29"/>
    <mergeCell ref="A48:P49"/>
    <mergeCell ref="BO28:CA29"/>
    <mergeCell ref="AS48:BZ49"/>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CK67:DL69"/>
    <mergeCell ref="CB51:DL51"/>
    <mergeCell ref="CH36:CM37"/>
    <mergeCell ref="CN36:CZ37"/>
    <mergeCell ref="DA36:DF37"/>
    <mergeCell ref="A70:CJ73"/>
    <mergeCell ref="CK70:DL73"/>
    <mergeCell ref="A64:CJ66"/>
    <mergeCell ref="CK64:DL66"/>
    <mergeCell ref="A67:CJ69"/>
    <mergeCell ref="Q45:DL47"/>
    <mergeCell ref="A56:DL56"/>
    <mergeCell ref="A57:DL59"/>
    <mergeCell ref="A22:P37"/>
    <mergeCell ref="CB28:CG29"/>
    <mergeCell ref="BO36:CA37"/>
    <mergeCell ref="AD28:AI29"/>
    <mergeCell ref="AJ28:AO29"/>
    <mergeCell ref="AP28:BB29"/>
    <mergeCell ref="BC28:BH29"/>
    <mergeCell ref="CB36:CG37"/>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s>
  <phoneticPr fontId="19"/>
  <conditionalFormatting sqref="A63">
    <cfRule type="cellIs" dxfId="334" priority="2" operator="equal">
      <formula>"自動で入力されます"</formula>
    </cfRule>
  </conditionalFormatting>
  <conditionalFormatting sqref="A4:DL44 A45:Q45 A46:P47 A48:CA48 A49:BZ49 A50:DL50 A51:CB52 A53:CA53">
    <cfRule type="cellIs" dxfId="333" priority="3" operator="equal">
      <formula>"自動で入力されます"</formula>
    </cfRule>
  </conditionalFormatting>
  <conditionalFormatting sqref="A54:DL61">
    <cfRule type="cellIs" dxfId="332" priority="1" operator="equal">
      <formula>"自動で入力されます"</formula>
    </cfRule>
  </conditionalFormatting>
  <conditionalFormatting sqref="I4:AF4">
    <cfRule type="expression" dxfId="331" priority="11">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xr:uid="{00000000-0002-0000-0300-000001000000}">
      <formula1>"はい,いいえ"</formula1>
    </dataValidation>
  </dataValidations>
  <pageMargins left="0.7" right="0.7" top="0.75" bottom="0.75" header="0.3" footer="0.3"/>
  <pageSetup paperSize="9" scale="57" orientation="portrait" r:id="rId1"/>
  <headerFooter>
    <oddFooter>&amp;C&amp;"ＭＳ ゴシック,標準"&amp;14令和５年４月指定</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67"/>
  <sheetViews>
    <sheetView showGridLines="0" view="pageBreakPreview" zoomScale="85" zoomScaleNormal="100" zoomScaleSheetLayoutView="85" workbookViewId="0"/>
  </sheetViews>
  <sheetFormatPr defaultColWidth="9" defaultRowHeight="13.2"/>
  <cols>
    <col min="1" max="1" width="10" style="94" customWidth="1"/>
    <col min="2" max="4" width="3.44140625" style="94" customWidth="1"/>
    <col min="5" max="9" width="3.109375" style="94" customWidth="1"/>
    <col min="10" max="11" width="3.44140625" style="94" customWidth="1"/>
    <col min="12" max="12" width="15" style="94" customWidth="1"/>
    <col min="13" max="17" width="3.109375" style="94" customWidth="1"/>
    <col min="18" max="18" width="5.6640625" style="94" customWidth="1"/>
    <col min="19" max="19" width="5" style="94" customWidth="1"/>
    <col min="20" max="20" width="9" style="94"/>
    <col min="21" max="23" width="30.6640625" style="94" customWidth="1"/>
    <col min="24" max="24" width="27.33203125" style="94" customWidth="1"/>
    <col min="25" max="16384" width="9" style="94"/>
  </cols>
  <sheetData>
    <row r="1" spans="1:24">
      <c r="A1" s="110"/>
      <c r="U1" s="109"/>
      <c r="X1" s="219" t="s">
        <v>472</v>
      </c>
    </row>
    <row r="2" spans="1:24" ht="24">
      <c r="A2" s="110"/>
      <c r="U2" s="109"/>
      <c r="X2" s="219" t="s">
        <v>473</v>
      </c>
    </row>
    <row r="3" spans="1:24">
      <c r="A3" s="107"/>
      <c r="U3" s="108"/>
      <c r="X3" s="227">
        <f>'申請書・総括票（共通）'!L3</f>
        <v>0</v>
      </c>
    </row>
    <row r="4" spans="1:24" ht="9" customHeight="1">
      <c r="X4" s="30"/>
    </row>
    <row r="5" spans="1:24" ht="37.5" customHeight="1">
      <c r="A5" s="875" t="s">
        <v>474</v>
      </c>
      <c r="B5" s="876"/>
      <c r="C5" s="876"/>
      <c r="D5" s="876"/>
      <c r="E5" s="876"/>
      <c r="F5" s="876"/>
      <c r="G5" s="876"/>
      <c r="H5" s="876"/>
      <c r="I5" s="876"/>
      <c r="J5" s="876"/>
      <c r="K5" s="876"/>
      <c r="L5" s="876"/>
      <c r="M5" s="876"/>
      <c r="N5" s="876"/>
      <c r="O5" s="876"/>
      <c r="P5" s="876"/>
      <c r="Q5" s="876"/>
      <c r="R5" s="876"/>
      <c r="S5" s="876"/>
      <c r="T5" s="876"/>
      <c r="U5" s="876"/>
      <c r="V5" s="876"/>
      <c r="W5" s="876"/>
      <c r="X5" s="876"/>
    </row>
    <row r="6" spans="1:24" ht="9" customHeight="1"/>
    <row r="7" spans="1:24">
      <c r="A7" s="880" t="str">
        <f>IF('申請書・総括票（共通）'!C20=0,"自動で入力されます",'申請書・総括票（共通）'!C20)</f>
        <v>自動で入力されます</v>
      </c>
      <c r="B7" s="880"/>
      <c r="C7" s="880"/>
      <c r="D7" s="880"/>
      <c r="E7" s="880"/>
      <c r="F7" s="880"/>
      <c r="G7" s="880"/>
      <c r="H7" s="880"/>
      <c r="I7" s="880"/>
      <c r="J7" s="880"/>
      <c r="K7" s="880"/>
      <c r="L7" s="880"/>
      <c r="M7" s="880"/>
      <c r="N7" s="95"/>
    </row>
    <row r="8" spans="1:24">
      <c r="A8" s="96"/>
      <c r="B8" s="96"/>
      <c r="C8" s="96"/>
      <c r="D8" s="96"/>
      <c r="E8" s="96"/>
      <c r="F8" s="96"/>
      <c r="G8" s="96"/>
      <c r="H8" s="96"/>
      <c r="I8" s="96"/>
      <c r="J8" s="96"/>
      <c r="K8" s="96"/>
      <c r="L8" s="96"/>
      <c r="M8" s="96"/>
      <c r="N8" s="96"/>
    </row>
    <row r="9" spans="1:24">
      <c r="A9" s="884" t="s">
        <v>475</v>
      </c>
      <c r="B9" s="884"/>
      <c r="C9" s="884"/>
      <c r="D9" s="884"/>
      <c r="E9" s="884"/>
      <c r="F9" s="884"/>
      <c r="G9" s="884"/>
      <c r="H9" s="884"/>
      <c r="I9" s="884"/>
      <c r="J9" s="884"/>
      <c r="K9" s="884"/>
      <c r="L9" s="884"/>
      <c r="M9" s="884"/>
      <c r="N9" s="884"/>
      <c r="O9" s="884"/>
      <c r="P9" s="884"/>
      <c r="Q9" s="884"/>
      <c r="R9" s="884"/>
      <c r="S9" s="884"/>
      <c r="T9" s="884"/>
      <c r="U9" s="884"/>
      <c r="V9" s="884"/>
      <c r="W9" s="884"/>
      <c r="X9" s="97"/>
    </row>
    <row r="10" spans="1:24">
      <c r="A10" s="884"/>
      <c r="B10" s="884"/>
      <c r="C10" s="884"/>
      <c r="D10" s="884"/>
      <c r="E10" s="884"/>
      <c r="F10" s="884"/>
      <c r="G10" s="884"/>
      <c r="H10" s="884"/>
      <c r="I10" s="884"/>
      <c r="J10" s="884"/>
      <c r="K10" s="884"/>
      <c r="L10" s="884"/>
      <c r="M10" s="884"/>
      <c r="N10" s="884"/>
      <c r="O10" s="884"/>
      <c r="P10" s="884"/>
      <c r="Q10" s="884"/>
      <c r="R10" s="884"/>
      <c r="S10" s="884"/>
      <c r="T10" s="884"/>
      <c r="U10" s="884"/>
      <c r="V10" s="884"/>
      <c r="W10" s="884"/>
      <c r="X10" s="97"/>
    </row>
    <row r="11" spans="1:24" ht="13.5" customHeight="1">
      <c r="A11" s="885" t="s">
        <v>476</v>
      </c>
      <c r="B11" s="885"/>
      <c r="C11" s="885"/>
      <c r="D11" s="885"/>
      <c r="E11" s="885"/>
      <c r="F11" s="885"/>
      <c r="G11" s="885"/>
      <c r="H11" s="885"/>
      <c r="I11" s="885"/>
      <c r="J11" s="885"/>
      <c r="K11" s="885"/>
      <c r="L11" s="885"/>
      <c r="M11" s="885"/>
      <c r="N11" s="885"/>
      <c r="O11" s="885"/>
      <c r="P11" s="885"/>
      <c r="Q11" s="885"/>
      <c r="R11" s="885"/>
      <c r="S11" s="885"/>
      <c r="T11" s="885"/>
      <c r="U11" s="885"/>
      <c r="V11" s="885"/>
      <c r="W11" s="885"/>
      <c r="X11" s="98"/>
    </row>
    <row r="12" spans="1:24" ht="13.5" customHeight="1">
      <c r="A12" s="885"/>
      <c r="B12" s="885"/>
      <c r="C12" s="885"/>
      <c r="D12" s="885"/>
      <c r="E12" s="885"/>
      <c r="F12" s="885"/>
      <c r="G12" s="885"/>
      <c r="H12" s="885"/>
      <c r="I12" s="885"/>
      <c r="J12" s="885"/>
      <c r="K12" s="885"/>
      <c r="L12" s="885"/>
      <c r="M12" s="885"/>
      <c r="N12" s="885"/>
      <c r="O12" s="885"/>
      <c r="P12" s="885"/>
      <c r="Q12" s="885"/>
      <c r="R12" s="885"/>
      <c r="S12" s="885"/>
      <c r="T12" s="885"/>
      <c r="U12" s="885"/>
      <c r="V12" s="885"/>
      <c r="W12" s="885"/>
      <c r="X12" s="98"/>
    </row>
    <row r="13" spans="1:24" ht="15.6">
      <c r="A13" s="99"/>
      <c r="B13" s="99"/>
      <c r="C13" s="99"/>
      <c r="D13" s="99"/>
      <c r="E13" s="99"/>
      <c r="F13" s="99"/>
      <c r="G13" s="99"/>
      <c r="H13" s="99"/>
      <c r="I13" s="99"/>
      <c r="J13" s="99"/>
      <c r="K13" s="99"/>
      <c r="L13" s="99"/>
      <c r="M13" s="99"/>
      <c r="N13" s="99"/>
      <c r="O13" s="99"/>
      <c r="P13" s="99"/>
      <c r="Q13" s="99"/>
      <c r="R13" s="99"/>
      <c r="S13" s="99"/>
      <c r="T13" s="99"/>
      <c r="U13" s="99"/>
      <c r="V13" s="99"/>
      <c r="W13" s="99"/>
      <c r="X13" s="98"/>
    </row>
    <row r="14" spans="1:24" ht="8.25" customHeight="1">
      <c r="A14" s="100"/>
    </row>
    <row r="15" spans="1:24" ht="24.75" customHeight="1" thickBot="1">
      <c r="A15" s="881" t="s">
        <v>477</v>
      </c>
      <c r="B15" s="882"/>
      <c r="C15" s="882"/>
      <c r="D15" s="882"/>
      <c r="E15" s="882"/>
      <c r="F15" s="882"/>
      <c r="G15" s="882"/>
      <c r="H15" s="882"/>
      <c r="I15" s="882"/>
      <c r="J15" s="882"/>
      <c r="K15" s="882"/>
      <c r="L15" s="882"/>
      <c r="M15" s="882"/>
      <c r="N15" s="882"/>
      <c r="O15" s="882"/>
      <c r="P15" s="882"/>
      <c r="Q15" s="360"/>
      <c r="R15" s="881" t="s">
        <v>478</v>
      </c>
      <c r="S15" s="882"/>
      <c r="T15" s="883"/>
      <c r="U15" s="361" t="s">
        <v>479</v>
      </c>
      <c r="V15" s="362" t="s">
        <v>480</v>
      </c>
      <c r="W15" s="363" t="s">
        <v>481</v>
      </c>
      <c r="X15" s="364" t="s">
        <v>482</v>
      </c>
    </row>
    <row r="16" spans="1:24" ht="14.1" customHeight="1">
      <c r="A16" s="857" t="s">
        <v>483</v>
      </c>
      <c r="B16" s="858"/>
      <c r="C16" s="861"/>
      <c r="D16" s="861"/>
      <c r="E16" s="861"/>
      <c r="F16" s="861"/>
      <c r="G16" s="861"/>
      <c r="H16" s="861"/>
      <c r="I16" s="861"/>
      <c r="J16" s="861"/>
      <c r="K16" s="861"/>
      <c r="L16" s="861"/>
      <c r="M16" s="861"/>
      <c r="N16" s="861"/>
      <c r="O16" s="861"/>
      <c r="P16" s="861"/>
      <c r="Q16" s="210"/>
      <c r="R16" s="863"/>
      <c r="S16" s="865" t="s">
        <v>484</v>
      </c>
      <c r="T16" s="866"/>
      <c r="U16" s="872"/>
      <c r="V16" s="851"/>
      <c r="W16" s="829"/>
      <c r="X16" s="877"/>
    </row>
    <row r="17" spans="1:24" ht="14.1" customHeight="1">
      <c r="A17" s="859"/>
      <c r="B17" s="860"/>
      <c r="C17" s="862"/>
      <c r="D17" s="862"/>
      <c r="E17" s="862"/>
      <c r="F17" s="862"/>
      <c r="G17" s="862"/>
      <c r="H17" s="862"/>
      <c r="I17" s="862"/>
      <c r="J17" s="862"/>
      <c r="K17" s="862"/>
      <c r="L17" s="862"/>
      <c r="M17" s="862"/>
      <c r="N17" s="862"/>
      <c r="O17" s="862"/>
      <c r="P17" s="862"/>
      <c r="Q17" s="55"/>
      <c r="R17" s="864"/>
      <c r="S17" s="839"/>
      <c r="T17" s="840"/>
      <c r="U17" s="873"/>
      <c r="V17" s="852"/>
      <c r="W17" s="830"/>
      <c r="X17" s="878"/>
    </row>
    <row r="18" spans="1:24" ht="13.5" customHeight="1">
      <c r="A18" s="832" t="s">
        <v>485</v>
      </c>
      <c r="B18" s="365" t="s">
        <v>486</v>
      </c>
      <c r="C18" s="847"/>
      <c r="D18" s="847"/>
      <c r="E18" s="847"/>
      <c r="F18" s="847"/>
      <c r="G18" s="847"/>
      <c r="H18" s="366" t="s">
        <v>487</v>
      </c>
      <c r="I18" s="848" t="s">
        <v>488</v>
      </c>
      <c r="J18" s="848"/>
      <c r="K18" s="848"/>
      <c r="L18" s="367"/>
      <c r="M18" s="368"/>
      <c r="N18" s="368"/>
      <c r="O18" s="368"/>
      <c r="P18" s="368"/>
      <c r="Q18" s="56"/>
      <c r="R18" s="845"/>
      <c r="S18" s="837" t="s">
        <v>489</v>
      </c>
      <c r="T18" s="838"/>
      <c r="U18" s="873"/>
      <c r="V18" s="852"/>
      <c r="W18" s="830"/>
      <c r="X18" s="878"/>
    </row>
    <row r="19" spans="1:24" ht="14.1" customHeight="1">
      <c r="A19" s="833"/>
      <c r="B19" s="868"/>
      <c r="C19" s="869"/>
      <c r="D19" s="869"/>
      <c r="E19" s="869"/>
      <c r="F19" s="869"/>
      <c r="G19" s="869"/>
      <c r="H19" s="869"/>
      <c r="I19" s="869"/>
      <c r="J19" s="869"/>
      <c r="K19" s="869"/>
      <c r="L19" s="869"/>
      <c r="M19" s="869"/>
      <c r="N19" s="869"/>
      <c r="O19" s="869"/>
      <c r="P19" s="869"/>
      <c r="Q19" s="57"/>
      <c r="R19" s="856"/>
      <c r="S19" s="839"/>
      <c r="T19" s="840"/>
      <c r="U19" s="873"/>
      <c r="V19" s="852"/>
      <c r="W19" s="830"/>
      <c r="X19" s="878"/>
    </row>
    <row r="20" spans="1:24" ht="14.1" customHeight="1">
      <c r="A20" s="833"/>
      <c r="B20" s="868"/>
      <c r="C20" s="869"/>
      <c r="D20" s="869"/>
      <c r="E20" s="869"/>
      <c r="F20" s="869"/>
      <c r="G20" s="869"/>
      <c r="H20" s="869"/>
      <c r="I20" s="869"/>
      <c r="J20" s="869"/>
      <c r="K20" s="869"/>
      <c r="L20" s="869"/>
      <c r="M20" s="869"/>
      <c r="N20" s="869"/>
      <c r="O20" s="869"/>
      <c r="P20" s="869"/>
      <c r="Q20" s="57"/>
      <c r="R20" s="855"/>
      <c r="S20" s="837" t="s">
        <v>490</v>
      </c>
      <c r="T20" s="838"/>
      <c r="U20" s="873"/>
      <c r="V20" s="852"/>
      <c r="W20" s="830"/>
      <c r="X20" s="878"/>
    </row>
    <row r="21" spans="1:24" ht="14.1" customHeight="1">
      <c r="A21" s="833"/>
      <c r="B21" s="868"/>
      <c r="C21" s="869"/>
      <c r="D21" s="869"/>
      <c r="E21" s="869"/>
      <c r="F21" s="869"/>
      <c r="G21" s="869"/>
      <c r="H21" s="869"/>
      <c r="I21" s="869"/>
      <c r="J21" s="869"/>
      <c r="K21" s="869"/>
      <c r="L21" s="869"/>
      <c r="M21" s="869"/>
      <c r="N21" s="869"/>
      <c r="O21" s="869"/>
      <c r="P21" s="869"/>
      <c r="Q21" s="57"/>
      <c r="R21" s="856"/>
      <c r="S21" s="839"/>
      <c r="T21" s="840"/>
      <c r="U21" s="873"/>
      <c r="V21" s="852"/>
      <c r="W21" s="830"/>
      <c r="X21" s="878"/>
    </row>
    <row r="22" spans="1:24" ht="14.1" customHeight="1">
      <c r="A22" s="833"/>
      <c r="B22" s="868"/>
      <c r="C22" s="869"/>
      <c r="D22" s="869"/>
      <c r="E22" s="869"/>
      <c r="F22" s="869"/>
      <c r="G22" s="869"/>
      <c r="H22" s="869"/>
      <c r="I22" s="869"/>
      <c r="J22" s="869"/>
      <c r="K22" s="869"/>
      <c r="L22" s="869"/>
      <c r="M22" s="869"/>
      <c r="N22" s="869"/>
      <c r="O22" s="869"/>
      <c r="P22" s="869"/>
      <c r="Q22" s="209"/>
      <c r="R22" s="845"/>
      <c r="S22" s="837" t="s">
        <v>491</v>
      </c>
      <c r="T22" s="838"/>
      <c r="U22" s="873"/>
      <c r="V22" s="852"/>
      <c r="W22" s="830"/>
      <c r="X22" s="878"/>
    </row>
    <row r="23" spans="1:24" ht="14.1" customHeight="1">
      <c r="A23" s="833"/>
      <c r="B23" s="208"/>
      <c r="C23" s="209"/>
      <c r="D23" s="209"/>
      <c r="E23" s="209"/>
      <c r="F23" s="209"/>
      <c r="G23" s="209"/>
      <c r="H23" s="209"/>
      <c r="I23" s="209"/>
      <c r="J23" s="209"/>
      <c r="K23" s="209"/>
      <c r="L23" s="209"/>
      <c r="M23" s="209"/>
      <c r="N23" s="209"/>
      <c r="O23" s="209"/>
      <c r="P23" s="209"/>
      <c r="Q23" s="209"/>
      <c r="R23" s="867"/>
      <c r="S23" s="839"/>
      <c r="T23" s="840"/>
      <c r="U23" s="873"/>
      <c r="V23" s="852"/>
      <c r="W23" s="830"/>
      <c r="X23" s="878"/>
    </row>
    <row r="24" spans="1:24" ht="14.1" customHeight="1">
      <c r="A24" s="833"/>
      <c r="B24" s="208"/>
      <c r="C24" s="209"/>
      <c r="D24" s="209"/>
      <c r="E24" s="209"/>
      <c r="F24" s="209"/>
      <c r="G24" s="209"/>
      <c r="H24" s="209"/>
      <c r="I24" s="209"/>
      <c r="J24" s="58"/>
      <c r="K24" s="58"/>
      <c r="L24" s="835" t="s">
        <v>492</v>
      </c>
      <c r="M24" s="849"/>
      <c r="N24" s="849"/>
      <c r="O24" s="849"/>
      <c r="P24" s="870"/>
      <c r="Q24" s="209"/>
      <c r="R24" s="845"/>
      <c r="S24" s="841" t="s">
        <v>493</v>
      </c>
      <c r="T24" s="842"/>
      <c r="U24" s="873"/>
      <c r="V24" s="852"/>
      <c r="W24" s="830"/>
      <c r="X24" s="878"/>
    </row>
    <row r="25" spans="1:24" ht="14.1" customHeight="1" thickBot="1">
      <c r="A25" s="834"/>
      <c r="B25" s="208"/>
      <c r="C25" s="209"/>
      <c r="D25" s="209"/>
      <c r="E25" s="209"/>
      <c r="F25" s="209"/>
      <c r="G25" s="209"/>
      <c r="H25" s="209"/>
      <c r="I25" s="209"/>
      <c r="J25" s="59"/>
      <c r="K25" s="59"/>
      <c r="L25" s="836"/>
      <c r="M25" s="850"/>
      <c r="N25" s="850"/>
      <c r="O25" s="850"/>
      <c r="P25" s="871"/>
      <c r="Q25" s="209"/>
      <c r="R25" s="846"/>
      <c r="S25" s="843"/>
      <c r="T25" s="844"/>
      <c r="U25" s="874"/>
      <c r="V25" s="853"/>
      <c r="W25" s="831"/>
      <c r="X25" s="879"/>
    </row>
    <row r="26" spans="1:24" ht="14.1" customHeight="1">
      <c r="A26" s="857" t="s">
        <v>494</v>
      </c>
      <c r="B26" s="858"/>
      <c r="C26" s="861"/>
      <c r="D26" s="861"/>
      <c r="E26" s="861"/>
      <c r="F26" s="861"/>
      <c r="G26" s="861"/>
      <c r="H26" s="861"/>
      <c r="I26" s="861"/>
      <c r="J26" s="861"/>
      <c r="K26" s="861"/>
      <c r="L26" s="861"/>
      <c r="M26" s="861"/>
      <c r="N26" s="861"/>
      <c r="O26" s="861"/>
      <c r="P26" s="861"/>
      <c r="Q26" s="210"/>
      <c r="R26" s="863"/>
      <c r="S26" s="865" t="s">
        <v>484</v>
      </c>
      <c r="T26" s="866"/>
      <c r="U26" s="872"/>
      <c r="V26" s="851"/>
      <c r="W26" s="829"/>
      <c r="X26" s="877"/>
    </row>
    <row r="27" spans="1:24" ht="14.1" customHeight="1">
      <c r="A27" s="859"/>
      <c r="B27" s="860"/>
      <c r="C27" s="862"/>
      <c r="D27" s="862"/>
      <c r="E27" s="862"/>
      <c r="F27" s="862"/>
      <c r="G27" s="862"/>
      <c r="H27" s="862"/>
      <c r="I27" s="862"/>
      <c r="J27" s="862"/>
      <c r="K27" s="862"/>
      <c r="L27" s="862"/>
      <c r="M27" s="862"/>
      <c r="N27" s="862"/>
      <c r="O27" s="862"/>
      <c r="P27" s="862"/>
      <c r="Q27" s="55"/>
      <c r="R27" s="864"/>
      <c r="S27" s="839"/>
      <c r="T27" s="840"/>
      <c r="U27" s="873"/>
      <c r="V27" s="852"/>
      <c r="W27" s="830"/>
      <c r="X27" s="878"/>
    </row>
    <row r="28" spans="1:24" ht="13.5" customHeight="1">
      <c r="A28" s="832" t="s">
        <v>485</v>
      </c>
      <c r="B28" s="365" t="s">
        <v>486</v>
      </c>
      <c r="C28" s="847"/>
      <c r="D28" s="847"/>
      <c r="E28" s="847"/>
      <c r="F28" s="847"/>
      <c r="G28" s="847"/>
      <c r="H28" s="366" t="s">
        <v>487</v>
      </c>
      <c r="I28" s="848" t="s">
        <v>488</v>
      </c>
      <c r="J28" s="848"/>
      <c r="K28" s="848"/>
      <c r="L28" s="367"/>
      <c r="M28" s="368"/>
      <c r="N28" s="368"/>
      <c r="O28" s="368"/>
      <c r="P28" s="368"/>
      <c r="Q28" s="56"/>
      <c r="R28" s="845"/>
      <c r="S28" s="837" t="s">
        <v>489</v>
      </c>
      <c r="T28" s="838"/>
      <c r="U28" s="873"/>
      <c r="V28" s="852"/>
      <c r="W28" s="830"/>
      <c r="X28" s="878"/>
    </row>
    <row r="29" spans="1:24" ht="14.1" customHeight="1">
      <c r="A29" s="833"/>
      <c r="B29" s="868"/>
      <c r="C29" s="869"/>
      <c r="D29" s="869"/>
      <c r="E29" s="869"/>
      <c r="F29" s="869"/>
      <c r="G29" s="869"/>
      <c r="H29" s="869"/>
      <c r="I29" s="869"/>
      <c r="J29" s="869"/>
      <c r="K29" s="869"/>
      <c r="L29" s="869"/>
      <c r="M29" s="869"/>
      <c r="N29" s="869"/>
      <c r="O29" s="869"/>
      <c r="P29" s="869"/>
      <c r="Q29" s="57"/>
      <c r="R29" s="856"/>
      <c r="S29" s="839"/>
      <c r="T29" s="840"/>
      <c r="U29" s="873"/>
      <c r="V29" s="852"/>
      <c r="W29" s="830"/>
      <c r="X29" s="878"/>
    </row>
    <row r="30" spans="1:24" ht="14.1" customHeight="1">
      <c r="A30" s="833"/>
      <c r="B30" s="868"/>
      <c r="C30" s="869"/>
      <c r="D30" s="869"/>
      <c r="E30" s="869"/>
      <c r="F30" s="869"/>
      <c r="G30" s="869"/>
      <c r="H30" s="869"/>
      <c r="I30" s="869"/>
      <c r="J30" s="869"/>
      <c r="K30" s="869"/>
      <c r="L30" s="869"/>
      <c r="M30" s="869"/>
      <c r="N30" s="869"/>
      <c r="O30" s="869"/>
      <c r="P30" s="869"/>
      <c r="Q30" s="57"/>
      <c r="R30" s="855"/>
      <c r="S30" s="837" t="s">
        <v>490</v>
      </c>
      <c r="T30" s="838"/>
      <c r="U30" s="873"/>
      <c r="V30" s="852"/>
      <c r="W30" s="830"/>
      <c r="X30" s="878"/>
    </row>
    <row r="31" spans="1:24" ht="14.1" customHeight="1">
      <c r="A31" s="833"/>
      <c r="B31" s="868"/>
      <c r="C31" s="869"/>
      <c r="D31" s="869"/>
      <c r="E31" s="869"/>
      <c r="F31" s="869"/>
      <c r="G31" s="869"/>
      <c r="H31" s="869"/>
      <c r="I31" s="869"/>
      <c r="J31" s="869"/>
      <c r="K31" s="869"/>
      <c r="L31" s="869"/>
      <c r="M31" s="869"/>
      <c r="N31" s="869"/>
      <c r="O31" s="869"/>
      <c r="P31" s="869"/>
      <c r="Q31" s="57"/>
      <c r="R31" s="856"/>
      <c r="S31" s="839"/>
      <c r="T31" s="840"/>
      <c r="U31" s="873"/>
      <c r="V31" s="852"/>
      <c r="W31" s="830"/>
      <c r="X31" s="878"/>
    </row>
    <row r="32" spans="1:24" ht="14.1" customHeight="1">
      <c r="A32" s="833"/>
      <c r="B32" s="868"/>
      <c r="C32" s="869"/>
      <c r="D32" s="869"/>
      <c r="E32" s="869"/>
      <c r="F32" s="869"/>
      <c r="G32" s="869"/>
      <c r="H32" s="869"/>
      <c r="I32" s="869"/>
      <c r="J32" s="869"/>
      <c r="K32" s="869"/>
      <c r="L32" s="869"/>
      <c r="M32" s="869"/>
      <c r="N32" s="869"/>
      <c r="O32" s="869"/>
      <c r="P32" s="869"/>
      <c r="Q32" s="209"/>
      <c r="R32" s="845"/>
      <c r="S32" s="837" t="s">
        <v>491</v>
      </c>
      <c r="T32" s="838"/>
      <c r="U32" s="873"/>
      <c r="V32" s="852"/>
      <c r="W32" s="830"/>
      <c r="X32" s="878"/>
    </row>
    <row r="33" spans="1:24" ht="14.1" customHeight="1">
      <c r="A33" s="833"/>
      <c r="B33" s="208"/>
      <c r="C33" s="209"/>
      <c r="D33" s="209"/>
      <c r="E33" s="209"/>
      <c r="F33" s="209"/>
      <c r="G33" s="209"/>
      <c r="H33" s="209"/>
      <c r="I33" s="209"/>
      <c r="J33" s="209"/>
      <c r="K33" s="209"/>
      <c r="L33" s="209"/>
      <c r="M33" s="209"/>
      <c r="N33" s="209"/>
      <c r="O33" s="209"/>
      <c r="P33" s="209"/>
      <c r="Q33" s="209"/>
      <c r="R33" s="867"/>
      <c r="S33" s="839"/>
      <c r="T33" s="840"/>
      <c r="U33" s="873"/>
      <c r="V33" s="852"/>
      <c r="W33" s="830"/>
      <c r="X33" s="878"/>
    </row>
    <row r="34" spans="1:24" ht="14.1" customHeight="1">
      <c r="A34" s="833"/>
      <c r="B34" s="208"/>
      <c r="C34" s="209"/>
      <c r="D34" s="209"/>
      <c r="E34" s="209"/>
      <c r="F34" s="209"/>
      <c r="G34" s="209"/>
      <c r="H34" s="209"/>
      <c r="I34" s="209"/>
      <c r="J34" s="58"/>
      <c r="K34" s="58"/>
      <c r="L34" s="835" t="s">
        <v>492</v>
      </c>
      <c r="M34" s="849"/>
      <c r="N34" s="849"/>
      <c r="O34" s="849"/>
      <c r="P34" s="870"/>
      <c r="Q34" s="209"/>
      <c r="R34" s="845"/>
      <c r="S34" s="841" t="s">
        <v>493</v>
      </c>
      <c r="T34" s="842"/>
      <c r="U34" s="873"/>
      <c r="V34" s="852"/>
      <c r="W34" s="830"/>
      <c r="X34" s="878"/>
    </row>
    <row r="35" spans="1:24" ht="14.1" customHeight="1" thickBot="1">
      <c r="A35" s="834"/>
      <c r="B35" s="208"/>
      <c r="C35" s="209"/>
      <c r="D35" s="209"/>
      <c r="E35" s="209"/>
      <c r="F35" s="209"/>
      <c r="G35" s="209"/>
      <c r="H35" s="209"/>
      <c r="I35" s="209"/>
      <c r="J35" s="59"/>
      <c r="K35" s="59"/>
      <c r="L35" s="836"/>
      <c r="M35" s="850"/>
      <c r="N35" s="850"/>
      <c r="O35" s="850"/>
      <c r="P35" s="871"/>
      <c r="Q35" s="209"/>
      <c r="R35" s="846"/>
      <c r="S35" s="843"/>
      <c r="T35" s="844"/>
      <c r="U35" s="874"/>
      <c r="V35" s="853"/>
      <c r="W35" s="831"/>
      <c r="X35" s="879"/>
    </row>
    <row r="36" spans="1:24" ht="14.1" customHeight="1">
      <c r="A36" s="857" t="s">
        <v>494</v>
      </c>
      <c r="B36" s="858"/>
      <c r="C36" s="861"/>
      <c r="D36" s="861"/>
      <c r="E36" s="861"/>
      <c r="F36" s="861"/>
      <c r="G36" s="861"/>
      <c r="H36" s="861"/>
      <c r="I36" s="861"/>
      <c r="J36" s="861"/>
      <c r="K36" s="861"/>
      <c r="L36" s="861"/>
      <c r="M36" s="861"/>
      <c r="N36" s="861"/>
      <c r="O36" s="861"/>
      <c r="P36" s="861"/>
      <c r="Q36" s="210"/>
      <c r="R36" s="863"/>
      <c r="S36" s="865" t="s">
        <v>484</v>
      </c>
      <c r="T36" s="866"/>
      <c r="U36" s="872"/>
      <c r="V36" s="851"/>
      <c r="W36" s="829"/>
      <c r="X36" s="877"/>
    </row>
    <row r="37" spans="1:24" ht="14.1" customHeight="1">
      <c r="A37" s="859"/>
      <c r="B37" s="860"/>
      <c r="C37" s="862"/>
      <c r="D37" s="862"/>
      <c r="E37" s="862"/>
      <c r="F37" s="862"/>
      <c r="G37" s="862"/>
      <c r="H37" s="862"/>
      <c r="I37" s="862"/>
      <c r="J37" s="862"/>
      <c r="K37" s="862"/>
      <c r="L37" s="862"/>
      <c r="M37" s="862"/>
      <c r="N37" s="862"/>
      <c r="O37" s="862"/>
      <c r="P37" s="862"/>
      <c r="Q37" s="55"/>
      <c r="R37" s="864"/>
      <c r="S37" s="839"/>
      <c r="T37" s="840"/>
      <c r="U37" s="873"/>
      <c r="V37" s="852"/>
      <c r="W37" s="830"/>
      <c r="X37" s="878"/>
    </row>
    <row r="38" spans="1:24" ht="13.5" customHeight="1">
      <c r="A38" s="832" t="s">
        <v>485</v>
      </c>
      <c r="B38" s="365" t="s">
        <v>486</v>
      </c>
      <c r="C38" s="847"/>
      <c r="D38" s="847"/>
      <c r="E38" s="847"/>
      <c r="F38" s="847"/>
      <c r="G38" s="847"/>
      <c r="H38" s="366" t="s">
        <v>487</v>
      </c>
      <c r="I38" s="848" t="s">
        <v>488</v>
      </c>
      <c r="J38" s="848"/>
      <c r="K38" s="848"/>
      <c r="L38" s="367"/>
      <c r="M38" s="368"/>
      <c r="N38" s="368"/>
      <c r="O38" s="368"/>
      <c r="P38" s="368"/>
      <c r="Q38" s="56"/>
      <c r="R38" s="845"/>
      <c r="S38" s="837" t="s">
        <v>489</v>
      </c>
      <c r="T38" s="838"/>
      <c r="U38" s="873"/>
      <c r="V38" s="852"/>
      <c r="W38" s="830"/>
      <c r="X38" s="878"/>
    </row>
    <row r="39" spans="1:24" ht="14.1" customHeight="1">
      <c r="A39" s="833"/>
      <c r="B39" s="868"/>
      <c r="C39" s="869"/>
      <c r="D39" s="869"/>
      <c r="E39" s="869"/>
      <c r="F39" s="869"/>
      <c r="G39" s="869"/>
      <c r="H39" s="869"/>
      <c r="I39" s="869"/>
      <c r="J39" s="869"/>
      <c r="K39" s="869"/>
      <c r="L39" s="869"/>
      <c r="M39" s="869"/>
      <c r="N39" s="869"/>
      <c r="O39" s="869"/>
      <c r="P39" s="869"/>
      <c r="Q39" s="57"/>
      <c r="R39" s="856"/>
      <c r="S39" s="839"/>
      <c r="T39" s="840"/>
      <c r="U39" s="873"/>
      <c r="V39" s="852"/>
      <c r="W39" s="830"/>
      <c r="X39" s="878"/>
    </row>
    <row r="40" spans="1:24" ht="14.1" customHeight="1">
      <c r="A40" s="833"/>
      <c r="B40" s="868"/>
      <c r="C40" s="869"/>
      <c r="D40" s="869"/>
      <c r="E40" s="869"/>
      <c r="F40" s="869"/>
      <c r="G40" s="869"/>
      <c r="H40" s="869"/>
      <c r="I40" s="869"/>
      <c r="J40" s="869"/>
      <c r="K40" s="869"/>
      <c r="L40" s="869"/>
      <c r="M40" s="869"/>
      <c r="N40" s="869"/>
      <c r="O40" s="869"/>
      <c r="P40" s="869"/>
      <c r="Q40" s="57"/>
      <c r="R40" s="855"/>
      <c r="S40" s="837" t="s">
        <v>490</v>
      </c>
      <c r="T40" s="838"/>
      <c r="U40" s="873"/>
      <c r="V40" s="852"/>
      <c r="W40" s="830"/>
      <c r="X40" s="878"/>
    </row>
    <row r="41" spans="1:24" ht="14.1" customHeight="1">
      <c r="A41" s="833"/>
      <c r="B41" s="868"/>
      <c r="C41" s="869"/>
      <c r="D41" s="869"/>
      <c r="E41" s="869"/>
      <c r="F41" s="869"/>
      <c r="G41" s="869"/>
      <c r="H41" s="869"/>
      <c r="I41" s="869"/>
      <c r="J41" s="869"/>
      <c r="K41" s="869"/>
      <c r="L41" s="869"/>
      <c r="M41" s="869"/>
      <c r="N41" s="869"/>
      <c r="O41" s="869"/>
      <c r="P41" s="869"/>
      <c r="Q41" s="57"/>
      <c r="R41" s="856"/>
      <c r="S41" s="839"/>
      <c r="T41" s="840"/>
      <c r="U41" s="873"/>
      <c r="V41" s="852"/>
      <c r="W41" s="830"/>
      <c r="X41" s="878"/>
    </row>
    <row r="42" spans="1:24" ht="14.1" customHeight="1">
      <c r="A42" s="833"/>
      <c r="B42" s="208"/>
      <c r="C42" s="209"/>
      <c r="D42" s="209"/>
      <c r="E42" s="209"/>
      <c r="F42" s="209"/>
      <c r="G42" s="209"/>
      <c r="H42" s="209"/>
      <c r="I42" s="209"/>
      <c r="J42" s="209"/>
      <c r="K42" s="209"/>
      <c r="L42" s="209"/>
      <c r="M42" s="209"/>
      <c r="N42" s="209"/>
      <c r="O42" s="209"/>
      <c r="P42" s="209"/>
      <c r="Q42" s="209"/>
      <c r="R42" s="845"/>
      <c r="S42" s="837" t="s">
        <v>491</v>
      </c>
      <c r="T42" s="838"/>
      <c r="U42" s="873"/>
      <c r="V42" s="852"/>
      <c r="W42" s="830"/>
      <c r="X42" s="878"/>
    </row>
    <row r="43" spans="1:24" ht="14.1" customHeight="1">
      <c r="A43" s="833"/>
      <c r="B43" s="208"/>
      <c r="C43" s="209"/>
      <c r="D43" s="209"/>
      <c r="E43" s="209"/>
      <c r="F43" s="209"/>
      <c r="G43" s="209"/>
      <c r="H43" s="209"/>
      <c r="I43" s="209"/>
      <c r="J43" s="209"/>
      <c r="K43" s="209"/>
      <c r="L43" s="209"/>
      <c r="M43" s="209"/>
      <c r="N43" s="209"/>
      <c r="O43" s="209"/>
      <c r="P43" s="209"/>
      <c r="Q43" s="209"/>
      <c r="R43" s="867"/>
      <c r="S43" s="839"/>
      <c r="T43" s="840"/>
      <c r="U43" s="873"/>
      <c r="V43" s="852"/>
      <c r="W43" s="830"/>
      <c r="X43" s="878"/>
    </row>
    <row r="44" spans="1:24" ht="14.1" customHeight="1">
      <c r="A44" s="833"/>
      <c r="B44" s="208"/>
      <c r="C44" s="209"/>
      <c r="D44" s="209"/>
      <c r="E44" s="209"/>
      <c r="F44" s="209"/>
      <c r="G44" s="209"/>
      <c r="H44" s="209"/>
      <c r="I44" s="209"/>
      <c r="J44" s="58"/>
      <c r="K44" s="58"/>
      <c r="L44" s="835" t="s">
        <v>492</v>
      </c>
      <c r="M44" s="849"/>
      <c r="N44" s="849"/>
      <c r="O44" s="849"/>
      <c r="P44" s="870"/>
      <c r="Q44" s="209"/>
      <c r="R44" s="845"/>
      <c r="S44" s="841" t="s">
        <v>493</v>
      </c>
      <c r="T44" s="842"/>
      <c r="U44" s="873"/>
      <c r="V44" s="852"/>
      <c r="W44" s="830"/>
      <c r="X44" s="878"/>
    </row>
    <row r="45" spans="1:24" ht="14.1" customHeight="1" thickBot="1">
      <c r="A45" s="834"/>
      <c r="B45" s="208"/>
      <c r="C45" s="209"/>
      <c r="D45" s="209"/>
      <c r="E45" s="209"/>
      <c r="F45" s="209"/>
      <c r="G45" s="209"/>
      <c r="H45" s="209"/>
      <c r="I45" s="209"/>
      <c r="J45" s="59"/>
      <c r="K45" s="59"/>
      <c r="L45" s="836"/>
      <c r="M45" s="850"/>
      <c r="N45" s="850"/>
      <c r="O45" s="850"/>
      <c r="P45" s="871"/>
      <c r="Q45" s="209"/>
      <c r="R45" s="846"/>
      <c r="S45" s="843"/>
      <c r="T45" s="844"/>
      <c r="U45" s="874"/>
      <c r="V45" s="853"/>
      <c r="W45" s="831"/>
      <c r="X45" s="879"/>
    </row>
    <row r="46" spans="1:24" ht="14.1" customHeight="1">
      <c r="A46" s="857" t="s">
        <v>494</v>
      </c>
      <c r="B46" s="858"/>
      <c r="C46" s="861"/>
      <c r="D46" s="861"/>
      <c r="E46" s="861"/>
      <c r="F46" s="861"/>
      <c r="G46" s="861"/>
      <c r="H46" s="861"/>
      <c r="I46" s="861"/>
      <c r="J46" s="861"/>
      <c r="K46" s="861"/>
      <c r="L46" s="861"/>
      <c r="M46" s="861"/>
      <c r="N46" s="861"/>
      <c r="O46" s="861"/>
      <c r="P46" s="861"/>
      <c r="Q46" s="210"/>
      <c r="R46" s="863"/>
      <c r="S46" s="865" t="s">
        <v>484</v>
      </c>
      <c r="T46" s="866"/>
      <c r="U46" s="872"/>
      <c r="V46" s="851"/>
      <c r="W46" s="829"/>
      <c r="X46" s="877"/>
    </row>
    <row r="47" spans="1:24" ht="14.1" customHeight="1">
      <c r="A47" s="859"/>
      <c r="B47" s="860"/>
      <c r="C47" s="862"/>
      <c r="D47" s="862"/>
      <c r="E47" s="862"/>
      <c r="F47" s="862"/>
      <c r="G47" s="862"/>
      <c r="H47" s="862"/>
      <c r="I47" s="862"/>
      <c r="J47" s="862"/>
      <c r="K47" s="862"/>
      <c r="L47" s="862"/>
      <c r="M47" s="862"/>
      <c r="N47" s="862"/>
      <c r="O47" s="862"/>
      <c r="P47" s="862"/>
      <c r="Q47" s="55"/>
      <c r="R47" s="864"/>
      <c r="S47" s="839"/>
      <c r="T47" s="840"/>
      <c r="U47" s="873"/>
      <c r="V47" s="852"/>
      <c r="W47" s="830"/>
      <c r="X47" s="878"/>
    </row>
    <row r="48" spans="1:24" ht="13.5" customHeight="1">
      <c r="A48" s="832" t="s">
        <v>485</v>
      </c>
      <c r="B48" s="365" t="s">
        <v>486</v>
      </c>
      <c r="C48" s="847"/>
      <c r="D48" s="847"/>
      <c r="E48" s="847"/>
      <c r="F48" s="847"/>
      <c r="G48" s="847"/>
      <c r="H48" s="366" t="s">
        <v>487</v>
      </c>
      <c r="I48" s="848" t="s">
        <v>488</v>
      </c>
      <c r="J48" s="848"/>
      <c r="K48" s="848"/>
      <c r="L48" s="367"/>
      <c r="M48" s="368"/>
      <c r="N48" s="368"/>
      <c r="O48" s="368"/>
      <c r="P48" s="368"/>
      <c r="Q48" s="56"/>
      <c r="R48" s="845"/>
      <c r="S48" s="837" t="s">
        <v>489</v>
      </c>
      <c r="T48" s="838"/>
      <c r="U48" s="873"/>
      <c r="V48" s="852"/>
      <c r="W48" s="830"/>
      <c r="X48" s="878"/>
    </row>
    <row r="49" spans="1:24" ht="14.1" customHeight="1">
      <c r="A49" s="833"/>
      <c r="B49" s="868"/>
      <c r="C49" s="869"/>
      <c r="D49" s="869"/>
      <c r="E49" s="869"/>
      <c r="F49" s="869"/>
      <c r="G49" s="869"/>
      <c r="H49" s="869"/>
      <c r="I49" s="869"/>
      <c r="J49" s="869"/>
      <c r="K49" s="869"/>
      <c r="L49" s="869"/>
      <c r="M49" s="869"/>
      <c r="N49" s="869"/>
      <c r="O49" s="869"/>
      <c r="P49" s="869"/>
      <c r="Q49" s="57"/>
      <c r="R49" s="856"/>
      <c r="S49" s="839"/>
      <c r="T49" s="840"/>
      <c r="U49" s="873"/>
      <c r="V49" s="852"/>
      <c r="W49" s="830"/>
      <c r="X49" s="878"/>
    </row>
    <row r="50" spans="1:24" ht="14.1" customHeight="1">
      <c r="A50" s="833"/>
      <c r="B50" s="868"/>
      <c r="C50" s="869"/>
      <c r="D50" s="869"/>
      <c r="E50" s="869"/>
      <c r="F50" s="869"/>
      <c r="G50" s="869"/>
      <c r="H50" s="869"/>
      <c r="I50" s="869"/>
      <c r="J50" s="869"/>
      <c r="K50" s="869"/>
      <c r="L50" s="869"/>
      <c r="M50" s="869"/>
      <c r="N50" s="869"/>
      <c r="O50" s="869"/>
      <c r="P50" s="869"/>
      <c r="Q50" s="57"/>
      <c r="R50" s="855"/>
      <c r="S50" s="837" t="s">
        <v>490</v>
      </c>
      <c r="T50" s="838"/>
      <c r="U50" s="873"/>
      <c r="V50" s="852"/>
      <c r="W50" s="830"/>
      <c r="X50" s="878"/>
    </row>
    <row r="51" spans="1:24" ht="14.1" customHeight="1">
      <c r="A51" s="833"/>
      <c r="B51" s="868"/>
      <c r="C51" s="869"/>
      <c r="D51" s="869"/>
      <c r="E51" s="869"/>
      <c r="F51" s="869"/>
      <c r="G51" s="869"/>
      <c r="H51" s="869"/>
      <c r="I51" s="869"/>
      <c r="J51" s="869"/>
      <c r="K51" s="869"/>
      <c r="L51" s="869"/>
      <c r="M51" s="869"/>
      <c r="N51" s="869"/>
      <c r="O51" s="869"/>
      <c r="P51" s="869"/>
      <c r="Q51" s="57"/>
      <c r="R51" s="856"/>
      <c r="S51" s="839"/>
      <c r="T51" s="840"/>
      <c r="U51" s="873"/>
      <c r="V51" s="852"/>
      <c r="W51" s="830"/>
      <c r="X51" s="878"/>
    </row>
    <row r="52" spans="1:24" ht="14.1" customHeight="1">
      <c r="A52" s="833"/>
      <c r="B52" s="208"/>
      <c r="C52" s="209"/>
      <c r="D52" s="209"/>
      <c r="E52" s="209"/>
      <c r="F52" s="209"/>
      <c r="G52" s="209"/>
      <c r="H52" s="209"/>
      <c r="I52" s="209"/>
      <c r="J52" s="209"/>
      <c r="K52" s="209"/>
      <c r="L52" s="209"/>
      <c r="M52" s="209"/>
      <c r="N52" s="209"/>
      <c r="O52" s="209"/>
      <c r="P52" s="209"/>
      <c r="Q52" s="209"/>
      <c r="R52" s="845"/>
      <c r="S52" s="837" t="s">
        <v>491</v>
      </c>
      <c r="T52" s="838"/>
      <c r="U52" s="873"/>
      <c r="V52" s="852"/>
      <c r="W52" s="830"/>
      <c r="X52" s="878"/>
    </row>
    <row r="53" spans="1:24" ht="14.1" customHeight="1">
      <c r="A53" s="833"/>
      <c r="B53" s="208"/>
      <c r="C53" s="209"/>
      <c r="D53" s="209"/>
      <c r="E53" s="209"/>
      <c r="F53" s="209"/>
      <c r="G53" s="209"/>
      <c r="H53" s="209"/>
      <c r="I53" s="209"/>
      <c r="J53" s="209"/>
      <c r="K53" s="209"/>
      <c r="L53" s="209"/>
      <c r="M53" s="209"/>
      <c r="N53" s="209"/>
      <c r="O53" s="209"/>
      <c r="P53" s="209"/>
      <c r="Q53" s="209"/>
      <c r="R53" s="867"/>
      <c r="S53" s="839"/>
      <c r="T53" s="840"/>
      <c r="U53" s="873"/>
      <c r="V53" s="852"/>
      <c r="W53" s="830"/>
      <c r="X53" s="878"/>
    </row>
    <row r="54" spans="1:24" ht="14.1" customHeight="1">
      <c r="A54" s="833"/>
      <c r="B54" s="208"/>
      <c r="C54" s="209"/>
      <c r="D54" s="209"/>
      <c r="E54" s="209"/>
      <c r="F54" s="209"/>
      <c r="G54" s="209"/>
      <c r="H54" s="209"/>
      <c r="I54" s="209"/>
      <c r="J54" s="58"/>
      <c r="K54" s="58"/>
      <c r="L54" s="835" t="s">
        <v>492</v>
      </c>
      <c r="M54" s="849"/>
      <c r="N54" s="849"/>
      <c r="O54" s="849"/>
      <c r="P54" s="870"/>
      <c r="Q54" s="209"/>
      <c r="R54" s="845"/>
      <c r="S54" s="841" t="s">
        <v>493</v>
      </c>
      <c r="T54" s="842"/>
      <c r="U54" s="873"/>
      <c r="V54" s="852"/>
      <c r="W54" s="830"/>
      <c r="X54" s="878"/>
    </row>
    <row r="55" spans="1:24" ht="14.1" customHeight="1" thickBot="1">
      <c r="A55" s="834"/>
      <c r="B55" s="208"/>
      <c r="C55" s="209"/>
      <c r="D55" s="209"/>
      <c r="E55" s="209"/>
      <c r="F55" s="209"/>
      <c r="G55" s="209"/>
      <c r="H55" s="209"/>
      <c r="I55" s="209"/>
      <c r="J55" s="59"/>
      <c r="K55" s="59"/>
      <c r="L55" s="836"/>
      <c r="M55" s="850"/>
      <c r="N55" s="850"/>
      <c r="O55" s="850"/>
      <c r="P55" s="871"/>
      <c r="Q55" s="209"/>
      <c r="R55" s="846"/>
      <c r="S55" s="843"/>
      <c r="T55" s="844"/>
      <c r="U55" s="874"/>
      <c r="V55" s="853"/>
      <c r="W55" s="831"/>
      <c r="X55" s="879"/>
    </row>
    <row r="56" spans="1:24" ht="14.1" customHeight="1">
      <c r="A56" s="857" t="s">
        <v>494</v>
      </c>
      <c r="B56" s="858"/>
      <c r="C56" s="861"/>
      <c r="D56" s="861"/>
      <c r="E56" s="861"/>
      <c r="F56" s="861"/>
      <c r="G56" s="861"/>
      <c r="H56" s="861"/>
      <c r="I56" s="861"/>
      <c r="J56" s="861"/>
      <c r="K56" s="861"/>
      <c r="L56" s="861"/>
      <c r="M56" s="861"/>
      <c r="N56" s="861"/>
      <c r="O56" s="861"/>
      <c r="P56" s="861"/>
      <c r="Q56" s="210"/>
      <c r="R56" s="863"/>
      <c r="S56" s="865" t="s">
        <v>484</v>
      </c>
      <c r="T56" s="866"/>
      <c r="U56" s="872"/>
      <c r="V56" s="851"/>
      <c r="W56" s="829"/>
      <c r="X56" s="877"/>
    </row>
    <row r="57" spans="1:24" ht="14.1" customHeight="1">
      <c r="A57" s="859"/>
      <c r="B57" s="860"/>
      <c r="C57" s="862"/>
      <c r="D57" s="862"/>
      <c r="E57" s="862"/>
      <c r="F57" s="862"/>
      <c r="G57" s="862"/>
      <c r="H57" s="862"/>
      <c r="I57" s="862"/>
      <c r="J57" s="862"/>
      <c r="K57" s="862"/>
      <c r="L57" s="862"/>
      <c r="M57" s="862"/>
      <c r="N57" s="862"/>
      <c r="O57" s="862"/>
      <c r="P57" s="862"/>
      <c r="Q57" s="55"/>
      <c r="R57" s="864"/>
      <c r="S57" s="839"/>
      <c r="T57" s="840"/>
      <c r="U57" s="873"/>
      <c r="V57" s="852"/>
      <c r="W57" s="830"/>
      <c r="X57" s="878"/>
    </row>
    <row r="58" spans="1:24" ht="13.5" customHeight="1">
      <c r="A58" s="832" t="s">
        <v>485</v>
      </c>
      <c r="B58" s="365" t="s">
        <v>486</v>
      </c>
      <c r="C58" s="847"/>
      <c r="D58" s="847"/>
      <c r="E58" s="847"/>
      <c r="F58" s="847"/>
      <c r="G58" s="847"/>
      <c r="H58" s="366" t="s">
        <v>487</v>
      </c>
      <c r="I58" s="848" t="s">
        <v>488</v>
      </c>
      <c r="J58" s="848"/>
      <c r="K58" s="848"/>
      <c r="L58" s="367"/>
      <c r="M58" s="368"/>
      <c r="N58" s="368"/>
      <c r="O58" s="368"/>
      <c r="P58" s="368"/>
      <c r="Q58" s="56"/>
      <c r="R58" s="845"/>
      <c r="S58" s="837" t="s">
        <v>489</v>
      </c>
      <c r="T58" s="838"/>
      <c r="U58" s="873"/>
      <c r="V58" s="852"/>
      <c r="W58" s="830"/>
      <c r="X58" s="878"/>
    </row>
    <row r="59" spans="1:24" ht="14.1" customHeight="1">
      <c r="A59" s="833"/>
      <c r="B59" s="868"/>
      <c r="C59" s="869"/>
      <c r="D59" s="869"/>
      <c r="E59" s="869"/>
      <c r="F59" s="869"/>
      <c r="G59" s="869"/>
      <c r="H59" s="869"/>
      <c r="I59" s="869"/>
      <c r="J59" s="869"/>
      <c r="K59" s="869"/>
      <c r="L59" s="869"/>
      <c r="M59" s="869"/>
      <c r="N59" s="869"/>
      <c r="O59" s="869"/>
      <c r="P59" s="869"/>
      <c r="Q59" s="57"/>
      <c r="R59" s="856"/>
      <c r="S59" s="839"/>
      <c r="T59" s="840"/>
      <c r="U59" s="873"/>
      <c r="V59" s="852"/>
      <c r="W59" s="830"/>
      <c r="X59" s="878"/>
    </row>
    <row r="60" spans="1:24" ht="14.1" customHeight="1">
      <c r="A60" s="833"/>
      <c r="B60" s="868"/>
      <c r="C60" s="869"/>
      <c r="D60" s="869"/>
      <c r="E60" s="869"/>
      <c r="F60" s="869"/>
      <c r="G60" s="869"/>
      <c r="H60" s="869"/>
      <c r="I60" s="869"/>
      <c r="J60" s="869"/>
      <c r="K60" s="869"/>
      <c r="L60" s="869"/>
      <c r="M60" s="869"/>
      <c r="N60" s="869"/>
      <c r="O60" s="869"/>
      <c r="P60" s="869"/>
      <c r="Q60" s="57"/>
      <c r="R60" s="855"/>
      <c r="S60" s="837" t="s">
        <v>490</v>
      </c>
      <c r="T60" s="838"/>
      <c r="U60" s="873"/>
      <c r="V60" s="852"/>
      <c r="W60" s="830"/>
      <c r="X60" s="878"/>
    </row>
    <row r="61" spans="1:24" ht="14.1" customHeight="1">
      <c r="A61" s="833"/>
      <c r="B61" s="868"/>
      <c r="C61" s="869"/>
      <c r="D61" s="869"/>
      <c r="E61" s="869"/>
      <c r="F61" s="869"/>
      <c r="G61" s="869"/>
      <c r="H61" s="869"/>
      <c r="I61" s="869"/>
      <c r="J61" s="869"/>
      <c r="K61" s="869"/>
      <c r="L61" s="869"/>
      <c r="M61" s="869"/>
      <c r="N61" s="869"/>
      <c r="O61" s="869"/>
      <c r="P61" s="869"/>
      <c r="Q61" s="57"/>
      <c r="R61" s="856"/>
      <c r="S61" s="839"/>
      <c r="T61" s="840"/>
      <c r="U61" s="873"/>
      <c r="V61" s="852"/>
      <c r="W61" s="830"/>
      <c r="X61" s="878"/>
    </row>
    <row r="62" spans="1:24" ht="14.1" customHeight="1">
      <c r="A62" s="833"/>
      <c r="B62" s="208"/>
      <c r="C62" s="209"/>
      <c r="D62" s="209"/>
      <c r="E62" s="209"/>
      <c r="F62" s="209"/>
      <c r="G62" s="209"/>
      <c r="H62" s="209"/>
      <c r="I62" s="209"/>
      <c r="J62" s="209"/>
      <c r="K62" s="209"/>
      <c r="L62" s="209"/>
      <c r="M62" s="209"/>
      <c r="N62" s="209"/>
      <c r="O62" s="209"/>
      <c r="P62" s="209"/>
      <c r="Q62" s="209"/>
      <c r="R62" s="845"/>
      <c r="S62" s="837" t="s">
        <v>491</v>
      </c>
      <c r="T62" s="838"/>
      <c r="U62" s="873"/>
      <c r="V62" s="852"/>
      <c r="W62" s="830"/>
      <c r="X62" s="878"/>
    </row>
    <row r="63" spans="1:24" ht="14.1" customHeight="1">
      <c r="A63" s="833"/>
      <c r="B63" s="208"/>
      <c r="C63" s="209"/>
      <c r="D63" s="209"/>
      <c r="E63" s="209"/>
      <c r="F63" s="209"/>
      <c r="G63" s="209"/>
      <c r="H63" s="209"/>
      <c r="I63" s="209"/>
      <c r="J63" s="209"/>
      <c r="K63" s="209"/>
      <c r="L63" s="209"/>
      <c r="M63" s="209"/>
      <c r="N63" s="209"/>
      <c r="O63" s="209"/>
      <c r="P63" s="209"/>
      <c r="Q63" s="209"/>
      <c r="R63" s="867"/>
      <c r="S63" s="839"/>
      <c r="T63" s="840"/>
      <c r="U63" s="873"/>
      <c r="V63" s="852"/>
      <c r="W63" s="830"/>
      <c r="X63" s="878"/>
    </row>
    <row r="64" spans="1:24" ht="14.1" customHeight="1">
      <c r="A64" s="833"/>
      <c r="B64" s="208"/>
      <c r="C64" s="209"/>
      <c r="D64" s="209"/>
      <c r="E64" s="209"/>
      <c r="F64" s="209"/>
      <c r="G64" s="209"/>
      <c r="H64" s="209"/>
      <c r="I64" s="209"/>
      <c r="J64" s="58"/>
      <c r="K64" s="58"/>
      <c r="L64" s="835" t="s">
        <v>492</v>
      </c>
      <c r="M64" s="849"/>
      <c r="N64" s="849"/>
      <c r="O64" s="849"/>
      <c r="P64" s="870"/>
      <c r="Q64" s="209"/>
      <c r="R64" s="845"/>
      <c r="S64" s="841" t="s">
        <v>493</v>
      </c>
      <c r="T64" s="842"/>
      <c r="U64" s="873"/>
      <c r="V64" s="852"/>
      <c r="W64" s="830"/>
      <c r="X64" s="878"/>
    </row>
    <row r="65" spans="1:24" ht="14.1" customHeight="1" thickBot="1">
      <c r="A65" s="834"/>
      <c r="B65" s="208"/>
      <c r="C65" s="209"/>
      <c r="D65" s="209"/>
      <c r="E65" s="209"/>
      <c r="F65" s="209"/>
      <c r="G65" s="209"/>
      <c r="H65" s="209"/>
      <c r="I65" s="209"/>
      <c r="J65" s="59"/>
      <c r="K65" s="59"/>
      <c r="L65" s="836"/>
      <c r="M65" s="850"/>
      <c r="N65" s="850"/>
      <c r="O65" s="850"/>
      <c r="P65" s="871"/>
      <c r="Q65" s="209"/>
      <c r="R65" s="846"/>
      <c r="S65" s="843"/>
      <c r="T65" s="844"/>
      <c r="U65" s="874"/>
      <c r="V65" s="853"/>
      <c r="W65" s="831"/>
      <c r="X65" s="879"/>
    </row>
    <row r="66" spans="1:24" ht="22.35" customHeight="1">
      <c r="A66" s="101"/>
      <c r="B66" s="854" t="s">
        <v>495</v>
      </c>
      <c r="C66" s="854"/>
      <c r="D66" s="854"/>
      <c r="E66" s="854"/>
      <c r="F66" s="854"/>
      <c r="G66" s="854"/>
      <c r="H66" s="854"/>
      <c r="I66" s="854"/>
      <c r="J66" s="854"/>
      <c r="K66" s="854"/>
      <c r="L66" s="854"/>
      <c r="M66" s="854"/>
      <c r="N66" s="854"/>
      <c r="O66" s="854"/>
      <c r="P66" s="854"/>
      <c r="Q66" s="854"/>
      <c r="R66" s="854"/>
      <c r="S66" s="854"/>
      <c r="T66" s="854"/>
      <c r="U66" s="854"/>
      <c r="V66" s="854"/>
      <c r="W66" s="854"/>
      <c r="X66" s="102"/>
    </row>
    <row r="67" spans="1:24" ht="6.75" customHeight="1">
      <c r="A67" s="103"/>
      <c r="B67" s="104"/>
      <c r="C67" s="104"/>
      <c r="D67" s="104"/>
      <c r="E67" s="104"/>
      <c r="F67" s="104"/>
      <c r="G67" s="104"/>
      <c r="H67" s="104"/>
      <c r="I67" s="104"/>
      <c r="J67" s="104"/>
      <c r="K67" s="104"/>
      <c r="L67" s="104"/>
      <c r="M67" s="104"/>
      <c r="N67" s="104"/>
      <c r="O67" s="104"/>
      <c r="P67" s="104"/>
      <c r="Q67" s="104"/>
      <c r="R67" s="105"/>
      <c r="S67" s="106"/>
      <c r="T67" s="104"/>
      <c r="U67" s="104"/>
      <c r="V67" s="104"/>
      <c r="W67" s="104"/>
      <c r="X67" s="104"/>
    </row>
  </sheetData>
  <sheetProtection selectLockedCells="1"/>
  <mergeCells count="132">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U56:U65"/>
    <mergeCell ref="V56:V65"/>
    <mergeCell ref="P54:P55"/>
    <mergeCell ref="R54:R55"/>
    <mergeCell ref="S54:T55"/>
    <mergeCell ref="P64:P65"/>
    <mergeCell ref="R64:R65"/>
    <mergeCell ref="S64:T65"/>
    <mergeCell ref="U46:U55"/>
    <mergeCell ref="V46:V55"/>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s>
  <phoneticPr fontId="19"/>
  <conditionalFormatting sqref="X3">
    <cfRule type="cellIs" dxfId="33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640625" style="70" customWidth="1"/>
    <col min="4" max="4" width="7.109375" style="70" customWidth="1"/>
    <col min="5" max="11" width="6.6640625" style="70" customWidth="1"/>
    <col min="12" max="16" width="6.6640625" style="1" customWidth="1"/>
    <col min="17" max="17" width="7.33203125" style="1" customWidth="1"/>
    <col min="18" max="18" width="8" style="70" customWidth="1"/>
    <col min="19" max="20" width="9.109375" style="70" customWidth="1"/>
    <col min="21" max="21" width="26.44140625" style="70" customWidth="1"/>
    <col min="22" max="23" width="3.109375" style="70" customWidth="1"/>
    <col min="24" max="26" width="9" style="70"/>
    <col min="27" max="29" width="9.88671875" style="70" customWidth="1"/>
    <col min="30" max="48" width="9" style="70"/>
    <col min="49" max="49" width="9" style="70" customWidth="1"/>
    <col min="50" max="16384" width="9" style="70"/>
  </cols>
  <sheetData>
    <row r="1" spans="1:33" ht="15" customHeight="1">
      <c r="A1" s="213"/>
      <c r="B1" s="213"/>
      <c r="C1" s="111"/>
      <c r="L1" s="112"/>
      <c r="M1" s="112"/>
      <c r="N1" s="112"/>
      <c r="O1" s="1403" t="s">
        <v>333</v>
      </c>
      <c r="P1" s="1403"/>
      <c r="Q1" s="1403"/>
      <c r="R1" s="1403"/>
      <c r="AE1" s="228" t="s">
        <v>496</v>
      </c>
      <c r="AF1" s="229" t="s">
        <v>497</v>
      </c>
      <c r="AG1" s="229"/>
    </row>
    <row r="2" spans="1:33" ht="15" customHeight="1">
      <c r="A2" s="213"/>
      <c r="B2" s="213"/>
      <c r="C2" s="111"/>
      <c r="L2" s="112"/>
      <c r="M2" s="112"/>
      <c r="N2" s="112"/>
      <c r="O2" s="1403" t="s">
        <v>498</v>
      </c>
      <c r="P2" s="1403"/>
      <c r="Q2" s="1403"/>
      <c r="R2" s="1403"/>
      <c r="AE2" s="228"/>
      <c r="AF2" s="229"/>
      <c r="AG2" s="229"/>
    </row>
    <row r="3" spans="1:33" ht="15" customHeight="1">
      <c r="A3" s="213"/>
      <c r="B3" s="113"/>
      <c r="C3" s="114"/>
      <c r="D3" s="115"/>
      <c r="F3" s="116"/>
      <c r="L3" s="112"/>
      <c r="M3" s="112"/>
      <c r="N3" s="112"/>
      <c r="O3" s="1404">
        <f>'申請書・総括票（共通）'!L3</f>
        <v>0</v>
      </c>
      <c r="P3" s="1404"/>
      <c r="Q3" s="1404"/>
      <c r="R3" s="1404"/>
      <c r="AE3" s="228" t="s">
        <v>499</v>
      </c>
      <c r="AF3" s="229" t="s">
        <v>497</v>
      </c>
      <c r="AG3" s="228"/>
    </row>
    <row r="4" spans="1:33" ht="6.75" customHeight="1">
      <c r="A4" s="213"/>
      <c r="B4" s="113"/>
      <c r="C4" s="114"/>
      <c r="D4" s="115"/>
      <c r="L4" s="117"/>
      <c r="M4" s="117"/>
      <c r="N4" s="117"/>
      <c r="O4" s="117"/>
      <c r="P4" s="117"/>
      <c r="Q4" s="117"/>
      <c r="R4" s="117"/>
      <c r="AE4" s="228" t="s">
        <v>500</v>
      </c>
      <c r="AF4" s="229" t="s">
        <v>501</v>
      </c>
      <c r="AG4" s="228"/>
    </row>
    <row r="5" spans="1:33" ht="24" customHeight="1">
      <c r="A5" s="1387" t="s">
        <v>502</v>
      </c>
      <c r="B5" s="1387"/>
      <c r="C5" s="1387"/>
      <c r="D5" s="1387"/>
      <c r="E5" s="1387"/>
      <c r="F5" s="1387"/>
      <c r="G5" s="1387"/>
      <c r="H5" s="1387"/>
      <c r="I5" s="1387"/>
      <c r="J5" s="1387"/>
      <c r="K5" s="1387"/>
      <c r="L5" s="1387"/>
      <c r="M5" s="1387"/>
      <c r="N5" s="1387"/>
      <c r="O5" s="1387"/>
      <c r="P5" s="1387"/>
      <c r="Q5" s="1387"/>
      <c r="R5" s="1387"/>
      <c r="AE5" s="228" t="s">
        <v>65</v>
      </c>
      <c r="AF5" s="229" t="s">
        <v>503</v>
      </c>
      <c r="AG5" s="228"/>
    </row>
    <row r="6" spans="1:33" ht="8.25" customHeight="1">
      <c r="A6" s="211"/>
      <c r="B6" s="211"/>
      <c r="C6" s="211"/>
      <c r="D6" s="211"/>
      <c r="E6" s="211"/>
      <c r="F6" s="211"/>
      <c r="G6" s="211"/>
      <c r="H6" s="211"/>
      <c r="I6" s="211"/>
      <c r="J6" s="211"/>
      <c r="K6" s="211"/>
      <c r="L6" s="211"/>
      <c r="M6" s="211"/>
      <c r="N6" s="211"/>
      <c r="O6" s="211"/>
      <c r="P6" s="211"/>
      <c r="Q6" s="211"/>
      <c r="R6" s="211"/>
      <c r="AE6" s="228" t="s">
        <v>504</v>
      </c>
      <c r="AF6" s="229"/>
      <c r="AG6" s="228"/>
    </row>
    <row r="7" spans="1:33" ht="45" customHeight="1">
      <c r="A7" s="1053" t="s">
        <v>505</v>
      </c>
      <c r="B7" s="1388"/>
      <c r="C7" s="1389">
        <f>'申請書・総括票（共通）'!C20</f>
        <v>0</v>
      </c>
      <c r="D7" s="1389"/>
      <c r="E7" s="1389"/>
      <c r="F7" s="1389"/>
      <c r="G7" s="1389"/>
      <c r="H7" s="1389"/>
      <c r="I7" s="1389"/>
      <c r="J7" s="1389"/>
      <c r="K7" s="1389"/>
      <c r="L7" s="1389"/>
      <c r="M7" s="1389"/>
      <c r="N7" s="1389"/>
      <c r="O7" s="1389"/>
      <c r="P7" s="1389"/>
      <c r="Q7" s="1389"/>
      <c r="R7" s="1389"/>
      <c r="AE7" s="228" t="s">
        <v>506</v>
      </c>
      <c r="AF7" s="229"/>
      <c r="AG7" s="228"/>
    </row>
    <row r="8" spans="1:33" ht="44.25" customHeight="1">
      <c r="A8" s="1388" t="s">
        <v>507</v>
      </c>
      <c r="B8" s="1388"/>
      <c r="C8" s="1389">
        <f>'申請書・総括票（共通）'!D42</f>
        <v>0</v>
      </c>
      <c r="D8" s="1389"/>
      <c r="E8" s="1389"/>
      <c r="F8" s="1389"/>
      <c r="G8" s="1389"/>
      <c r="H8" s="1389"/>
      <c r="I8" s="1389"/>
      <c r="J8" s="1389"/>
      <c r="K8" s="1389"/>
      <c r="L8" s="1389"/>
      <c r="M8" s="1389"/>
      <c r="N8" s="1053" t="s">
        <v>508</v>
      </c>
      <c r="O8" s="1053"/>
      <c r="P8" s="1390">
        <f>'申請書・総括票（共通）'!A42</f>
        <v>2001</v>
      </c>
      <c r="Q8" s="1390"/>
      <c r="R8" s="1390"/>
    </row>
    <row r="9" spans="1:33" ht="36.75" customHeight="1">
      <c r="A9" s="1392" t="s">
        <v>1020</v>
      </c>
      <c r="B9" s="1393"/>
      <c r="C9" s="1394">
        <f>'申請書・総括票（共通）'!B42</f>
        <v>0</v>
      </c>
      <c r="D9" s="1395"/>
      <c r="E9" s="1395"/>
      <c r="F9" s="1395"/>
      <c r="G9" s="1395"/>
      <c r="H9" s="1395"/>
      <c r="I9" s="1396"/>
      <c r="J9" s="1392" t="s">
        <v>1021</v>
      </c>
      <c r="K9" s="1393"/>
      <c r="L9" s="1397"/>
      <c r="M9" s="1398"/>
      <c r="N9" s="1398"/>
      <c r="O9" s="1398"/>
      <c r="P9" s="1398"/>
      <c r="Q9" s="1398"/>
      <c r="R9" s="1399"/>
    </row>
    <row r="10" spans="1:33" ht="9" customHeight="1">
      <c r="R10" s="1"/>
    </row>
    <row r="11" spans="1:33" ht="18.75" customHeight="1">
      <c r="A11" s="118" t="s">
        <v>509</v>
      </c>
    </row>
    <row r="12" spans="1:33" ht="3.75" customHeight="1">
      <c r="A12" s="118"/>
    </row>
    <row r="13" spans="1:33" ht="47.25" customHeight="1">
      <c r="A13" s="888" t="s">
        <v>510</v>
      </c>
      <c r="B13" s="888"/>
      <c r="C13" s="888"/>
      <c r="D13" s="888"/>
      <c r="E13" s="1391"/>
      <c r="F13" s="1391"/>
      <c r="G13" s="1391"/>
      <c r="H13" s="1391"/>
      <c r="I13" s="1391"/>
      <c r="J13" s="1391"/>
      <c r="K13" s="1391"/>
      <c r="L13" s="1391"/>
      <c r="M13" s="1391"/>
      <c r="N13" s="1391"/>
      <c r="O13" s="1391"/>
      <c r="P13" s="1391"/>
      <c r="Q13" s="1391"/>
      <c r="R13" s="1391"/>
    </row>
    <row r="14" spans="1:33" ht="26.25" customHeight="1">
      <c r="A14" s="1355" t="s">
        <v>511</v>
      </c>
      <c r="B14" s="1356"/>
      <c r="C14" s="1356"/>
      <c r="D14" s="1357"/>
      <c r="E14" s="341"/>
      <c r="F14" s="1374" t="s">
        <v>512</v>
      </c>
      <c r="G14" s="1374"/>
      <c r="H14" s="1132"/>
      <c r="I14" s="1358" t="s">
        <v>1012</v>
      </c>
      <c r="J14" s="1358"/>
      <c r="K14" s="1358"/>
      <c r="L14" s="1358"/>
      <c r="M14" s="1380"/>
      <c r="N14" s="1381"/>
      <c r="O14" s="1041" t="s">
        <v>513</v>
      </c>
      <c r="P14" s="1374"/>
      <c r="Q14" s="1374"/>
      <c r="R14" s="1132"/>
    </row>
    <row r="15" spans="1:33" ht="13.35" customHeight="1">
      <c r="A15" s="1369" t="s">
        <v>514</v>
      </c>
      <c r="B15" s="1370"/>
      <c r="C15" s="1370"/>
      <c r="D15" s="1371"/>
      <c r="E15" s="339" t="s">
        <v>515</v>
      </c>
      <c r="F15" s="1378" t="s">
        <v>516</v>
      </c>
      <c r="G15" s="1379"/>
      <c r="H15" s="1379"/>
      <c r="I15" s="1358" t="s">
        <v>517</v>
      </c>
      <c r="J15" s="1358"/>
      <c r="K15" s="1358"/>
      <c r="L15" s="1358"/>
      <c r="M15" s="1382"/>
      <c r="N15" s="1382"/>
      <c r="O15" s="1382"/>
      <c r="P15" s="1382"/>
      <c r="Q15" s="1382"/>
      <c r="R15" s="1382"/>
    </row>
    <row r="16" spans="1:33" ht="18" customHeight="1">
      <c r="A16" s="1375"/>
      <c r="B16" s="1376"/>
      <c r="C16" s="1376"/>
      <c r="D16" s="1377"/>
      <c r="E16" s="1348"/>
      <c r="F16" s="1350"/>
      <c r="G16" s="1193"/>
      <c r="H16" s="1193"/>
      <c r="I16" s="1358"/>
      <c r="J16" s="1358"/>
      <c r="K16" s="1358"/>
      <c r="L16" s="1358"/>
      <c r="M16" s="1382"/>
      <c r="N16" s="1382"/>
      <c r="O16" s="1382"/>
      <c r="P16" s="1382"/>
      <c r="Q16" s="1382"/>
      <c r="R16" s="1382"/>
    </row>
    <row r="17" spans="1:21 16384:16384" ht="13.35" customHeight="1">
      <c r="A17" s="1375"/>
      <c r="B17" s="1376"/>
      <c r="C17" s="1376"/>
      <c r="D17" s="1377"/>
      <c r="E17" s="1348"/>
      <c r="F17" s="1351" t="s">
        <v>518</v>
      </c>
      <c r="G17" s="1352"/>
      <c r="H17" s="1352"/>
      <c r="I17" s="342"/>
      <c r="J17" s="343"/>
      <c r="K17" s="343"/>
      <c r="L17" s="343"/>
      <c r="M17" s="343"/>
      <c r="N17" s="343"/>
      <c r="O17" s="343"/>
      <c r="P17" s="343"/>
      <c r="Q17" s="343"/>
      <c r="R17" s="344"/>
    </row>
    <row r="18" spans="1:21 16384:16384" ht="18" customHeight="1">
      <c r="A18" s="1355"/>
      <c r="B18" s="1356"/>
      <c r="C18" s="1356"/>
      <c r="D18" s="1363"/>
      <c r="E18" s="1349"/>
      <c r="F18" s="1353"/>
      <c r="G18" s="1354"/>
      <c r="H18" s="1354"/>
      <c r="I18" s="345"/>
      <c r="J18" s="346"/>
      <c r="K18" s="346"/>
      <c r="L18" s="346"/>
      <c r="M18" s="346"/>
      <c r="N18" s="346"/>
      <c r="O18" s="346"/>
      <c r="P18" s="346"/>
      <c r="Q18" s="346"/>
      <c r="R18" s="347"/>
    </row>
    <row r="19" spans="1:21 16384:16384" ht="18" customHeight="1">
      <c r="A19" s="1383" t="s">
        <v>968</v>
      </c>
      <c r="B19" s="1384"/>
      <c r="C19" s="1384"/>
      <c r="D19" s="1384"/>
      <c r="E19" s="411" t="s">
        <v>969</v>
      </c>
      <c r="F19" s="411" t="s">
        <v>970</v>
      </c>
      <c r="G19" s="411" t="s">
        <v>971</v>
      </c>
      <c r="H19" s="411" t="s">
        <v>972</v>
      </c>
      <c r="I19" s="411" t="s">
        <v>973</v>
      </c>
      <c r="J19" s="411" t="s">
        <v>974</v>
      </c>
      <c r="K19" s="411" t="s">
        <v>975</v>
      </c>
      <c r="L19" s="411" t="s">
        <v>976</v>
      </c>
      <c r="M19" s="411" t="s">
        <v>977</v>
      </c>
      <c r="N19" s="411" t="s">
        <v>978</v>
      </c>
      <c r="O19" s="411" t="s">
        <v>979</v>
      </c>
      <c r="P19" s="411" t="s">
        <v>980</v>
      </c>
      <c r="Q19" s="411" t="s">
        <v>981</v>
      </c>
      <c r="R19" s="347"/>
    </row>
    <row r="20" spans="1:21 16384:16384" ht="18" customHeight="1">
      <c r="A20" s="1385"/>
      <c r="B20" s="1386"/>
      <c r="C20" s="1386"/>
      <c r="D20" s="1386"/>
      <c r="E20" s="410"/>
      <c r="F20" s="410"/>
      <c r="G20" s="410"/>
      <c r="H20" s="410"/>
      <c r="I20" s="410"/>
      <c r="J20" s="410"/>
      <c r="K20" s="410"/>
      <c r="L20" s="410"/>
      <c r="M20" s="410"/>
      <c r="N20" s="410"/>
      <c r="O20" s="410"/>
      <c r="P20" s="410"/>
      <c r="Q20" s="410"/>
      <c r="R20" s="347"/>
    </row>
    <row r="21" spans="1:21 16384:16384" ht="26.25" customHeight="1">
      <c r="A21" s="1362" t="s">
        <v>519</v>
      </c>
      <c r="B21" s="1356"/>
      <c r="C21" s="1356"/>
      <c r="D21" s="1363"/>
      <c r="E21" s="1018"/>
      <c r="F21" s="1148"/>
      <c r="G21" s="1361"/>
      <c r="H21" s="1020"/>
      <c r="I21" s="413"/>
      <c r="J21" s="413"/>
      <c r="K21" s="413"/>
      <c r="L21" s="414"/>
      <c r="M21" s="415"/>
      <c r="N21" s="416"/>
      <c r="O21" s="416"/>
      <c r="P21" s="416"/>
      <c r="Q21" s="416"/>
      <c r="R21" s="417"/>
    </row>
    <row r="22" spans="1:21 16384:16384" ht="26.25" customHeight="1">
      <c r="A22" s="1364" t="s">
        <v>962</v>
      </c>
      <c r="B22" s="1365"/>
      <c r="C22" s="1365"/>
      <c r="D22" s="1366"/>
      <c r="E22" s="1367"/>
      <c r="F22" s="1368"/>
      <c r="G22" s="1368"/>
      <c r="H22" s="369" t="s">
        <v>520</v>
      </c>
      <c r="I22" s="1369" t="s">
        <v>963</v>
      </c>
      <c r="J22" s="1370"/>
      <c r="K22" s="1370"/>
      <c r="L22" s="1371"/>
      <c r="M22" s="1372"/>
      <c r="N22" s="1373"/>
      <c r="O22" s="1374" t="s">
        <v>427</v>
      </c>
      <c r="P22" s="1374"/>
      <c r="Q22" s="1374"/>
      <c r="R22" s="1132"/>
    </row>
    <row r="23" spans="1:21 16384:16384" ht="12.9" customHeight="1">
      <c r="A23" s="1324" t="s">
        <v>521</v>
      </c>
      <c r="B23" s="1325"/>
      <c r="C23" s="1325"/>
      <c r="D23" s="1326"/>
      <c r="E23" s="119" t="s">
        <v>522</v>
      </c>
      <c r="F23" s="1333"/>
      <c r="G23" s="1334"/>
      <c r="H23" s="369" t="s">
        <v>520</v>
      </c>
      <c r="I23" s="1335" t="s">
        <v>523</v>
      </c>
      <c r="J23" s="1325"/>
      <c r="K23" s="1325"/>
      <c r="L23" s="1326"/>
      <c r="M23" s="119" t="s">
        <v>522</v>
      </c>
      <c r="N23" s="1340"/>
      <c r="O23" s="1341"/>
      <c r="P23" s="1137" t="s">
        <v>427</v>
      </c>
      <c r="Q23" s="1137"/>
      <c r="R23" s="1138"/>
    </row>
    <row r="24" spans="1:21 16384:16384" ht="12.9" customHeight="1">
      <c r="A24" s="1327"/>
      <c r="B24" s="1328"/>
      <c r="C24" s="1328"/>
      <c r="D24" s="1329"/>
      <c r="E24" s="120" t="s">
        <v>524</v>
      </c>
      <c r="F24" s="1342"/>
      <c r="G24" s="1343"/>
      <c r="H24" s="121" t="s">
        <v>520</v>
      </c>
      <c r="I24" s="1336"/>
      <c r="J24" s="1328"/>
      <c r="K24" s="1328"/>
      <c r="L24" s="1329"/>
      <c r="M24" s="120" t="s">
        <v>524</v>
      </c>
      <c r="N24" s="1344"/>
      <c r="O24" s="1345"/>
      <c r="P24" s="1115" t="s">
        <v>427</v>
      </c>
      <c r="Q24" s="1115"/>
      <c r="R24" s="1116"/>
    </row>
    <row r="25" spans="1:21 16384:16384" ht="12.9" customHeight="1">
      <c r="A25" s="1330"/>
      <c r="B25" s="1331"/>
      <c r="C25" s="1331"/>
      <c r="D25" s="1332"/>
      <c r="E25" s="122" t="s">
        <v>525</v>
      </c>
      <c r="F25" s="1346"/>
      <c r="G25" s="1347"/>
      <c r="H25" s="123" t="s">
        <v>520</v>
      </c>
      <c r="I25" s="1337"/>
      <c r="J25" s="1338"/>
      <c r="K25" s="1338"/>
      <c r="L25" s="1339"/>
      <c r="M25" s="122" t="s">
        <v>525</v>
      </c>
      <c r="N25" s="1359"/>
      <c r="O25" s="1360"/>
      <c r="P25" s="1311" t="s">
        <v>427</v>
      </c>
      <c r="Q25" s="1311"/>
      <c r="R25" s="1312"/>
    </row>
    <row r="26" spans="1:21 16384:16384" ht="30.9" customHeight="1">
      <c r="A26" s="1298" t="s">
        <v>965</v>
      </c>
      <c r="B26" s="1299"/>
      <c r="C26" s="1299"/>
      <c r="D26" s="1313"/>
      <c r="E26" s="1314" t="s">
        <v>526</v>
      </c>
      <c r="F26" s="1315"/>
      <c r="G26" s="1315"/>
      <c r="H26" s="1315"/>
      <c r="I26" s="1315"/>
      <c r="J26" s="1316" t="s">
        <v>527</v>
      </c>
      <c r="K26" s="1317"/>
      <c r="L26" s="1317"/>
      <c r="M26" s="1317"/>
      <c r="N26" s="1318"/>
      <c r="O26" s="1315" t="s">
        <v>528</v>
      </c>
      <c r="P26" s="1317"/>
      <c r="Q26" s="1317"/>
      <c r="R26" s="1318"/>
    </row>
    <row r="27" spans="1:21 16384:16384" ht="18" customHeight="1">
      <c r="A27" s="1300"/>
      <c r="B27" s="1301"/>
      <c r="C27" s="1301"/>
      <c r="D27" s="1302"/>
      <c r="E27" s="1319"/>
      <c r="F27" s="1320"/>
      <c r="G27" s="1320"/>
      <c r="H27" s="1320"/>
      <c r="I27" s="1320"/>
      <c r="J27" s="1319"/>
      <c r="K27" s="1320"/>
      <c r="L27" s="1320"/>
      <c r="M27" s="1320"/>
      <c r="N27" s="1321"/>
      <c r="O27" s="1322"/>
      <c r="P27" s="1322"/>
      <c r="Q27" s="1322"/>
      <c r="R27" s="1323"/>
    </row>
    <row r="28" spans="1:21 16384:16384" ht="28.5" customHeight="1">
      <c r="A28" s="1298" t="s">
        <v>529</v>
      </c>
      <c r="B28" s="1299"/>
      <c r="C28" s="1299"/>
      <c r="D28" s="1299"/>
      <c r="E28" s="1303" t="s">
        <v>530</v>
      </c>
      <c r="F28" s="1304"/>
      <c r="G28" s="1304"/>
      <c r="H28" s="1304"/>
      <c r="I28" s="1305"/>
      <c r="J28" s="1303" t="s">
        <v>531</v>
      </c>
      <c r="K28" s="1304"/>
      <c r="L28" s="1304"/>
      <c r="M28" s="1304"/>
      <c r="N28" s="1305"/>
      <c r="O28" s="1303" t="s">
        <v>532</v>
      </c>
      <c r="P28" s="1304"/>
      <c r="Q28" s="1304"/>
      <c r="R28" s="1305"/>
    </row>
    <row r="29" spans="1:21 16384:16384" ht="18" customHeight="1">
      <c r="A29" s="1300"/>
      <c r="B29" s="1301"/>
      <c r="C29" s="1301"/>
      <c r="D29" s="1302"/>
      <c r="E29" s="1306"/>
      <c r="F29" s="1307"/>
      <c r="G29" s="1307"/>
      <c r="H29" s="1307"/>
      <c r="I29" s="1307"/>
      <c r="J29" s="1306"/>
      <c r="K29" s="1307"/>
      <c r="L29" s="1307"/>
      <c r="M29" s="1307"/>
      <c r="N29" s="1308"/>
      <c r="O29" s="1309"/>
      <c r="P29" s="1309"/>
      <c r="Q29" s="1309"/>
      <c r="R29" s="1310"/>
      <c r="U29" s="412"/>
      <c r="XFD29" s="231"/>
    </row>
    <row r="30" spans="1:21 16384:16384" ht="43.5" customHeight="1">
      <c r="A30" s="1269" t="s">
        <v>964</v>
      </c>
      <c r="B30" s="1270"/>
      <c r="C30" s="1270"/>
      <c r="D30" s="1270"/>
      <c r="E30" s="1271"/>
      <c r="F30" s="1272"/>
      <c r="G30" s="1272"/>
      <c r="H30" s="1272"/>
      <c r="I30" s="1272"/>
      <c r="J30" s="1272"/>
      <c r="K30" s="1272"/>
      <c r="L30" s="1272"/>
      <c r="M30" s="1272"/>
      <c r="N30" s="1272"/>
      <c r="O30" s="1272"/>
      <c r="P30" s="1272"/>
      <c r="Q30" s="1272"/>
      <c r="R30" s="1273"/>
    </row>
    <row r="31" spans="1:21 16384:16384" s="2" customFormat="1" ht="11.25" customHeight="1">
      <c r="A31" s="1274" t="s">
        <v>533</v>
      </c>
      <c r="B31" s="1275"/>
      <c r="C31" s="1275"/>
      <c r="D31" s="1276"/>
      <c r="E31" s="1283" t="s">
        <v>534</v>
      </c>
      <c r="F31" s="1284"/>
      <c r="G31" s="1284"/>
      <c r="H31" s="1285" t="s">
        <v>535</v>
      </c>
      <c r="I31" s="1285"/>
      <c r="J31" s="1285"/>
      <c r="K31" s="1285" t="s">
        <v>536</v>
      </c>
      <c r="L31" s="1285"/>
      <c r="M31" s="1285"/>
      <c r="N31" s="1285" t="s">
        <v>537</v>
      </c>
      <c r="O31" s="1285"/>
      <c r="P31" s="1285"/>
      <c r="Q31" s="1286"/>
      <c r="R31" s="1287"/>
    </row>
    <row r="32" spans="1:21 16384:16384" s="2" customFormat="1" ht="11.25" customHeight="1">
      <c r="A32" s="1277"/>
      <c r="B32" s="1278"/>
      <c r="C32" s="1278"/>
      <c r="D32" s="1279"/>
      <c r="E32" s="1292"/>
      <c r="F32" s="1293"/>
      <c r="G32" s="1294"/>
      <c r="H32" s="1292"/>
      <c r="I32" s="1293"/>
      <c r="J32" s="1294"/>
      <c r="K32" s="1292"/>
      <c r="L32" s="1293"/>
      <c r="M32" s="1294"/>
      <c r="N32" s="1292"/>
      <c r="O32" s="1293"/>
      <c r="P32" s="1294"/>
      <c r="Q32" s="1288"/>
      <c r="R32" s="1289"/>
    </row>
    <row r="33" spans="1:19" s="2" customFormat="1" ht="11.25" customHeight="1">
      <c r="A33" s="1277"/>
      <c r="B33" s="1278"/>
      <c r="C33" s="1278"/>
      <c r="D33" s="1279"/>
      <c r="E33" s="1296" t="s">
        <v>538</v>
      </c>
      <c r="F33" s="1296"/>
      <c r="G33" s="1296"/>
      <c r="H33" s="1296"/>
      <c r="I33" s="1285" t="s">
        <v>539</v>
      </c>
      <c r="J33" s="1285"/>
      <c r="K33" s="1285"/>
      <c r="L33" s="1285"/>
      <c r="M33" s="1285" t="s">
        <v>540</v>
      </c>
      <c r="N33" s="1285"/>
      <c r="O33" s="1285"/>
      <c r="P33" s="1285"/>
      <c r="Q33" s="1288"/>
      <c r="R33" s="1289"/>
    </row>
    <row r="34" spans="1:19" s="2" customFormat="1" ht="11.25" customHeight="1">
      <c r="A34" s="1277"/>
      <c r="B34" s="1278"/>
      <c r="C34" s="1278"/>
      <c r="D34" s="1279"/>
      <c r="E34" s="1295"/>
      <c r="F34" s="1295"/>
      <c r="G34" s="1295"/>
      <c r="H34" s="1292"/>
      <c r="I34" s="1297"/>
      <c r="J34" s="1297"/>
      <c r="K34" s="1297"/>
      <c r="L34" s="1297"/>
      <c r="M34" s="1297"/>
      <c r="N34" s="1297"/>
      <c r="O34" s="1297"/>
      <c r="P34" s="1297"/>
      <c r="Q34" s="1288"/>
      <c r="R34" s="1289"/>
    </row>
    <row r="35" spans="1:19" s="2" customFormat="1" ht="11.25" customHeight="1">
      <c r="A35" s="1277"/>
      <c r="B35" s="1278"/>
      <c r="C35" s="1278"/>
      <c r="D35" s="1279"/>
      <c r="E35" s="1285" t="s">
        <v>541</v>
      </c>
      <c r="F35" s="1285"/>
      <c r="G35" s="1285"/>
      <c r="H35" s="1285"/>
      <c r="I35" s="1285" t="s">
        <v>542</v>
      </c>
      <c r="J35" s="1285"/>
      <c r="K35" s="1285"/>
      <c r="L35" s="1285"/>
      <c r="M35" s="1285" t="s">
        <v>543</v>
      </c>
      <c r="N35" s="1285"/>
      <c r="O35" s="1285"/>
      <c r="P35" s="1285"/>
      <c r="Q35" s="1288"/>
      <c r="R35" s="1289"/>
    </row>
    <row r="36" spans="1:19" s="2" customFormat="1" ht="11.25" customHeight="1">
      <c r="A36" s="1280"/>
      <c r="B36" s="1281"/>
      <c r="C36" s="1281"/>
      <c r="D36" s="1282"/>
      <c r="E36" s="1295"/>
      <c r="F36" s="1295"/>
      <c r="G36" s="1295"/>
      <c r="H36" s="1295"/>
      <c r="I36" s="1295"/>
      <c r="J36" s="1295"/>
      <c r="K36" s="1295"/>
      <c r="L36" s="1295"/>
      <c r="M36" s="1295"/>
      <c r="N36" s="1295"/>
      <c r="O36" s="1295"/>
      <c r="P36" s="1295"/>
      <c r="Q36" s="1290"/>
      <c r="R36" s="1291"/>
    </row>
    <row r="37" spans="1:19" s="2" customFormat="1" ht="57" customHeight="1">
      <c r="A37" s="979" t="s">
        <v>544</v>
      </c>
      <c r="B37" s="980"/>
      <c r="C37" s="980"/>
      <c r="D37" s="980"/>
      <c r="E37" s="1242"/>
      <c r="F37" s="1243"/>
      <c r="G37" s="1243"/>
      <c r="H37" s="1243"/>
      <c r="I37" s="1243"/>
      <c r="J37" s="1243"/>
      <c r="K37" s="1243"/>
      <c r="L37" s="1243"/>
      <c r="M37" s="1243"/>
      <c r="N37" s="1243"/>
      <c r="O37" s="1243"/>
      <c r="P37" s="1243"/>
      <c r="Q37" s="1243"/>
      <c r="R37" s="1244"/>
    </row>
    <row r="38" spans="1:19" s="2" customFormat="1" ht="19.5" customHeight="1">
      <c r="A38" s="1402" t="s">
        <v>545</v>
      </c>
      <c r="B38" s="1402"/>
      <c r="C38" s="1402"/>
      <c r="D38" s="1402"/>
      <c r="E38" s="1402"/>
      <c r="F38" s="1402"/>
      <c r="G38" s="1402"/>
      <c r="H38" s="1402"/>
      <c r="I38" s="1402"/>
      <c r="J38" s="1402"/>
      <c r="K38" s="1402"/>
      <c r="L38" s="1402"/>
      <c r="M38" s="1402"/>
      <c r="N38" s="1402"/>
      <c r="O38" s="1402"/>
      <c r="P38" s="1402"/>
      <c r="Q38" s="1402"/>
      <c r="R38" s="1402"/>
    </row>
    <row r="39" spans="1:19" s="2" customFormat="1" ht="19.5" customHeight="1">
      <c r="A39" s="408" t="s">
        <v>982</v>
      </c>
      <c r="B39" s="409"/>
      <c r="C39" s="409"/>
      <c r="D39" s="409"/>
      <c r="E39" s="409"/>
      <c r="F39" s="409"/>
      <c r="G39" s="303"/>
      <c r="H39" s="303"/>
      <c r="I39" s="303"/>
      <c r="J39" s="303"/>
      <c r="K39" s="303"/>
      <c r="L39" s="303"/>
      <c r="M39" s="303"/>
      <c r="N39" s="303"/>
      <c r="O39" s="303"/>
      <c r="P39" s="303"/>
      <c r="Q39" s="303"/>
      <c r="R39" s="303"/>
    </row>
    <row r="40" spans="1:19" s="2" customFormat="1" ht="19.5" customHeight="1">
      <c r="A40" s="1402" t="s">
        <v>1014</v>
      </c>
      <c r="B40" s="1402"/>
      <c r="C40" s="1402"/>
      <c r="D40" s="1402"/>
      <c r="E40" s="1402"/>
      <c r="F40" s="1402"/>
      <c r="G40" s="1402"/>
      <c r="H40" s="1402"/>
      <c r="I40" s="1402"/>
      <c r="J40" s="1402"/>
      <c r="K40" s="1402"/>
      <c r="L40" s="1402"/>
      <c r="M40" s="1402"/>
      <c r="N40" s="1402"/>
      <c r="O40" s="1402"/>
      <c r="P40" s="1402"/>
      <c r="Q40" s="1402"/>
      <c r="R40" s="1402"/>
    </row>
    <row r="41" spans="1:19" s="2" customFormat="1" ht="19.5" customHeight="1">
      <c r="A41" s="608" t="s">
        <v>1013</v>
      </c>
      <c r="B41" s="608"/>
      <c r="C41" s="608"/>
      <c r="D41" s="608"/>
      <c r="E41" s="608"/>
      <c r="F41" s="608"/>
      <c r="G41" s="608"/>
      <c r="H41" s="608"/>
      <c r="I41" s="608"/>
      <c r="J41" s="608"/>
      <c r="K41" s="608"/>
      <c r="L41" s="608"/>
      <c r="M41" s="608"/>
      <c r="N41" s="608"/>
      <c r="O41" s="608"/>
      <c r="P41" s="608"/>
      <c r="Q41" s="608"/>
      <c r="R41" s="608"/>
    </row>
    <row r="42" spans="1:19" s="2" customFormat="1" ht="10.8">
      <c r="A42" s="1402" t="s">
        <v>1019</v>
      </c>
      <c r="B42" s="1402"/>
      <c r="C42" s="1402"/>
      <c r="D42" s="1402"/>
      <c r="E42" s="1402"/>
      <c r="F42" s="1402"/>
      <c r="G42" s="1402"/>
      <c r="H42" s="1402"/>
      <c r="I42" s="1402"/>
      <c r="J42" s="1402"/>
      <c r="K42" s="1402"/>
      <c r="L42" s="1402"/>
      <c r="M42" s="1402"/>
      <c r="N42" s="1402"/>
      <c r="O42" s="1402"/>
      <c r="P42" s="1402"/>
      <c r="Q42" s="1402"/>
      <c r="R42" s="1402"/>
    </row>
    <row r="43" spans="1:19" s="2" customFormat="1" ht="10.8">
      <c r="A43" s="1402"/>
      <c r="B43" s="1402"/>
      <c r="C43" s="1402"/>
      <c r="D43" s="1402"/>
      <c r="E43" s="1402"/>
      <c r="F43" s="1402"/>
      <c r="G43" s="1402"/>
      <c r="H43" s="1402"/>
      <c r="I43" s="1402"/>
      <c r="J43" s="1402"/>
      <c r="K43" s="1402"/>
      <c r="L43" s="1402"/>
      <c r="M43" s="1402"/>
      <c r="N43" s="1402"/>
      <c r="O43" s="1402"/>
      <c r="P43" s="1402"/>
      <c r="Q43" s="1402"/>
      <c r="R43" s="1402"/>
    </row>
    <row r="44" spans="1:19" s="2" customFormat="1" ht="26.25" customHeight="1">
      <c r="A44" s="1402"/>
      <c r="B44" s="1402"/>
      <c r="C44" s="1402"/>
      <c r="D44" s="1402"/>
      <c r="E44" s="1402"/>
      <c r="F44" s="1402"/>
      <c r="G44" s="1402"/>
      <c r="H44" s="1402"/>
      <c r="I44" s="1402"/>
      <c r="J44" s="1402"/>
      <c r="K44" s="1402"/>
      <c r="L44" s="1402"/>
      <c r="M44" s="1402"/>
      <c r="N44" s="1402"/>
      <c r="O44" s="1402"/>
      <c r="P44" s="1402"/>
      <c r="Q44" s="1402"/>
      <c r="R44" s="1402"/>
    </row>
    <row r="45" spans="1:19" s="2" customFormat="1">
      <c r="A45" s="1402" t="s">
        <v>1015</v>
      </c>
      <c r="B45" s="1402"/>
      <c r="C45" s="1402"/>
      <c r="D45" s="1402"/>
      <c r="E45" s="1402"/>
      <c r="F45" s="1402"/>
      <c r="G45" s="1402"/>
      <c r="H45" s="1402"/>
      <c r="I45" s="1402"/>
      <c r="J45" s="1402"/>
      <c r="K45" s="1402"/>
      <c r="L45" s="1402"/>
      <c r="M45" s="1402"/>
      <c r="N45" s="1402"/>
      <c r="O45" s="1402"/>
      <c r="P45" s="1402"/>
      <c r="Q45" s="1402"/>
      <c r="R45" s="1402"/>
    </row>
    <row r="46" spans="1:19" s="2" customFormat="1" ht="10.8">
      <c r="A46" s="124" t="s">
        <v>546</v>
      </c>
      <c r="B46" s="214"/>
      <c r="C46" s="214"/>
      <c r="D46" s="214"/>
      <c r="E46" s="214"/>
      <c r="F46" s="214"/>
      <c r="G46" s="124"/>
      <c r="H46" s="214"/>
      <c r="I46" s="214"/>
      <c r="J46" s="214"/>
      <c r="K46" s="214"/>
      <c r="L46" s="214"/>
      <c r="M46" s="214"/>
      <c r="N46" s="214"/>
      <c r="O46" s="214"/>
      <c r="P46" s="214"/>
      <c r="Q46" s="214"/>
      <c r="R46" s="214"/>
    </row>
    <row r="47" spans="1:19" s="2" customFormat="1">
      <c r="A47" s="1266" t="s">
        <v>547</v>
      </c>
      <c r="B47" s="1266"/>
      <c r="C47" s="1266"/>
      <c r="D47" s="1202"/>
      <c r="E47" s="488"/>
      <c r="F47" s="488"/>
      <c r="G47" s="488"/>
      <c r="H47" s="488"/>
      <c r="I47" s="488"/>
      <c r="J47" s="488"/>
      <c r="K47" s="488"/>
      <c r="L47" s="488"/>
      <c r="M47" s="488"/>
      <c r="N47" s="488"/>
      <c r="O47" s="488"/>
      <c r="P47" s="488"/>
      <c r="Q47" s="488"/>
      <c r="R47" s="488"/>
      <c r="S47" s="70"/>
    </row>
    <row r="48" spans="1:19" s="2" customFormat="1">
      <c r="A48" s="1266"/>
      <c r="B48" s="1266"/>
      <c r="C48" s="1266"/>
      <c r="D48" s="488"/>
      <c r="E48" s="488"/>
      <c r="F48" s="488"/>
      <c r="G48" s="488"/>
      <c r="H48" s="488"/>
      <c r="I48" s="488"/>
      <c r="J48" s="488"/>
      <c r="K48" s="488"/>
      <c r="L48" s="488"/>
      <c r="M48" s="488"/>
      <c r="N48" s="488"/>
      <c r="O48" s="488"/>
      <c r="P48" s="488"/>
      <c r="Q48" s="488"/>
      <c r="R48" s="488"/>
      <c r="S48" s="70"/>
    </row>
    <row r="49" spans="1:19" s="234" customFormat="1" ht="31.5" customHeight="1">
      <c r="A49" s="1201" t="s">
        <v>548</v>
      </c>
      <c r="B49" s="1202"/>
      <c r="C49" s="1202"/>
      <c r="D49" s="1202"/>
      <c r="E49" s="1202"/>
      <c r="F49" s="1202"/>
      <c r="G49" s="1202"/>
      <c r="H49" s="1202"/>
      <c r="I49" s="1202"/>
      <c r="J49" s="1202"/>
      <c r="K49" s="1202"/>
      <c r="L49" s="1202"/>
      <c r="M49" s="1202"/>
      <c r="N49" s="1202"/>
      <c r="O49" s="1202"/>
      <c r="P49" s="1202"/>
      <c r="Q49" s="1202"/>
      <c r="R49" s="1202"/>
    </row>
    <row r="50" spans="1:19" s="2" customFormat="1" ht="12" customHeight="1">
      <c r="A50" s="1267" t="s">
        <v>549</v>
      </c>
      <c r="B50" s="994"/>
      <c r="C50" s="994"/>
      <c r="D50" s="995"/>
      <c r="E50" s="888" t="s">
        <v>550</v>
      </c>
      <c r="F50" s="888"/>
      <c r="G50" s="888"/>
      <c r="H50" s="888"/>
      <c r="I50" s="888"/>
      <c r="J50" s="888"/>
      <c r="K50" s="888"/>
      <c r="L50" s="888"/>
      <c r="M50" s="888"/>
      <c r="N50" s="888"/>
      <c r="O50" s="888"/>
      <c r="P50" s="888"/>
      <c r="Q50" s="888"/>
      <c r="R50" s="888"/>
      <c r="S50" s="70"/>
    </row>
    <row r="51" spans="1:19" s="2" customFormat="1" ht="30" customHeight="1">
      <c r="A51" s="1128"/>
      <c r="B51" s="997"/>
      <c r="C51" s="997"/>
      <c r="D51" s="998"/>
      <c r="E51" s="889"/>
      <c r="F51" s="888"/>
      <c r="G51" s="888"/>
      <c r="H51" s="888"/>
      <c r="I51" s="888"/>
      <c r="J51" s="888"/>
      <c r="K51" s="888"/>
      <c r="L51" s="888"/>
      <c r="M51" s="888"/>
      <c r="N51" s="888"/>
      <c r="O51" s="888"/>
      <c r="P51" s="888"/>
      <c r="Q51" s="888"/>
      <c r="R51" s="888"/>
      <c r="S51" s="70"/>
    </row>
    <row r="52" spans="1:19" s="2" customFormat="1" ht="22.5" customHeight="1">
      <c r="A52" s="1128"/>
      <c r="B52" s="997"/>
      <c r="C52" s="997"/>
      <c r="D52" s="998"/>
      <c r="E52" s="235"/>
      <c r="F52" s="1198" t="s">
        <v>551</v>
      </c>
      <c r="G52" s="1199"/>
      <c r="H52" s="1199"/>
      <c r="I52" s="1199"/>
      <c r="J52" s="1199"/>
      <c r="K52" s="1199"/>
      <c r="L52" s="1199"/>
      <c r="M52" s="1199"/>
      <c r="N52" s="1199"/>
      <c r="O52" s="1199"/>
      <c r="P52" s="1199"/>
      <c r="Q52" s="1199"/>
      <c r="R52" s="1200"/>
      <c r="S52" s="116" t="str">
        <f>IF(COUNTIF(ロール対応表ｰ2001!$D$58:$S$58,F52)=0,"【ERROR正しいロールを選択してください】","")</f>
        <v/>
      </c>
    </row>
    <row r="53" spans="1:19" s="2" customFormat="1" ht="12" customHeight="1">
      <c r="A53" s="1128"/>
      <c r="B53" s="997"/>
      <c r="C53" s="997"/>
      <c r="D53" s="998"/>
      <c r="E53" s="890" t="s">
        <v>552</v>
      </c>
      <c r="F53" s="891"/>
      <c r="G53" s="891"/>
      <c r="H53" s="891"/>
      <c r="I53" s="891"/>
      <c r="J53" s="891"/>
      <c r="K53" s="891"/>
      <c r="L53" s="891"/>
      <c r="M53" s="891"/>
      <c r="N53" s="891"/>
      <c r="O53" s="891"/>
      <c r="P53" s="891"/>
      <c r="Q53" s="891"/>
      <c r="R53" s="891"/>
      <c r="S53" s="116"/>
    </row>
    <row r="54" spans="1:19" s="2" customFormat="1" ht="22.5" customHeight="1">
      <c r="A54" s="1268"/>
      <c r="B54" s="965"/>
      <c r="C54" s="965"/>
      <c r="D54" s="966"/>
      <c r="E54" s="236"/>
      <c r="F54" s="1198" t="s">
        <v>553</v>
      </c>
      <c r="G54" s="1199"/>
      <c r="H54" s="1199"/>
      <c r="I54" s="1199"/>
      <c r="J54" s="1199"/>
      <c r="K54" s="1199"/>
      <c r="L54" s="1199"/>
      <c r="M54" s="1199"/>
      <c r="N54" s="1199"/>
      <c r="O54" s="1199"/>
      <c r="P54" s="1199"/>
      <c r="Q54" s="1199"/>
      <c r="R54" s="1200"/>
      <c r="S54" s="116" t="str">
        <f>IF(COUNTIF(ロール対応表ｰ2001!$D$59:$S$59,F54)=0,"【ERROR正しいロールを選択してください】","")</f>
        <v/>
      </c>
    </row>
    <row r="55" spans="1:19" s="2" customFormat="1" ht="51.75" customHeight="1">
      <c r="A55" s="888" t="s">
        <v>554</v>
      </c>
      <c r="B55" s="888"/>
      <c r="C55" s="888"/>
      <c r="D55" s="888"/>
      <c r="E55" s="1015" t="s">
        <v>555</v>
      </c>
      <c r="F55" s="1016"/>
      <c r="G55" s="1016"/>
      <c r="H55" s="1016"/>
      <c r="I55" s="1016"/>
      <c r="J55" s="1016"/>
      <c r="K55" s="1016"/>
      <c r="L55" s="1016"/>
      <c r="M55" s="1016"/>
      <c r="N55" s="1016"/>
      <c r="O55" s="1017"/>
      <c r="P55" s="1018"/>
      <c r="Q55" s="1019"/>
      <c r="R55" s="1020"/>
      <c r="S55" s="116"/>
    </row>
    <row r="56" spans="1:19" s="2" customFormat="1" ht="48.75" customHeight="1">
      <c r="A56" s="888"/>
      <c r="B56" s="888"/>
      <c r="C56" s="888"/>
      <c r="D56" s="888"/>
      <c r="E56" s="1021" t="s">
        <v>556</v>
      </c>
      <c r="F56" s="1022"/>
      <c r="G56" s="1022"/>
      <c r="H56" s="1022"/>
      <c r="I56" s="1022"/>
      <c r="J56" s="1022"/>
      <c r="K56" s="1022"/>
      <c r="L56" s="1022"/>
      <c r="M56" s="1022"/>
      <c r="N56" s="1022"/>
      <c r="O56" s="1022"/>
      <c r="P56" s="1022"/>
      <c r="Q56" s="1022"/>
      <c r="R56" s="1022"/>
      <c r="S56" s="116"/>
    </row>
    <row r="57" spans="1:19" s="2" customFormat="1" ht="23.25" customHeight="1">
      <c r="A57" s="888"/>
      <c r="B57" s="888"/>
      <c r="C57" s="888"/>
      <c r="D57" s="888"/>
      <c r="E57" s="314"/>
      <c r="F57" s="1023" t="s">
        <v>557</v>
      </c>
      <c r="G57" s="1024"/>
      <c r="H57" s="1024"/>
      <c r="I57" s="1024"/>
      <c r="J57" s="1024"/>
      <c r="K57" s="1024"/>
      <c r="L57" s="1024"/>
      <c r="M57" s="1024"/>
      <c r="N57" s="1024"/>
      <c r="O57" s="1024"/>
      <c r="P57" s="1024"/>
      <c r="Q57" s="1024"/>
      <c r="R57" s="1025"/>
      <c r="S57" s="116"/>
    </row>
    <row r="58" spans="1:19" s="2" customFormat="1" ht="23.25" customHeight="1">
      <c r="A58" s="888"/>
      <c r="B58" s="888"/>
      <c r="C58" s="888"/>
      <c r="D58" s="888"/>
      <c r="E58" s="314"/>
      <c r="F58" s="1023" t="s">
        <v>558</v>
      </c>
      <c r="G58" s="1024"/>
      <c r="H58" s="1024"/>
      <c r="I58" s="1024"/>
      <c r="J58" s="1024"/>
      <c r="K58" s="1024"/>
      <c r="L58" s="1024"/>
      <c r="M58" s="1024"/>
      <c r="N58" s="1024"/>
      <c r="O58" s="1024"/>
      <c r="P58" s="1024"/>
      <c r="Q58" s="1024"/>
      <c r="R58" s="1025"/>
      <c r="S58" s="116"/>
    </row>
    <row r="59" spans="1:19" s="2" customFormat="1" ht="23.25" customHeight="1">
      <c r="A59" s="888"/>
      <c r="B59" s="888"/>
      <c r="C59" s="888"/>
      <c r="D59" s="888"/>
      <c r="E59" s="314"/>
      <c r="F59" s="1023" t="s">
        <v>559</v>
      </c>
      <c r="G59" s="1024"/>
      <c r="H59" s="1024"/>
      <c r="I59" s="1024"/>
      <c r="J59" s="1024"/>
      <c r="K59" s="1024"/>
      <c r="L59" s="1024"/>
      <c r="M59" s="1024"/>
      <c r="N59" s="1024"/>
      <c r="O59" s="1024"/>
      <c r="P59" s="1024"/>
      <c r="Q59" s="1024"/>
      <c r="R59" s="1025"/>
      <c r="S59" s="116"/>
    </row>
    <row r="60" spans="1:19" s="2" customFormat="1" ht="23.25" customHeight="1">
      <c r="A60" s="888"/>
      <c r="B60" s="888"/>
      <c r="C60" s="888"/>
      <c r="D60" s="888"/>
      <c r="E60" s="314"/>
      <c r="F60" s="1023" t="s">
        <v>560</v>
      </c>
      <c r="G60" s="1024"/>
      <c r="H60" s="1024"/>
      <c r="I60" s="1024"/>
      <c r="J60" s="1024"/>
      <c r="K60" s="1024"/>
      <c r="L60" s="1024"/>
      <c r="M60" s="1024"/>
      <c r="N60" s="1024"/>
      <c r="O60" s="1024"/>
      <c r="P60" s="1024"/>
      <c r="Q60" s="1024"/>
      <c r="R60" s="1025"/>
      <c r="S60" s="116"/>
    </row>
    <row r="61" spans="1:19" s="2" customFormat="1" ht="49.5" customHeight="1">
      <c r="A61" s="888"/>
      <c r="B61" s="888"/>
      <c r="C61" s="888"/>
      <c r="D61" s="888"/>
      <c r="E61" s="308"/>
      <c r="F61" s="1026"/>
      <c r="G61" s="1027"/>
      <c r="H61" s="1027"/>
      <c r="I61" s="1027"/>
      <c r="J61" s="1027"/>
      <c r="K61" s="1027"/>
      <c r="L61" s="1027"/>
      <c r="M61" s="1027"/>
      <c r="N61" s="1027"/>
      <c r="O61" s="1027"/>
      <c r="P61" s="1027"/>
      <c r="Q61" s="1027"/>
      <c r="R61" s="1028"/>
      <c r="S61" s="116"/>
    </row>
    <row r="62" spans="1:19" s="2" customFormat="1" ht="13.2">
      <c r="A62" s="129"/>
      <c r="B62" s="129"/>
      <c r="C62" s="129"/>
      <c r="D62" s="129"/>
      <c r="E62" s="129"/>
      <c r="F62" s="129"/>
      <c r="G62" s="129"/>
      <c r="H62" s="129"/>
      <c r="I62" s="129"/>
      <c r="J62" s="129"/>
      <c r="K62" s="129"/>
      <c r="L62" s="129"/>
      <c r="M62" s="129"/>
      <c r="N62" s="129"/>
      <c r="O62" s="129"/>
      <c r="P62" s="129"/>
      <c r="Q62" s="129"/>
      <c r="R62" s="129"/>
    </row>
    <row r="63" spans="1:19" s="2" customFormat="1" ht="13.2">
      <c r="A63" s="38" t="s">
        <v>561</v>
      </c>
      <c r="B63" s="112"/>
      <c r="C63" s="112"/>
      <c r="D63" s="112"/>
      <c r="E63" s="112"/>
      <c r="F63" s="112"/>
      <c r="G63" s="112"/>
      <c r="H63" s="112"/>
      <c r="I63" s="112"/>
      <c r="J63" s="112"/>
      <c r="K63" s="112"/>
      <c r="L63" s="112"/>
      <c r="M63" s="112"/>
      <c r="N63" s="112"/>
      <c r="O63" s="112"/>
      <c r="P63" s="112"/>
      <c r="Q63" s="112"/>
      <c r="R63" s="112"/>
      <c r="S63" s="70"/>
    </row>
    <row r="64" spans="1:19" s="2" customFormat="1">
      <c r="A64" s="1250" t="s">
        <v>562</v>
      </c>
      <c r="B64" s="971"/>
      <c r="C64" s="971"/>
      <c r="D64" s="972"/>
      <c r="E64" s="1251" t="s">
        <v>563</v>
      </c>
      <c r="F64" s="1137"/>
      <c r="G64" s="1137"/>
      <c r="H64" s="1137"/>
      <c r="I64" s="1137"/>
      <c r="J64" s="1137"/>
      <c r="K64" s="1137"/>
      <c r="L64" s="1137"/>
      <c r="M64" s="1137"/>
      <c r="N64" s="1137"/>
      <c r="O64" s="1137"/>
      <c r="P64" s="1137"/>
      <c r="Q64" s="1137"/>
      <c r="R64" s="1138"/>
      <c r="S64" s="70"/>
    </row>
    <row r="65" spans="1:29" s="2" customFormat="1" ht="30" customHeight="1">
      <c r="A65" s="1128"/>
      <c r="B65" s="997"/>
      <c r="C65" s="997"/>
      <c r="D65" s="998"/>
      <c r="E65" s="63"/>
      <c r="F65" s="1252" t="s">
        <v>564</v>
      </c>
      <c r="G65" s="1253"/>
      <c r="H65" s="1253"/>
      <c r="I65" s="1253"/>
      <c r="J65" s="1253"/>
      <c r="K65" s="1253"/>
      <c r="L65" s="1253"/>
      <c r="M65" s="1253"/>
      <c r="N65" s="1253"/>
      <c r="O65" s="1253"/>
      <c r="P65" s="1253"/>
      <c r="Q65" s="1253"/>
      <c r="R65" s="1254"/>
      <c r="S65" s="70"/>
    </row>
    <row r="66" spans="1:29" s="2" customFormat="1">
      <c r="A66" s="970" t="s">
        <v>565</v>
      </c>
      <c r="B66" s="971"/>
      <c r="C66" s="971"/>
      <c r="D66" s="972"/>
      <c r="E66" s="1136" t="s">
        <v>566</v>
      </c>
      <c r="F66" s="1137"/>
      <c r="G66" s="1137"/>
      <c r="H66" s="1137"/>
      <c r="I66" s="1137"/>
      <c r="J66" s="1137"/>
      <c r="K66" s="1137"/>
      <c r="L66" s="1137"/>
      <c r="M66" s="1137"/>
      <c r="N66" s="1137"/>
      <c r="O66" s="1137"/>
      <c r="P66" s="1137"/>
      <c r="Q66" s="1137"/>
      <c r="R66" s="1138"/>
      <c r="S66" s="70"/>
    </row>
    <row r="67" spans="1:29" s="2" customFormat="1" ht="105.75" customHeight="1">
      <c r="A67" s="961"/>
      <c r="B67" s="962"/>
      <c r="C67" s="962"/>
      <c r="D67" s="963"/>
      <c r="E67" s="973"/>
      <c r="F67" s="974"/>
      <c r="G67" s="974"/>
      <c r="H67" s="974"/>
      <c r="I67" s="974"/>
      <c r="J67" s="974"/>
      <c r="K67" s="974"/>
      <c r="L67" s="974"/>
      <c r="M67" s="974"/>
      <c r="N67" s="974"/>
      <c r="O67" s="974"/>
      <c r="P67" s="974"/>
      <c r="Q67" s="974"/>
      <c r="R67" s="975"/>
      <c r="S67" s="70"/>
    </row>
    <row r="68" spans="1:29" s="2" customFormat="1" ht="83.25" customHeight="1">
      <c r="A68" s="1250" t="s">
        <v>567</v>
      </c>
      <c r="B68" s="1258"/>
      <c r="C68" s="1258"/>
      <c r="D68" s="1259"/>
      <c r="E68" s="1263" t="s">
        <v>568</v>
      </c>
      <c r="F68" s="1264"/>
      <c r="G68" s="1264"/>
      <c r="H68" s="1264"/>
      <c r="I68" s="1264"/>
      <c r="J68" s="1264"/>
      <c r="K68" s="1264"/>
      <c r="L68" s="1264"/>
      <c r="M68" s="1264"/>
      <c r="N68" s="1264"/>
      <c r="O68" s="1264"/>
      <c r="P68" s="1264"/>
      <c r="Q68" s="1264"/>
      <c r="R68" s="1265"/>
      <c r="S68" s="130"/>
    </row>
    <row r="69" spans="1:29" s="2" customFormat="1" ht="22.5" customHeight="1">
      <c r="A69" s="1260"/>
      <c r="B69" s="1261"/>
      <c r="C69" s="1261"/>
      <c r="D69" s="1262"/>
      <c r="E69" s="910" t="s">
        <v>569</v>
      </c>
      <c r="F69" s="907"/>
      <c r="G69" s="911"/>
      <c r="H69" s="906" t="str">
        <f>IF(F52=0,"自動で入力されます",F52)</f>
        <v>プルダウンメニューよりロールを選択してください</v>
      </c>
      <c r="I69" s="907"/>
      <c r="J69" s="907"/>
      <c r="K69" s="907"/>
      <c r="L69" s="907"/>
      <c r="M69" s="907"/>
      <c r="N69" s="907"/>
      <c r="O69" s="907"/>
      <c r="P69" s="907"/>
      <c r="Q69" s="907"/>
      <c r="R69" s="908"/>
      <c r="S69" s="70"/>
    </row>
    <row r="70" spans="1:29" s="2" customFormat="1" ht="105" customHeight="1">
      <c r="A70" s="1260"/>
      <c r="B70" s="1261"/>
      <c r="C70" s="1261"/>
      <c r="D70" s="1262"/>
      <c r="E70" s="912"/>
      <c r="F70" s="913"/>
      <c r="G70" s="913"/>
      <c r="H70" s="913"/>
      <c r="I70" s="913"/>
      <c r="J70" s="913"/>
      <c r="K70" s="913"/>
      <c r="L70" s="913"/>
      <c r="M70" s="913"/>
      <c r="N70" s="913"/>
      <c r="O70" s="913"/>
      <c r="P70" s="913"/>
      <c r="Q70" s="913"/>
      <c r="R70" s="914"/>
      <c r="S70" s="70"/>
    </row>
    <row r="71" spans="1:29" s="2" customFormat="1" ht="22.5" customHeight="1">
      <c r="A71" s="1260"/>
      <c r="B71" s="1261"/>
      <c r="C71" s="1261"/>
      <c r="D71" s="1262"/>
      <c r="E71" s="905" t="s">
        <v>570</v>
      </c>
      <c r="F71" s="587"/>
      <c r="G71" s="587"/>
      <c r="H71" s="906" t="str">
        <f>IF(F54=0,"自動で入力されます",F54)</f>
        <v>プルダウンメニューよりロールを選択してください（任意）</v>
      </c>
      <c r="I71" s="907"/>
      <c r="J71" s="907"/>
      <c r="K71" s="907"/>
      <c r="L71" s="907"/>
      <c r="M71" s="907"/>
      <c r="N71" s="907"/>
      <c r="O71" s="907"/>
      <c r="P71" s="907"/>
      <c r="Q71" s="907"/>
      <c r="R71" s="908"/>
      <c r="S71" s="70"/>
    </row>
    <row r="72" spans="1:29" s="2" customFormat="1" ht="105" customHeight="1">
      <c r="A72" s="1260"/>
      <c r="B72" s="1261"/>
      <c r="C72" s="1261"/>
      <c r="D72" s="1262"/>
      <c r="E72" s="912"/>
      <c r="F72" s="913"/>
      <c r="G72" s="913"/>
      <c r="H72" s="913"/>
      <c r="I72" s="913"/>
      <c r="J72" s="913"/>
      <c r="K72" s="913"/>
      <c r="L72" s="913"/>
      <c r="M72" s="913"/>
      <c r="N72" s="913"/>
      <c r="O72" s="913"/>
      <c r="P72" s="913"/>
      <c r="Q72" s="913"/>
      <c r="R72" s="914"/>
      <c r="S72" s="70"/>
    </row>
    <row r="73" spans="1:29" s="2" customFormat="1" ht="22.5" customHeight="1">
      <c r="A73" s="1114" t="s">
        <v>571</v>
      </c>
      <c r="B73" s="1115"/>
      <c r="C73" s="1115"/>
      <c r="D73" s="1115"/>
      <c r="E73" s="967"/>
      <c r="F73" s="968"/>
      <c r="G73" s="968"/>
      <c r="H73" s="968"/>
      <c r="I73" s="981" t="s">
        <v>358</v>
      </c>
      <c r="J73" s="982"/>
      <c r="K73" s="1255"/>
      <c r="L73" s="1256"/>
      <c r="M73" s="1256"/>
      <c r="N73" s="1256"/>
      <c r="O73" s="1256"/>
      <c r="P73" s="1256"/>
      <c r="Q73" s="1256"/>
      <c r="R73" s="1257"/>
      <c r="S73" s="70"/>
    </row>
    <row r="74" spans="1:29" s="2" customFormat="1" ht="10.8">
      <c r="A74" s="124"/>
      <c r="B74" s="214"/>
      <c r="C74" s="214"/>
      <c r="D74" s="214"/>
      <c r="E74" s="214"/>
      <c r="F74" s="214"/>
      <c r="G74" s="124"/>
      <c r="H74" s="214"/>
      <c r="I74" s="214"/>
      <c r="J74" s="214"/>
      <c r="K74" s="214"/>
      <c r="L74" s="214"/>
      <c r="M74" s="214"/>
      <c r="N74" s="214"/>
      <c r="O74" s="214"/>
      <c r="P74" s="214"/>
      <c r="Q74" s="214"/>
      <c r="R74" s="214"/>
    </row>
    <row r="75" spans="1:29" ht="21" customHeight="1">
      <c r="A75" s="304" t="s">
        <v>572</v>
      </c>
      <c r="B75" s="303"/>
      <c r="C75" s="303"/>
      <c r="D75" s="303"/>
      <c r="E75" s="3"/>
      <c r="F75" s="305"/>
      <c r="G75" s="306"/>
      <c r="H75" s="306"/>
      <c r="I75" s="306"/>
      <c r="J75" s="306"/>
      <c r="K75" s="306"/>
      <c r="L75" s="306"/>
      <c r="M75" s="306"/>
      <c r="N75" s="306"/>
      <c r="O75" s="306"/>
      <c r="P75" s="306"/>
      <c r="Q75" s="306"/>
      <c r="R75" s="306"/>
      <c r="S75" s="3"/>
      <c r="T75" s="36"/>
      <c r="U75" s="36"/>
      <c r="V75" s="36"/>
      <c r="W75" s="307"/>
      <c r="X75" s="36"/>
      <c r="Y75" s="3"/>
      <c r="Z75" s="3"/>
    </row>
    <row r="76" spans="1:29" ht="44.25" customHeight="1">
      <c r="A76" s="909" t="s">
        <v>573</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row>
    <row r="77" spans="1:29" ht="60" customHeight="1">
      <c r="A77" s="1226" t="s">
        <v>574</v>
      </c>
      <c r="B77" s="1228" t="s">
        <v>575</v>
      </c>
      <c r="C77" s="1229"/>
      <c r="D77" s="1229"/>
      <c r="E77" s="1229"/>
      <c r="F77" s="1230"/>
      <c r="G77" s="1234" t="s">
        <v>576</v>
      </c>
      <c r="H77" s="1235"/>
      <c r="I77" s="1235"/>
      <c r="J77" s="1235"/>
      <c r="K77" s="1236"/>
      <c r="L77" s="1228" t="s">
        <v>577</v>
      </c>
      <c r="M77" s="1230"/>
      <c r="N77" s="1240" t="s">
        <v>578</v>
      </c>
      <c r="O77" s="1245" t="s">
        <v>579</v>
      </c>
      <c r="P77" s="1245" t="s">
        <v>580</v>
      </c>
      <c r="Q77" s="1247" t="s">
        <v>581</v>
      </c>
      <c r="R77" s="1248"/>
      <c r="S77" s="1248"/>
      <c r="T77" s="1248"/>
      <c r="U77" s="1249"/>
      <c r="V77" s="1220" t="s">
        <v>582</v>
      </c>
      <c r="W77" s="1221"/>
      <c r="X77" s="1221"/>
      <c r="Y77" s="1221"/>
      <c r="Z77" s="1222"/>
      <c r="AA77" s="942" t="s">
        <v>583</v>
      </c>
      <c r="AB77" s="943"/>
      <c r="AC77" s="944"/>
    </row>
    <row r="78" spans="1:29" ht="21.75" customHeight="1">
      <c r="A78" s="1227"/>
      <c r="B78" s="1231"/>
      <c r="C78" s="1232"/>
      <c r="D78" s="1232"/>
      <c r="E78" s="1232"/>
      <c r="F78" s="1233"/>
      <c r="G78" s="1237"/>
      <c r="H78" s="1238"/>
      <c r="I78" s="1238"/>
      <c r="J78" s="1238"/>
      <c r="K78" s="1239"/>
      <c r="L78" s="1231"/>
      <c r="M78" s="1233"/>
      <c r="N78" s="1241"/>
      <c r="O78" s="1246"/>
      <c r="P78" s="1246"/>
      <c r="Q78" s="1218" t="s">
        <v>584</v>
      </c>
      <c r="R78" s="1219"/>
      <c r="S78" s="1218" t="s">
        <v>585</v>
      </c>
      <c r="T78" s="1219"/>
      <c r="U78" s="233" t="s">
        <v>28</v>
      </c>
      <c r="V78" s="1223"/>
      <c r="W78" s="1224"/>
      <c r="X78" s="1224"/>
      <c r="Y78" s="1224"/>
      <c r="Z78" s="1225"/>
      <c r="AA78" s="945"/>
      <c r="AB78" s="946"/>
      <c r="AC78" s="947"/>
    </row>
    <row r="79" spans="1:29" s="231" customFormat="1" ht="15" customHeight="1">
      <c r="A79" s="931">
        <v>1</v>
      </c>
      <c r="B79" s="915"/>
      <c r="C79" s="916"/>
      <c r="D79" s="916"/>
      <c r="E79" s="916"/>
      <c r="F79" s="917"/>
      <c r="G79" s="921"/>
      <c r="H79" s="916"/>
      <c r="I79" s="916"/>
      <c r="J79" s="916"/>
      <c r="K79" s="917"/>
      <c r="L79" s="923"/>
      <c r="M79" s="924"/>
      <c r="N79" s="927"/>
      <c r="O79" s="927"/>
      <c r="P79" s="927"/>
      <c r="Q79" s="1216" t="str">
        <f>IFERROR(VLOOKUP(U79,リスト!$AW$1:$AY$44,2,0),"")</f>
        <v/>
      </c>
      <c r="R79" s="1217"/>
      <c r="S79" s="1216" t="str">
        <f>IFERROR(VLOOKUP(U79,リスト!$AW$1:$AY$44,3,0),"")</f>
        <v/>
      </c>
      <c r="T79" s="1217"/>
      <c r="U79" s="370"/>
      <c r="V79" s="1189"/>
      <c r="W79" s="1190"/>
      <c r="X79" s="1190"/>
      <c r="Y79" s="1190"/>
      <c r="Z79" s="1191"/>
      <c r="AA79" s="901"/>
      <c r="AB79" s="902"/>
      <c r="AC79" s="902"/>
    </row>
    <row r="80" spans="1:29" s="231" customFormat="1" ht="15" customHeight="1">
      <c r="A80" s="932"/>
      <c r="B80" s="918"/>
      <c r="C80" s="919"/>
      <c r="D80" s="919"/>
      <c r="E80" s="919"/>
      <c r="F80" s="920"/>
      <c r="G80" s="922"/>
      <c r="H80" s="919"/>
      <c r="I80" s="919"/>
      <c r="J80" s="919"/>
      <c r="K80" s="920"/>
      <c r="L80" s="925"/>
      <c r="M80" s="926"/>
      <c r="N80" s="928"/>
      <c r="O80" s="928"/>
      <c r="P80" s="928"/>
      <c r="Q80" s="892" t="str">
        <f>IFERROR(VLOOKUP(U80,リスト!$AW$1:$AY$44,2,0),"")</f>
        <v/>
      </c>
      <c r="R80" s="893"/>
      <c r="S80" s="899" t="str">
        <f>IFERROR(VLOOKUP(U80,リスト!$AW$1:$AY$44,3,0),"")</f>
        <v/>
      </c>
      <c r="T80" s="900"/>
      <c r="U80" s="61"/>
      <c r="V80" s="1192"/>
      <c r="W80" s="1193"/>
      <c r="X80" s="1193"/>
      <c r="Y80" s="1193"/>
      <c r="Z80" s="1194"/>
      <c r="AA80" s="903"/>
      <c r="AB80" s="904"/>
      <c r="AC80" s="904"/>
    </row>
    <row r="81" spans="1:29" s="231" customFormat="1" ht="15" customHeight="1">
      <c r="A81" s="932"/>
      <c r="B81" s="918"/>
      <c r="C81" s="919"/>
      <c r="D81" s="919"/>
      <c r="E81" s="919"/>
      <c r="F81" s="920"/>
      <c r="G81" s="922"/>
      <c r="H81" s="919"/>
      <c r="I81" s="919"/>
      <c r="J81" s="919"/>
      <c r="K81" s="920"/>
      <c r="L81" s="925"/>
      <c r="M81" s="926"/>
      <c r="N81" s="928"/>
      <c r="O81" s="928"/>
      <c r="P81" s="928"/>
      <c r="Q81" s="892" t="str">
        <f>IFERROR(VLOOKUP(U81,リスト!$AW$1:$AY$44,2,0),"")</f>
        <v/>
      </c>
      <c r="R81" s="893"/>
      <c r="S81" s="899" t="str">
        <f>IFERROR(VLOOKUP(U81,リスト!$AW$1:$AY$44,3,0),"")</f>
        <v/>
      </c>
      <c r="T81" s="900"/>
      <c r="U81" s="61"/>
      <c r="V81" s="1192"/>
      <c r="W81" s="1193"/>
      <c r="X81" s="1193"/>
      <c r="Y81" s="1193"/>
      <c r="Z81" s="1194"/>
      <c r="AA81" s="903"/>
      <c r="AB81" s="904"/>
      <c r="AC81" s="904"/>
    </row>
    <row r="82" spans="1:29" s="231" customFormat="1" ht="15" customHeight="1">
      <c r="A82" s="932"/>
      <c r="B82" s="918"/>
      <c r="C82" s="919"/>
      <c r="D82" s="919"/>
      <c r="E82" s="919"/>
      <c r="F82" s="920"/>
      <c r="G82" s="922"/>
      <c r="H82" s="919"/>
      <c r="I82" s="919"/>
      <c r="J82" s="919"/>
      <c r="K82" s="920"/>
      <c r="L82" s="925"/>
      <c r="M82" s="926"/>
      <c r="N82" s="928"/>
      <c r="O82" s="928"/>
      <c r="P82" s="928"/>
      <c r="Q82" s="892" t="str">
        <f>IFERROR(VLOOKUP(U82,リスト!$AW$1:$AY$44,2,0),"")</f>
        <v/>
      </c>
      <c r="R82" s="893"/>
      <c r="S82" s="899" t="str">
        <f>IFERROR(VLOOKUP(U82,リスト!$AW$1:$AY$44,3,0),"")</f>
        <v/>
      </c>
      <c r="T82" s="900"/>
      <c r="U82" s="61"/>
      <c r="V82" s="1192"/>
      <c r="W82" s="1193"/>
      <c r="X82" s="1193"/>
      <c r="Y82" s="1193"/>
      <c r="Z82" s="1194"/>
      <c r="AA82" s="903"/>
      <c r="AB82" s="904"/>
      <c r="AC82" s="904"/>
    </row>
    <row r="83" spans="1:29" s="231" customFormat="1" ht="15" customHeight="1">
      <c r="A83" s="932"/>
      <c r="B83" s="918"/>
      <c r="C83" s="919"/>
      <c r="D83" s="919"/>
      <c r="E83" s="919"/>
      <c r="F83" s="920"/>
      <c r="G83" s="922"/>
      <c r="H83" s="919"/>
      <c r="I83" s="919"/>
      <c r="J83" s="919"/>
      <c r="K83" s="920"/>
      <c r="L83" s="925"/>
      <c r="M83" s="926"/>
      <c r="N83" s="928"/>
      <c r="O83" s="928"/>
      <c r="P83" s="928"/>
      <c r="Q83" s="892" t="str">
        <f>IFERROR(VLOOKUP(U83,リスト!$AW$1:$AY$44,2,0),"")</f>
        <v/>
      </c>
      <c r="R83" s="893"/>
      <c r="S83" s="899" t="str">
        <f>IFERROR(VLOOKUP(U83,リスト!$AW$1:$AY$44,3,0),"")</f>
        <v/>
      </c>
      <c r="T83" s="900"/>
      <c r="U83" s="61"/>
      <c r="V83" s="1192"/>
      <c r="W83" s="1193"/>
      <c r="X83" s="1193"/>
      <c r="Y83" s="1193"/>
      <c r="Z83" s="1194"/>
      <c r="AA83" s="903"/>
      <c r="AB83" s="904"/>
      <c r="AC83" s="904"/>
    </row>
    <row r="84" spans="1:29" s="231" customFormat="1" ht="15" customHeight="1">
      <c r="A84" s="933"/>
      <c r="B84" s="1133"/>
      <c r="C84" s="1134"/>
      <c r="D84" s="1134"/>
      <c r="E84" s="1134"/>
      <c r="F84" s="1213"/>
      <c r="G84" s="1214"/>
      <c r="H84" s="1134"/>
      <c r="I84" s="1134"/>
      <c r="J84" s="1134"/>
      <c r="K84" s="1213"/>
      <c r="L84" s="315"/>
      <c r="M84" s="316" t="s">
        <v>586</v>
      </c>
      <c r="N84" s="1215"/>
      <c r="O84" s="1215"/>
      <c r="P84" s="1215"/>
      <c r="Q84" s="894" t="str">
        <f>IFERROR(VLOOKUP(U84,リスト!$AW$1:$AY$44,2,0),"")</f>
        <v/>
      </c>
      <c r="R84" s="941"/>
      <c r="S84" s="1203" t="str">
        <f>IFERROR(VLOOKUP(U84,リスト!$AW$1:$AY$44,3,0),"")</f>
        <v/>
      </c>
      <c r="T84" s="1204"/>
      <c r="U84" s="62"/>
      <c r="V84" s="1400"/>
      <c r="W84" s="1354"/>
      <c r="X84" s="1354"/>
      <c r="Y84" s="1354"/>
      <c r="Z84" s="1401"/>
      <c r="AA84" s="903"/>
      <c r="AB84" s="904"/>
      <c r="AC84" s="904"/>
    </row>
    <row r="85" spans="1:29" s="231" customFormat="1" ht="15" customHeight="1">
      <c r="A85" s="931">
        <v>2</v>
      </c>
      <c r="B85" s="915"/>
      <c r="C85" s="916"/>
      <c r="D85" s="916"/>
      <c r="E85" s="916"/>
      <c r="F85" s="917"/>
      <c r="G85" s="921"/>
      <c r="H85" s="916"/>
      <c r="I85" s="916"/>
      <c r="J85" s="916"/>
      <c r="K85" s="917"/>
      <c r="L85" s="923"/>
      <c r="M85" s="924"/>
      <c r="N85" s="927"/>
      <c r="O85" s="927"/>
      <c r="P85" s="927"/>
      <c r="Q85" s="929" t="str">
        <f>IFERROR(VLOOKUP(U85,リスト!$AW$1:$AY$44,2,0),"")</f>
        <v/>
      </c>
      <c r="R85" s="930"/>
      <c r="S85" s="1216" t="str">
        <f>IFERROR(VLOOKUP(U85,リスト!$AW$1:$AY$44,3,0),"")</f>
        <v/>
      </c>
      <c r="T85" s="1217"/>
      <c r="U85" s="60"/>
      <c r="V85" s="1189"/>
      <c r="W85" s="1190"/>
      <c r="X85" s="1190"/>
      <c r="Y85" s="1190"/>
      <c r="Z85" s="1191"/>
      <c r="AA85" s="901"/>
      <c r="AB85" s="902"/>
      <c r="AC85" s="902"/>
    </row>
    <row r="86" spans="1:29" s="231" customFormat="1" ht="15" customHeight="1">
      <c r="A86" s="932"/>
      <c r="B86" s="918"/>
      <c r="C86" s="919"/>
      <c r="D86" s="919"/>
      <c r="E86" s="919"/>
      <c r="F86" s="920"/>
      <c r="G86" s="922"/>
      <c r="H86" s="919"/>
      <c r="I86" s="919"/>
      <c r="J86" s="919"/>
      <c r="K86" s="920"/>
      <c r="L86" s="925"/>
      <c r="M86" s="926"/>
      <c r="N86" s="928"/>
      <c r="O86" s="928"/>
      <c r="P86" s="928"/>
      <c r="Q86" s="892" t="str">
        <f>IFERROR(VLOOKUP(U86,リスト!$AW$1:$AY$44,2,0),"")</f>
        <v/>
      </c>
      <c r="R86" s="893"/>
      <c r="S86" s="899" t="str">
        <f>IFERROR(VLOOKUP(U86,リスト!$AW$1:$AY$44,3,0),"")</f>
        <v/>
      </c>
      <c r="T86" s="900"/>
      <c r="U86" s="61"/>
      <c r="V86" s="1192"/>
      <c r="W86" s="1193"/>
      <c r="X86" s="1193"/>
      <c r="Y86" s="1193"/>
      <c r="Z86" s="1194"/>
      <c r="AA86" s="903"/>
      <c r="AB86" s="904"/>
      <c r="AC86" s="904"/>
    </row>
    <row r="87" spans="1:29" s="231" customFormat="1" ht="15" customHeight="1">
      <c r="A87" s="932"/>
      <c r="B87" s="918"/>
      <c r="C87" s="919"/>
      <c r="D87" s="919"/>
      <c r="E87" s="919"/>
      <c r="F87" s="920"/>
      <c r="G87" s="922"/>
      <c r="H87" s="919"/>
      <c r="I87" s="919"/>
      <c r="J87" s="919"/>
      <c r="K87" s="920"/>
      <c r="L87" s="925"/>
      <c r="M87" s="926"/>
      <c r="N87" s="928"/>
      <c r="O87" s="928"/>
      <c r="P87" s="928"/>
      <c r="Q87" s="892" t="str">
        <f>IFERROR(VLOOKUP(U87,リスト!$AW$1:$AY$44,2,0),"")</f>
        <v/>
      </c>
      <c r="R87" s="893"/>
      <c r="S87" s="899" t="str">
        <f>IFERROR(VLOOKUP(U87,リスト!$AW$1:$AY$44,3,0),"")</f>
        <v/>
      </c>
      <c r="T87" s="900"/>
      <c r="U87" s="61"/>
      <c r="V87" s="1192"/>
      <c r="W87" s="1193"/>
      <c r="X87" s="1193"/>
      <c r="Y87" s="1193"/>
      <c r="Z87" s="1194"/>
      <c r="AA87" s="903"/>
      <c r="AB87" s="904"/>
      <c r="AC87" s="904"/>
    </row>
    <row r="88" spans="1:29" s="231" customFormat="1" ht="15" customHeight="1">
      <c r="A88" s="932"/>
      <c r="B88" s="918"/>
      <c r="C88" s="919"/>
      <c r="D88" s="919"/>
      <c r="E88" s="919"/>
      <c r="F88" s="920"/>
      <c r="G88" s="922"/>
      <c r="H88" s="919"/>
      <c r="I88" s="919"/>
      <c r="J88" s="919"/>
      <c r="K88" s="920"/>
      <c r="L88" s="925"/>
      <c r="M88" s="926"/>
      <c r="N88" s="928"/>
      <c r="O88" s="928"/>
      <c r="P88" s="928"/>
      <c r="Q88" s="892" t="str">
        <f>IFERROR(VLOOKUP(U88,リスト!$AW$1:$AY$44,2,0),"")</f>
        <v/>
      </c>
      <c r="R88" s="893"/>
      <c r="S88" s="899" t="str">
        <f>IFERROR(VLOOKUP(U88,リスト!$AW$1:$AY$44,3,0),"")</f>
        <v/>
      </c>
      <c r="T88" s="900"/>
      <c r="U88" s="61"/>
      <c r="V88" s="1192"/>
      <c r="W88" s="1193"/>
      <c r="X88" s="1193"/>
      <c r="Y88" s="1193"/>
      <c r="Z88" s="1194"/>
      <c r="AA88" s="903"/>
      <c r="AB88" s="904"/>
      <c r="AC88" s="904"/>
    </row>
    <row r="89" spans="1:29" s="231" customFormat="1" ht="15" customHeight="1">
      <c r="A89" s="932"/>
      <c r="B89" s="918"/>
      <c r="C89" s="919"/>
      <c r="D89" s="919"/>
      <c r="E89" s="919"/>
      <c r="F89" s="920"/>
      <c r="G89" s="922"/>
      <c r="H89" s="919"/>
      <c r="I89" s="919"/>
      <c r="J89" s="919"/>
      <c r="K89" s="920"/>
      <c r="L89" s="925"/>
      <c r="M89" s="926"/>
      <c r="N89" s="928"/>
      <c r="O89" s="928"/>
      <c r="P89" s="928"/>
      <c r="Q89" s="892" t="str">
        <f>IFERROR(VLOOKUP(U89,リスト!$AW$1:$AY$44,2,0),"")</f>
        <v/>
      </c>
      <c r="R89" s="893"/>
      <c r="S89" s="899" t="str">
        <f>IFERROR(VLOOKUP(U89,リスト!$AW$1:$AY$44,3,0),"")</f>
        <v/>
      </c>
      <c r="T89" s="900"/>
      <c r="U89" s="61"/>
      <c r="V89" s="1192"/>
      <c r="W89" s="1193"/>
      <c r="X89" s="1193"/>
      <c r="Y89" s="1193"/>
      <c r="Z89" s="1194"/>
      <c r="AA89" s="903"/>
      <c r="AB89" s="904"/>
      <c r="AC89" s="904"/>
    </row>
    <row r="90" spans="1:29" s="231" customFormat="1" ht="15" customHeight="1">
      <c r="A90" s="933"/>
      <c r="B90" s="1133"/>
      <c r="C90" s="1134"/>
      <c r="D90" s="1134"/>
      <c r="E90" s="1134"/>
      <c r="F90" s="1213"/>
      <c r="G90" s="1214"/>
      <c r="H90" s="1134"/>
      <c r="I90" s="1134"/>
      <c r="J90" s="1134"/>
      <c r="K90" s="1213"/>
      <c r="L90" s="315"/>
      <c r="M90" s="316" t="s">
        <v>586</v>
      </c>
      <c r="N90" s="1215"/>
      <c r="O90" s="1215"/>
      <c r="P90" s="1215"/>
      <c r="Q90" s="894" t="str">
        <f>IFERROR(VLOOKUP(U90,リスト!$AW$1:$AY$44,2,0),"")</f>
        <v/>
      </c>
      <c r="R90" s="941"/>
      <c r="S90" s="1203" t="str">
        <f>IFERROR(VLOOKUP(U90,リスト!$AW$1:$AY$44,3,0),"")</f>
        <v/>
      </c>
      <c r="T90" s="1204"/>
      <c r="U90" s="62"/>
      <c r="V90" s="1400"/>
      <c r="W90" s="1354"/>
      <c r="X90" s="1354"/>
      <c r="Y90" s="1354"/>
      <c r="Z90" s="1401"/>
      <c r="AA90" s="903"/>
      <c r="AB90" s="904"/>
      <c r="AC90" s="904"/>
    </row>
    <row r="91" spans="1:29" s="231" customFormat="1" ht="15" customHeight="1">
      <c r="A91" s="931">
        <v>3</v>
      </c>
      <c r="B91" s="915"/>
      <c r="C91" s="916"/>
      <c r="D91" s="916"/>
      <c r="E91" s="916"/>
      <c r="F91" s="917"/>
      <c r="G91" s="921"/>
      <c r="H91" s="916"/>
      <c r="I91" s="916"/>
      <c r="J91" s="916"/>
      <c r="K91" s="917"/>
      <c r="L91" s="923"/>
      <c r="M91" s="924"/>
      <c r="N91" s="927"/>
      <c r="O91" s="927"/>
      <c r="P91" s="927"/>
      <c r="Q91" s="929" t="str">
        <f>IFERROR(VLOOKUP(U91,リスト!$AW$1:$AY$44,2,0),"")</f>
        <v/>
      </c>
      <c r="R91" s="930"/>
      <c r="S91" s="1216" t="str">
        <f>IFERROR(VLOOKUP(U91,リスト!$AW$1:$AY$44,3,0),"")</f>
        <v/>
      </c>
      <c r="T91" s="1217"/>
      <c r="U91" s="60"/>
      <c r="V91" s="1189"/>
      <c r="W91" s="1190"/>
      <c r="X91" s="1190"/>
      <c r="Y91" s="1190"/>
      <c r="Z91" s="1191"/>
      <c r="AA91" s="901"/>
      <c r="AB91" s="902"/>
      <c r="AC91" s="902"/>
    </row>
    <row r="92" spans="1:29" s="231" customFormat="1" ht="15" customHeight="1">
      <c r="A92" s="932"/>
      <c r="B92" s="918"/>
      <c r="C92" s="919"/>
      <c r="D92" s="919"/>
      <c r="E92" s="919"/>
      <c r="F92" s="920"/>
      <c r="G92" s="922"/>
      <c r="H92" s="919"/>
      <c r="I92" s="919"/>
      <c r="J92" s="919"/>
      <c r="K92" s="920"/>
      <c r="L92" s="925"/>
      <c r="M92" s="926"/>
      <c r="N92" s="928"/>
      <c r="O92" s="928"/>
      <c r="P92" s="928"/>
      <c r="Q92" s="892" t="str">
        <f>IFERROR(VLOOKUP(U92,リスト!$AW$1:$AY$44,2,0),"")</f>
        <v/>
      </c>
      <c r="R92" s="893"/>
      <c r="S92" s="899" t="str">
        <f>IFERROR(VLOOKUP(U92,リスト!$AW$1:$AY$44,3,0),"")</f>
        <v/>
      </c>
      <c r="T92" s="900"/>
      <c r="U92" s="61"/>
      <c r="V92" s="1192"/>
      <c r="W92" s="1193"/>
      <c r="X92" s="1193"/>
      <c r="Y92" s="1193"/>
      <c r="Z92" s="1194"/>
      <c r="AA92" s="903"/>
      <c r="AB92" s="904"/>
      <c r="AC92" s="904"/>
    </row>
    <row r="93" spans="1:29" s="231" customFormat="1" ht="15" customHeight="1">
      <c r="A93" s="932"/>
      <c r="B93" s="918"/>
      <c r="C93" s="919"/>
      <c r="D93" s="919"/>
      <c r="E93" s="919"/>
      <c r="F93" s="920"/>
      <c r="G93" s="922"/>
      <c r="H93" s="919"/>
      <c r="I93" s="919"/>
      <c r="J93" s="919"/>
      <c r="K93" s="920"/>
      <c r="L93" s="925"/>
      <c r="M93" s="926"/>
      <c r="N93" s="928"/>
      <c r="O93" s="928"/>
      <c r="P93" s="928"/>
      <c r="Q93" s="892" t="str">
        <f>IFERROR(VLOOKUP(U93,リスト!$AW$1:$AY$44,2,0),"")</f>
        <v/>
      </c>
      <c r="R93" s="893"/>
      <c r="S93" s="899" t="str">
        <f>IFERROR(VLOOKUP(U93,リスト!$AW$1:$AY$44,3,0),"")</f>
        <v/>
      </c>
      <c r="T93" s="900"/>
      <c r="U93" s="61"/>
      <c r="V93" s="1192"/>
      <c r="W93" s="1193"/>
      <c r="X93" s="1193"/>
      <c r="Y93" s="1193"/>
      <c r="Z93" s="1194"/>
      <c r="AA93" s="903"/>
      <c r="AB93" s="904"/>
      <c r="AC93" s="904"/>
    </row>
    <row r="94" spans="1:29" s="231" customFormat="1" ht="15" customHeight="1">
      <c r="A94" s="932"/>
      <c r="B94" s="918"/>
      <c r="C94" s="919"/>
      <c r="D94" s="919"/>
      <c r="E94" s="919"/>
      <c r="F94" s="920"/>
      <c r="G94" s="922"/>
      <c r="H94" s="919"/>
      <c r="I94" s="919"/>
      <c r="J94" s="919"/>
      <c r="K94" s="920"/>
      <c r="L94" s="925"/>
      <c r="M94" s="926"/>
      <c r="N94" s="928"/>
      <c r="O94" s="928"/>
      <c r="P94" s="928"/>
      <c r="Q94" s="892" t="str">
        <f>IFERROR(VLOOKUP(U94,リスト!$AW$1:$AY$44,2,0),"")</f>
        <v/>
      </c>
      <c r="R94" s="893"/>
      <c r="S94" s="899" t="str">
        <f>IFERROR(VLOOKUP(U94,リスト!$AW$1:$AY$44,3,0),"")</f>
        <v/>
      </c>
      <c r="T94" s="900"/>
      <c r="U94" s="61"/>
      <c r="V94" s="1192"/>
      <c r="W94" s="1193"/>
      <c r="X94" s="1193"/>
      <c r="Y94" s="1193"/>
      <c r="Z94" s="1194"/>
      <c r="AA94" s="903"/>
      <c r="AB94" s="904"/>
      <c r="AC94" s="904"/>
    </row>
    <row r="95" spans="1:29" s="231" customFormat="1" ht="15" customHeight="1">
      <c r="A95" s="932"/>
      <c r="B95" s="918"/>
      <c r="C95" s="919"/>
      <c r="D95" s="919"/>
      <c r="E95" s="919"/>
      <c r="F95" s="920"/>
      <c r="G95" s="922"/>
      <c r="H95" s="919"/>
      <c r="I95" s="919"/>
      <c r="J95" s="919"/>
      <c r="K95" s="920"/>
      <c r="L95" s="925"/>
      <c r="M95" s="926"/>
      <c r="N95" s="928"/>
      <c r="O95" s="928"/>
      <c r="P95" s="928"/>
      <c r="Q95" s="892" t="str">
        <f>IFERROR(VLOOKUP(U95,リスト!$AW$1:$AY$44,2,0),"")</f>
        <v/>
      </c>
      <c r="R95" s="893"/>
      <c r="S95" s="899" t="str">
        <f>IFERROR(VLOOKUP(U95,リスト!$AW$1:$AY$44,3,0),"")</f>
        <v/>
      </c>
      <c r="T95" s="900"/>
      <c r="U95" s="61"/>
      <c r="V95" s="1192"/>
      <c r="W95" s="1193"/>
      <c r="X95" s="1193"/>
      <c r="Y95" s="1193"/>
      <c r="Z95" s="1194"/>
      <c r="AA95" s="903"/>
      <c r="AB95" s="904"/>
      <c r="AC95" s="904"/>
    </row>
    <row r="96" spans="1:29" s="231" customFormat="1" ht="15" customHeight="1">
      <c r="A96" s="933"/>
      <c r="B96" s="1133"/>
      <c r="C96" s="1134"/>
      <c r="D96" s="1134"/>
      <c r="E96" s="1134"/>
      <c r="F96" s="1213"/>
      <c r="G96" s="1214"/>
      <c r="H96" s="1134"/>
      <c r="I96" s="1134"/>
      <c r="J96" s="1134"/>
      <c r="K96" s="1213"/>
      <c r="L96" s="315"/>
      <c r="M96" s="316" t="s">
        <v>586</v>
      </c>
      <c r="N96" s="1215"/>
      <c r="O96" s="1215"/>
      <c r="P96" s="1215"/>
      <c r="Q96" s="894" t="str">
        <f>IFERROR(VLOOKUP(U96,リスト!$AW$1:$AY$44,2,0),"")</f>
        <v/>
      </c>
      <c r="R96" s="941"/>
      <c r="S96" s="1203" t="str">
        <f>IFERROR(VLOOKUP(U96,リスト!$AW$1:$AY$44,3,0),"")</f>
        <v/>
      </c>
      <c r="T96" s="1204"/>
      <c r="U96" s="62"/>
      <c r="V96" s="1195"/>
      <c r="W96" s="1196"/>
      <c r="X96" s="1196"/>
      <c r="Y96" s="1196"/>
      <c r="Z96" s="1197"/>
      <c r="AA96" s="903"/>
      <c r="AB96" s="904"/>
      <c r="AC96" s="904"/>
    </row>
    <row r="97" spans="1:29" s="231" customFormat="1" ht="15" customHeight="1">
      <c r="A97" s="931">
        <v>4</v>
      </c>
      <c r="B97" s="915"/>
      <c r="C97" s="916"/>
      <c r="D97" s="916"/>
      <c r="E97" s="916"/>
      <c r="F97" s="917"/>
      <c r="G97" s="921"/>
      <c r="H97" s="916"/>
      <c r="I97" s="916"/>
      <c r="J97" s="916"/>
      <c r="K97" s="917"/>
      <c r="L97" s="923"/>
      <c r="M97" s="924"/>
      <c r="N97" s="927"/>
      <c r="O97" s="896"/>
      <c r="P97" s="896"/>
      <c r="Q97" s="892" t="str">
        <f>IFERROR(VLOOKUP(U97,リスト!$AW$1:$AY$44,2,0),"")</f>
        <v/>
      </c>
      <c r="R97" s="937"/>
      <c r="S97" s="899" t="str">
        <f>IFERROR(VLOOKUP(U97,リスト!$AW$1:$AY$44,3,0),"")</f>
        <v/>
      </c>
      <c r="T97" s="938"/>
      <c r="U97" s="60"/>
      <c r="V97" s="1189"/>
      <c r="W97" s="1190"/>
      <c r="X97" s="1190"/>
      <c r="Y97" s="1190"/>
      <c r="Z97" s="1191"/>
      <c r="AA97" s="901"/>
      <c r="AB97" s="902"/>
      <c r="AC97" s="902"/>
    </row>
    <row r="98" spans="1:29" s="231" customFormat="1" ht="15" customHeight="1">
      <c r="A98" s="932"/>
      <c r="B98" s="918"/>
      <c r="C98" s="919"/>
      <c r="D98" s="919"/>
      <c r="E98" s="919"/>
      <c r="F98" s="920"/>
      <c r="G98" s="922"/>
      <c r="H98" s="919"/>
      <c r="I98" s="919"/>
      <c r="J98" s="919"/>
      <c r="K98" s="920"/>
      <c r="L98" s="925"/>
      <c r="M98" s="926"/>
      <c r="N98" s="928"/>
      <c r="O98" s="897"/>
      <c r="P98" s="897"/>
      <c r="Q98" s="892" t="str">
        <f>IFERROR(VLOOKUP(U98,リスト!$AW$1:$AY$44,2,0),"")</f>
        <v/>
      </c>
      <c r="R98" s="893"/>
      <c r="S98" s="899" t="str">
        <f>IFERROR(VLOOKUP(U98,リスト!$AW$1:$AY$44,3,0),"")</f>
        <v/>
      </c>
      <c r="T98" s="900"/>
      <c r="U98" s="61"/>
      <c r="V98" s="1192"/>
      <c r="W98" s="1193"/>
      <c r="X98" s="1193"/>
      <c r="Y98" s="1193"/>
      <c r="Z98" s="1194"/>
      <c r="AA98" s="903"/>
      <c r="AB98" s="904"/>
      <c r="AC98" s="904"/>
    </row>
    <row r="99" spans="1:29" s="231" customFormat="1" ht="15" customHeight="1">
      <c r="A99" s="932"/>
      <c r="B99" s="918"/>
      <c r="C99" s="919"/>
      <c r="D99" s="919"/>
      <c r="E99" s="919"/>
      <c r="F99" s="920"/>
      <c r="G99" s="922"/>
      <c r="H99" s="919"/>
      <c r="I99" s="919"/>
      <c r="J99" s="919"/>
      <c r="K99" s="920"/>
      <c r="L99" s="925"/>
      <c r="M99" s="926"/>
      <c r="N99" s="928"/>
      <c r="O99" s="897"/>
      <c r="P99" s="897"/>
      <c r="Q99" s="892" t="str">
        <f>IFERROR(VLOOKUP(U99,リスト!$AW$1:$AY$44,2,0),"")</f>
        <v/>
      </c>
      <c r="R99" s="937"/>
      <c r="S99" s="899" t="str">
        <f>IFERROR(VLOOKUP(U99,リスト!$AW$1:$AY$44,3,0),"")</f>
        <v/>
      </c>
      <c r="T99" s="938"/>
      <c r="U99" s="61"/>
      <c r="V99" s="1192"/>
      <c r="W99" s="1193"/>
      <c r="X99" s="1193"/>
      <c r="Y99" s="1193"/>
      <c r="Z99" s="1194"/>
      <c r="AA99" s="903"/>
      <c r="AB99" s="904"/>
      <c r="AC99" s="904"/>
    </row>
    <row r="100" spans="1:29" s="231" customFormat="1" ht="15" customHeight="1">
      <c r="A100" s="932"/>
      <c r="B100" s="918"/>
      <c r="C100" s="919"/>
      <c r="D100" s="919"/>
      <c r="E100" s="919"/>
      <c r="F100" s="920"/>
      <c r="G100" s="922"/>
      <c r="H100" s="919"/>
      <c r="I100" s="919"/>
      <c r="J100" s="919"/>
      <c r="K100" s="920"/>
      <c r="L100" s="925"/>
      <c r="M100" s="926"/>
      <c r="N100" s="928"/>
      <c r="O100" s="897"/>
      <c r="P100" s="897"/>
      <c r="Q100" s="892" t="str">
        <f>IFERROR(VLOOKUP(U100,リスト!$AW$1:$AY$44,2,0),"")</f>
        <v/>
      </c>
      <c r="R100" s="937"/>
      <c r="S100" s="899" t="str">
        <f>IFERROR(VLOOKUP(U100,リスト!$AW$1:$AY$44,3,0),"")</f>
        <v/>
      </c>
      <c r="T100" s="900"/>
      <c r="U100" s="61"/>
      <c r="V100" s="1192"/>
      <c r="W100" s="1193"/>
      <c r="X100" s="1193"/>
      <c r="Y100" s="1193"/>
      <c r="Z100" s="1194"/>
      <c r="AA100" s="903"/>
      <c r="AB100" s="904"/>
      <c r="AC100" s="904"/>
    </row>
    <row r="101" spans="1:29" s="231" customFormat="1" ht="15" customHeight="1">
      <c r="A101" s="932"/>
      <c r="B101" s="918"/>
      <c r="C101" s="919"/>
      <c r="D101" s="919"/>
      <c r="E101" s="919"/>
      <c r="F101" s="920"/>
      <c r="G101" s="922"/>
      <c r="H101" s="919"/>
      <c r="I101" s="919"/>
      <c r="J101" s="919"/>
      <c r="K101" s="920"/>
      <c r="L101" s="925"/>
      <c r="M101" s="926"/>
      <c r="N101" s="928"/>
      <c r="O101" s="897"/>
      <c r="P101" s="897"/>
      <c r="Q101" s="892" t="str">
        <f>IFERROR(VLOOKUP(U101,リスト!$AW$1:$AY$44,2,0),"")</f>
        <v/>
      </c>
      <c r="R101" s="893"/>
      <c r="S101" s="899" t="str">
        <f>IFERROR(VLOOKUP(U101,リスト!$AW$1:$AY$44,3,0),"")</f>
        <v/>
      </c>
      <c r="T101" s="938"/>
      <c r="U101" s="61"/>
      <c r="V101" s="1192"/>
      <c r="W101" s="1193"/>
      <c r="X101" s="1193"/>
      <c r="Y101" s="1193"/>
      <c r="Z101" s="1194"/>
      <c r="AA101" s="903"/>
      <c r="AB101" s="904"/>
      <c r="AC101" s="904"/>
    </row>
    <row r="102" spans="1:29" s="231" customFormat="1" ht="15" customHeight="1">
      <c r="A102" s="933"/>
      <c r="B102" s="934"/>
      <c r="C102" s="935"/>
      <c r="D102" s="935"/>
      <c r="E102" s="935"/>
      <c r="F102" s="936"/>
      <c r="G102" s="939"/>
      <c r="H102" s="935"/>
      <c r="I102" s="935"/>
      <c r="J102" s="935"/>
      <c r="K102" s="936"/>
      <c r="L102" s="315"/>
      <c r="M102" s="316" t="s">
        <v>586</v>
      </c>
      <c r="N102" s="940"/>
      <c r="O102" s="898"/>
      <c r="P102" s="898"/>
      <c r="Q102" s="894" t="str">
        <f>IFERROR(VLOOKUP(U102,リスト!$AW$1:$AY$44,2,0),"")</f>
        <v/>
      </c>
      <c r="R102" s="895"/>
      <c r="S102" s="1203" t="str">
        <f>IFERROR(VLOOKUP(U102,リスト!$AW$1:$AY$44,3,0),"")</f>
        <v/>
      </c>
      <c r="T102" s="1204"/>
      <c r="U102" s="62"/>
      <c r="V102" s="1195"/>
      <c r="W102" s="1196"/>
      <c r="X102" s="1196"/>
      <c r="Y102" s="1196"/>
      <c r="Z102" s="1197"/>
      <c r="AA102" s="903"/>
      <c r="AB102" s="904"/>
      <c r="AC102" s="904"/>
    </row>
    <row r="103" spans="1:29" s="231" customFormat="1" ht="15" customHeight="1">
      <c r="A103" s="931">
        <v>5</v>
      </c>
      <c r="B103" s="915"/>
      <c r="C103" s="916"/>
      <c r="D103" s="916"/>
      <c r="E103" s="916"/>
      <c r="F103" s="917"/>
      <c r="G103" s="921"/>
      <c r="H103" s="916"/>
      <c r="I103" s="916"/>
      <c r="J103" s="916"/>
      <c r="K103" s="917"/>
      <c r="L103" s="923"/>
      <c r="M103" s="924"/>
      <c r="N103" s="927"/>
      <c r="O103" s="896"/>
      <c r="P103" s="896"/>
      <c r="Q103" s="892" t="str">
        <f>IFERROR(VLOOKUP(U103,リスト!$AW$1:$AY$44,2,0),"")</f>
        <v/>
      </c>
      <c r="R103" s="937"/>
      <c r="S103" s="899" t="str">
        <f>IFERROR(VLOOKUP(U103,リスト!$AW$1:$AY$44,3,0),"")</f>
        <v/>
      </c>
      <c r="T103" s="938"/>
      <c r="U103" s="60"/>
      <c r="V103" s="1189"/>
      <c r="W103" s="1190"/>
      <c r="X103" s="1190"/>
      <c r="Y103" s="1190"/>
      <c r="Z103" s="1191"/>
      <c r="AA103" s="901"/>
      <c r="AB103" s="902"/>
      <c r="AC103" s="902"/>
    </row>
    <row r="104" spans="1:29" s="231" customFormat="1" ht="15" customHeight="1">
      <c r="A104" s="932"/>
      <c r="B104" s="918"/>
      <c r="C104" s="919"/>
      <c r="D104" s="919"/>
      <c r="E104" s="919"/>
      <c r="F104" s="920"/>
      <c r="G104" s="922"/>
      <c r="H104" s="919"/>
      <c r="I104" s="919"/>
      <c r="J104" s="919"/>
      <c r="K104" s="920"/>
      <c r="L104" s="925"/>
      <c r="M104" s="926"/>
      <c r="N104" s="928"/>
      <c r="O104" s="897"/>
      <c r="P104" s="897"/>
      <c r="Q104" s="892" t="str">
        <f>IFERROR(VLOOKUP(U104,リスト!$AW$1:$AY$44,2,0),"")</f>
        <v/>
      </c>
      <c r="R104" s="893"/>
      <c r="S104" s="899" t="str">
        <f>IFERROR(VLOOKUP(U104,リスト!$AW$1:$AY$44,3,0),"")</f>
        <v/>
      </c>
      <c r="T104" s="900"/>
      <c r="U104" s="61"/>
      <c r="V104" s="1192"/>
      <c r="W104" s="1193"/>
      <c r="X104" s="1193"/>
      <c r="Y104" s="1193"/>
      <c r="Z104" s="1194"/>
      <c r="AA104" s="903"/>
      <c r="AB104" s="904"/>
      <c r="AC104" s="904"/>
    </row>
    <row r="105" spans="1:29" s="231" customFormat="1" ht="15" customHeight="1">
      <c r="A105" s="932"/>
      <c r="B105" s="918"/>
      <c r="C105" s="919"/>
      <c r="D105" s="919"/>
      <c r="E105" s="919"/>
      <c r="F105" s="920"/>
      <c r="G105" s="922"/>
      <c r="H105" s="919"/>
      <c r="I105" s="919"/>
      <c r="J105" s="919"/>
      <c r="K105" s="920"/>
      <c r="L105" s="925"/>
      <c r="M105" s="926"/>
      <c r="N105" s="928"/>
      <c r="O105" s="897"/>
      <c r="P105" s="897"/>
      <c r="Q105" s="892" t="str">
        <f>IFERROR(VLOOKUP(U105,リスト!$AW$1:$AY$44,2,0),"")</f>
        <v/>
      </c>
      <c r="R105" s="937"/>
      <c r="S105" s="899" t="str">
        <f>IFERROR(VLOOKUP(U105,リスト!$AW$1:$AY$44,3,0),"")</f>
        <v/>
      </c>
      <c r="T105" s="938"/>
      <c r="U105" s="61"/>
      <c r="V105" s="1192"/>
      <c r="W105" s="1193"/>
      <c r="X105" s="1193"/>
      <c r="Y105" s="1193"/>
      <c r="Z105" s="1194"/>
      <c r="AA105" s="903"/>
      <c r="AB105" s="904"/>
      <c r="AC105" s="904"/>
    </row>
    <row r="106" spans="1:29" s="231" customFormat="1" ht="15" customHeight="1">
      <c r="A106" s="932"/>
      <c r="B106" s="918"/>
      <c r="C106" s="919"/>
      <c r="D106" s="919"/>
      <c r="E106" s="919"/>
      <c r="F106" s="920"/>
      <c r="G106" s="922"/>
      <c r="H106" s="919"/>
      <c r="I106" s="919"/>
      <c r="J106" s="919"/>
      <c r="K106" s="920"/>
      <c r="L106" s="925"/>
      <c r="M106" s="926"/>
      <c r="N106" s="928"/>
      <c r="O106" s="897"/>
      <c r="P106" s="897"/>
      <c r="Q106" s="892" t="str">
        <f>IFERROR(VLOOKUP(U106,リスト!$AW$1:$AY$44,2,0),"")</f>
        <v/>
      </c>
      <c r="R106" s="937"/>
      <c r="S106" s="899" t="str">
        <f>IFERROR(VLOOKUP(U106,リスト!$AW$1:$AY$44,3,0),"")</f>
        <v/>
      </c>
      <c r="T106" s="900"/>
      <c r="U106" s="61"/>
      <c r="V106" s="1192"/>
      <c r="W106" s="1193"/>
      <c r="X106" s="1193"/>
      <c r="Y106" s="1193"/>
      <c r="Z106" s="1194"/>
      <c r="AA106" s="903"/>
      <c r="AB106" s="904"/>
      <c r="AC106" s="904"/>
    </row>
    <row r="107" spans="1:29" s="231" customFormat="1" ht="15" customHeight="1">
      <c r="A107" s="932"/>
      <c r="B107" s="918"/>
      <c r="C107" s="919"/>
      <c r="D107" s="919"/>
      <c r="E107" s="919"/>
      <c r="F107" s="920"/>
      <c r="G107" s="922"/>
      <c r="H107" s="919"/>
      <c r="I107" s="919"/>
      <c r="J107" s="919"/>
      <c r="K107" s="920"/>
      <c r="L107" s="925"/>
      <c r="M107" s="926"/>
      <c r="N107" s="928"/>
      <c r="O107" s="897"/>
      <c r="P107" s="897"/>
      <c r="Q107" s="892" t="str">
        <f>IFERROR(VLOOKUP(U107,リスト!$AW$1:$AY$44,2,0),"")</f>
        <v/>
      </c>
      <c r="R107" s="893"/>
      <c r="S107" s="899" t="str">
        <f>IFERROR(VLOOKUP(U107,リスト!$AW$1:$AY$44,3,0),"")</f>
        <v/>
      </c>
      <c r="T107" s="938"/>
      <c r="U107" s="61"/>
      <c r="V107" s="1192"/>
      <c r="W107" s="1193"/>
      <c r="X107" s="1193"/>
      <c r="Y107" s="1193"/>
      <c r="Z107" s="1194"/>
      <c r="AA107" s="903"/>
      <c r="AB107" s="904"/>
      <c r="AC107" s="904"/>
    </row>
    <row r="108" spans="1:29" s="231" customFormat="1" ht="15" customHeight="1">
      <c r="A108" s="933"/>
      <c r="B108" s="934"/>
      <c r="C108" s="935"/>
      <c r="D108" s="935"/>
      <c r="E108" s="935"/>
      <c r="F108" s="936"/>
      <c r="G108" s="939"/>
      <c r="H108" s="935"/>
      <c r="I108" s="935"/>
      <c r="J108" s="935"/>
      <c r="K108" s="936"/>
      <c r="L108" s="315"/>
      <c r="M108" s="316" t="s">
        <v>586</v>
      </c>
      <c r="N108" s="940"/>
      <c r="O108" s="898"/>
      <c r="P108" s="898"/>
      <c r="Q108" s="894" t="str">
        <f>IFERROR(VLOOKUP(U108,リスト!$AW$1:$AY$44,2,0),"")</f>
        <v/>
      </c>
      <c r="R108" s="895"/>
      <c r="S108" s="1203" t="str">
        <f>IFERROR(VLOOKUP(U108,リスト!$AW$1:$AY$44,3,0),"")</f>
        <v/>
      </c>
      <c r="T108" s="1204"/>
      <c r="U108" s="62"/>
      <c r="V108" s="1195"/>
      <c r="W108" s="1196"/>
      <c r="X108" s="1196"/>
      <c r="Y108" s="1196"/>
      <c r="Z108" s="1197"/>
      <c r="AA108" s="903"/>
      <c r="AB108" s="904"/>
      <c r="AC108" s="904"/>
    </row>
    <row r="109" spans="1:29" s="231" customFormat="1" ht="15" customHeight="1">
      <c r="A109" s="931">
        <v>6</v>
      </c>
      <c r="B109" s="915"/>
      <c r="C109" s="916"/>
      <c r="D109" s="916"/>
      <c r="E109" s="916"/>
      <c r="F109" s="917"/>
      <c r="G109" s="921"/>
      <c r="H109" s="916"/>
      <c r="I109" s="916"/>
      <c r="J109" s="916"/>
      <c r="K109" s="917"/>
      <c r="L109" s="923"/>
      <c r="M109" s="924"/>
      <c r="N109" s="927"/>
      <c r="O109" s="896"/>
      <c r="P109" s="896"/>
      <c r="Q109" s="892" t="str">
        <f>IFERROR(VLOOKUP(U109,リスト!$AW$1:$AY$44,2,0),"")</f>
        <v/>
      </c>
      <c r="R109" s="937"/>
      <c r="S109" s="899" t="str">
        <f>IFERROR(VLOOKUP(U109,リスト!$AW$1:$AY$44,3,0),"")</f>
        <v/>
      </c>
      <c r="T109" s="938"/>
      <c r="U109" s="60"/>
      <c r="V109" s="1189"/>
      <c r="W109" s="1190"/>
      <c r="X109" s="1190"/>
      <c r="Y109" s="1190"/>
      <c r="Z109" s="1191"/>
      <c r="AA109" s="901"/>
      <c r="AB109" s="902"/>
      <c r="AC109" s="902"/>
    </row>
    <row r="110" spans="1:29" s="231" customFormat="1" ht="15" customHeight="1">
      <c r="A110" s="932"/>
      <c r="B110" s="918"/>
      <c r="C110" s="919"/>
      <c r="D110" s="919"/>
      <c r="E110" s="919"/>
      <c r="F110" s="920"/>
      <c r="G110" s="922"/>
      <c r="H110" s="919"/>
      <c r="I110" s="919"/>
      <c r="J110" s="919"/>
      <c r="K110" s="920"/>
      <c r="L110" s="925"/>
      <c r="M110" s="926"/>
      <c r="N110" s="928"/>
      <c r="O110" s="897"/>
      <c r="P110" s="897"/>
      <c r="Q110" s="892" t="str">
        <f>IFERROR(VLOOKUP(U110,リスト!$AW$1:$AY$44,2,0),"")</f>
        <v/>
      </c>
      <c r="R110" s="893"/>
      <c r="S110" s="899" t="str">
        <f>IFERROR(VLOOKUP(U110,リスト!$AW$1:$AY$44,3,0),"")</f>
        <v/>
      </c>
      <c r="T110" s="900"/>
      <c r="U110" s="61"/>
      <c r="V110" s="1192"/>
      <c r="W110" s="1193"/>
      <c r="X110" s="1193"/>
      <c r="Y110" s="1193"/>
      <c r="Z110" s="1194"/>
      <c r="AA110" s="903"/>
      <c r="AB110" s="904"/>
      <c r="AC110" s="904"/>
    </row>
    <row r="111" spans="1:29" s="231" customFormat="1" ht="15" customHeight="1">
      <c r="A111" s="932"/>
      <c r="B111" s="918"/>
      <c r="C111" s="919"/>
      <c r="D111" s="919"/>
      <c r="E111" s="919"/>
      <c r="F111" s="920"/>
      <c r="G111" s="922"/>
      <c r="H111" s="919"/>
      <c r="I111" s="919"/>
      <c r="J111" s="919"/>
      <c r="K111" s="920"/>
      <c r="L111" s="925"/>
      <c r="M111" s="926"/>
      <c r="N111" s="928"/>
      <c r="O111" s="897"/>
      <c r="P111" s="897"/>
      <c r="Q111" s="892" t="str">
        <f>IFERROR(VLOOKUP(U111,リスト!$AW$1:$AY$44,2,0),"")</f>
        <v/>
      </c>
      <c r="R111" s="937"/>
      <c r="S111" s="899" t="str">
        <f>IFERROR(VLOOKUP(U111,リスト!$AW$1:$AY$44,3,0),"")</f>
        <v/>
      </c>
      <c r="T111" s="938"/>
      <c r="U111" s="61"/>
      <c r="V111" s="1192"/>
      <c r="W111" s="1193"/>
      <c r="X111" s="1193"/>
      <c r="Y111" s="1193"/>
      <c r="Z111" s="1194"/>
      <c r="AA111" s="903"/>
      <c r="AB111" s="904"/>
      <c r="AC111" s="904"/>
    </row>
    <row r="112" spans="1:29" s="231" customFormat="1" ht="15" customHeight="1">
      <c r="A112" s="932"/>
      <c r="B112" s="918"/>
      <c r="C112" s="919"/>
      <c r="D112" s="919"/>
      <c r="E112" s="919"/>
      <c r="F112" s="920"/>
      <c r="G112" s="922"/>
      <c r="H112" s="919"/>
      <c r="I112" s="919"/>
      <c r="J112" s="919"/>
      <c r="K112" s="920"/>
      <c r="L112" s="925"/>
      <c r="M112" s="926"/>
      <c r="N112" s="928"/>
      <c r="O112" s="897"/>
      <c r="P112" s="897"/>
      <c r="Q112" s="892" t="str">
        <f>IFERROR(VLOOKUP(U112,リスト!$AW$1:$AY$44,2,0),"")</f>
        <v/>
      </c>
      <c r="R112" s="937"/>
      <c r="S112" s="899" t="str">
        <f>IFERROR(VLOOKUP(U112,リスト!$AW$1:$AY$44,3,0),"")</f>
        <v/>
      </c>
      <c r="T112" s="900"/>
      <c r="U112" s="61"/>
      <c r="V112" s="1192"/>
      <c r="W112" s="1193"/>
      <c r="X112" s="1193"/>
      <c r="Y112" s="1193"/>
      <c r="Z112" s="1194"/>
      <c r="AA112" s="903"/>
      <c r="AB112" s="904"/>
      <c r="AC112" s="904"/>
    </row>
    <row r="113" spans="1:29" s="231" customFormat="1" ht="15" customHeight="1">
      <c r="A113" s="932"/>
      <c r="B113" s="918"/>
      <c r="C113" s="919"/>
      <c r="D113" s="919"/>
      <c r="E113" s="919"/>
      <c r="F113" s="920"/>
      <c r="G113" s="922"/>
      <c r="H113" s="919"/>
      <c r="I113" s="919"/>
      <c r="J113" s="919"/>
      <c r="K113" s="920"/>
      <c r="L113" s="925"/>
      <c r="M113" s="926"/>
      <c r="N113" s="928"/>
      <c r="O113" s="897"/>
      <c r="P113" s="897"/>
      <c r="Q113" s="892" t="str">
        <f>IFERROR(VLOOKUP(U113,リスト!$AW$1:$AY$44,2,0),"")</f>
        <v/>
      </c>
      <c r="R113" s="893"/>
      <c r="S113" s="899" t="str">
        <f>IFERROR(VLOOKUP(U113,リスト!$AW$1:$AY$44,3,0),"")</f>
        <v/>
      </c>
      <c r="T113" s="938"/>
      <c r="U113" s="61"/>
      <c r="V113" s="1192"/>
      <c r="W113" s="1193"/>
      <c r="X113" s="1193"/>
      <c r="Y113" s="1193"/>
      <c r="Z113" s="1194"/>
      <c r="AA113" s="903"/>
      <c r="AB113" s="904"/>
      <c r="AC113" s="904"/>
    </row>
    <row r="114" spans="1:29" s="231" customFormat="1" ht="15" customHeight="1">
      <c r="A114" s="933"/>
      <c r="B114" s="934"/>
      <c r="C114" s="935"/>
      <c r="D114" s="935"/>
      <c r="E114" s="935"/>
      <c r="F114" s="936"/>
      <c r="G114" s="939"/>
      <c r="H114" s="935"/>
      <c r="I114" s="935"/>
      <c r="J114" s="935"/>
      <c r="K114" s="936"/>
      <c r="L114" s="315"/>
      <c r="M114" s="316" t="s">
        <v>586</v>
      </c>
      <c r="N114" s="940"/>
      <c r="O114" s="898"/>
      <c r="P114" s="898"/>
      <c r="Q114" s="894" t="str">
        <f>IFERROR(VLOOKUP(U114,リスト!$AW$1:$AY$44,2,0),"")</f>
        <v/>
      </c>
      <c r="R114" s="895"/>
      <c r="S114" s="1203" t="str">
        <f>IFERROR(VLOOKUP(U114,リスト!$AW$1:$AY$44,3,0),"")</f>
        <v/>
      </c>
      <c r="T114" s="1204"/>
      <c r="U114" s="62"/>
      <c r="V114" s="1195"/>
      <c r="W114" s="1196"/>
      <c r="X114" s="1196"/>
      <c r="Y114" s="1196"/>
      <c r="Z114" s="1197"/>
      <c r="AA114" s="903"/>
      <c r="AB114" s="904"/>
      <c r="AC114" s="904"/>
    </row>
    <row r="115" spans="1:29" s="231" customFormat="1" ht="15" customHeight="1">
      <c r="A115" s="931">
        <v>7</v>
      </c>
      <c r="B115" s="915"/>
      <c r="C115" s="916"/>
      <c r="D115" s="916"/>
      <c r="E115" s="916"/>
      <c r="F115" s="917"/>
      <c r="G115" s="921"/>
      <c r="H115" s="916"/>
      <c r="I115" s="916"/>
      <c r="J115" s="916"/>
      <c r="K115" s="917"/>
      <c r="L115" s="923"/>
      <c r="M115" s="924"/>
      <c r="N115" s="927"/>
      <c r="O115" s="896"/>
      <c r="P115" s="896"/>
      <c r="Q115" s="892" t="str">
        <f>IFERROR(VLOOKUP(U115,リスト!$AW$1:$AY$44,2,0),"")</f>
        <v/>
      </c>
      <c r="R115" s="937"/>
      <c r="S115" s="899" t="str">
        <f>IFERROR(VLOOKUP(U115,リスト!$AW$1:$AY$44,3,0),"")</f>
        <v/>
      </c>
      <c r="T115" s="938"/>
      <c r="U115" s="60"/>
      <c r="V115" s="1189"/>
      <c r="W115" s="1190"/>
      <c r="X115" s="1190"/>
      <c r="Y115" s="1190"/>
      <c r="Z115" s="1191"/>
      <c r="AA115" s="901"/>
      <c r="AB115" s="902"/>
      <c r="AC115" s="902"/>
    </row>
    <row r="116" spans="1:29" s="231" customFormat="1" ht="15" customHeight="1">
      <c r="A116" s="932"/>
      <c r="B116" s="918"/>
      <c r="C116" s="919"/>
      <c r="D116" s="919"/>
      <c r="E116" s="919"/>
      <c r="F116" s="920"/>
      <c r="G116" s="922"/>
      <c r="H116" s="919"/>
      <c r="I116" s="919"/>
      <c r="J116" s="919"/>
      <c r="K116" s="920"/>
      <c r="L116" s="925"/>
      <c r="M116" s="926"/>
      <c r="N116" s="928"/>
      <c r="O116" s="897"/>
      <c r="P116" s="897"/>
      <c r="Q116" s="892" t="str">
        <f>IFERROR(VLOOKUP(U116,リスト!$AW$1:$AY$44,2,0),"")</f>
        <v/>
      </c>
      <c r="R116" s="893"/>
      <c r="S116" s="899" t="str">
        <f>IFERROR(VLOOKUP(U116,リスト!$AW$1:$AY$44,3,0),"")</f>
        <v/>
      </c>
      <c r="T116" s="900"/>
      <c r="U116" s="61"/>
      <c r="V116" s="1192"/>
      <c r="W116" s="1193"/>
      <c r="X116" s="1193"/>
      <c r="Y116" s="1193"/>
      <c r="Z116" s="1194"/>
      <c r="AA116" s="903"/>
      <c r="AB116" s="904"/>
      <c r="AC116" s="904"/>
    </row>
    <row r="117" spans="1:29" s="231" customFormat="1" ht="15" customHeight="1">
      <c r="A117" s="932"/>
      <c r="B117" s="918"/>
      <c r="C117" s="919"/>
      <c r="D117" s="919"/>
      <c r="E117" s="919"/>
      <c r="F117" s="920"/>
      <c r="G117" s="922"/>
      <c r="H117" s="919"/>
      <c r="I117" s="919"/>
      <c r="J117" s="919"/>
      <c r="K117" s="920"/>
      <c r="L117" s="925"/>
      <c r="M117" s="926"/>
      <c r="N117" s="928"/>
      <c r="O117" s="897"/>
      <c r="P117" s="897"/>
      <c r="Q117" s="892" t="str">
        <f>IFERROR(VLOOKUP(U117,リスト!$AW$1:$AY$44,2,0),"")</f>
        <v/>
      </c>
      <c r="R117" s="937"/>
      <c r="S117" s="899" t="str">
        <f>IFERROR(VLOOKUP(U117,リスト!$AW$1:$AY$44,3,0),"")</f>
        <v/>
      </c>
      <c r="T117" s="938"/>
      <c r="U117" s="61"/>
      <c r="V117" s="1192"/>
      <c r="W117" s="1193"/>
      <c r="X117" s="1193"/>
      <c r="Y117" s="1193"/>
      <c r="Z117" s="1194"/>
      <c r="AA117" s="903"/>
      <c r="AB117" s="904"/>
      <c r="AC117" s="904"/>
    </row>
    <row r="118" spans="1:29" s="231" customFormat="1" ht="15" customHeight="1">
      <c r="A118" s="932"/>
      <c r="B118" s="918"/>
      <c r="C118" s="919"/>
      <c r="D118" s="919"/>
      <c r="E118" s="919"/>
      <c r="F118" s="920"/>
      <c r="G118" s="922"/>
      <c r="H118" s="919"/>
      <c r="I118" s="919"/>
      <c r="J118" s="919"/>
      <c r="K118" s="920"/>
      <c r="L118" s="925"/>
      <c r="M118" s="926"/>
      <c r="N118" s="928"/>
      <c r="O118" s="897"/>
      <c r="P118" s="897"/>
      <c r="Q118" s="892" t="str">
        <f>IFERROR(VLOOKUP(U118,リスト!$AW$1:$AY$44,2,0),"")</f>
        <v/>
      </c>
      <c r="R118" s="937"/>
      <c r="S118" s="899" t="str">
        <f>IFERROR(VLOOKUP(U118,リスト!$AW$1:$AY$44,3,0),"")</f>
        <v/>
      </c>
      <c r="T118" s="900"/>
      <c r="U118" s="61"/>
      <c r="V118" s="1192"/>
      <c r="W118" s="1193"/>
      <c r="X118" s="1193"/>
      <c r="Y118" s="1193"/>
      <c r="Z118" s="1194"/>
      <c r="AA118" s="903"/>
      <c r="AB118" s="904"/>
      <c r="AC118" s="904"/>
    </row>
    <row r="119" spans="1:29" s="231" customFormat="1" ht="15" customHeight="1">
      <c r="A119" s="932"/>
      <c r="B119" s="918"/>
      <c r="C119" s="919"/>
      <c r="D119" s="919"/>
      <c r="E119" s="919"/>
      <c r="F119" s="920"/>
      <c r="G119" s="922"/>
      <c r="H119" s="919"/>
      <c r="I119" s="919"/>
      <c r="J119" s="919"/>
      <c r="K119" s="920"/>
      <c r="L119" s="925"/>
      <c r="M119" s="926"/>
      <c r="N119" s="928"/>
      <c r="O119" s="897"/>
      <c r="P119" s="897"/>
      <c r="Q119" s="892" t="str">
        <f>IFERROR(VLOOKUP(U119,リスト!$AW$1:$AY$44,2,0),"")</f>
        <v/>
      </c>
      <c r="R119" s="893"/>
      <c r="S119" s="899" t="str">
        <f>IFERROR(VLOOKUP(U119,リスト!$AW$1:$AY$44,3,0),"")</f>
        <v/>
      </c>
      <c r="T119" s="938"/>
      <c r="U119" s="61"/>
      <c r="V119" s="1192"/>
      <c r="W119" s="1193"/>
      <c r="X119" s="1193"/>
      <c r="Y119" s="1193"/>
      <c r="Z119" s="1194"/>
      <c r="AA119" s="903"/>
      <c r="AB119" s="904"/>
      <c r="AC119" s="904"/>
    </row>
    <row r="120" spans="1:29" s="231" customFormat="1" ht="15" customHeight="1">
      <c r="A120" s="933"/>
      <c r="B120" s="934"/>
      <c r="C120" s="935"/>
      <c r="D120" s="935"/>
      <c r="E120" s="935"/>
      <c r="F120" s="936"/>
      <c r="G120" s="939"/>
      <c r="H120" s="935"/>
      <c r="I120" s="935"/>
      <c r="J120" s="935"/>
      <c r="K120" s="936"/>
      <c r="L120" s="315"/>
      <c r="M120" s="316" t="s">
        <v>586</v>
      </c>
      <c r="N120" s="940"/>
      <c r="O120" s="898"/>
      <c r="P120" s="898"/>
      <c r="Q120" s="894" t="str">
        <f>IFERROR(VLOOKUP(U120,リスト!$AW$1:$AY$44,2,0),"")</f>
        <v/>
      </c>
      <c r="R120" s="895"/>
      <c r="S120" s="1203" t="str">
        <f>IFERROR(VLOOKUP(U120,リスト!$AW$1:$AY$44,3,0),"")</f>
        <v/>
      </c>
      <c r="T120" s="1204"/>
      <c r="U120" s="62"/>
      <c r="V120" s="1195"/>
      <c r="W120" s="1196"/>
      <c r="X120" s="1196"/>
      <c r="Y120" s="1196"/>
      <c r="Z120" s="1197"/>
      <c r="AA120" s="903"/>
      <c r="AB120" s="904"/>
      <c r="AC120" s="904"/>
    </row>
    <row r="121" spans="1:29" s="231" customFormat="1" ht="15" customHeight="1">
      <c r="A121" s="931">
        <v>8</v>
      </c>
      <c r="B121" s="915"/>
      <c r="C121" s="916"/>
      <c r="D121" s="916"/>
      <c r="E121" s="916"/>
      <c r="F121" s="917"/>
      <c r="G121" s="921"/>
      <c r="H121" s="916"/>
      <c r="I121" s="916"/>
      <c r="J121" s="916"/>
      <c r="K121" s="917"/>
      <c r="L121" s="923"/>
      <c r="M121" s="924"/>
      <c r="N121" s="927"/>
      <c r="O121" s="896"/>
      <c r="P121" s="896"/>
      <c r="Q121" s="892" t="str">
        <f>IFERROR(VLOOKUP(U121,リスト!$AW$1:$AY$44,2,0),"")</f>
        <v/>
      </c>
      <c r="R121" s="937"/>
      <c r="S121" s="899" t="str">
        <f>IFERROR(VLOOKUP(U121,リスト!$AW$1:$AY$44,3,0),"")</f>
        <v/>
      </c>
      <c r="T121" s="938"/>
      <c r="U121" s="60"/>
      <c r="V121" s="1189"/>
      <c r="W121" s="1190"/>
      <c r="X121" s="1190"/>
      <c r="Y121" s="1190"/>
      <c r="Z121" s="1191"/>
      <c r="AA121" s="901"/>
      <c r="AB121" s="902"/>
      <c r="AC121" s="902"/>
    </row>
    <row r="122" spans="1:29" s="231" customFormat="1" ht="15" customHeight="1">
      <c r="A122" s="932"/>
      <c r="B122" s="918"/>
      <c r="C122" s="919"/>
      <c r="D122" s="919"/>
      <c r="E122" s="919"/>
      <c r="F122" s="920"/>
      <c r="G122" s="922"/>
      <c r="H122" s="919"/>
      <c r="I122" s="919"/>
      <c r="J122" s="919"/>
      <c r="K122" s="920"/>
      <c r="L122" s="925"/>
      <c r="M122" s="926"/>
      <c r="N122" s="928"/>
      <c r="O122" s="897"/>
      <c r="P122" s="897"/>
      <c r="Q122" s="892" t="str">
        <f>IFERROR(VLOOKUP(U122,リスト!$AW$1:$AY$44,2,0),"")</f>
        <v/>
      </c>
      <c r="R122" s="893"/>
      <c r="S122" s="899" t="str">
        <f>IFERROR(VLOOKUP(U122,リスト!$AW$1:$AY$44,3,0),"")</f>
        <v/>
      </c>
      <c r="T122" s="900"/>
      <c r="U122" s="61"/>
      <c r="V122" s="1192"/>
      <c r="W122" s="1193"/>
      <c r="X122" s="1193"/>
      <c r="Y122" s="1193"/>
      <c r="Z122" s="1194"/>
      <c r="AA122" s="903"/>
      <c r="AB122" s="904"/>
      <c r="AC122" s="904"/>
    </row>
    <row r="123" spans="1:29" s="231" customFormat="1" ht="15" customHeight="1">
      <c r="A123" s="932"/>
      <c r="B123" s="918"/>
      <c r="C123" s="919"/>
      <c r="D123" s="919"/>
      <c r="E123" s="919"/>
      <c r="F123" s="920"/>
      <c r="G123" s="922"/>
      <c r="H123" s="919"/>
      <c r="I123" s="919"/>
      <c r="J123" s="919"/>
      <c r="K123" s="920"/>
      <c r="L123" s="925"/>
      <c r="M123" s="926"/>
      <c r="N123" s="928"/>
      <c r="O123" s="897"/>
      <c r="P123" s="897"/>
      <c r="Q123" s="892" t="str">
        <f>IFERROR(VLOOKUP(U123,リスト!$AW$1:$AY$44,2,0),"")</f>
        <v/>
      </c>
      <c r="R123" s="937"/>
      <c r="S123" s="899" t="str">
        <f>IFERROR(VLOOKUP(U123,リスト!$AW$1:$AY$44,3,0),"")</f>
        <v/>
      </c>
      <c r="T123" s="938"/>
      <c r="U123" s="61"/>
      <c r="V123" s="1192"/>
      <c r="W123" s="1193"/>
      <c r="X123" s="1193"/>
      <c r="Y123" s="1193"/>
      <c r="Z123" s="1194"/>
      <c r="AA123" s="903"/>
      <c r="AB123" s="904"/>
      <c r="AC123" s="904"/>
    </row>
    <row r="124" spans="1:29" s="231" customFormat="1" ht="15" customHeight="1">
      <c r="A124" s="932"/>
      <c r="B124" s="918"/>
      <c r="C124" s="919"/>
      <c r="D124" s="919"/>
      <c r="E124" s="919"/>
      <c r="F124" s="920"/>
      <c r="G124" s="922"/>
      <c r="H124" s="919"/>
      <c r="I124" s="919"/>
      <c r="J124" s="919"/>
      <c r="K124" s="920"/>
      <c r="L124" s="925"/>
      <c r="M124" s="926"/>
      <c r="N124" s="928"/>
      <c r="O124" s="897"/>
      <c r="P124" s="897"/>
      <c r="Q124" s="892" t="str">
        <f>IFERROR(VLOOKUP(U124,リスト!$AW$1:$AY$44,2,0),"")</f>
        <v/>
      </c>
      <c r="R124" s="937"/>
      <c r="S124" s="899" t="str">
        <f>IFERROR(VLOOKUP(U124,リスト!$AW$1:$AY$44,3,0),"")</f>
        <v/>
      </c>
      <c r="T124" s="900"/>
      <c r="U124" s="61"/>
      <c r="V124" s="1192"/>
      <c r="W124" s="1193"/>
      <c r="X124" s="1193"/>
      <c r="Y124" s="1193"/>
      <c r="Z124" s="1194"/>
      <c r="AA124" s="903"/>
      <c r="AB124" s="904"/>
      <c r="AC124" s="904"/>
    </row>
    <row r="125" spans="1:29" s="231" customFormat="1" ht="15" customHeight="1">
      <c r="A125" s="932"/>
      <c r="B125" s="918"/>
      <c r="C125" s="919"/>
      <c r="D125" s="919"/>
      <c r="E125" s="919"/>
      <c r="F125" s="920"/>
      <c r="G125" s="922"/>
      <c r="H125" s="919"/>
      <c r="I125" s="919"/>
      <c r="J125" s="919"/>
      <c r="K125" s="920"/>
      <c r="L125" s="925"/>
      <c r="M125" s="926"/>
      <c r="N125" s="928"/>
      <c r="O125" s="897"/>
      <c r="P125" s="897"/>
      <c r="Q125" s="892" t="str">
        <f>IFERROR(VLOOKUP(U125,リスト!$AW$1:$AY$44,2,0),"")</f>
        <v/>
      </c>
      <c r="R125" s="893"/>
      <c r="S125" s="899" t="str">
        <f>IFERROR(VLOOKUP(U125,リスト!$AW$1:$AY$44,3,0),"")</f>
        <v/>
      </c>
      <c r="T125" s="938"/>
      <c r="U125" s="61"/>
      <c r="V125" s="1192"/>
      <c r="W125" s="1193"/>
      <c r="X125" s="1193"/>
      <c r="Y125" s="1193"/>
      <c r="Z125" s="1194"/>
      <c r="AA125" s="903"/>
      <c r="AB125" s="904"/>
      <c r="AC125" s="904"/>
    </row>
    <row r="126" spans="1:29" s="231" customFormat="1" ht="15" customHeight="1">
      <c r="A126" s="933"/>
      <c r="B126" s="934"/>
      <c r="C126" s="935"/>
      <c r="D126" s="935"/>
      <c r="E126" s="935"/>
      <c r="F126" s="936"/>
      <c r="G126" s="939"/>
      <c r="H126" s="935"/>
      <c r="I126" s="935"/>
      <c r="J126" s="935"/>
      <c r="K126" s="936"/>
      <c r="L126" s="315"/>
      <c r="M126" s="316" t="s">
        <v>586</v>
      </c>
      <c r="N126" s="940"/>
      <c r="O126" s="898"/>
      <c r="P126" s="898"/>
      <c r="Q126" s="894" t="str">
        <f>IFERROR(VLOOKUP(U126,リスト!$AW$1:$AY$44,2,0),"")</f>
        <v/>
      </c>
      <c r="R126" s="895"/>
      <c r="S126" s="1203" t="str">
        <f>IFERROR(VLOOKUP(U126,リスト!$AW$1:$AY$44,3,0),"")</f>
        <v/>
      </c>
      <c r="T126" s="1204"/>
      <c r="U126" s="62"/>
      <c r="V126" s="1195"/>
      <c r="W126" s="1196"/>
      <c r="X126" s="1196"/>
      <c r="Y126" s="1196"/>
      <c r="Z126" s="1197"/>
      <c r="AA126" s="903"/>
      <c r="AB126" s="904"/>
      <c r="AC126" s="904"/>
    </row>
    <row r="127" spans="1:29" s="231" customFormat="1" ht="15" customHeight="1">
      <c r="A127" s="931">
        <v>9</v>
      </c>
      <c r="B127" s="915"/>
      <c r="C127" s="916"/>
      <c r="D127" s="916"/>
      <c r="E127" s="916"/>
      <c r="F127" s="917"/>
      <c r="G127" s="921"/>
      <c r="H127" s="916"/>
      <c r="I127" s="916"/>
      <c r="J127" s="916"/>
      <c r="K127" s="917"/>
      <c r="L127" s="923"/>
      <c r="M127" s="924"/>
      <c r="N127" s="927"/>
      <c r="O127" s="896"/>
      <c r="P127" s="896"/>
      <c r="Q127" s="892" t="str">
        <f>IFERROR(VLOOKUP(U127,リスト!$AW$1:$AY$44,2,0),"")</f>
        <v/>
      </c>
      <c r="R127" s="937"/>
      <c r="S127" s="899" t="str">
        <f>IFERROR(VLOOKUP(U127,リスト!$AW$1:$AY$44,3,0),"")</f>
        <v/>
      </c>
      <c r="T127" s="938"/>
      <c r="U127" s="60"/>
      <c r="V127" s="1189"/>
      <c r="W127" s="1190"/>
      <c r="X127" s="1190"/>
      <c r="Y127" s="1190"/>
      <c r="Z127" s="1191"/>
      <c r="AA127" s="901"/>
      <c r="AB127" s="902"/>
      <c r="AC127" s="902"/>
    </row>
    <row r="128" spans="1:29" s="231" customFormat="1" ht="15" customHeight="1">
      <c r="A128" s="932"/>
      <c r="B128" s="918"/>
      <c r="C128" s="919"/>
      <c r="D128" s="919"/>
      <c r="E128" s="919"/>
      <c r="F128" s="920"/>
      <c r="G128" s="922"/>
      <c r="H128" s="919"/>
      <c r="I128" s="919"/>
      <c r="J128" s="919"/>
      <c r="K128" s="920"/>
      <c r="L128" s="925"/>
      <c r="M128" s="926"/>
      <c r="N128" s="928"/>
      <c r="O128" s="897"/>
      <c r="P128" s="897"/>
      <c r="Q128" s="892" t="str">
        <f>IFERROR(VLOOKUP(U128,リスト!$AW$1:$AY$44,2,0),"")</f>
        <v/>
      </c>
      <c r="R128" s="893"/>
      <c r="S128" s="899" t="str">
        <f>IFERROR(VLOOKUP(U128,リスト!$AW$1:$AY$44,3,0),"")</f>
        <v/>
      </c>
      <c r="T128" s="900"/>
      <c r="U128" s="61"/>
      <c r="V128" s="1192"/>
      <c r="W128" s="1193"/>
      <c r="X128" s="1193"/>
      <c r="Y128" s="1193"/>
      <c r="Z128" s="1194"/>
      <c r="AA128" s="903"/>
      <c r="AB128" s="904"/>
      <c r="AC128" s="904"/>
    </row>
    <row r="129" spans="1:29" s="231" customFormat="1" ht="15" customHeight="1">
      <c r="A129" s="932"/>
      <c r="B129" s="918"/>
      <c r="C129" s="919"/>
      <c r="D129" s="919"/>
      <c r="E129" s="919"/>
      <c r="F129" s="920"/>
      <c r="G129" s="922"/>
      <c r="H129" s="919"/>
      <c r="I129" s="919"/>
      <c r="J129" s="919"/>
      <c r="K129" s="920"/>
      <c r="L129" s="925"/>
      <c r="M129" s="926"/>
      <c r="N129" s="928"/>
      <c r="O129" s="897"/>
      <c r="P129" s="897"/>
      <c r="Q129" s="892" t="str">
        <f>IFERROR(VLOOKUP(U129,リスト!$AW$1:$AY$44,2,0),"")</f>
        <v/>
      </c>
      <c r="R129" s="937"/>
      <c r="S129" s="899" t="str">
        <f>IFERROR(VLOOKUP(U129,リスト!$AW$1:$AY$44,3,0),"")</f>
        <v/>
      </c>
      <c r="T129" s="938"/>
      <c r="U129" s="61"/>
      <c r="V129" s="1192"/>
      <c r="W129" s="1193"/>
      <c r="X129" s="1193"/>
      <c r="Y129" s="1193"/>
      <c r="Z129" s="1194"/>
      <c r="AA129" s="903"/>
      <c r="AB129" s="904"/>
      <c r="AC129" s="904"/>
    </row>
    <row r="130" spans="1:29" s="231" customFormat="1" ht="15" customHeight="1">
      <c r="A130" s="932"/>
      <c r="B130" s="918"/>
      <c r="C130" s="919"/>
      <c r="D130" s="919"/>
      <c r="E130" s="919"/>
      <c r="F130" s="920"/>
      <c r="G130" s="922"/>
      <c r="H130" s="919"/>
      <c r="I130" s="919"/>
      <c r="J130" s="919"/>
      <c r="K130" s="920"/>
      <c r="L130" s="925"/>
      <c r="M130" s="926"/>
      <c r="N130" s="928"/>
      <c r="O130" s="897"/>
      <c r="P130" s="897"/>
      <c r="Q130" s="892" t="str">
        <f>IFERROR(VLOOKUP(U130,リスト!$AW$1:$AY$44,2,0),"")</f>
        <v/>
      </c>
      <c r="R130" s="937"/>
      <c r="S130" s="899" t="str">
        <f>IFERROR(VLOOKUP(U130,リスト!$AW$1:$AY$44,3,0),"")</f>
        <v/>
      </c>
      <c r="T130" s="900"/>
      <c r="U130" s="61"/>
      <c r="V130" s="1192"/>
      <c r="W130" s="1193"/>
      <c r="X130" s="1193"/>
      <c r="Y130" s="1193"/>
      <c r="Z130" s="1194"/>
      <c r="AA130" s="903"/>
      <c r="AB130" s="904"/>
      <c r="AC130" s="904"/>
    </row>
    <row r="131" spans="1:29" s="231" customFormat="1" ht="15" customHeight="1">
      <c r="A131" s="932"/>
      <c r="B131" s="918"/>
      <c r="C131" s="919"/>
      <c r="D131" s="919"/>
      <c r="E131" s="919"/>
      <c r="F131" s="920"/>
      <c r="G131" s="922"/>
      <c r="H131" s="919"/>
      <c r="I131" s="919"/>
      <c r="J131" s="919"/>
      <c r="K131" s="920"/>
      <c r="L131" s="925"/>
      <c r="M131" s="926"/>
      <c r="N131" s="928"/>
      <c r="O131" s="897"/>
      <c r="P131" s="897"/>
      <c r="Q131" s="892" t="str">
        <f>IFERROR(VLOOKUP(U131,リスト!$AW$1:$AY$44,2,0),"")</f>
        <v/>
      </c>
      <c r="R131" s="893"/>
      <c r="S131" s="899" t="str">
        <f>IFERROR(VLOOKUP(U131,リスト!$AW$1:$AY$44,3,0),"")</f>
        <v/>
      </c>
      <c r="T131" s="938"/>
      <c r="U131" s="61"/>
      <c r="V131" s="1192"/>
      <c r="W131" s="1193"/>
      <c r="X131" s="1193"/>
      <c r="Y131" s="1193"/>
      <c r="Z131" s="1194"/>
      <c r="AA131" s="903"/>
      <c r="AB131" s="904"/>
      <c r="AC131" s="904"/>
    </row>
    <row r="132" spans="1:29" s="231" customFormat="1" ht="15" customHeight="1">
      <c r="A132" s="933"/>
      <c r="B132" s="934"/>
      <c r="C132" s="935"/>
      <c r="D132" s="935"/>
      <c r="E132" s="935"/>
      <c r="F132" s="936"/>
      <c r="G132" s="939"/>
      <c r="H132" s="935"/>
      <c r="I132" s="935"/>
      <c r="J132" s="935"/>
      <c r="K132" s="936"/>
      <c r="L132" s="315"/>
      <c r="M132" s="316" t="s">
        <v>586</v>
      </c>
      <c r="N132" s="940"/>
      <c r="O132" s="898"/>
      <c r="P132" s="898"/>
      <c r="Q132" s="894" t="str">
        <f>IFERROR(VLOOKUP(U132,リスト!$AW$1:$AY$44,2,0),"")</f>
        <v/>
      </c>
      <c r="R132" s="895"/>
      <c r="S132" s="1203" t="str">
        <f>IFERROR(VLOOKUP(U132,リスト!$AW$1:$AY$44,3,0),"")</f>
        <v/>
      </c>
      <c r="T132" s="1204"/>
      <c r="U132" s="62"/>
      <c r="V132" s="1195"/>
      <c r="W132" s="1196"/>
      <c r="X132" s="1196"/>
      <c r="Y132" s="1196"/>
      <c r="Z132" s="1197"/>
      <c r="AA132" s="903"/>
      <c r="AB132" s="904"/>
      <c r="AC132" s="904"/>
    </row>
    <row r="133" spans="1:29" s="231" customFormat="1" ht="15" customHeight="1">
      <c r="A133" s="931">
        <v>10</v>
      </c>
      <c r="B133" s="915"/>
      <c r="C133" s="916"/>
      <c r="D133" s="916"/>
      <c r="E133" s="916"/>
      <c r="F133" s="917"/>
      <c r="G133" s="921"/>
      <c r="H133" s="916"/>
      <c r="I133" s="916"/>
      <c r="J133" s="916"/>
      <c r="K133" s="917"/>
      <c r="L133" s="923"/>
      <c r="M133" s="924"/>
      <c r="N133" s="927"/>
      <c r="O133" s="896"/>
      <c r="P133" s="896"/>
      <c r="Q133" s="892" t="str">
        <f>IFERROR(VLOOKUP(U133,リスト!$AW$1:$AY$44,2,0),"")</f>
        <v/>
      </c>
      <c r="R133" s="937"/>
      <c r="S133" s="899" t="str">
        <f>IFERROR(VLOOKUP(U133,リスト!$AW$1:$AY$44,3,0),"")</f>
        <v/>
      </c>
      <c r="T133" s="938"/>
      <c r="U133" s="60"/>
      <c r="V133" s="1189"/>
      <c r="W133" s="1190"/>
      <c r="X133" s="1190"/>
      <c r="Y133" s="1190"/>
      <c r="Z133" s="1191"/>
      <c r="AA133" s="901"/>
      <c r="AB133" s="902"/>
      <c r="AC133" s="902"/>
    </row>
    <row r="134" spans="1:29" s="231" customFormat="1" ht="15" customHeight="1">
      <c r="A134" s="932"/>
      <c r="B134" s="918"/>
      <c r="C134" s="919"/>
      <c r="D134" s="919"/>
      <c r="E134" s="919"/>
      <c r="F134" s="920"/>
      <c r="G134" s="922"/>
      <c r="H134" s="919"/>
      <c r="I134" s="919"/>
      <c r="J134" s="919"/>
      <c r="K134" s="920"/>
      <c r="L134" s="925"/>
      <c r="M134" s="926"/>
      <c r="N134" s="928"/>
      <c r="O134" s="897"/>
      <c r="P134" s="897"/>
      <c r="Q134" s="892" t="str">
        <f>IFERROR(VLOOKUP(U134,リスト!$AW$1:$AY$44,2,0),"")</f>
        <v/>
      </c>
      <c r="R134" s="893"/>
      <c r="S134" s="899" t="str">
        <f>IFERROR(VLOOKUP(U134,リスト!$AW$1:$AY$44,3,0),"")</f>
        <v/>
      </c>
      <c r="T134" s="900"/>
      <c r="U134" s="61"/>
      <c r="V134" s="1192"/>
      <c r="W134" s="1193"/>
      <c r="X134" s="1193"/>
      <c r="Y134" s="1193"/>
      <c r="Z134" s="1194"/>
      <c r="AA134" s="903"/>
      <c r="AB134" s="904"/>
      <c r="AC134" s="904"/>
    </row>
    <row r="135" spans="1:29" s="231" customFormat="1" ht="15" customHeight="1">
      <c r="A135" s="932"/>
      <c r="B135" s="918"/>
      <c r="C135" s="919"/>
      <c r="D135" s="919"/>
      <c r="E135" s="919"/>
      <c r="F135" s="920"/>
      <c r="G135" s="922"/>
      <c r="H135" s="919"/>
      <c r="I135" s="919"/>
      <c r="J135" s="919"/>
      <c r="K135" s="920"/>
      <c r="L135" s="925"/>
      <c r="M135" s="926"/>
      <c r="N135" s="928"/>
      <c r="O135" s="897"/>
      <c r="P135" s="897"/>
      <c r="Q135" s="892" t="str">
        <f>IFERROR(VLOOKUP(U135,リスト!$AW$1:$AY$44,2,0),"")</f>
        <v/>
      </c>
      <c r="R135" s="937"/>
      <c r="S135" s="899" t="str">
        <f>IFERROR(VLOOKUP(U135,リスト!$AW$1:$AY$44,3,0),"")</f>
        <v/>
      </c>
      <c r="T135" s="938"/>
      <c r="U135" s="61"/>
      <c r="V135" s="1192"/>
      <c r="W135" s="1193"/>
      <c r="X135" s="1193"/>
      <c r="Y135" s="1193"/>
      <c r="Z135" s="1194"/>
      <c r="AA135" s="903"/>
      <c r="AB135" s="904"/>
      <c r="AC135" s="904"/>
    </row>
    <row r="136" spans="1:29" s="231" customFormat="1" ht="15" customHeight="1">
      <c r="A136" s="932"/>
      <c r="B136" s="918"/>
      <c r="C136" s="919"/>
      <c r="D136" s="919"/>
      <c r="E136" s="919"/>
      <c r="F136" s="920"/>
      <c r="G136" s="922"/>
      <c r="H136" s="919"/>
      <c r="I136" s="919"/>
      <c r="J136" s="919"/>
      <c r="K136" s="920"/>
      <c r="L136" s="925"/>
      <c r="M136" s="926"/>
      <c r="N136" s="928"/>
      <c r="O136" s="897"/>
      <c r="P136" s="897"/>
      <c r="Q136" s="892" t="str">
        <f>IFERROR(VLOOKUP(U136,リスト!$AW$1:$AY$44,2,0),"")</f>
        <v/>
      </c>
      <c r="R136" s="937"/>
      <c r="S136" s="899" t="str">
        <f>IFERROR(VLOOKUP(U136,リスト!$AW$1:$AY$44,3,0),"")</f>
        <v/>
      </c>
      <c r="T136" s="900"/>
      <c r="U136" s="61"/>
      <c r="V136" s="1192"/>
      <c r="W136" s="1193"/>
      <c r="X136" s="1193"/>
      <c r="Y136" s="1193"/>
      <c r="Z136" s="1194"/>
      <c r="AA136" s="903"/>
      <c r="AB136" s="904"/>
      <c r="AC136" s="904"/>
    </row>
    <row r="137" spans="1:29" s="231" customFormat="1" ht="15" customHeight="1">
      <c r="A137" s="932"/>
      <c r="B137" s="918"/>
      <c r="C137" s="919"/>
      <c r="D137" s="919"/>
      <c r="E137" s="919"/>
      <c r="F137" s="920"/>
      <c r="G137" s="922"/>
      <c r="H137" s="919"/>
      <c r="I137" s="919"/>
      <c r="J137" s="919"/>
      <c r="K137" s="920"/>
      <c r="L137" s="925"/>
      <c r="M137" s="926"/>
      <c r="N137" s="928"/>
      <c r="O137" s="897"/>
      <c r="P137" s="897"/>
      <c r="Q137" s="892" t="str">
        <f>IFERROR(VLOOKUP(U137,リスト!$AW$1:$AY$44,2,0),"")</f>
        <v/>
      </c>
      <c r="R137" s="893"/>
      <c r="S137" s="899" t="str">
        <f>IFERROR(VLOOKUP(U137,リスト!$AW$1:$AY$44,3,0),"")</f>
        <v/>
      </c>
      <c r="T137" s="938"/>
      <c r="U137" s="61"/>
      <c r="V137" s="1192"/>
      <c r="W137" s="1193"/>
      <c r="X137" s="1193"/>
      <c r="Y137" s="1193"/>
      <c r="Z137" s="1194"/>
      <c r="AA137" s="903"/>
      <c r="AB137" s="904"/>
      <c r="AC137" s="904"/>
    </row>
    <row r="138" spans="1:29" s="231" customFormat="1" ht="15" customHeight="1">
      <c r="A138" s="932"/>
      <c r="B138" s="918"/>
      <c r="C138" s="919"/>
      <c r="D138" s="919"/>
      <c r="E138" s="919"/>
      <c r="F138" s="920"/>
      <c r="G138" s="922"/>
      <c r="H138" s="919"/>
      <c r="I138" s="919"/>
      <c r="J138" s="919"/>
      <c r="K138" s="920"/>
      <c r="L138" s="315"/>
      <c r="M138" s="316" t="s">
        <v>586</v>
      </c>
      <c r="N138" s="940"/>
      <c r="O138" s="898"/>
      <c r="P138" s="898"/>
      <c r="Q138" s="894" t="str">
        <f>IFERROR(VLOOKUP(U138,リスト!$AW$1:$AY$44,2,0),"")</f>
        <v/>
      </c>
      <c r="R138" s="895"/>
      <c r="S138" s="899" t="str">
        <f>IFERROR(VLOOKUP(U138,リスト!$AW$1:$AY$44,3,0),"")</f>
        <v/>
      </c>
      <c r="T138" s="900"/>
      <c r="U138" s="62"/>
      <c r="V138" s="1195"/>
      <c r="W138" s="1196"/>
      <c r="X138" s="1196"/>
      <c r="Y138" s="1196"/>
      <c r="Z138" s="1197"/>
      <c r="AA138" s="903"/>
      <c r="AB138" s="904"/>
      <c r="AC138" s="904"/>
    </row>
    <row r="139" spans="1:29" s="231" customFormat="1" ht="15" hidden="1" customHeight="1" outlineLevel="1">
      <c r="A139" s="931">
        <v>11</v>
      </c>
      <c r="B139" s="915"/>
      <c r="C139" s="916"/>
      <c r="D139" s="916"/>
      <c r="E139" s="916"/>
      <c r="F139" s="917"/>
      <c r="G139" s="921"/>
      <c r="H139" s="916"/>
      <c r="I139" s="916"/>
      <c r="J139" s="916"/>
      <c r="K139" s="917"/>
      <c r="L139" s="923"/>
      <c r="M139" s="924"/>
      <c r="N139" s="927"/>
      <c r="O139" s="896"/>
      <c r="P139" s="896"/>
      <c r="Q139" s="929" t="str">
        <f>IFERROR(VLOOKUP(U139,リスト!$AW$1:$AY$44,2,0),"")</f>
        <v/>
      </c>
      <c r="R139" s="930"/>
      <c r="S139" s="929" t="str">
        <f>IFERROR(VLOOKUP(U139,リスト!$AW$1:$AY$44,3,0),"")</f>
        <v/>
      </c>
      <c r="T139" s="930"/>
      <c r="U139" s="60"/>
      <c r="V139" s="1189"/>
      <c r="W139" s="1190"/>
      <c r="X139" s="1190"/>
      <c r="Y139" s="1190"/>
      <c r="Z139" s="1191"/>
      <c r="AA139" s="901"/>
      <c r="AB139" s="902"/>
      <c r="AC139" s="902"/>
    </row>
    <row r="140" spans="1:29" s="231" customFormat="1" ht="15" hidden="1" customHeight="1" outlineLevel="1">
      <c r="A140" s="932"/>
      <c r="B140" s="918"/>
      <c r="C140" s="919"/>
      <c r="D140" s="919"/>
      <c r="E140" s="919"/>
      <c r="F140" s="920"/>
      <c r="G140" s="922"/>
      <c r="H140" s="919"/>
      <c r="I140" s="919"/>
      <c r="J140" s="919"/>
      <c r="K140" s="920"/>
      <c r="L140" s="925"/>
      <c r="M140" s="926"/>
      <c r="N140" s="928"/>
      <c r="O140" s="897"/>
      <c r="P140" s="897"/>
      <c r="Q140" s="892" t="str">
        <f>IFERROR(VLOOKUP(U140,リスト!$AW$1:$AY$44,2,0),"")</f>
        <v/>
      </c>
      <c r="R140" s="893"/>
      <c r="S140" s="892" t="str">
        <f>IFERROR(VLOOKUP(U140,リスト!$AW$1:$AY$44,3,0),"")</f>
        <v/>
      </c>
      <c r="T140" s="893"/>
      <c r="U140" s="61"/>
      <c r="V140" s="1192"/>
      <c r="W140" s="1193"/>
      <c r="X140" s="1193"/>
      <c r="Y140" s="1193"/>
      <c r="Z140" s="1194"/>
      <c r="AA140" s="903"/>
      <c r="AB140" s="904"/>
      <c r="AC140" s="904"/>
    </row>
    <row r="141" spans="1:29" s="231" customFormat="1" ht="14.25" hidden="1" customHeight="1" outlineLevel="1">
      <c r="A141" s="932"/>
      <c r="B141" s="918"/>
      <c r="C141" s="919"/>
      <c r="D141" s="919"/>
      <c r="E141" s="919"/>
      <c r="F141" s="920"/>
      <c r="G141" s="922"/>
      <c r="H141" s="919"/>
      <c r="I141" s="919"/>
      <c r="J141" s="919"/>
      <c r="K141" s="920"/>
      <c r="L141" s="925"/>
      <c r="M141" s="926"/>
      <c r="N141" s="928"/>
      <c r="O141" s="897"/>
      <c r="P141" s="897"/>
      <c r="Q141" s="892" t="str">
        <f>IFERROR(VLOOKUP(U141,リスト!$AW$1:$AY$44,2,0),"")</f>
        <v/>
      </c>
      <c r="R141" s="893"/>
      <c r="S141" s="892" t="str">
        <f>IFERROR(VLOOKUP(U141,リスト!$AW$1:$AY$44,3,0),"")</f>
        <v/>
      </c>
      <c r="T141" s="893"/>
      <c r="U141" s="61"/>
      <c r="V141" s="1192"/>
      <c r="W141" s="1193"/>
      <c r="X141" s="1193"/>
      <c r="Y141" s="1193"/>
      <c r="Z141" s="1194"/>
      <c r="AA141" s="903"/>
      <c r="AB141" s="904"/>
      <c r="AC141" s="904"/>
    </row>
    <row r="142" spans="1:29" s="231" customFormat="1" ht="15" hidden="1" customHeight="1" outlineLevel="1">
      <c r="A142" s="932"/>
      <c r="B142" s="918"/>
      <c r="C142" s="919"/>
      <c r="D142" s="919"/>
      <c r="E142" s="919"/>
      <c r="F142" s="920"/>
      <c r="G142" s="922"/>
      <c r="H142" s="919"/>
      <c r="I142" s="919"/>
      <c r="J142" s="919"/>
      <c r="K142" s="920"/>
      <c r="L142" s="925"/>
      <c r="M142" s="926"/>
      <c r="N142" s="928"/>
      <c r="O142" s="897"/>
      <c r="P142" s="897"/>
      <c r="Q142" s="892" t="str">
        <f>IFERROR(VLOOKUP(U142,リスト!$AW$1:$AY$44,2,0),"")</f>
        <v/>
      </c>
      <c r="R142" s="893"/>
      <c r="S142" s="892" t="str">
        <f>IFERROR(VLOOKUP(U142,リスト!$AW$1:$AY$44,3,0),"")</f>
        <v/>
      </c>
      <c r="T142" s="893"/>
      <c r="U142" s="61"/>
      <c r="V142" s="1192"/>
      <c r="W142" s="1193"/>
      <c r="X142" s="1193"/>
      <c r="Y142" s="1193"/>
      <c r="Z142" s="1194"/>
      <c r="AA142" s="903"/>
      <c r="AB142" s="904"/>
      <c r="AC142" s="904"/>
    </row>
    <row r="143" spans="1:29" s="231" customFormat="1" ht="15" hidden="1" customHeight="1" outlineLevel="1">
      <c r="A143" s="932"/>
      <c r="B143" s="918"/>
      <c r="C143" s="919"/>
      <c r="D143" s="919"/>
      <c r="E143" s="919"/>
      <c r="F143" s="920"/>
      <c r="G143" s="922"/>
      <c r="H143" s="919"/>
      <c r="I143" s="919"/>
      <c r="J143" s="919"/>
      <c r="K143" s="920"/>
      <c r="L143" s="925"/>
      <c r="M143" s="926"/>
      <c r="N143" s="928"/>
      <c r="O143" s="897"/>
      <c r="P143" s="897"/>
      <c r="Q143" s="892" t="str">
        <f>IFERROR(VLOOKUP(U143,リスト!$AW$1:$AY$44,2,0),"")</f>
        <v/>
      </c>
      <c r="R143" s="893"/>
      <c r="S143" s="892" t="str">
        <f>IFERROR(VLOOKUP(U143,リスト!$AW$1:$AY$44,3,0),"")</f>
        <v/>
      </c>
      <c r="T143" s="893"/>
      <c r="U143" s="61"/>
      <c r="V143" s="1192"/>
      <c r="W143" s="1193"/>
      <c r="X143" s="1193"/>
      <c r="Y143" s="1193"/>
      <c r="Z143" s="1194"/>
      <c r="AA143" s="903"/>
      <c r="AB143" s="904"/>
      <c r="AC143" s="904"/>
    </row>
    <row r="144" spans="1:29" s="231" customFormat="1" ht="15" hidden="1" customHeight="1" outlineLevel="1">
      <c r="A144" s="932"/>
      <c r="B144" s="918"/>
      <c r="C144" s="919"/>
      <c r="D144" s="919"/>
      <c r="E144" s="919"/>
      <c r="F144" s="920"/>
      <c r="G144" s="922"/>
      <c r="H144" s="919"/>
      <c r="I144" s="919"/>
      <c r="J144" s="919"/>
      <c r="K144" s="920"/>
      <c r="L144" s="315"/>
      <c r="M144" s="316" t="s">
        <v>586</v>
      </c>
      <c r="N144" s="928"/>
      <c r="O144" s="898"/>
      <c r="P144" s="898"/>
      <c r="Q144" s="892" t="str">
        <f>IFERROR(VLOOKUP(U144,リスト!$AW$1:$AY$44,2,0),"")</f>
        <v/>
      </c>
      <c r="R144" s="893"/>
      <c r="S144" s="894" t="str">
        <f>IFERROR(VLOOKUP(U144,リスト!$AW$1:$AY$44,3,0),"")</f>
        <v/>
      </c>
      <c r="T144" s="941"/>
      <c r="U144" s="62"/>
      <c r="V144" s="1195"/>
      <c r="W144" s="1196"/>
      <c r="X144" s="1196"/>
      <c r="Y144" s="1196"/>
      <c r="Z144" s="1197"/>
      <c r="AA144" s="903"/>
      <c r="AB144" s="904"/>
      <c r="AC144" s="904"/>
    </row>
    <row r="145" spans="1:29" s="231" customFormat="1" ht="15" hidden="1" customHeight="1" outlineLevel="1">
      <c r="A145" s="931">
        <v>12</v>
      </c>
      <c r="B145" s="915"/>
      <c r="C145" s="916"/>
      <c r="D145" s="916"/>
      <c r="E145" s="916"/>
      <c r="F145" s="917"/>
      <c r="G145" s="921"/>
      <c r="H145" s="916"/>
      <c r="I145" s="916"/>
      <c r="J145" s="916"/>
      <c r="K145" s="917"/>
      <c r="L145" s="923"/>
      <c r="M145" s="924"/>
      <c r="N145" s="927"/>
      <c r="O145" s="896"/>
      <c r="P145" s="896"/>
      <c r="Q145" s="929" t="str">
        <f>IFERROR(VLOOKUP(U145,リスト!$AW$1:$AY$44,2,0),"")</f>
        <v/>
      </c>
      <c r="R145" s="930"/>
      <c r="S145" s="929" t="str">
        <f>IFERROR(VLOOKUP(U145,リスト!$AW$1:$AY$44,3,0),"")</f>
        <v/>
      </c>
      <c r="T145" s="930"/>
      <c r="U145" s="60"/>
      <c r="V145" s="1189"/>
      <c r="W145" s="1190"/>
      <c r="X145" s="1190"/>
      <c r="Y145" s="1190"/>
      <c r="Z145" s="1191"/>
      <c r="AA145" s="901"/>
      <c r="AB145" s="902"/>
      <c r="AC145" s="902"/>
    </row>
    <row r="146" spans="1:29" s="231" customFormat="1" ht="15" hidden="1" customHeight="1" outlineLevel="1">
      <c r="A146" s="932"/>
      <c r="B146" s="918"/>
      <c r="C146" s="919"/>
      <c r="D146" s="919"/>
      <c r="E146" s="919"/>
      <c r="F146" s="920"/>
      <c r="G146" s="922"/>
      <c r="H146" s="919"/>
      <c r="I146" s="919"/>
      <c r="J146" s="919"/>
      <c r="K146" s="920"/>
      <c r="L146" s="925"/>
      <c r="M146" s="926"/>
      <c r="N146" s="928"/>
      <c r="O146" s="897"/>
      <c r="P146" s="897"/>
      <c r="Q146" s="892" t="str">
        <f>IFERROR(VLOOKUP(U146,リスト!$AW$1:$AY$44,2,0),"")</f>
        <v/>
      </c>
      <c r="R146" s="893"/>
      <c r="S146" s="892" t="str">
        <f>IFERROR(VLOOKUP(U146,リスト!$AW$1:$AY$44,3,0),"")</f>
        <v/>
      </c>
      <c r="T146" s="893"/>
      <c r="U146" s="61"/>
      <c r="V146" s="1192"/>
      <c r="W146" s="1193"/>
      <c r="X146" s="1193"/>
      <c r="Y146" s="1193"/>
      <c r="Z146" s="1194"/>
      <c r="AA146" s="903"/>
      <c r="AB146" s="904"/>
      <c r="AC146" s="904"/>
    </row>
    <row r="147" spans="1:29" s="231" customFormat="1" ht="15" hidden="1" customHeight="1" outlineLevel="1">
      <c r="A147" s="932"/>
      <c r="B147" s="918"/>
      <c r="C147" s="919"/>
      <c r="D147" s="919"/>
      <c r="E147" s="919"/>
      <c r="F147" s="920"/>
      <c r="G147" s="922"/>
      <c r="H147" s="919"/>
      <c r="I147" s="919"/>
      <c r="J147" s="919"/>
      <c r="K147" s="920"/>
      <c r="L147" s="925"/>
      <c r="M147" s="926"/>
      <c r="N147" s="928"/>
      <c r="O147" s="897"/>
      <c r="P147" s="897"/>
      <c r="Q147" s="892" t="str">
        <f>IFERROR(VLOOKUP(U147,リスト!$AW$1:$AY$44,2,0),"")</f>
        <v/>
      </c>
      <c r="R147" s="893"/>
      <c r="S147" s="892" t="str">
        <f>IFERROR(VLOOKUP(U147,リスト!$AW$1:$AY$44,3,0),"")</f>
        <v/>
      </c>
      <c r="T147" s="893"/>
      <c r="U147" s="61"/>
      <c r="V147" s="1192"/>
      <c r="W147" s="1193"/>
      <c r="X147" s="1193"/>
      <c r="Y147" s="1193"/>
      <c r="Z147" s="1194"/>
      <c r="AA147" s="903"/>
      <c r="AB147" s="904"/>
      <c r="AC147" s="904"/>
    </row>
    <row r="148" spans="1:29" s="231" customFormat="1" ht="15" hidden="1" customHeight="1" outlineLevel="1">
      <c r="A148" s="932"/>
      <c r="B148" s="918"/>
      <c r="C148" s="919"/>
      <c r="D148" s="919"/>
      <c r="E148" s="919"/>
      <c r="F148" s="920"/>
      <c r="G148" s="922"/>
      <c r="H148" s="919"/>
      <c r="I148" s="919"/>
      <c r="J148" s="919"/>
      <c r="K148" s="920"/>
      <c r="L148" s="925"/>
      <c r="M148" s="926"/>
      <c r="N148" s="928"/>
      <c r="O148" s="897"/>
      <c r="P148" s="897"/>
      <c r="Q148" s="892" t="str">
        <f>IFERROR(VLOOKUP(U148,リスト!$AW$1:$AY$44,2,0),"")</f>
        <v/>
      </c>
      <c r="R148" s="893"/>
      <c r="S148" s="892" t="str">
        <f>IFERROR(VLOOKUP(U148,リスト!$AW$1:$AY$44,3,0),"")</f>
        <v/>
      </c>
      <c r="T148" s="893"/>
      <c r="U148" s="61"/>
      <c r="V148" s="1192"/>
      <c r="W148" s="1193"/>
      <c r="X148" s="1193"/>
      <c r="Y148" s="1193"/>
      <c r="Z148" s="1194"/>
      <c r="AA148" s="903"/>
      <c r="AB148" s="904"/>
      <c r="AC148" s="904"/>
    </row>
    <row r="149" spans="1:29" s="231" customFormat="1" ht="15" hidden="1" customHeight="1" outlineLevel="1">
      <c r="A149" s="932"/>
      <c r="B149" s="918"/>
      <c r="C149" s="919"/>
      <c r="D149" s="919"/>
      <c r="E149" s="919"/>
      <c r="F149" s="920"/>
      <c r="G149" s="922"/>
      <c r="H149" s="919"/>
      <c r="I149" s="919"/>
      <c r="J149" s="919"/>
      <c r="K149" s="920"/>
      <c r="L149" s="925"/>
      <c r="M149" s="926"/>
      <c r="N149" s="928"/>
      <c r="O149" s="897"/>
      <c r="P149" s="897"/>
      <c r="Q149" s="892" t="str">
        <f>IFERROR(VLOOKUP(U149,リスト!$AW$1:$AY$44,2,0),"")</f>
        <v/>
      </c>
      <c r="R149" s="893"/>
      <c r="S149" s="892" t="str">
        <f>IFERROR(VLOOKUP(U149,リスト!$AW$1:$AY$44,3,0),"")</f>
        <v/>
      </c>
      <c r="T149" s="893"/>
      <c r="U149" s="61"/>
      <c r="V149" s="1192"/>
      <c r="W149" s="1193"/>
      <c r="X149" s="1193"/>
      <c r="Y149" s="1193"/>
      <c r="Z149" s="1194"/>
      <c r="AA149" s="903"/>
      <c r="AB149" s="904"/>
      <c r="AC149" s="904"/>
    </row>
    <row r="150" spans="1:29" s="231" customFormat="1" ht="15" hidden="1" customHeight="1" outlineLevel="1">
      <c r="A150" s="932"/>
      <c r="B150" s="918"/>
      <c r="C150" s="919"/>
      <c r="D150" s="919"/>
      <c r="E150" s="919"/>
      <c r="F150" s="920"/>
      <c r="G150" s="922"/>
      <c r="H150" s="919"/>
      <c r="I150" s="919"/>
      <c r="J150" s="919"/>
      <c r="K150" s="920"/>
      <c r="L150" s="315"/>
      <c r="M150" s="316" t="s">
        <v>586</v>
      </c>
      <c r="N150" s="928"/>
      <c r="O150" s="898"/>
      <c r="P150" s="898"/>
      <c r="Q150" s="892" t="str">
        <f>IFERROR(VLOOKUP(U150,リスト!$AW$1:$AY$44,2,0),"")</f>
        <v/>
      </c>
      <c r="R150" s="893"/>
      <c r="S150" s="894" t="str">
        <f>IFERROR(VLOOKUP(U150,リスト!$AW$1:$AY$44,3,0),"")</f>
        <v/>
      </c>
      <c r="T150" s="941"/>
      <c r="U150" s="62"/>
      <c r="V150" s="1195"/>
      <c r="W150" s="1196"/>
      <c r="X150" s="1196"/>
      <c r="Y150" s="1196"/>
      <c r="Z150" s="1197"/>
      <c r="AA150" s="903"/>
      <c r="AB150" s="904"/>
      <c r="AC150" s="904"/>
    </row>
    <row r="151" spans="1:29" s="231" customFormat="1" ht="15" hidden="1" customHeight="1" outlineLevel="1">
      <c r="A151" s="931">
        <v>13</v>
      </c>
      <c r="B151" s="915"/>
      <c r="C151" s="916"/>
      <c r="D151" s="916"/>
      <c r="E151" s="916"/>
      <c r="F151" s="917"/>
      <c r="G151" s="921"/>
      <c r="H151" s="916"/>
      <c r="I151" s="916"/>
      <c r="J151" s="916"/>
      <c r="K151" s="917"/>
      <c r="L151" s="923"/>
      <c r="M151" s="924"/>
      <c r="N151" s="927"/>
      <c r="O151" s="896"/>
      <c r="P151" s="896"/>
      <c r="Q151" s="929" t="str">
        <f>IFERROR(VLOOKUP(U151,リスト!$AW$1:$AY$44,2,0),"")</f>
        <v/>
      </c>
      <c r="R151" s="930"/>
      <c r="S151" s="929" t="str">
        <f>IFERROR(VLOOKUP(U151,リスト!$AW$1:$AY$44,3,0),"")</f>
        <v/>
      </c>
      <c r="T151" s="930"/>
      <c r="U151" s="60"/>
      <c r="V151" s="1189"/>
      <c r="W151" s="1190"/>
      <c r="X151" s="1190"/>
      <c r="Y151" s="1190"/>
      <c r="Z151" s="1191"/>
      <c r="AA151" s="901"/>
      <c r="AB151" s="902"/>
      <c r="AC151" s="902"/>
    </row>
    <row r="152" spans="1:29" s="231" customFormat="1" ht="15" hidden="1" customHeight="1" outlineLevel="1">
      <c r="A152" s="932"/>
      <c r="B152" s="918"/>
      <c r="C152" s="919"/>
      <c r="D152" s="919"/>
      <c r="E152" s="919"/>
      <c r="F152" s="920"/>
      <c r="G152" s="922"/>
      <c r="H152" s="919"/>
      <c r="I152" s="919"/>
      <c r="J152" s="919"/>
      <c r="K152" s="920"/>
      <c r="L152" s="925"/>
      <c r="M152" s="926"/>
      <c r="N152" s="928"/>
      <c r="O152" s="897"/>
      <c r="P152" s="897"/>
      <c r="Q152" s="892" t="str">
        <f>IFERROR(VLOOKUP(U152,リスト!$AW$1:$AY$44,2,0),"")</f>
        <v/>
      </c>
      <c r="R152" s="893"/>
      <c r="S152" s="892" t="str">
        <f>IFERROR(VLOOKUP(U152,リスト!$AW$1:$AY$44,3,0),"")</f>
        <v/>
      </c>
      <c r="T152" s="893"/>
      <c r="U152" s="61"/>
      <c r="V152" s="1192"/>
      <c r="W152" s="1193"/>
      <c r="X152" s="1193"/>
      <c r="Y152" s="1193"/>
      <c r="Z152" s="1194"/>
      <c r="AA152" s="903"/>
      <c r="AB152" s="904"/>
      <c r="AC152" s="904"/>
    </row>
    <row r="153" spans="1:29" s="231" customFormat="1" ht="15" hidden="1" customHeight="1" outlineLevel="1">
      <c r="A153" s="932"/>
      <c r="B153" s="918"/>
      <c r="C153" s="919"/>
      <c r="D153" s="919"/>
      <c r="E153" s="919"/>
      <c r="F153" s="920"/>
      <c r="G153" s="922"/>
      <c r="H153" s="919"/>
      <c r="I153" s="919"/>
      <c r="J153" s="919"/>
      <c r="K153" s="920"/>
      <c r="L153" s="925"/>
      <c r="M153" s="926"/>
      <c r="N153" s="928"/>
      <c r="O153" s="897"/>
      <c r="P153" s="897"/>
      <c r="Q153" s="892" t="str">
        <f>IFERROR(VLOOKUP(U153,リスト!$AW$1:$AY$44,2,0),"")</f>
        <v/>
      </c>
      <c r="R153" s="893"/>
      <c r="S153" s="892" t="str">
        <f>IFERROR(VLOOKUP(U153,リスト!$AW$1:$AY$44,3,0),"")</f>
        <v/>
      </c>
      <c r="T153" s="893"/>
      <c r="U153" s="61"/>
      <c r="V153" s="1192"/>
      <c r="W153" s="1193"/>
      <c r="X153" s="1193"/>
      <c r="Y153" s="1193"/>
      <c r="Z153" s="1194"/>
      <c r="AA153" s="903"/>
      <c r="AB153" s="904"/>
      <c r="AC153" s="904"/>
    </row>
    <row r="154" spans="1:29" s="231" customFormat="1" ht="15" hidden="1" customHeight="1" outlineLevel="1">
      <c r="A154" s="932"/>
      <c r="B154" s="918"/>
      <c r="C154" s="919"/>
      <c r="D154" s="919"/>
      <c r="E154" s="919"/>
      <c r="F154" s="920"/>
      <c r="G154" s="922"/>
      <c r="H154" s="919"/>
      <c r="I154" s="919"/>
      <c r="J154" s="919"/>
      <c r="K154" s="920"/>
      <c r="L154" s="925"/>
      <c r="M154" s="926"/>
      <c r="N154" s="928"/>
      <c r="O154" s="897"/>
      <c r="P154" s="897"/>
      <c r="Q154" s="892" t="str">
        <f>IFERROR(VLOOKUP(U154,リスト!$AW$1:$AY$44,2,0),"")</f>
        <v/>
      </c>
      <c r="R154" s="893"/>
      <c r="S154" s="892" t="str">
        <f>IFERROR(VLOOKUP(U154,リスト!$AW$1:$AY$44,3,0),"")</f>
        <v/>
      </c>
      <c r="T154" s="893"/>
      <c r="U154" s="61"/>
      <c r="V154" s="1192"/>
      <c r="W154" s="1193"/>
      <c r="X154" s="1193"/>
      <c r="Y154" s="1193"/>
      <c r="Z154" s="1194"/>
      <c r="AA154" s="903"/>
      <c r="AB154" s="904"/>
      <c r="AC154" s="904"/>
    </row>
    <row r="155" spans="1:29" s="231" customFormat="1" ht="15" hidden="1" customHeight="1" outlineLevel="1">
      <c r="A155" s="932"/>
      <c r="B155" s="918"/>
      <c r="C155" s="919"/>
      <c r="D155" s="919"/>
      <c r="E155" s="919"/>
      <c r="F155" s="920"/>
      <c r="G155" s="922"/>
      <c r="H155" s="919"/>
      <c r="I155" s="919"/>
      <c r="J155" s="919"/>
      <c r="K155" s="920"/>
      <c r="L155" s="925"/>
      <c r="M155" s="926"/>
      <c r="N155" s="928"/>
      <c r="O155" s="897"/>
      <c r="P155" s="897"/>
      <c r="Q155" s="892" t="str">
        <f>IFERROR(VLOOKUP(U155,リスト!$AW$1:$AY$44,2,0),"")</f>
        <v/>
      </c>
      <c r="R155" s="893"/>
      <c r="S155" s="892" t="str">
        <f>IFERROR(VLOOKUP(U155,リスト!$AW$1:$AY$44,3,0),"")</f>
        <v/>
      </c>
      <c r="T155" s="893"/>
      <c r="U155" s="61"/>
      <c r="V155" s="1192"/>
      <c r="W155" s="1193"/>
      <c r="X155" s="1193"/>
      <c r="Y155" s="1193"/>
      <c r="Z155" s="1194"/>
      <c r="AA155" s="903"/>
      <c r="AB155" s="904"/>
      <c r="AC155" s="904"/>
    </row>
    <row r="156" spans="1:29" s="231" customFormat="1" ht="15" hidden="1" customHeight="1" outlineLevel="1">
      <c r="A156" s="932"/>
      <c r="B156" s="918"/>
      <c r="C156" s="919"/>
      <c r="D156" s="919"/>
      <c r="E156" s="919"/>
      <c r="F156" s="920"/>
      <c r="G156" s="922"/>
      <c r="H156" s="919"/>
      <c r="I156" s="919"/>
      <c r="J156" s="919"/>
      <c r="K156" s="920"/>
      <c r="L156" s="315"/>
      <c r="M156" s="316" t="s">
        <v>586</v>
      </c>
      <c r="N156" s="928"/>
      <c r="O156" s="898"/>
      <c r="P156" s="898"/>
      <c r="Q156" s="892" t="str">
        <f>IFERROR(VLOOKUP(U156,リスト!$AW$1:$AY$44,2,0),"")</f>
        <v/>
      </c>
      <c r="R156" s="893"/>
      <c r="S156" s="894" t="str">
        <f>IFERROR(VLOOKUP(U156,リスト!$AW$1:$AY$44,3,0),"")</f>
        <v/>
      </c>
      <c r="T156" s="941"/>
      <c r="U156" s="62"/>
      <c r="V156" s="1195"/>
      <c r="W156" s="1196"/>
      <c r="X156" s="1196"/>
      <c r="Y156" s="1196"/>
      <c r="Z156" s="1197"/>
      <c r="AA156" s="903"/>
      <c r="AB156" s="904"/>
      <c r="AC156" s="904"/>
    </row>
    <row r="157" spans="1:29" s="231" customFormat="1" ht="15" hidden="1" customHeight="1" outlineLevel="1">
      <c r="A157" s="931">
        <v>14</v>
      </c>
      <c r="B157" s="915"/>
      <c r="C157" s="916"/>
      <c r="D157" s="916"/>
      <c r="E157" s="916"/>
      <c r="F157" s="917"/>
      <c r="G157" s="921"/>
      <c r="H157" s="916"/>
      <c r="I157" s="916"/>
      <c r="J157" s="916"/>
      <c r="K157" s="917"/>
      <c r="L157" s="923"/>
      <c r="M157" s="924"/>
      <c r="N157" s="927"/>
      <c r="O157" s="896"/>
      <c r="P157" s="896"/>
      <c r="Q157" s="929" t="str">
        <f>IFERROR(VLOOKUP(U157,リスト!$AW$1:$AY$44,2,0),"")</f>
        <v/>
      </c>
      <c r="R157" s="930"/>
      <c r="S157" s="929" t="str">
        <f>IFERROR(VLOOKUP(U157,リスト!$AW$1:$AY$44,3,0),"")</f>
        <v/>
      </c>
      <c r="T157" s="930"/>
      <c r="U157" s="60"/>
      <c r="V157" s="1189"/>
      <c r="W157" s="1190"/>
      <c r="X157" s="1190"/>
      <c r="Y157" s="1190"/>
      <c r="Z157" s="1191"/>
      <c r="AA157" s="901"/>
      <c r="AB157" s="902"/>
      <c r="AC157" s="902"/>
    </row>
    <row r="158" spans="1:29" s="231" customFormat="1" ht="15" hidden="1" customHeight="1" outlineLevel="1">
      <c r="A158" s="932"/>
      <c r="B158" s="918"/>
      <c r="C158" s="919"/>
      <c r="D158" s="919"/>
      <c r="E158" s="919"/>
      <c r="F158" s="920"/>
      <c r="G158" s="922"/>
      <c r="H158" s="919"/>
      <c r="I158" s="919"/>
      <c r="J158" s="919"/>
      <c r="K158" s="920"/>
      <c r="L158" s="925"/>
      <c r="M158" s="926"/>
      <c r="N158" s="928"/>
      <c r="O158" s="897"/>
      <c r="P158" s="897"/>
      <c r="Q158" s="892" t="str">
        <f>IFERROR(VLOOKUP(U158,リスト!$AW$1:$AY$44,2,0),"")</f>
        <v/>
      </c>
      <c r="R158" s="893"/>
      <c r="S158" s="892" t="str">
        <f>IFERROR(VLOOKUP(U158,リスト!$AW$1:$AY$44,3,0),"")</f>
        <v/>
      </c>
      <c r="T158" s="893"/>
      <c r="U158" s="61"/>
      <c r="V158" s="1192"/>
      <c r="W158" s="1193"/>
      <c r="X158" s="1193"/>
      <c r="Y158" s="1193"/>
      <c r="Z158" s="1194"/>
      <c r="AA158" s="903"/>
      <c r="AB158" s="904"/>
      <c r="AC158" s="904"/>
    </row>
    <row r="159" spans="1:29" s="231" customFormat="1" ht="15" hidden="1" customHeight="1" outlineLevel="1">
      <c r="A159" s="932"/>
      <c r="B159" s="918"/>
      <c r="C159" s="919"/>
      <c r="D159" s="919"/>
      <c r="E159" s="919"/>
      <c r="F159" s="920"/>
      <c r="G159" s="922"/>
      <c r="H159" s="919"/>
      <c r="I159" s="919"/>
      <c r="J159" s="919"/>
      <c r="K159" s="920"/>
      <c r="L159" s="925"/>
      <c r="M159" s="926"/>
      <c r="N159" s="928"/>
      <c r="O159" s="897"/>
      <c r="P159" s="897"/>
      <c r="Q159" s="892" t="str">
        <f>IFERROR(VLOOKUP(U159,リスト!$AW$1:$AY$44,2,0),"")</f>
        <v/>
      </c>
      <c r="R159" s="893"/>
      <c r="S159" s="892" t="str">
        <f>IFERROR(VLOOKUP(U159,リスト!$AW$1:$AY$44,3,0),"")</f>
        <v/>
      </c>
      <c r="T159" s="893"/>
      <c r="U159" s="61"/>
      <c r="V159" s="1192"/>
      <c r="W159" s="1193"/>
      <c r="X159" s="1193"/>
      <c r="Y159" s="1193"/>
      <c r="Z159" s="1194"/>
      <c r="AA159" s="903"/>
      <c r="AB159" s="904"/>
      <c r="AC159" s="904"/>
    </row>
    <row r="160" spans="1:29" s="231" customFormat="1" ht="15" hidden="1" customHeight="1" outlineLevel="1">
      <c r="A160" s="932"/>
      <c r="B160" s="918"/>
      <c r="C160" s="919"/>
      <c r="D160" s="919"/>
      <c r="E160" s="919"/>
      <c r="F160" s="920"/>
      <c r="G160" s="922"/>
      <c r="H160" s="919"/>
      <c r="I160" s="919"/>
      <c r="J160" s="919"/>
      <c r="K160" s="920"/>
      <c r="L160" s="925"/>
      <c r="M160" s="926"/>
      <c r="N160" s="928"/>
      <c r="O160" s="897"/>
      <c r="P160" s="897"/>
      <c r="Q160" s="892" t="str">
        <f>IFERROR(VLOOKUP(U160,リスト!$AW$1:$AY$44,2,0),"")</f>
        <v/>
      </c>
      <c r="R160" s="893"/>
      <c r="S160" s="892" t="str">
        <f>IFERROR(VLOOKUP(U160,リスト!$AW$1:$AY$44,3,0),"")</f>
        <v/>
      </c>
      <c r="T160" s="893"/>
      <c r="U160" s="61"/>
      <c r="V160" s="1192"/>
      <c r="W160" s="1193"/>
      <c r="X160" s="1193"/>
      <c r="Y160" s="1193"/>
      <c r="Z160" s="1194"/>
      <c r="AA160" s="903"/>
      <c r="AB160" s="904"/>
      <c r="AC160" s="904"/>
    </row>
    <row r="161" spans="1:29" s="231" customFormat="1" ht="15" hidden="1" customHeight="1" outlineLevel="1">
      <c r="A161" s="932"/>
      <c r="B161" s="918"/>
      <c r="C161" s="919"/>
      <c r="D161" s="919"/>
      <c r="E161" s="919"/>
      <c r="F161" s="920"/>
      <c r="G161" s="922"/>
      <c r="H161" s="919"/>
      <c r="I161" s="919"/>
      <c r="J161" s="919"/>
      <c r="K161" s="920"/>
      <c r="L161" s="925"/>
      <c r="M161" s="926"/>
      <c r="N161" s="928"/>
      <c r="O161" s="897"/>
      <c r="P161" s="897"/>
      <c r="Q161" s="892" t="str">
        <f>IFERROR(VLOOKUP(U161,リスト!$AW$1:$AY$44,2,0),"")</f>
        <v/>
      </c>
      <c r="R161" s="893"/>
      <c r="S161" s="892" t="str">
        <f>IFERROR(VLOOKUP(U161,リスト!$AW$1:$AY$44,3,0),"")</f>
        <v/>
      </c>
      <c r="T161" s="893"/>
      <c r="U161" s="61"/>
      <c r="V161" s="1192"/>
      <c r="W161" s="1193"/>
      <c r="X161" s="1193"/>
      <c r="Y161" s="1193"/>
      <c r="Z161" s="1194"/>
      <c r="AA161" s="903"/>
      <c r="AB161" s="904"/>
      <c r="AC161" s="904"/>
    </row>
    <row r="162" spans="1:29" s="231" customFormat="1" ht="15" hidden="1" customHeight="1" outlineLevel="1">
      <c r="A162" s="932"/>
      <c r="B162" s="918"/>
      <c r="C162" s="919"/>
      <c r="D162" s="919"/>
      <c r="E162" s="919"/>
      <c r="F162" s="920"/>
      <c r="G162" s="922"/>
      <c r="H162" s="919"/>
      <c r="I162" s="919"/>
      <c r="J162" s="919"/>
      <c r="K162" s="920"/>
      <c r="L162" s="315"/>
      <c r="M162" s="316" t="s">
        <v>586</v>
      </c>
      <c r="N162" s="928"/>
      <c r="O162" s="898"/>
      <c r="P162" s="898"/>
      <c r="Q162" s="894" t="str">
        <f>IFERROR(VLOOKUP(U162,リスト!$AW$1:$AY$44,2,0),"")</f>
        <v/>
      </c>
      <c r="R162" s="941"/>
      <c r="S162" s="894" t="str">
        <f>IFERROR(VLOOKUP(U162,リスト!$AW$1:$AY$44,3,0),"")</f>
        <v/>
      </c>
      <c r="T162" s="941"/>
      <c r="U162" s="62"/>
      <c r="V162" s="1195"/>
      <c r="W162" s="1196"/>
      <c r="X162" s="1196"/>
      <c r="Y162" s="1196"/>
      <c r="Z162" s="1197"/>
      <c r="AA162" s="903"/>
      <c r="AB162" s="904"/>
      <c r="AC162" s="904"/>
    </row>
    <row r="163" spans="1:29" s="231" customFormat="1" ht="15" hidden="1" customHeight="1" outlineLevel="1">
      <c r="A163" s="931">
        <v>15</v>
      </c>
      <c r="B163" s="915"/>
      <c r="C163" s="916"/>
      <c r="D163" s="916"/>
      <c r="E163" s="916"/>
      <c r="F163" s="917"/>
      <c r="G163" s="921"/>
      <c r="H163" s="916"/>
      <c r="I163" s="916"/>
      <c r="J163" s="916"/>
      <c r="K163" s="917"/>
      <c r="L163" s="923"/>
      <c r="M163" s="924"/>
      <c r="N163" s="927"/>
      <c r="O163" s="896"/>
      <c r="P163" s="896"/>
      <c r="Q163" s="929" t="str">
        <f>IFERROR(VLOOKUP(U163,リスト!$AW$1:$AY$44,2,0),"")</f>
        <v/>
      </c>
      <c r="R163" s="930"/>
      <c r="S163" s="929" t="str">
        <f>IFERROR(VLOOKUP(U163,リスト!$AW$1:$AY$44,3,0),"")</f>
        <v/>
      </c>
      <c r="T163" s="930"/>
      <c r="U163" s="60"/>
      <c r="V163" s="1189"/>
      <c r="W163" s="1190"/>
      <c r="X163" s="1190"/>
      <c r="Y163" s="1190"/>
      <c r="Z163" s="1191"/>
      <c r="AA163" s="901"/>
      <c r="AB163" s="902"/>
      <c r="AC163" s="902"/>
    </row>
    <row r="164" spans="1:29" s="231" customFormat="1" ht="15" hidden="1" customHeight="1" outlineLevel="1">
      <c r="A164" s="932"/>
      <c r="B164" s="918"/>
      <c r="C164" s="919"/>
      <c r="D164" s="919"/>
      <c r="E164" s="919"/>
      <c r="F164" s="920"/>
      <c r="G164" s="922"/>
      <c r="H164" s="919"/>
      <c r="I164" s="919"/>
      <c r="J164" s="919"/>
      <c r="K164" s="920"/>
      <c r="L164" s="925"/>
      <c r="M164" s="926"/>
      <c r="N164" s="928"/>
      <c r="O164" s="897"/>
      <c r="P164" s="897"/>
      <c r="Q164" s="892" t="str">
        <f>IFERROR(VLOOKUP(U164,リスト!$AW$1:$AY$44,2,0),"")</f>
        <v/>
      </c>
      <c r="R164" s="893"/>
      <c r="S164" s="892" t="str">
        <f>IFERROR(VLOOKUP(U164,リスト!$AW$1:$AY$44,3,0),"")</f>
        <v/>
      </c>
      <c r="T164" s="893"/>
      <c r="U164" s="61"/>
      <c r="V164" s="1192"/>
      <c r="W164" s="1193"/>
      <c r="X164" s="1193"/>
      <c r="Y164" s="1193"/>
      <c r="Z164" s="1194"/>
      <c r="AA164" s="903"/>
      <c r="AB164" s="904"/>
      <c r="AC164" s="904"/>
    </row>
    <row r="165" spans="1:29" s="231" customFormat="1" ht="14.25" hidden="1" customHeight="1" outlineLevel="1">
      <c r="A165" s="932"/>
      <c r="B165" s="918"/>
      <c r="C165" s="919"/>
      <c r="D165" s="919"/>
      <c r="E165" s="919"/>
      <c r="F165" s="920"/>
      <c r="G165" s="922"/>
      <c r="H165" s="919"/>
      <c r="I165" s="919"/>
      <c r="J165" s="919"/>
      <c r="K165" s="920"/>
      <c r="L165" s="925"/>
      <c r="M165" s="926"/>
      <c r="N165" s="928"/>
      <c r="O165" s="897"/>
      <c r="P165" s="897"/>
      <c r="Q165" s="892" t="str">
        <f>IFERROR(VLOOKUP(U165,リスト!$AW$1:$AY$44,2,0),"")</f>
        <v/>
      </c>
      <c r="R165" s="893"/>
      <c r="S165" s="892" t="str">
        <f>IFERROR(VLOOKUP(U165,リスト!$AW$1:$AY$44,3,0),"")</f>
        <v/>
      </c>
      <c r="T165" s="893"/>
      <c r="U165" s="61"/>
      <c r="V165" s="1192"/>
      <c r="W165" s="1193"/>
      <c r="X165" s="1193"/>
      <c r="Y165" s="1193"/>
      <c r="Z165" s="1194"/>
      <c r="AA165" s="903"/>
      <c r="AB165" s="904"/>
      <c r="AC165" s="904"/>
    </row>
    <row r="166" spans="1:29" s="231" customFormat="1" ht="15" hidden="1" customHeight="1" outlineLevel="1">
      <c r="A166" s="932"/>
      <c r="B166" s="918"/>
      <c r="C166" s="919"/>
      <c r="D166" s="919"/>
      <c r="E166" s="919"/>
      <c r="F166" s="920"/>
      <c r="G166" s="922"/>
      <c r="H166" s="919"/>
      <c r="I166" s="919"/>
      <c r="J166" s="919"/>
      <c r="K166" s="920"/>
      <c r="L166" s="925"/>
      <c r="M166" s="926"/>
      <c r="N166" s="928"/>
      <c r="O166" s="897"/>
      <c r="P166" s="897"/>
      <c r="Q166" s="892" t="str">
        <f>IFERROR(VLOOKUP(U166,リスト!$AW$1:$AY$44,2,0),"")</f>
        <v/>
      </c>
      <c r="R166" s="893"/>
      <c r="S166" s="892" t="str">
        <f>IFERROR(VLOOKUP(U166,リスト!$AW$1:$AY$44,3,0),"")</f>
        <v/>
      </c>
      <c r="T166" s="893"/>
      <c r="U166" s="61"/>
      <c r="V166" s="1192"/>
      <c r="W166" s="1193"/>
      <c r="X166" s="1193"/>
      <c r="Y166" s="1193"/>
      <c r="Z166" s="1194"/>
      <c r="AA166" s="903"/>
      <c r="AB166" s="904"/>
      <c r="AC166" s="904"/>
    </row>
    <row r="167" spans="1:29" s="231" customFormat="1" ht="15" hidden="1" customHeight="1" outlineLevel="1">
      <c r="A167" s="932"/>
      <c r="B167" s="918"/>
      <c r="C167" s="919"/>
      <c r="D167" s="919"/>
      <c r="E167" s="919"/>
      <c r="F167" s="920"/>
      <c r="G167" s="922"/>
      <c r="H167" s="919"/>
      <c r="I167" s="919"/>
      <c r="J167" s="919"/>
      <c r="K167" s="920"/>
      <c r="L167" s="925"/>
      <c r="M167" s="926"/>
      <c r="N167" s="928"/>
      <c r="O167" s="897"/>
      <c r="P167" s="897"/>
      <c r="Q167" s="892" t="str">
        <f>IFERROR(VLOOKUP(U167,リスト!$AW$1:$AY$44,2,0),"")</f>
        <v/>
      </c>
      <c r="R167" s="893"/>
      <c r="S167" s="892" t="str">
        <f>IFERROR(VLOOKUP(U167,リスト!$AW$1:$AY$44,3,0),"")</f>
        <v/>
      </c>
      <c r="T167" s="893"/>
      <c r="U167" s="61"/>
      <c r="V167" s="1192"/>
      <c r="W167" s="1193"/>
      <c r="X167" s="1193"/>
      <c r="Y167" s="1193"/>
      <c r="Z167" s="1194"/>
      <c r="AA167" s="903"/>
      <c r="AB167" s="904"/>
      <c r="AC167" s="904"/>
    </row>
    <row r="168" spans="1:29" s="231" customFormat="1" ht="15" hidden="1" customHeight="1" outlineLevel="1">
      <c r="A168" s="932"/>
      <c r="B168" s="918"/>
      <c r="C168" s="919"/>
      <c r="D168" s="919"/>
      <c r="E168" s="919"/>
      <c r="F168" s="920"/>
      <c r="G168" s="922"/>
      <c r="H168" s="919"/>
      <c r="I168" s="919"/>
      <c r="J168" s="919"/>
      <c r="K168" s="920"/>
      <c r="L168" s="315"/>
      <c r="M168" s="316" t="s">
        <v>586</v>
      </c>
      <c r="N168" s="928"/>
      <c r="O168" s="897"/>
      <c r="P168" s="897"/>
      <c r="Q168" s="892" t="str">
        <f>IFERROR(VLOOKUP(U168,リスト!$AW$1:$AY$44,2,0),"")</f>
        <v/>
      </c>
      <c r="R168" s="893"/>
      <c r="S168" s="892" t="str">
        <f>IFERROR(VLOOKUP(U168,リスト!$AW$1:$AY$44,3,0),"")</f>
        <v/>
      </c>
      <c r="T168" s="893"/>
      <c r="U168" s="61"/>
      <c r="V168" s="1192"/>
      <c r="W168" s="1193"/>
      <c r="X168" s="1193"/>
      <c r="Y168" s="1193"/>
      <c r="Z168" s="1194"/>
      <c r="AA168" s="903"/>
      <c r="AB168" s="904"/>
      <c r="AC168" s="904"/>
    </row>
    <row r="169" spans="1:29" ht="19.5" customHeight="1" collapsed="1">
      <c r="A169" s="1205" t="s">
        <v>587</v>
      </c>
      <c r="B169" s="1205"/>
      <c r="C169" s="1205"/>
      <c r="D169" s="1205"/>
      <c r="E169" s="1205"/>
      <c r="F169" s="1205"/>
      <c r="G169" s="1205"/>
      <c r="H169" s="1205"/>
      <c r="I169" s="1205"/>
      <c r="J169" s="1205"/>
      <c r="K169" s="1206"/>
      <c r="L169" s="1209">
        <f>SUM(L79:M168)</f>
        <v>0</v>
      </c>
      <c r="M169" s="1210"/>
      <c r="N169" s="948" t="str">
        <f>IF(ロール対応表ｰ2001!$T$57=0,"","「ロール対応表」シートと一致していないスキル項目があります")</f>
        <v/>
      </c>
      <c r="O169" s="949"/>
      <c r="P169" s="949"/>
      <c r="Q169" s="949"/>
      <c r="R169" s="949"/>
      <c r="S169" s="949"/>
      <c r="T169" s="949"/>
      <c r="U169" s="949"/>
      <c r="V169" s="949"/>
      <c r="W169" s="949"/>
      <c r="X169" s="949"/>
      <c r="Y169" s="949"/>
      <c r="Z169" s="949"/>
      <c r="AA169" s="949"/>
      <c r="AB169" s="949"/>
      <c r="AC169" s="950"/>
    </row>
    <row r="170" spans="1:29" ht="10.5" customHeight="1">
      <c r="A170" s="1207"/>
      <c r="B170" s="1207"/>
      <c r="C170" s="1207"/>
      <c r="D170" s="1207"/>
      <c r="E170" s="1207"/>
      <c r="F170" s="1207"/>
      <c r="G170" s="1207"/>
      <c r="H170" s="1207"/>
      <c r="I170" s="1207"/>
      <c r="J170" s="1207"/>
      <c r="K170" s="1208"/>
      <c r="L170" s="1211" t="s">
        <v>586</v>
      </c>
      <c r="M170" s="1212"/>
      <c r="N170" s="951"/>
      <c r="O170" s="952"/>
      <c r="P170" s="952"/>
      <c r="Q170" s="952"/>
      <c r="R170" s="952"/>
      <c r="S170" s="952"/>
      <c r="T170" s="952"/>
      <c r="U170" s="952"/>
      <c r="V170" s="952"/>
      <c r="W170" s="952"/>
      <c r="X170" s="952"/>
      <c r="Y170" s="952"/>
      <c r="Z170" s="952"/>
      <c r="AA170" s="952"/>
      <c r="AB170" s="952"/>
      <c r="AC170" s="953"/>
    </row>
    <row r="171" spans="1:29" ht="15" customHeight="1">
      <c r="A171" s="1188" t="s">
        <v>588</v>
      </c>
      <c r="B171" s="1188"/>
      <c r="C171" s="1188"/>
      <c r="D171" s="1188"/>
      <c r="E171" s="1188"/>
      <c r="F171" s="1188"/>
      <c r="G171" s="1188"/>
      <c r="H171" s="1188"/>
      <c r="I171" s="1188"/>
      <c r="J171" s="1188"/>
      <c r="K171" s="1188"/>
      <c r="L171" s="1188"/>
      <c r="M171" s="1188"/>
      <c r="N171" s="1033"/>
      <c r="O171" s="1033"/>
      <c r="P171" s="1033"/>
      <c r="Q171" s="1033"/>
      <c r="R171" s="1033"/>
      <c r="S171" s="1033"/>
      <c r="T171" s="1033"/>
      <c r="U171" s="1033"/>
      <c r="V171" s="1033"/>
      <c r="W171" s="1033"/>
      <c r="X171" s="1033"/>
      <c r="Y171" s="1033"/>
      <c r="Z171" s="1033"/>
    </row>
    <row r="172" spans="1:29" ht="15" customHeight="1">
      <c r="A172" s="1033"/>
      <c r="B172" s="1033"/>
      <c r="C172" s="1033"/>
      <c r="D172" s="1033"/>
      <c r="E172" s="1033"/>
      <c r="F172" s="1033"/>
      <c r="G172" s="1033"/>
      <c r="H172" s="1033"/>
      <c r="I172" s="1033"/>
      <c r="J172" s="1033"/>
      <c r="K172" s="1033"/>
      <c r="L172" s="1033"/>
      <c r="M172" s="1033"/>
      <c r="N172" s="1033"/>
      <c r="O172" s="1033"/>
      <c r="P172" s="1033"/>
      <c r="Q172" s="1033"/>
      <c r="R172" s="1033"/>
      <c r="S172" s="1033"/>
      <c r="T172" s="1033"/>
      <c r="U172" s="1033"/>
      <c r="V172" s="1033"/>
      <c r="W172" s="1033"/>
      <c r="X172" s="1033"/>
      <c r="Y172" s="1033"/>
      <c r="Z172" s="1033"/>
    </row>
    <row r="173" spans="1:29" ht="15" customHeight="1">
      <c r="A173" s="1033"/>
      <c r="B173" s="1033"/>
      <c r="C173" s="1033"/>
      <c r="D173" s="1033"/>
      <c r="E173" s="1033"/>
      <c r="F173" s="1033"/>
      <c r="G173" s="1033"/>
      <c r="H173" s="1033"/>
      <c r="I173" s="1033"/>
      <c r="J173" s="1033"/>
      <c r="K173" s="1033"/>
      <c r="L173" s="1033"/>
      <c r="M173" s="1033"/>
      <c r="N173" s="1033"/>
      <c r="O173" s="1033"/>
      <c r="P173" s="1033"/>
      <c r="Q173" s="1033"/>
      <c r="R173" s="1033"/>
      <c r="S173" s="1033"/>
      <c r="T173" s="1033"/>
      <c r="U173" s="1033"/>
      <c r="V173" s="1033"/>
      <c r="W173" s="1033"/>
      <c r="X173" s="1033"/>
      <c r="Y173" s="1033"/>
      <c r="Z173" s="1033"/>
    </row>
    <row r="174" spans="1:29" ht="15" customHeight="1">
      <c r="A174" s="1033"/>
      <c r="B174" s="1033"/>
      <c r="C174" s="1033"/>
      <c r="D174" s="1033"/>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3"/>
      <c r="Z174" s="1033"/>
    </row>
    <row r="175" spans="1:29" ht="9" customHeight="1">
      <c r="A175" s="212"/>
      <c r="B175" s="212"/>
      <c r="C175" s="212"/>
      <c r="D175" s="212"/>
      <c r="E175" s="126"/>
      <c r="F175" s="126"/>
      <c r="G175" s="126"/>
      <c r="H175" s="126"/>
      <c r="I175" s="126"/>
      <c r="J175" s="126"/>
      <c r="K175" s="126"/>
      <c r="L175" s="126"/>
      <c r="M175" s="126"/>
      <c r="N175" s="126"/>
      <c r="O175" s="126"/>
      <c r="P175" s="126"/>
      <c r="Q175" s="126"/>
      <c r="R175" s="126"/>
    </row>
    <row r="176" spans="1:29" ht="23.25" customHeight="1">
      <c r="A176" s="215" t="s">
        <v>589</v>
      </c>
      <c r="B176" s="212"/>
      <c r="C176" s="212"/>
      <c r="D176" s="212"/>
      <c r="E176" s="212"/>
      <c r="F176" s="212"/>
      <c r="G176" s="212"/>
      <c r="H176" s="212"/>
      <c r="I176" s="212"/>
      <c r="J176" s="212"/>
      <c r="K176" s="212"/>
      <c r="L176" s="212"/>
      <c r="M176" s="212"/>
      <c r="N176" s="212"/>
      <c r="O176" s="212"/>
      <c r="P176" s="212"/>
      <c r="Q176" s="212"/>
      <c r="R176" s="212"/>
    </row>
    <row r="177" spans="1:26" ht="60" customHeight="1">
      <c r="A177" s="956" t="s">
        <v>590</v>
      </c>
      <c r="B177" s="956"/>
      <c r="C177" s="956"/>
      <c r="D177" s="957"/>
      <c r="E177" s="1185"/>
      <c r="F177" s="1185"/>
      <c r="G177" s="1185"/>
      <c r="H177" s="1185"/>
      <c r="I177" s="1185"/>
      <c r="J177" s="1185"/>
      <c r="K177" s="1185"/>
      <c r="L177" s="1185"/>
      <c r="M177" s="1185"/>
      <c r="N177" s="1185"/>
      <c r="O177" s="1185"/>
      <c r="P177" s="1185"/>
      <c r="Q177" s="1185"/>
      <c r="R177" s="1185"/>
      <c r="Z177" s="131"/>
    </row>
    <row r="178" spans="1:26" ht="60" customHeight="1">
      <c r="A178" s="1186" t="s">
        <v>591</v>
      </c>
      <c r="B178" s="1186"/>
      <c r="C178" s="1186"/>
      <c r="D178" s="1187"/>
      <c r="E178" s="1178"/>
      <c r="F178" s="1179"/>
      <c r="G178" s="1179"/>
      <c r="H178" s="1179"/>
      <c r="I178" s="1179"/>
      <c r="J178" s="1179"/>
      <c r="K178" s="1179"/>
      <c r="L178" s="1179"/>
      <c r="M178" s="1179"/>
      <c r="N178" s="1179"/>
      <c r="O178" s="1179"/>
      <c r="P178" s="1179"/>
      <c r="Q178" s="1179"/>
      <c r="R178" s="1180"/>
      <c r="S178" s="128"/>
    </row>
    <row r="179" spans="1:26" ht="20.25" customHeight="1">
      <c r="A179" s="1181" t="s">
        <v>592</v>
      </c>
      <c r="B179" s="1181"/>
      <c r="C179" s="1181"/>
      <c r="D179" s="1181"/>
      <c r="E179" s="1176"/>
      <c r="F179" s="1176"/>
      <c r="G179" s="1176"/>
      <c r="H179" s="1176"/>
      <c r="I179" s="1176"/>
      <c r="J179" s="1176"/>
      <c r="K179" s="1176"/>
      <c r="L179" s="1176"/>
      <c r="M179" s="1176"/>
      <c r="N179" s="1176"/>
      <c r="O179" s="1176"/>
      <c r="P179" s="132"/>
      <c r="Q179" s="132"/>
      <c r="R179" s="132"/>
      <c r="S179" s="133"/>
    </row>
    <row r="180" spans="1:26" ht="15" customHeight="1">
      <c r="A180" s="452" t="s">
        <v>593</v>
      </c>
      <c r="B180" s="452"/>
      <c r="C180" s="452"/>
      <c r="D180" s="452"/>
      <c r="E180" s="1182"/>
      <c r="F180" s="1183" t="s">
        <v>594</v>
      </c>
      <c r="G180" s="1183"/>
      <c r="H180" s="1183"/>
      <c r="I180" s="1183"/>
      <c r="J180" s="1183"/>
      <c r="K180" s="1183"/>
      <c r="L180" s="1183"/>
      <c r="M180" s="1183"/>
      <c r="N180" s="1183"/>
      <c r="O180" s="1183"/>
      <c r="P180" s="1183"/>
      <c r="Q180" s="1183"/>
      <c r="R180" s="1183"/>
    </row>
    <row r="181" spans="1:26" ht="50.1" customHeight="1">
      <c r="A181" s="587"/>
      <c r="B181" s="587"/>
      <c r="C181" s="587"/>
      <c r="D181" s="587"/>
      <c r="E181" s="1182"/>
      <c r="F181" s="1184"/>
      <c r="G181" s="1184"/>
      <c r="H181" s="1184"/>
      <c r="I181" s="1184"/>
      <c r="J181" s="1184"/>
      <c r="K181" s="1184"/>
      <c r="L181" s="1184"/>
      <c r="M181" s="1184"/>
      <c r="N181" s="1184"/>
      <c r="O181" s="1184"/>
      <c r="P181" s="1184"/>
      <c r="Q181" s="1184"/>
      <c r="R181" s="1184"/>
    </row>
    <row r="182" spans="1:26" ht="16.5" customHeight="1">
      <c r="A182" s="215" t="s">
        <v>595</v>
      </c>
      <c r="B182" s="212"/>
      <c r="C182" s="212"/>
      <c r="D182" s="212"/>
      <c r="E182" s="212"/>
      <c r="F182" s="212"/>
      <c r="G182" s="212"/>
      <c r="H182" s="212"/>
      <c r="I182" s="212"/>
      <c r="J182" s="212"/>
      <c r="K182" s="212"/>
      <c r="L182" s="212"/>
      <c r="M182" s="212"/>
      <c r="N182" s="212"/>
      <c r="O182" s="212"/>
      <c r="P182" s="212"/>
      <c r="Q182" s="212"/>
      <c r="R182" s="212"/>
    </row>
    <row r="183" spans="1:26" ht="3.75" customHeight="1">
      <c r="A183" s="118"/>
    </row>
    <row r="184" spans="1:26" ht="74.25" customHeight="1">
      <c r="A184" s="956" t="s">
        <v>596</v>
      </c>
      <c r="B184" s="956"/>
      <c r="C184" s="956"/>
      <c r="D184" s="957"/>
      <c r="E184" s="967"/>
      <c r="F184" s="968"/>
      <c r="G184" s="968"/>
      <c r="H184" s="968"/>
      <c r="I184" s="968"/>
      <c r="J184" s="968"/>
      <c r="K184" s="968"/>
      <c r="L184" s="968"/>
      <c r="M184" s="968"/>
      <c r="N184" s="968"/>
      <c r="O184" s="968"/>
      <c r="P184" s="968"/>
      <c r="Q184" s="968"/>
      <c r="R184" s="969"/>
      <c r="S184" s="126"/>
      <c r="T184" s="126"/>
      <c r="U184" s="126"/>
      <c r="V184" s="126"/>
      <c r="W184" s="127"/>
      <c r="X184" s="126"/>
    </row>
    <row r="185" spans="1:26" ht="74.25" customHeight="1">
      <c r="A185" s="956" t="s">
        <v>597</v>
      </c>
      <c r="B185" s="956"/>
      <c r="C185" s="956"/>
      <c r="D185" s="957"/>
      <c r="E185" s="1175"/>
      <c r="F185" s="1175"/>
      <c r="G185" s="1175"/>
      <c r="H185" s="1175"/>
      <c r="I185" s="1175"/>
      <c r="J185" s="1175"/>
      <c r="K185" s="1175"/>
      <c r="L185" s="1175"/>
      <c r="M185" s="1175"/>
      <c r="N185" s="1175"/>
      <c r="O185" s="1175"/>
      <c r="P185" s="1175"/>
      <c r="Q185" s="1175"/>
      <c r="R185" s="1175"/>
      <c r="S185" s="126"/>
      <c r="T185" s="126"/>
      <c r="U185" s="126"/>
      <c r="V185" s="126"/>
      <c r="W185" s="127"/>
      <c r="X185" s="126"/>
      <c r="Y185" s="126"/>
    </row>
    <row r="186" spans="1:26" ht="36" customHeight="1">
      <c r="A186" s="1114" t="s">
        <v>598</v>
      </c>
      <c r="B186" s="1115"/>
      <c r="C186" s="1115"/>
      <c r="D186" s="1116"/>
      <c r="E186" s="1170"/>
      <c r="F186" s="1171"/>
      <c r="G186" s="1172"/>
      <c r="H186" s="1173" t="s">
        <v>358</v>
      </c>
      <c r="I186" s="1173"/>
      <c r="J186" s="1174"/>
      <c r="K186" s="1174"/>
      <c r="L186" s="1174"/>
      <c r="M186" s="1174"/>
      <c r="N186" s="1174"/>
      <c r="O186" s="1174"/>
      <c r="P186" s="1174"/>
      <c r="Q186" s="1174"/>
      <c r="R186" s="1174"/>
      <c r="S186" s="1"/>
      <c r="X186" s="1"/>
    </row>
    <row r="187" spans="1:26" ht="36" customHeight="1">
      <c r="A187" s="1176" t="s">
        <v>592</v>
      </c>
      <c r="B187" s="1176"/>
      <c r="C187" s="1176"/>
      <c r="D187" s="1176"/>
      <c r="E187" s="1177"/>
      <c r="F187" s="1177"/>
      <c r="G187" s="1177"/>
      <c r="H187" s="1177"/>
      <c r="I187" s="1177"/>
      <c r="J187" s="1177"/>
      <c r="K187" s="1177"/>
      <c r="L187" s="1177"/>
      <c r="M187" s="1177"/>
      <c r="N187" s="1177"/>
      <c r="O187" s="1177"/>
      <c r="P187" s="1177"/>
      <c r="Q187" s="1177"/>
      <c r="R187" s="1177"/>
      <c r="S187" s="1"/>
      <c r="X187" s="1"/>
    </row>
    <row r="188" spans="1:26" ht="35.1" customHeight="1">
      <c r="A188" s="970" t="s">
        <v>599</v>
      </c>
      <c r="B188" s="971"/>
      <c r="C188" s="971"/>
      <c r="D188" s="972"/>
      <c r="E188" s="1167" t="s">
        <v>600</v>
      </c>
      <c r="F188" s="1168"/>
      <c r="G188" s="1018"/>
      <c r="H188" s="1020"/>
      <c r="I188" s="1167" t="s">
        <v>601</v>
      </c>
      <c r="J188" s="1169"/>
      <c r="K188" s="1018"/>
      <c r="L188" s="1019"/>
      <c r="M188" s="1019"/>
      <c r="N188" s="1020"/>
      <c r="O188" s="1167" t="s">
        <v>602</v>
      </c>
      <c r="P188" s="1169"/>
      <c r="Q188" s="1018"/>
      <c r="R188" s="1020"/>
      <c r="S188" s="126"/>
      <c r="T188" s="126"/>
      <c r="U188" s="126"/>
      <c r="V188" s="126"/>
      <c r="W188" s="127"/>
      <c r="X188" s="126"/>
    </row>
    <row r="189" spans="1:26" ht="15" customHeight="1">
      <c r="A189" s="1128"/>
      <c r="B189" s="997"/>
      <c r="C189" s="997"/>
      <c r="D189" s="998"/>
      <c r="E189" s="1159" t="s">
        <v>603</v>
      </c>
      <c r="F189" s="1160"/>
      <c r="G189" s="1160"/>
      <c r="H189" s="1160"/>
      <c r="I189" s="1160"/>
      <c r="J189" s="1160"/>
      <c r="K189" s="1160"/>
      <c r="L189" s="1160"/>
      <c r="M189" s="1160"/>
      <c r="N189" s="1160"/>
      <c r="O189" s="1160"/>
      <c r="P189" s="1160"/>
      <c r="Q189" s="1160"/>
      <c r="R189" s="1161"/>
      <c r="S189" s="126"/>
      <c r="T189" s="126"/>
      <c r="U189" s="126"/>
      <c r="V189" s="126"/>
      <c r="W189" s="127"/>
      <c r="X189" s="126"/>
    </row>
    <row r="190" spans="1:26" ht="50.1" customHeight="1">
      <c r="A190" s="961"/>
      <c r="B190" s="962"/>
      <c r="C190" s="962"/>
      <c r="D190" s="963"/>
      <c r="E190" s="1162"/>
      <c r="F190" s="1163"/>
      <c r="G190" s="1163"/>
      <c r="H190" s="1163"/>
      <c r="I190" s="1163"/>
      <c r="J190" s="1163"/>
      <c r="K190" s="1163"/>
      <c r="L190" s="1163"/>
      <c r="M190" s="1163"/>
      <c r="N190" s="1163"/>
      <c r="O190" s="1163"/>
      <c r="P190" s="1163"/>
      <c r="Q190" s="1163"/>
      <c r="R190" s="1164"/>
      <c r="S190" s="126"/>
      <c r="T190" s="126"/>
      <c r="U190" s="126"/>
      <c r="V190" s="126"/>
      <c r="W190" s="127"/>
      <c r="X190" s="126"/>
    </row>
    <row r="191" spans="1:26" ht="35.1" customHeight="1">
      <c r="A191" s="970" t="s">
        <v>604</v>
      </c>
      <c r="B191" s="971"/>
      <c r="C191" s="971"/>
      <c r="D191" s="972"/>
      <c r="E191" s="1143" t="s">
        <v>600</v>
      </c>
      <c r="F191" s="1144"/>
      <c r="G191" s="1145"/>
      <c r="H191" s="1146"/>
      <c r="I191" s="1143" t="s">
        <v>601</v>
      </c>
      <c r="J191" s="1147"/>
      <c r="K191" s="1145"/>
      <c r="L191" s="1148"/>
      <c r="M191" s="1148"/>
      <c r="N191" s="1146"/>
      <c r="O191" s="1143" t="s">
        <v>602</v>
      </c>
      <c r="P191" s="1147"/>
      <c r="Q191" s="1145"/>
      <c r="R191" s="1146"/>
      <c r="S191" s="126"/>
      <c r="T191" s="126"/>
      <c r="U191" s="126"/>
      <c r="V191" s="126"/>
      <c r="W191" s="127"/>
      <c r="X191" s="126"/>
      <c r="Y191" s="126"/>
      <c r="Z191" s="126"/>
    </row>
    <row r="192" spans="1:26" ht="15" customHeight="1">
      <c r="A192" s="1128"/>
      <c r="B192" s="997"/>
      <c r="C192" s="997"/>
      <c r="D192" s="998"/>
      <c r="E192" s="1159" t="s">
        <v>603</v>
      </c>
      <c r="F192" s="1160"/>
      <c r="G192" s="1160"/>
      <c r="H192" s="1160"/>
      <c r="I192" s="1160"/>
      <c r="J192" s="1160"/>
      <c r="K192" s="1160"/>
      <c r="L192" s="1160"/>
      <c r="M192" s="1160"/>
      <c r="N192" s="1160"/>
      <c r="O192" s="1160"/>
      <c r="P192" s="1160"/>
      <c r="Q192" s="1160"/>
      <c r="R192" s="1161"/>
      <c r="S192" s="126"/>
      <c r="T192" s="126"/>
      <c r="U192" s="126"/>
      <c r="V192" s="126"/>
      <c r="W192" s="127"/>
      <c r="X192" s="126"/>
      <c r="Y192" s="126"/>
      <c r="Z192" s="126"/>
    </row>
    <row r="193" spans="1:26" ht="50.1" customHeight="1">
      <c r="A193" s="961"/>
      <c r="B193" s="962"/>
      <c r="C193" s="962"/>
      <c r="D193" s="963"/>
      <c r="E193" s="1162"/>
      <c r="F193" s="1163"/>
      <c r="G193" s="1163"/>
      <c r="H193" s="1163"/>
      <c r="I193" s="1163"/>
      <c r="J193" s="1163"/>
      <c r="K193" s="1163"/>
      <c r="L193" s="1163"/>
      <c r="M193" s="1163"/>
      <c r="N193" s="1163"/>
      <c r="O193" s="1163"/>
      <c r="P193" s="1163"/>
      <c r="Q193" s="1163"/>
      <c r="R193" s="1164"/>
      <c r="S193" s="126"/>
      <c r="T193" s="126"/>
      <c r="U193" s="126"/>
      <c r="V193" s="126"/>
      <c r="W193" s="127"/>
      <c r="X193" s="126"/>
      <c r="Y193" s="126"/>
      <c r="Z193" s="126"/>
    </row>
    <row r="194" spans="1:26" ht="79.5" customHeight="1">
      <c r="A194" s="956" t="s">
        <v>605</v>
      </c>
      <c r="B194" s="956"/>
      <c r="C194" s="956"/>
      <c r="D194" s="957"/>
      <c r="E194" s="1165" t="str">
        <f>IF(E205=0,"自動で入力されます",E205)</f>
        <v>自動で入力されます</v>
      </c>
      <c r="F194" s="1165"/>
      <c r="G194" s="1165"/>
      <c r="H194" s="1165"/>
      <c r="I194" s="1165"/>
      <c r="J194" s="1165"/>
      <c r="K194" s="1165"/>
      <c r="L194" s="1165"/>
      <c r="M194" s="1165"/>
      <c r="N194" s="1165"/>
      <c r="O194" s="1165"/>
      <c r="P194" s="1165"/>
      <c r="Q194" s="1165"/>
      <c r="R194" s="1165"/>
      <c r="S194" s="1"/>
      <c r="X194" s="1"/>
      <c r="Y194" s="126"/>
      <c r="Z194" s="126"/>
    </row>
    <row r="195" spans="1:26" ht="64.5" customHeight="1">
      <c r="A195" s="1166" t="s">
        <v>606</v>
      </c>
      <c r="B195" s="1166"/>
      <c r="C195" s="956"/>
      <c r="D195" s="957"/>
      <c r="E195" s="1152"/>
      <c r="F195" s="1152"/>
      <c r="G195" s="1152"/>
      <c r="H195" s="1152"/>
      <c r="I195" s="1152"/>
      <c r="J195" s="1152"/>
      <c r="K195" s="1152"/>
      <c r="L195" s="1152"/>
      <c r="M195" s="1152"/>
      <c r="N195" s="1152"/>
      <c r="O195" s="1152"/>
      <c r="P195" s="1152"/>
      <c r="Q195" s="1152"/>
      <c r="R195" s="1152"/>
      <c r="S195" s="1"/>
      <c r="T195" s="126"/>
      <c r="U195" s="126"/>
      <c r="V195" s="126"/>
      <c r="W195" s="127"/>
      <c r="X195" s="126"/>
    </row>
    <row r="196" spans="1:26" ht="64.5" customHeight="1">
      <c r="A196" s="1149" t="s">
        <v>607</v>
      </c>
      <c r="B196" s="1149"/>
      <c r="C196" s="1150"/>
      <c r="D196" s="1151"/>
      <c r="E196" s="1152"/>
      <c r="F196" s="1152"/>
      <c r="G196" s="1152"/>
      <c r="H196" s="1152"/>
      <c r="I196" s="1152"/>
      <c r="J196" s="1152"/>
      <c r="K196" s="1152"/>
      <c r="L196" s="1152"/>
      <c r="M196" s="1152"/>
      <c r="N196" s="1152"/>
      <c r="O196" s="1152"/>
      <c r="P196" s="1152"/>
      <c r="Q196" s="1152"/>
      <c r="R196" s="1152"/>
      <c r="S196" s="1"/>
      <c r="T196" s="126"/>
      <c r="U196" s="126"/>
      <c r="V196" s="126"/>
      <c r="W196" s="127"/>
      <c r="X196" s="126"/>
    </row>
    <row r="197" spans="1:26" ht="22.5" customHeight="1">
      <c r="A197" s="1153" t="s">
        <v>1022</v>
      </c>
      <c r="B197" s="1154"/>
      <c r="C197" s="1157" t="s">
        <v>608</v>
      </c>
      <c r="D197" s="1158"/>
      <c r="E197" s="1152"/>
      <c r="F197" s="1152"/>
      <c r="G197" s="1152"/>
      <c r="H197" s="1152"/>
      <c r="I197" s="1152"/>
      <c r="J197" s="1152"/>
      <c r="K197" s="1152"/>
      <c r="L197" s="1152"/>
      <c r="M197" s="1152"/>
      <c r="N197" s="1152"/>
      <c r="O197" s="1152"/>
      <c r="P197" s="1152"/>
      <c r="Q197" s="1152"/>
      <c r="R197" s="1152"/>
      <c r="S197" s="1"/>
      <c r="T197" s="126"/>
      <c r="U197" s="126"/>
      <c r="V197" s="126"/>
      <c r="W197" s="127"/>
      <c r="X197" s="126"/>
    </row>
    <row r="198" spans="1:26" ht="64.5" customHeight="1">
      <c r="A198" s="1155"/>
      <c r="B198" s="1156"/>
      <c r="C198" s="906" t="s">
        <v>609</v>
      </c>
      <c r="D198" s="908"/>
      <c r="E198" s="1152"/>
      <c r="F198" s="1152"/>
      <c r="G198" s="1152"/>
      <c r="H198" s="1152"/>
      <c r="I198" s="1152"/>
      <c r="J198" s="1152"/>
      <c r="K198" s="1152"/>
      <c r="L198" s="1152"/>
      <c r="M198" s="1152"/>
      <c r="N198" s="1152"/>
      <c r="O198" s="1152"/>
      <c r="P198" s="1152"/>
      <c r="Q198" s="1152"/>
      <c r="R198" s="1152"/>
      <c r="S198" s="1"/>
      <c r="T198" s="126"/>
      <c r="U198" s="126"/>
      <c r="V198" s="126"/>
      <c r="W198" s="127"/>
      <c r="X198" s="126"/>
    </row>
    <row r="199" spans="1:26" ht="12" customHeight="1">
      <c r="A199" s="134"/>
      <c r="B199" s="134"/>
      <c r="C199" s="212"/>
      <c r="D199" s="212"/>
      <c r="E199" s="126"/>
      <c r="F199" s="126"/>
      <c r="G199" s="126"/>
      <c r="H199" s="126"/>
      <c r="I199" s="126"/>
      <c r="J199" s="126"/>
      <c r="K199" s="127"/>
      <c r="L199" s="126"/>
      <c r="M199" s="126"/>
      <c r="N199" s="126"/>
      <c r="O199" s="126"/>
      <c r="P199" s="126"/>
      <c r="Q199" s="126"/>
      <c r="R199" s="127"/>
      <c r="S199" s="126"/>
      <c r="X199" s="1"/>
      <c r="Y199" s="126"/>
      <c r="Z199" s="126"/>
    </row>
    <row r="200" spans="1:26" ht="21" customHeight="1">
      <c r="A200" s="215" t="s">
        <v>610</v>
      </c>
      <c r="B200" s="212"/>
      <c r="C200" s="212"/>
      <c r="D200" s="212"/>
      <c r="E200" s="112"/>
      <c r="F200" s="112"/>
      <c r="G200" s="125"/>
      <c r="H200" s="125"/>
      <c r="I200" s="125"/>
      <c r="J200" s="125"/>
      <c r="K200" s="125"/>
      <c r="L200" s="125"/>
      <c r="M200" s="125"/>
      <c r="N200" s="125"/>
      <c r="O200" s="125"/>
      <c r="P200" s="125"/>
      <c r="Q200" s="125"/>
      <c r="R200" s="125"/>
    </row>
    <row r="201" spans="1:26" ht="3.75" customHeight="1">
      <c r="A201" s="118"/>
    </row>
    <row r="202" spans="1:26" ht="18.75" customHeight="1">
      <c r="A202" s="970" t="s">
        <v>611</v>
      </c>
      <c r="B202" s="971"/>
      <c r="C202" s="971"/>
      <c r="D202" s="972"/>
      <c r="E202" s="1136" t="s">
        <v>612</v>
      </c>
      <c r="F202" s="1137"/>
      <c r="G202" s="1137"/>
      <c r="H202" s="1137"/>
      <c r="I202" s="1137"/>
      <c r="J202" s="1137"/>
      <c r="K202" s="1137"/>
      <c r="L202" s="1137"/>
      <c r="M202" s="1137"/>
      <c r="N202" s="1137"/>
      <c r="O202" s="1137"/>
      <c r="P202" s="1137"/>
      <c r="Q202" s="1137"/>
      <c r="R202" s="1138"/>
    </row>
    <row r="203" spans="1:26" ht="79.5" customHeight="1">
      <c r="A203" s="961"/>
      <c r="B203" s="962"/>
      <c r="C203" s="962"/>
      <c r="D203" s="963"/>
      <c r="E203" s="1139"/>
      <c r="F203" s="1140"/>
      <c r="G203" s="1140"/>
      <c r="H203" s="1140"/>
      <c r="I203" s="1140"/>
      <c r="J203" s="1140"/>
      <c r="K203" s="1140"/>
      <c r="L203" s="1140"/>
      <c r="M203" s="1140"/>
      <c r="N203" s="1140"/>
      <c r="O203" s="1140"/>
      <c r="P203" s="1140"/>
      <c r="Q203" s="1140"/>
      <c r="R203" s="1141"/>
    </row>
    <row r="204" spans="1:26" ht="18.75" customHeight="1">
      <c r="A204" s="970" t="s">
        <v>613</v>
      </c>
      <c r="B204" s="971"/>
      <c r="C204" s="971"/>
      <c r="D204" s="972"/>
      <c r="E204" s="1142" t="s">
        <v>614</v>
      </c>
      <c r="F204" s="1115"/>
      <c r="G204" s="1115"/>
      <c r="H204" s="1115"/>
      <c r="I204" s="1115"/>
      <c r="J204" s="1115"/>
      <c r="K204" s="1115"/>
      <c r="L204" s="1115"/>
      <c r="M204" s="1115"/>
      <c r="N204" s="1115"/>
      <c r="O204" s="1115"/>
      <c r="P204" s="1115"/>
      <c r="Q204" s="1115"/>
      <c r="R204" s="1116"/>
    </row>
    <row r="205" spans="1:26" ht="79.5" customHeight="1">
      <c r="A205" s="961"/>
      <c r="B205" s="962"/>
      <c r="C205" s="962"/>
      <c r="D205" s="963"/>
      <c r="E205" s="1139"/>
      <c r="F205" s="1140"/>
      <c r="G205" s="1140"/>
      <c r="H205" s="1140"/>
      <c r="I205" s="1140"/>
      <c r="J205" s="1140"/>
      <c r="K205" s="1140"/>
      <c r="L205" s="1140"/>
      <c r="M205" s="1140"/>
      <c r="N205" s="1140"/>
      <c r="O205" s="1140"/>
      <c r="P205" s="1140"/>
      <c r="Q205" s="1140"/>
      <c r="R205" s="1141"/>
    </row>
    <row r="206" spans="1:26" ht="33" customHeight="1">
      <c r="A206" s="979" t="s">
        <v>615</v>
      </c>
      <c r="B206" s="980"/>
      <c r="C206" s="980"/>
      <c r="D206" s="980"/>
      <c r="E206" s="967"/>
      <c r="F206" s="968"/>
      <c r="G206" s="968"/>
      <c r="H206" s="968"/>
      <c r="I206" s="981" t="s">
        <v>358</v>
      </c>
      <c r="J206" s="982"/>
      <c r="K206" s="1124"/>
      <c r="L206" s="1125"/>
      <c r="M206" s="1125"/>
      <c r="N206" s="1125"/>
      <c r="O206" s="1125"/>
      <c r="P206" s="1125"/>
      <c r="Q206" s="1125"/>
      <c r="R206" s="1126"/>
    </row>
    <row r="207" spans="1:26" ht="42" customHeight="1">
      <c r="A207" s="970" t="s">
        <v>616</v>
      </c>
      <c r="B207" s="1127"/>
      <c r="C207" s="971" t="s">
        <v>617</v>
      </c>
      <c r="D207" s="972"/>
      <c r="E207" s="967"/>
      <c r="F207" s="968"/>
      <c r="G207" s="968"/>
      <c r="H207" s="968"/>
      <c r="I207" s="968"/>
      <c r="J207" s="968"/>
      <c r="K207" s="968"/>
      <c r="L207" s="968"/>
      <c r="M207" s="968"/>
      <c r="N207" s="968"/>
      <c r="O207" s="968"/>
      <c r="P207" s="968"/>
      <c r="Q207" s="968"/>
      <c r="R207" s="969"/>
    </row>
    <row r="208" spans="1:26" ht="24" customHeight="1">
      <c r="A208" s="1128"/>
      <c r="B208" s="1129"/>
      <c r="C208" s="971" t="s">
        <v>618</v>
      </c>
      <c r="D208" s="972"/>
      <c r="E208" s="1041" t="s">
        <v>619</v>
      </c>
      <c r="F208" s="1131"/>
      <c r="G208" s="1132"/>
      <c r="H208" s="1133"/>
      <c r="I208" s="1134"/>
      <c r="J208" s="1134"/>
      <c r="K208" s="1134"/>
      <c r="L208" s="1134"/>
      <c r="M208" s="1134"/>
      <c r="N208" s="1134"/>
      <c r="O208" s="1134"/>
      <c r="P208" s="1134"/>
      <c r="Q208" s="1134"/>
      <c r="R208" s="1135"/>
    </row>
    <row r="209" spans="1:18" ht="24" customHeight="1">
      <c r="A209" s="961"/>
      <c r="B209" s="1130"/>
      <c r="C209" s="962"/>
      <c r="D209" s="963"/>
      <c r="E209" s="964" t="s">
        <v>620</v>
      </c>
      <c r="F209" s="965"/>
      <c r="G209" s="966"/>
      <c r="H209" s="967"/>
      <c r="I209" s="968"/>
      <c r="J209" s="968"/>
      <c r="K209" s="968"/>
      <c r="L209" s="968"/>
      <c r="M209" s="968"/>
      <c r="N209" s="968"/>
      <c r="O209" s="968"/>
      <c r="P209" s="968"/>
      <c r="Q209" s="968"/>
      <c r="R209" s="969"/>
    </row>
    <row r="210" spans="1:18" ht="18" customHeight="1">
      <c r="A210" s="970" t="s">
        <v>621</v>
      </c>
      <c r="B210" s="971"/>
      <c r="C210" s="971"/>
      <c r="D210" s="972"/>
      <c r="E210" s="976" t="s">
        <v>622</v>
      </c>
      <c r="F210" s="977"/>
      <c r="G210" s="977"/>
      <c r="H210" s="977"/>
      <c r="I210" s="977"/>
      <c r="J210" s="977"/>
      <c r="K210" s="977"/>
      <c r="L210" s="977"/>
      <c r="M210" s="977"/>
      <c r="N210" s="977"/>
      <c r="O210" s="977"/>
      <c r="P210" s="977"/>
      <c r="Q210" s="977"/>
      <c r="R210" s="978"/>
    </row>
    <row r="211" spans="1:18" ht="79.5" customHeight="1">
      <c r="A211" s="961"/>
      <c r="B211" s="962"/>
      <c r="C211" s="962"/>
      <c r="D211" s="963"/>
      <c r="E211" s="973"/>
      <c r="F211" s="974"/>
      <c r="G211" s="974"/>
      <c r="H211" s="974"/>
      <c r="I211" s="974"/>
      <c r="J211" s="974"/>
      <c r="K211" s="974"/>
      <c r="L211" s="974"/>
      <c r="M211" s="974"/>
      <c r="N211" s="974"/>
      <c r="O211" s="974"/>
      <c r="P211" s="974"/>
      <c r="Q211" s="974"/>
      <c r="R211" s="975"/>
    </row>
    <row r="212" spans="1:18" ht="15.75" customHeight="1">
      <c r="A212" s="135"/>
      <c r="L212" s="70"/>
      <c r="M212" s="70"/>
      <c r="N212" s="70"/>
      <c r="O212" s="70"/>
      <c r="P212" s="70"/>
      <c r="Q212" s="70"/>
    </row>
    <row r="213" spans="1:18" ht="13.5" customHeight="1">
      <c r="A213" s="212"/>
      <c r="B213" s="212"/>
      <c r="C213" s="212"/>
      <c r="D213" s="212"/>
      <c r="E213" s="126"/>
      <c r="F213" s="126"/>
      <c r="G213" s="126"/>
      <c r="H213" s="126"/>
      <c r="I213" s="126"/>
      <c r="J213" s="126"/>
      <c r="K213" s="126"/>
      <c r="L213" s="126"/>
      <c r="M213" s="126"/>
      <c r="N213" s="126"/>
      <c r="O213" s="126"/>
      <c r="P213" s="126"/>
      <c r="Q213" s="126"/>
      <c r="R213" s="126"/>
    </row>
    <row r="214" spans="1:18" ht="16.5" customHeight="1">
      <c r="A214" s="955" t="s">
        <v>623</v>
      </c>
      <c r="B214" s="955"/>
      <c r="C214" s="955"/>
      <c r="D214" s="955"/>
      <c r="E214" s="955"/>
      <c r="F214" s="955"/>
      <c r="G214" s="955"/>
      <c r="H214" s="955"/>
      <c r="I214" s="955"/>
      <c r="J214" s="955"/>
      <c r="K214" s="955"/>
      <c r="L214" s="955"/>
      <c r="M214" s="955"/>
      <c r="N214" s="955"/>
      <c r="O214" s="955"/>
      <c r="P214" s="955"/>
      <c r="Q214" s="955"/>
      <c r="R214" s="955"/>
    </row>
    <row r="215" spans="1:18" ht="13.5" customHeight="1">
      <c r="A215" s="955"/>
      <c r="B215" s="955"/>
      <c r="C215" s="955"/>
      <c r="D215" s="955"/>
      <c r="E215" s="955"/>
      <c r="F215" s="955"/>
      <c r="G215" s="955"/>
      <c r="H215" s="955"/>
      <c r="I215" s="955"/>
      <c r="J215" s="955"/>
      <c r="K215" s="955"/>
      <c r="L215" s="955"/>
      <c r="M215" s="955"/>
      <c r="N215" s="955"/>
      <c r="O215" s="955"/>
      <c r="P215" s="955"/>
      <c r="Q215" s="955"/>
      <c r="R215" s="955"/>
    </row>
    <row r="216" spans="1:18" ht="51.75" customHeight="1">
      <c r="A216" s="956" t="s">
        <v>624</v>
      </c>
      <c r="B216" s="956"/>
      <c r="C216" s="956"/>
      <c r="D216" s="957"/>
      <c r="E216" s="958"/>
      <c r="F216" s="959"/>
      <c r="G216" s="959"/>
      <c r="H216" s="959"/>
      <c r="I216" s="959"/>
      <c r="J216" s="959"/>
      <c r="K216" s="959"/>
      <c r="L216" s="959"/>
      <c r="M216" s="959"/>
      <c r="N216" s="959"/>
      <c r="O216" s="959"/>
      <c r="P216" s="959"/>
      <c r="Q216" s="959"/>
      <c r="R216" s="960"/>
    </row>
    <row r="217" spans="1:18" ht="51.75" customHeight="1">
      <c r="A217" s="961" t="s">
        <v>625</v>
      </c>
      <c r="B217" s="962"/>
      <c r="C217" s="962"/>
      <c r="D217" s="963"/>
      <c r="E217" s="958"/>
      <c r="F217" s="959"/>
      <c r="G217" s="959"/>
      <c r="H217" s="959"/>
      <c r="I217" s="959"/>
      <c r="J217" s="959"/>
      <c r="K217" s="959"/>
      <c r="L217" s="959"/>
      <c r="M217" s="959"/>
      <c r="N217" s="959"/>
      <c r="O217" s="959"/>
      <c r="P217" s="959"/>
      <c r="Q217" s="959"/>
      <c r="R217" s="960"/>
    </row>
    <row r="218" spans="1:18" ht="51.75" customHeight="1">
      <c r="A218" s="956" t="s">
        <v>626</v>
      </c>
      <c r="B218" s="956"/>
      <c r="C218" s="956"/>
      <c r="D218" s="957"/>
      <c r="E218" s="958"/>
      <c r="F218" s="959"/>
      <c r="G218" s="959"/>
      <c r="H218" s="959"/>
      <c r="I218" s="959"/>
      <c r="J218" s="959"/>
      <c r="K218" s="959"/>
      <c r="L218" s="959"/>
      <c r="M218" s="959"/>
      <c r="N218" s="959"/>
      <c r="O218" s="959"/>
      <c r="P218" s="959"/>
      <c r="Q218" s="959"/>
      <c r="R218" s="960"/>
    </row>
    <row r="219" spans="1:18" ht="51.75" customHeight="1">
      <c r="A219" s="956" t="s">
        <v>627</v>
      </c>
      <c r="B219" s="956"/>
      <c r="C219" s="956"/>
      <c r="D219" s="957"/>
      <c r="E219" s="1111"/>
      <c r="F219" s="1112"/>
      <c r="G219" s="1112"/>
      <c r="H219" s="1112"/>
      <c r="I219" s="1112"/>
      <c r="J219" s="1112"/>
      <c r="K219" s="1112"/>
      <c r="L219" s="1112"/>
      <c r="M219" s="1112"/>
      <c r="N219" s="1112"/>
      <c r="O219" s="1112"/>
      <c r="P219" s="1112"/>
      <c r="Q219" s="1112"/>
      <c r="R219" s="1113"/>
    </row>
    <row r="220" spans="1:18" ht="51.75" customHeight="1">
      <c r="A220" s="956" t="s">
        <v>628</v>
      </c>
      <c r="B220" s="956"/>
      <c r="C220" s="956"/>
      <c r="D220" s="957"/>
      <c r="E220" s="958"/>
      <c r="F220" s="959"/>
      <c r="G220" s="1108"/>
      <c r="H220" s="1108"/>
      <c r="I220" s="1108"/>
      <c r="J220" s="1108"/>
      <c r="K220" s="1108"/>
      <c r="L220" s="1108"/>
      <c r="M220" s="1108"/>
      <c r="N220" s="1108"/>
      <c r="O220" s="1108"/>
      <c r="P220" s="1108"/>
      <c r="Q220" s="1108"/>
      <c r="R220" s="1109"/>
    </row>
    <row r="221" spans="1:18" ht="15" customHeight="1">
      <c r="A221" s="137" t="s">
        <v>629</v>
      </c>
      <c r="B221" s="1110" t="s">
        <v>630</v>
      </c>
      <c r="C221" s="1110"/>
      <c r="D221" s="1110"/>
      <c r="E221" s="1110"/>
      <c r="F221" s="1110"/>
      <c r="G221" s="1110"/>
      <c r="H221" s="1110"/>
      <c r="I221" s="1110"/>
      <c r="J221" s="1110"/>
      <c r="K221" s="1110"/>
      <c r="L221" s="1110"/>
      <c r="M221" s="1110"/>
      <c r="N221" s="1110"/>
      <c r="O221" s="1110"/>
      <c r="P221" s="1110"/>
      <c r="Q221" s="1110"/>
      <c r="R221" s="1110"/>
    </row>
    <row r="222" spans="1:18" ht="21" customHeight="1">
      <c r="A222" s="136"/>
      <c r="B222" s="1123" t="s">
        <v>631</v>
      </c>
      <c r="C222" s="1123"/>
      <c r="D222" s="1123"/>
      <c r="E222" s="1123"/>
      <c r="F222" s="1123"/>
      <c r="G222" s="1123"/>
      <c r="H222" s="1123"/>
      <c r="I222" s="1123"/>
      <c r="J222" s="1123"/>
      <c r="K222" s="1123"/>
      <c r="L222" s="1123"/>
      <c r="M222" s="1123"/>
      <c r="N222" s="1123"/>
      <c r="O222" s="1123"/>
      <c r="P222" s="1123"/>
      <c r="Q222" s="1123"/>
      <c r="R222" s="1123"/>
    </row>
    <row r="223" spans="1:18" ht="13.5" customHeight="1">
      <c r="A223" s="212"/>
      <c r="B223" s="212"/>
      <c r="C223" s="212"/>
      <c r="D223" s="212"/>
      <c r="E223" s="126"/>
      <c r="F223" s="126"/>
      <c r="G223" s="126"/>
      <c r="H223" s="126"/>
      <c r="I223" s="126"/>
      <c r="J223" s="126"/>
      <c r="K223" s="126"/>
      <c r="L223" s="126"/>
      <c r="M223" s="126"/>
      <c r="N223" s="126"/>
      <c r="O223" s="126"/>
      <c r="P223" s="126"/>
      <c r="Q223" s="126"/>
      <c r="R223" s="126"/>
    </row>
    <row r="224" spans="1:18" ht="16.5" customHeight="1">
      <c r="A224" s="215" t="s">
        <v>632</v>
      </c>
      <c r="B224" s="212"/>
      <c r="C224" s="212"/>
      <c r="D224" s="212"/>
      <c r="E224" s="212"/>
      <c r="F224" s="212"/>
      <c r="G224" s="212"/>
      <c r="H224" s="212"/>
      <c r="I224" s="212"/>
      <c r="J224" s="212"/>
      <c r="K224" s="212"/>
      <c r="L224" s="212"/>
      <c r="M224" s="212"/>
      <c r="N224" s="212"/>
      <c r="O224" s="212"/>
      <c r="P224" s="212"/>
      <c r="Q224" s="212"/>
      <c r="R224" s="212"/>
    </row>
    <row r="225" spans="1:18" ht="3.75" customHeight="1">
      <c r="A225" s="118"/>
    </row>
    <row r="226" spans="1:18" ht="51.75" customHeight="1">
      <c r="A226" s="956" t="s">
        <v>633</v>
      </c>
      <c r="B226" s="956"/>
      <c r="C226" s="956"/>
      <c r="D226" s="957"/>
      <c r="E226" s="958"/>
      <c r="F226" s="959"/>
      <c r="G226" s="959"/>
      <c r="H226" s="959"/>
      <c r="I226" s="959"/>
      <c r="J226" s="959"/>
      <c r="K226" s="959"/>
      <c r="L226" s="959"/>
      <c r="M226" s="959"/>
      <c r="N226" s="959"/>
      <c r="O226" s="959"/>
      <c r="P226" s="959"/>
      <c r="Q226" s="959"/>
      <c r="R226" s="960"/>
    </row>
    <row r="227" spans="1:18" ht="30" customHeight="1">
      <c r="A227" s="1114" t="s">
        <v>634</v>
      </c>
      <c r="B227" s="1115"/>
      <c r="C227" s="1115"/>
      <c r="D227" s="1116"/>
      <c r="E227" s="1117" t="s">
        <v>635</v>
      </c>
      <c r="F227" s="1118"/>
      <c r="G227" s="1119"/>
      <c r="H227" s="1120"/>
      <c r="I227" s="371" t="s">
        <v>636</v>
      </c>
      <c r="J227" s="1121" t="s">
        <v>637</v>
      </c>
      <c r="K227" s="1121"/>
      <c r="L227" s="1121"/>
      <c r="M227" s="1121"/>
      <c r="N227" s="1121"/>
      <c r="O227" s="1121"/>
      <c r="P227" s="1121"/>
      <c r="Q227" s="1121"/>
      <c r="R227" s="1122"/>
    </row>
    <row r="228" spans="1:18" ht="51.75" customHeight="1">
      <c r="A228" s="961" t="s">
        <v>638</v>
      </c>
      <c r="B228" s="962"/>
      <c r="C228" s="962"/>
      <c r="D228" s="963"/>
      <c r="E228" s="958"/>
      <c r="F228" s="959"/>
      <c r="G228" s="959"/>
      <c r="H228" s="959"/>
      <c r="I228" s="959"/>
      <c r="J228" s="959"/>
      <c r="K228" s="959"/>
      <c r="L228" s="959"/>
      <c r="M228" s="959"/>
      <c r="N228" s="959"/>
      <c r="O228" s="959"/>
      <c r="P228" s="959"/>
      <c r="Q228" s="959"/>
      <c r="R228" s="960"/>
    </row>
    <row r="229" spans="1:18" ht="51.75" customHeight="1">
      <c r="A229" s="956" t="s">
        <v>639</v>
      </c>
      <c r="B229" s="956"/>
      <c r="C229" s="956"/>
      <c r="D229" s="957"/>
      <c r="E229" s="958"/>
      <c r="F229" s="959"/>
      <c r="G229" s="959"/>
      <c r="H229" s="959"/>
      <c r="I229" s="959"/>
      <c r="J229" s="959"/>
      <c r="K229" s="959"/>
      <c r="L229" s="959"/>
      <c r="M229" s="959"/>
      <c r="N229" s="959"/>
      <c r="O229" s="959"/>
      <c r="P229" s="959"/>
      <c r="Q229" s="959"/>
      <c r="R229" s="960"/>
    </row>
    <row r="230" spans="1:18" ht="51.75" customHeight="1">
      <c r="A230" s="956" t="s">
        <v>640</v>
      </c>
      <c r="B230" s="956"/>
      <c r="C230" s="956"/>
      <c r="D230" s="957"/>
      <c r="E230" s="1111"/>
      <c r="F230" s="1112"/>
      <c r="G230" s="1112"/>
      <c r="H230" s="1112"/>
      <c r="I230" s="1112"/>
      <c r="J230" s="1112"/>
      <c r="K230" s="1112"/>
      <c r="L230" s="1112"/>
      <c r="M230" s="1112"/>
      <c r="N230" s="1112"/>
      <c r="O230" s="1112"/>
      <c r="P230" s="1112"/>
      <c r="Q230" s="1112"/>
      <c r="R230" s="1113"/>
    </row>
    <row r="231" spans="1:18" ht="51.75" customHeight="1">
      <c r="A231" s="956" t="s">
        <v>641</v>
      </c>
      <c r="B231" s="956"/>
      <c r="C231" s="956"/>
      <c r="D231" s="957"/>
      <c r="E231" s="958"/>
      <c r="F231" s="959"/>
      <c r="G231" s="1108"/>
      <c r="H231" s="1108"/>
      <c r="I231" s="1108"/>
      <c r="J231" s="1108"/>
      <c r="K231" s="1108"/>
      <c r="L231" s="1108"/>
      <c r="M231" s="1108"/>
      <c r="N231" s="1108"/>
      <c r="O231" s="1108"/>
      <c r="P231" s="1108"/>
      <c r="Q231" s="1108"/>
      <c r="R231" s="1109"/>
    </row>
    <row r="232" spans="1:18" ht="15" customHeight="1">
      <c r="A232" s="137"/>
      <c r="B232" s="1110"/>
      <c r="C232" s="1110"/>
      <c r="D232" s="1110"/>
      <c r="E232" s="1110"/>
      <c r="F232" s="1110"/>
      <c r="G232" s="1110"/>
      <c r="H232" s="1110"/>
      <c r="I232" s="1110"/>
      <c r="J232" s="1110"/>
      <c r="K232" s="1110"/>
      <c r="L232" s="1110"/>
      <c r="M232" s="1110"/>
      <c r="N232" s="1110"/>
      <c r="O232" s="1110"/>
      <c r="P232" s="1110"/>
      <c r="Q232" s="1110"/>
      <c r="R232" s="1110"/>
    </row>
    <row r="233" spans="1:18" ht="21" customHeight="1">
      <c r="A233" s="215" t="s">
        <v>642</v>
      </c>
      <c r="B233" s="212"/>
      <c r="C233" s="212"/>
      <c r="D233" s="212"/>
      <c r="E233" s="112"/>
      <c r="F233" s="112"/>
      <c r="G233" s="125"/>
      <c r="H233" s="125"/>
      <c r="I233" s="125"/>
      <c r="J233" s="125"/>
      <c r="K233" s="125"/>
      <c r="L233" s="125"/>
      <c r="M233" s="125"/>
      <c r="N233" s="125"/>
      <c r="O233" s="125"/>
      <c r="P233" s="125"/>
      <c r="Q233" s="125"/>
      <c r="R233" s="125"/>
    </row>
    <row r="234" spans="1:18" ht="3.75" customHeight="1">
      <c r="A234" s="118"/>
    </row>
    <row r="235" spans="1:18" ht="18.75" customHeight="1">
      <c r="A235" s="1091" t="s">
        <v>643</v>
      </c>
      <c r="B235" s="1093" t="s">
        <v>644</v>
      </c>
      <c r="C235" s="1094"/>
      <c r="D235" s="1095"/>
      <c r="E235" s="1099" t="s">
        <v>645</v>
      </c>
      <c r="F235" s="1094"/>
      <c r="G235" s="1094"/>
      <c r="H235" s="1094"/>
      <c r="I235" s="1094"/>
      <c r="J235" s="1095"/>
      <c r="K235" s="1099" t="s">
        <v>646</v>
      </c>
      <c r="L235" s="1094"/>
      <c r="M235" s="1094"/>
      <c r="N235" s="1094"/>
      <c r="O235" s="1094"/>
      <c r="P235" s="1094"/>
      <c r="Q235" s="1094"/>
      <c r="R235" s="1101"/>
    </row>
    <row r="236" spans="1:18" ht="18.75" customHeight="1">
      <c r="A236" s="1092"/>
      <c r="B236" s="1096"/>
      <c r="C236" s="1097"/>
      <c r="D236" s="1098"/>
      <c r="E236" s="1100"/>
      <c r="F236" s="1097"/>
      <c r="G236" s="1097"/>
      <c r="H236" s="1097"/>
      <c r="I236" s="1097"/>
      <c r="J236" s="1098"/>
      <c r="K236" s="1100"/>
      <c r="L236" s="1097"/>
      <c r="M236" s="1097"/>
      <c r="N236" s="1097"/>
      <c r="O236" s="1097"/>
      <c r="P236" s="1097"/>
      <c r="Q236" s="1097"/>
      <c r="R236" s="1102"/>
    </row>
    <row r="237" spans="1:18" s="231" customFormat="1" ht="37.5" customHeight="1">
      <c r="A237" s="317">
        <v>1</v>
      </c>
      <c r="B237" s="1103"/>
      <c r="C237" s="1104"/>
      <c r="D237" s="1105"/>
      <c r="E237" s="1104"/>
      <c r="F237" s="1104"/>
      <c r="G237" s="1104"/>
      <c r="H237" s="1104"/>
      <c r="I237" s="1104"/>
      <c r="J237" s="1105"/>
      <c r="K237" s="1106"/>
      <c r="L237" s="1104"/>
      <c r="M237" s="1104"/>
      <c r="N237" s="1104"/>
      <c r="O237" s="1104"/>
      <c r="P237" s="1104"/>
      <c r="Q237" s="1104"/>
      <c r="R237" s="1107"/>
    </row>
    <row r="238" spans="1:18" s="231" customFormat="1" ht="37.5" customHeight="1">
      <c r="A238" s="318">
        <v>2</v>
      </c>
      <c r="B238" s="973"/>
      <c r="C238" s="974"/>
      <c r="D238" s="1076"/>
      <c r="E238" s="974"/>
      <c r="F238" s="974"/>
      <c r="G238" s="974"/>
      <c r="H238" s="974"/>
      <c r="I238" s="974"/>
      <c r="J238" s="1076"/>
      <c r="K238" s="1077"/>
      <c r="L238" s="974"/>
      <c r="M238" s="974"/>
      <c r="N238" s="974"/>
      <c r="O238" s="974"/>
      <c r="P238" s="974"/>
      <c r="Q238" s="974"/>
      <c r="R238" s="975"/>
    </row>
    <row r="239" spans="1:18" ht="18.75" customHeight="1">
      <c r="A239" s="1091" t="s">
        <v>647</v>
      </c>
      <c r="B239" s="1093" t="s">
        <v>644</v>
      </c>
      <c r="C239" s="1094"/>
      <c r="D239" s="1095"/>
      <c r="E239" s="1099" t="s">
        <v>645</v>
      </c>
      <c r="F239" s="1094"/>
      <c r="G239" s="1094"/>
      <c r="H239" s="1094"/>
      <c r="I239" s="1094"/>
      <c r="J239" s="1095"/>
      <c r="K239" s="1099" t="s">
        <v>648</v>
      </c>
      <c r="L239" s="1094"/>
      <c r="M239" s="1094"/>
      <c r="N239" s="1094"/>
      <c r="O239" s="1094"/>
      <c r="P239" s="1094"/>
      <c r="Q239" s="1094"/>
      <c r="R239" s="1101"/>
    </row>
    <row r="240" spans="1:18" ht="18.75" customHeight="1">
      <c r="A240" s="1092"/>
      <c r="B240" s="1096"/>
      <c r="C240" s="1097"/>
      <c r="D240" s="1098"/>
      <c r="E240" s="1100"/>
      <c r="F240" s="1097"/>
      <c r="G240" s="1097"/>
      <c r="H240" s="1097"/>
      <c r="I240" s="1097"/>
      <c r="J240" s="1098"/>
      <c r="K240" s="1100"/>
      <c r="L240" s="1097"/>
      <c r="M240" s="1097"/>
      <c r="N240" s="1097"/>
      <c r="O240" s="1097"/>
      <c r="P240" s="1097"/>
      <c r="Q240" s="1097"/>
      <c r="R240" s="1102"/>
    </row>
    <row r="241" spans="1:102" s="231" customFormat="1" ht="37.5" customHeight="1">
      <c r="A241" s="317">
        <v>11</v>
      </c>
      <c r="B241" s="1103"/>
      <c r="C241" s="1104"/>
      <c r="D241" s="1105"/>
      <c r="E241" s="1104"/>
      <c r="F241" s="1104"/>
      <c r="G241" s="1104"/>
      <c r="H241" s="1104"/>
      <c r="I241" s="1104"/>
      <c r="J241" s="1105"/>
      <c r="K241" s="1106"/>
      <c r="L241" s="1104"/>
      <c r="M241" s="1104"/>
      <c r="N241" s="1104"/>
      <c r="O241" s="1104"/>
      <c r="P241" s="1104"/>
      <c r="Q241" s="1104"/>
      <c r="R241" s="1107"/>
    </row>
    <row r="242" spans="1:102" s="231" customFormat="1" ht="37.5" customHeight="1">
      <c r="A242" s="317">
        <v>12</v>
      </c>
      <c r="B242" s="1086"/>
      <c r="C242" s="1087"/>
      <c r="D242" s="1088"/>
      <c r="E242" s="1087"/>
      <c r="F242" s="1087"/>
      <c r="G242" s="1087"/>
      <c r="H242" s="1087"/>
      <c r="I242" s="1087"/>
      <c r="J242" s="1088"/>
      <c r="K242" s="1089"/>
      <c r="L242" s="1087"/>
      <c r="M242" s="1087"/>
      <c r="N242" s="1087"/>
      <c r="O242" s="1087"/>
      <c r="P242" s="1087"/>
      <c r="Q242" s="1087"/>
      <c r="R242" s="1090"/>
    </row>
    <row r="243" spans="1:102" s="231" customFormat="1" ht="37.5" customHeight="1">
      <c r="A243" s="317">
        <v>13</v>
      </c>
      <c r="B243" s="1086"/>
      <c r="C243" s="1087"/>
      <c r="D243" s="1088"/>
      <c r="E243" s="1087"/>
      <c r="F243" s="1087"/>
      <c r="G243" s="1087"/>
      <c r="H243" s="1087"/>
      <c r="I243" s="1087"/>
      <c r="J243" s="1088"/>
      <c r="K243" s="1089"/>
      <c r="L243" s="1087"/>
      <c r="M243" s="1087"/>
      <c r="N243" s="1087"/>
      <c r="O243" s="1087"/>
      <c r="P243" s="1087"/>
      <c r="Q243" s="1087"/>
      <c r="R243" s="1090"/>
    </row>
    <row r="244" spans="1:102" s="231" customFormat="1" ht="37.5" customHeight="1">
      <c r="A244" s="317">
        <v>14</v>
      </c>
      <c r="B244" s="1086"/>
      <c r="C244" s="1087"/>
      <c r="D244" s="1088"/>
      <c r="E244" s="1087"/>
      <c r="F244" s="1087"/>
      <c r="G244" s="1087"/>
      <c r="H244" s="1087"/>
      <c r="I244" s="1087"/>
      <c r="J244" s="1088"/>
      <c r="K244" s="1089"/>
      <c r="L244" s="1087"/>
      <c r="M244" s="1087"/>
      <c r="N244" s="1087"/>
      <c r="O244" s="1087"/>
      <c r="P244" s="1087"/>
      <c r="Q244" s="1087"/>
      <c r="R244" s="1090"/>
    </row>
    <row r="245" spans="1:102" s="231" customFormat="1" ht="37.5" customHeight="1">
      <c r="A245" s="317">
        <v>15</v>
      </c>
      <c r="B245" s="1086"/>
      <c r="C245" s="1087"/>
      <c r="D245" s="1088"/>
      <c r="E245" s="1087"/>
      <c r="F245" s="1087"/>
      <c r="G245" s="1087"/>
      <c r="H245" s="1087"/>
      <c r="I245" s="1087"/>
      <c r="J245" s="1088"/>
      <c r="K245" s="1089"/>
      <c r="L245" s="1087"/>
      <c r="M245" s="1087"/>
      <c r="N245" s="1087"/>
      <c r="O245" s="1087"/>
      <c r="P245" s="1087"/>
      <c r="Q245" s="1087"/>
      <c r="R245" s="1090"/>
    </row>
    <row r="246" spans="1:102" s="231" customFormat="1" ht="37.5" customHeight="1">
      <c r="A246" s="317">
        <v>16</v>
      </c>
      <c r="B246" s="1086"/>
      <c r="C246" s="1087"/>
      <c r="D246" s="1088"/>
      <c r="E246" s="1087"/>
      <c r="F246" s="1087"/>
      <c r="G246" s="1087"/>
      <c r="H246" s="1087"/>
      <c r="I246" s="1087"/>
      <c r="J246" s="1088"/>
      <c r="K246" s="1089"/>
      <c r="L246" s="1087"/>
      <c r="M246" s="1087"/>
      <c r="N246" s="1087"/>
      <c r="O246" s="1087"/>
      <c r="P246" s="1087"/>
      <c r="Q246" s="1087"/>
      <c r="R246" s="1090"/>
    </row>
    <row r="247" spans="1:102" s="231" customFormat="1" ht="37.5" customHeight="1">
      <c r="A247" s="317">
        <v>17</v>
      </c>
      <c r="B247" s="1086"/>
      <c r="C247" s="1087"/>
      <c r="D247" s="1088"/>
      <c r="E247" s="1087"/>
      <c r="F247" s="1087"/>
      <c r="G247" s="1087"/>
      <c r="H247" s="1087"/>
      <c r="I247" s="1087"/>
      <c r="J247" s="1088"/>
      <c r="K247" s="1089"/>
      <c r="L247" s="1087"/>
      <c r="M247" s="1087"/>
      <c r="N247" s="1087"/>
      <c r="O247" s="1087"/>
      <c r="P247" s="1087"/>
      <c r="Q247" s="1087"/>
      <c r="R247" s="1090"/>
    </row>
    <row r="248" spans="1:102" s="231" customFormat="1" ht="37.5" customHeight="1">
      <c r="A248" s="317">
        <v>18</v>
      </c>
      <c r="B248" s="1086"/>
      <c r="C248" s="1087"/>
      <c r="D248" s="1088"/>
      <c r="E248" s="1087"/>
      <c r="F248" s="1087"/>
      <c r="G248" s="1087"/>
      <c r="H248" s="1087"/>
      <c r="I248" s="1087"/>
      <c r="J248" s="1088"/>
      <c r="K248" s="1089"/>
      <c r="L248" s="1087"/>
      <c r="M248" s="1087"/>
      <c r="N248" s="1087"/>
      <c r="O248" s="1087"/>
      <c r="P248" s="1087"/>
      <c r="Q248" s="1087"/>
      <c r="R248" s="1090"/>
    </row>
    <row r="249" spans="1:102" s="231" customFormat="1" ht="37.5" customHeight="1">
      <c r="A249" s="317">
        <v>19</v>
      </c>
      <c r="B249" s="1086"/>
      <c r="C249" s="1087"/>
      <c r="D249" s="1088"/>
      <c r="E249" s="1087"/>
      <c r="F249" s="1087"/>
      <c r="G249" s="1087"/>
      <c r="H249" s="1087"/>
      <c r="I249" s="1087"/>
      <c r="J249" s="1088"/>
      <c r="K249" s="1089"/>
      <c r="L249" s="1087"/>
      <c r="M249" s="1087"/>
      <c r="N249" s="1087"/>
      <c r="O249" s="1087"/>
      <c r="P249" s="1087"/>
      <c r="Q249" s="1087"/>
      <c r="R249" s="1090"/>
    </row>
    <row r="250" spans="1:102" s="231" customFormat="1" ht="37.5" customHeight="1">
      <c r="A250" s="318">
        <v>20</v>
      </c>
      <c r="B250" s="973"/>
      <c r="C250" s="974"/>
      <c r="D250" s="1076"/>
      <c r="E250" s="1077"/>
      <c r="F250" s="974"/>
      <c r="G250" s="974"/>
      <c r="H250" s="974"/>
      <c r="I250" s="974"/>
      <c r="J250" s="1076"/>
      <c r="K250" s="1077"/>
      <c r="L250" s="974"/>
      <c r="M250" s="974"/>
      <c r="N250" s="974"/>
      <c r="O250" s="974"/>
      <c r="P250" s="974"/>
      <c r="Q250" s="974"/>
      <c r="R250" s="975"/>
    </row>
    <row r="251" spans="1:102" ht="4.5" customHeight="1">
      <c r="A251" s="212"/>
      <c r="B251" s="212"/>
      <c r="C251" s="212"/>
      <c r="D251" s="212"/>
      <c r="E251" s="230"/>
      <c r="F251" s="230"/>
      <c r="G251" s="230"/>
      <c r="H251" s="230"/>
      <c r="I251" s="230"/>
      <c r="J251" s="230"/>
      <c r="K251" s="230"/>
      <c r="L251" s="230"/>
      <c r="M251" s="230"/>
      <c r="N251" s="230"/>
      <c r="O251" s="230"/>
      <c r="P251" s="230"/>
      <c r="Q251" s="230"/>
      <c r="R251" s="230"/>
    </row>
    <row r="252" spans="1:102" ht="33.75" customHeight="1">
      <c r="A252" s="138" t="s">
        <v>649</v>
      </c>
      <c r="B252" s="139"/>
      <c r="C252" s="139"/>
      <c r="D252" s="139"/>
      <c r="E252" s="139"/>
      <c r="F252" s="139"/>
      <c r="G252" s="139"/>
      <c r="H252" s="139"/>
      <c r="I252" s="139"/>
      <c r="J252" s="139"/>
      <c r="K252" s="139"/>
      <c r="L252" s="140"/>
      <c r="M252" s="140"/>
      <c r="N252" s="140"/>
      <c r="O252" s="140"/>
    </row>
    <row r="253" spans="1:102" ht="33.75" customHeight="1">
      <c r="A253" s="1075" t="s">
        <v>650</v>
      </c>
      <c r="B253" s="1075"/>
      <c r="C253" s="1075"/>
      <c r="D253" s="1075"/>
      <c r="E253" s="1075"/>
      <c r="F253" s="1075"/>
      <c r="G253" s="1075"/>
      <c r="H253" s="1075"/>
      <c r="I253" s="1075"/>
      <c r="J253" s="1075"/>
      <c r="K253" s="1075"/>
      <c r="L253" s="1075"/>
      <c r="M253" s="1075"/>
      <c r="N253" s="1075"/>
    </row>
    <row r="254" spans="1:102" ht="60" customHeight="1">
      <c r="A254" s="516" t="s">
        <v>651</v>
      </c>
      <c r="B254" s="570"/>
      <c r="C254" s="570"/>
      <c r="D254" s="570"/>
      <c r="E254" s="570"/>
      <c r="F254" s="570"/>
      <c r="G254" s="570"/>
      <c r="H254" s="570"/>
      <c r="I254" s="570"/>
      <c r="J254" s="570"/>
      <c r="K254" s="517"/>
      <c r="L254" s="592"/>
      <c r="M254" s="886"/>
      <c r="N254" s="887"/>
    </row>
    <row r="255" spans="1:102" ht="50.1" customHeight="1">
      <c r="A255" s="516" t="s">
        <v>652</v>
      </c>
      <c r="B255" s="570"/>
      <c r="C255" s="570"/>
      <c r="D255" s="570"/>
      <c r="E255" s="570"/>
      <c r="F255" s="570"/>
      <c r="G255" s="570"/>
      <c r="H255" s="570"/>
      <c r="I255" s="570"/>
      <c r="J255" s="570"/>
      <c r="K255" s="517"/>
      <c r="L255" s="592"/>
      <c r="M255" s="886"/>
      <c r="N255" s="887"/>
      <c r="S255" s="412"/>
      <c r="CP255" s="70" t="s">
        <v>653</v>
      </c>
      <c r="CX255" s="70" t="s">
        <v>654</v>
      </c>
    </row>
    <row r="256" spans="1:102" ht="50.1" customHeight="1">
      <c r="A256" s="516" t="s">
        <v>655</v>
      </c>
      <c r="B256" s="570"/>
      <c r="C256" s="570"/>
      <c r="D256" s="570"/>
      <c r="E256" s="570"/>
      <c r="F256" s="570"/>
      <c r="G256" s="570"/>
      <c r="H256" s="570"/>
      <c r="I256" s="570"/>
      <c r="J256" s="570"/>
      <c r="K256" s="517"/>
      <c r="L256" s="592"/>
      <c r="M256" s="886"/>
      <c r="N256" s="887"/>
      <c r="CP256" s="70" t="s">
        <v>653</v>
      </c>
      <c r="CX256" s="70" t="s">
        <v>654</v>
      </c>
    </row>
    <row r="257" spans="1:102" ht="50.1" customHeight="1">
      <c r="A257" s="516" t="s">
        <v>656</v>
      </c>
      <c r="B257" s="570"/>
      <c r="C257" s="570"/>
      <c r="D257" s="570"/>
      <c r="E257" s="570"/>
      <c r="F257" s="570"/>
      <c r="G257" s="570"/>
      <c r="H257" s="570"/>
      <c r="I257" s="570"/>
      <c r="J257" s="570"/>
      <c r="K257" s="517"/>
      <c r="L257" s="592"/>
      <c r="M257" s="886"/>
      <c r="N257" s="887"/>
      <c r="CP257" s="70" t="s">
        <v>653</v>
      </c>
      <c r="CX257" s="70" t="s">
        <v>654</v>
      </c>
    </row>
    <row r="258" spans="1:102" ht="50.1" customHeight="1">
      <c r="A258" s="516" t="s">
        <v>996</v>
      </c>
      <c r="B258" s="570"/>
      <c r="C258" s="570"/>
      <c r="D258" s="570"/>
      <c r="E258" s="570"/>
      <c r="F258" s="570"/>
      <c r="G258" s="570"/>
      <c r="H258" s="570"/>
      <c r="I258" s="570"/>
      <c r="J258" s="570"/>
      <c r="K258" s="517"/>
      <c r="L258" s="592"/>
      <c r="M258" s="886"/>
      <c r="N258" s="887"/>
    </row>
    <row r="259" spans="1:102" s="3" customFormat="1" ht="50.1" customHeight="1">
      <c r="A259" s="516" t="s">
        <v>997</v>
      </c>
      <c r="B259" s="570"/>
      <c r="C259" s="570"/>
      <c r="D259" s="570"/>
      <c r="E259" s="570"/>
      <c r="F259" s="570"/>
      <c r="G259" s="570"/>
      <c r="H259" s="570"/>
      <c r="I259" s="570"/>
      <c r="J259" s="570"/>
      <c r="K259" s="517"/>
      <c r="L259" s="1080"/>
      <c r="M259" s="1081"/>
      <c r="N259" s="1082"/>
      <c r="O259" s="28"/>
      <c r="P259" s="28"/>
      <c r="Q259" s="28"/>
      <c r="CP259" s="3" t="s">
        <v>653</v>
      </c>
      <c r="CX259" s="3" t="s">
        <v>654</v>
      </c>
    </row>
    <row r="260" spans="1:102" s="3" customFormat="1">
      <c r="A260" s="1075" t="s">
        <v>658</v>
      </c>
      <c r="B260" s="1075"/>
      <c r="C260" s="1075"/>
      <c r="D260" s="1075"/>
      <c r="E260" s="1075"/>
      <c r="L260" s="28"/>
      <c r="M260" s="28"/>
      <c r="N260" s="28"/>
      <c r="O260" s="28"/>
      <c r="P260" s="28"/>
      <c r="Q260" s="28"/>
    </row>
    <row r="261" spans="1:102" s="3" customFormat="1">
      <c r="A261" s="1075"/>
      <c r="B261" s="1075"/>
      <c r="C261" s="1075"/>
      <c r="D261" s="1075"/>
      <c r="E261" s="1075"/>
      <c r="L261" s="28"/>
      <c r="M261" s="28"/>
      <c r="N261" s="28"/>
      <c r="O261" s="28"/>
      <c r="P261" s="28"/>
      <c r="Q261" s="28"/>
    </row>
    <row r="262" spans="1:102" s="3" customFormat="1">
      <c r="A262" s="3" t="s">
        <v>659</v>
      </c>
      <c r="L262" s="28"/>
      <c r="M262" s="28"/>
      <c r="N262" s="28"/>
      <c r="O262" s="28"/>
      <c r="P262" s="28"/>
      <c r="Q262" s="28"/>
    </row>
    <row r="263" spans="1:102" s="3" customFormat="1">
      <c r="A263" s="3" t="s">
        <v>660</v>
      </c>
      <c r="L263" s="28"/>
      <c r="M263" s="28"/>
      <c r="N263" s="28"/>
      <c r="O263" s="28"/>
      <c r="P263" s="28"/>
      <c r="Q263" s="28"/>
    </row>
    <row r="264" spans="1:102" s="3" customFormat="1">
      <c r="L264" s="28"/>
      <c r="M264" s="28"/>
      <c r="N264" s="28"/>
      <c r="O264" s="28"/>
      <c r="P264" s="28"/>
      <c r="Q264" s="28"/>
    </row>
    <row r="265" spans="1:102" s="3" customFormat="1" ht="11.25" customHeight="1">
      <c r="A265" s="1083" t="s">
        <v>661</v>
      </c>
      <c r="B265" s="1084"/>
      <c r="C265" s="1084"/>
      <c r="D265" s="1084"/>
      <c r="E265" s="1085"/>
      <c r="L265" s="28"/>
      <c r="M265" s="28"/>
      <c r="N265" s="28"/>
      <c r="O265" s="28"/>
      <c r="P265" s="28"/>
      <c r="Q265" s="28"/>
    </row>
    <row r="266" spans="1:102" s="3" customFormat="1">
      <c r="A266" s="984"/>
      <c r="B266" s="985"/>
      <c r="C266" s="985"/>
      <c r="D266" s="985"/>
      <c r="E266" s="986"/>
      <c r="L266" s="28"/>
      <c r="M266" s="28"/>
      <c r="N266" s="28"/>
      <c r="O266" s="28"/>
      <c r="P266" s="28"/>
      <c r="Q266" s="28"/>
    </row>
    <row r="267" spans="1:102" s="3" customFormat="1" ht="12" customHeight="1">
      <c r="A267" s="987"/>
      <c r="B267" s="988"/>
      <c r="C267" s="988"/>
      <c r="D267" s="988"/>
      <c r="E267" s="989"/>
      <c r="L267" s="28"/>
      <c r="M267" s="545" t="s">
        <v>662</v>
      </c>
      <c r="N267" s="954"/>
      <c r="O267" s="954"/>
      <c r="P267" s="954"/>
      <c r="Q267" s="954"/>
      <c r="R267" s="954"/>
      <c r="S267" s="954"/>
      <c r="T267" s="954"/>
      <c r="U267" s="954"/>
      <c r="V267" s="954"/>
      <c r="W267" s="954"/>
      <c r="X267" s="954"/>
      <c r="Y267" s="954"/>
    </row>
    <row r="268" spans="1:102" s="3" customFormat="1" ht="12" customHeight="1">
      <c r="A268" s="328"/>
      <c r="L268" s="28"/>
      <c r="M268" s="954"/>
      <c r="N268" s="954"/>
      <c r="O268" s="954"/>
      <c r="P268" s="954"/>
      <c r="Q268" s="954"/>
      <c r="R268" s="954"/>
      <c r="S268" s="954"/>
      <c r="T268" s="954"/>
      <c r="U268" s="954"/>
      <c r="V268" s="954"/>
      <c r="W268" s="954"/>
      <c r="X268" s="954"/>
      <c r="Y268" s="954"/>
    </row>
    <row r="269" spans="1:102" s="3" customFormat="1" ht="12" customHeight="1">
      <c r="A269" s="983" t="s">
        <v>663</v>
      </c>
      <c r="B269" s="983"/>
      <c r="C269" s="983"/>
      <c r="D269" s="983"/>
      <c r="E269" s="983"/>
      <c r="F269" s="983"/>
      <c r="G269" s="984"/>
      <c r="H269" s="985"/>
      <c r="I269" s="986"/>
      <c r="J269" s="990" t="s">
        <v>664</v>
      </c>
      <c r="L269" s="28"/>
      <c r="M269" s="954"/>
      <c r="N269" s="954"/>
      <c r="O269" s="954"/>
      <c r="P269" s="954"/>
      <c r="Q269" s="954"/>
      <c r="R269" s="954"/>
      <c r="S269" s="954"/>
      <c r="T269" s="954"/>
      <c r="U269" s="954"/>
      <c r="V269" s="954"/>
      <c r="W269" s="954"/>
      <c r="X269" s="954"/>
      <c r="Y269" s="954"/>
    </row>
    <row r="270" spans="1:102" s="3" customFormat="1" ht="12" customHeight="1">
      <c r="A270" s="983"/>
      <c r="B270" s="983"/>
      <c r="C270" s="983"/>
      <c r="D270" s="983"/>
      <c r="E270" s="983"/>
      <c r="F270" s="983"/>
      <c r="G270" s="987"/>
      <c r="H270" s="988"/>
      <c r="I270" s="989"/>
      <c r="J270" s="991"/>
      <c r="L270" s="28"/>
      <c r="M270" s="954"/>
      <c r="N270" s="954"/>
      <c r="O270" s="954"/>
      <c r="P270" s="954"/>
      <c r="Q270" s="954"/>
      <c r="R270" s="954"/>
      <c r="S270" s="954"/>
      <c r="T270" s="954"/>
      <c r="U270" s="954"/>
      <c r="V270" s="954"/>
      <c r="W270" s="954"/>
      <c r="X270" s="954"/>
      <c r="Y270" s="954"/>
    </row>
    <row r="271" spans="1:102" s="3" customFormat="1" ht="12" customHeight="1">
      <c r="A271" s="992" t="s">
        <v>665</v>
      </c>
      <c r="B271" s="992"/>
      <c r="C271" s="992"/>
      <c r="D271" s="992"/>
      <c r="E271" s="992"/>
      <c r="F271" s="992"/>
      <c r="G271" s="984"/>
      <c r="H271" s="985"/>
      <c r="I271" s="986"/>
      <c r="J271" s="990" t="s">
        <v>664</v>
      </c>
      <c r="L271" s="28"/>
      <c r="M271" s="954"/>
      <c r="N271" s="954"/>
      <c r="O271" s="954"/>
      <c r="P271" s="954"/>
      <c r="Q271" s="954"/>
      <c r="R271" s="954"/>
      <c r="S271" s="954"/>
      <c r="T271" s="954"/>
      <c r="U271" s="954"/>
      <c r="V271" s="954"/>
      <c r="W271" s="954"/>
      <c r="X271" s="954"/>
      <c r="Y271" s="954"/>
    </row>
    <row r="272" spans="1:102" s="3" customFormat="1" ht="12" customHeight="1">
      <c r="A272" s="992"/>
      <c r="B272" s="992"/>
      <c r="C272" s="992"/>
      <c r="D272" s="992"/>
      <c r="E272" s="992"/>
      <c r="F272" s="992"/>
      <c r="G272" s="987"/>
      <c r="H272" s="988"/>
      <c r="I272" s="989"/>
      <c r="J272" s="991"/>
      <c r="L272" s="28"/>
      <c r="M272" s="954"/>
      <c r="N272" s="954"/>
      <c r="O272" s="954"/>
      <c r="P272" s="954"/>
      <c r="Q272" s="954"/>
      <c r="R272" s="954"/>
      <c r="S272" s="954"/>
      <c r="T272" s="954"/>
      <c r="U272" s="954"/>
      <c r="V272" s="954"/>
      <c r="W272" s="954"/>
      <c r="X272" s="954"/>
      <c r="Y272" s="954"/>
    </row>
    <row r="273" spans="1:25" s="3" customFormat="1" ht="12" customHeight="1">
      <c r="A273" s="992" t="s">
        <v>666</v>
      </c>
      <c r="B273" s="992"/>
      <c r="C273" s="992"/>
      <c r="D273" s="992"/>
      <c r="E273" s="992"/>
      <c r="F273" s="992"/>
      <c r="G273" s="984"/>
      <c r="H273" s="985"/>
      <c r="I273" s="986"/>
      <c r="J273" s="990" t="s">
        <v>664</v>
      </c>
      <c r="L273" s="28"/>
      <c r="M273" s="954"/>
      <c r="N273" s="954"/>
      <c r="O273" s="954"/>
      <c r="P273" s="954"/>
      <c r="Q273" s="954"/>
      <c r="R273" s="954"/>
      <c r="S273" s="954"/>
      <c r="T273" s="954"/>
      <c r="U273" s="954"/>
      <c r="V273" s="954"/>
      <c r="W273" s="954"/>
      <c r="X273" s="954"/>
      <c r="Y273" s="954"/>
    </row>
    <row r="274" spans="1:25" s="3" customFormat="1" ht="12" customHeight="1">
      <c r="A274" s="992"/>
      <c r="B274" s="992"/>
      <c r="C274" s="992"/>
      <c r="D274" s="992"/>
      <c r="E274" s="992"/>
      <c r="F274" s="992"/>
      <c r="G274" s="987"/>
      <c r="H274" s="988"/>
      <c r="I274" s="989"/>
      <c r="J274" s="991"/>
      <c r="L274" s="28"/>
      <c r="M274" s="954"/>
      <c r="N274" s="954"/>
      <c r="O274" s="954"/>
      <c r="P274" s="954"/>
      <c r="Q274" s="954"/>
      <c r="R274" s="954"/>
      <c r="S274" s="954"/>
      <c r="T274" s="954"/>
      <c r="U274" s="954"/>
      <c r="V274" s="954"/>
      <c r="W274" s="954"/>
      <c r="X274" s="954"/>
      <c r="Y274" s="954"/>
    </row>
    <row r="275" spans="1:25" s="3" customFormat="1" ht="12" customHeight="1">
      <c r="A275" s="983" t="s">
        <v>667</v>
      </c>
      <c r="B275" s="983"/>
      <c r="C275" s="983"/>
      <c r="D275" s="983"/>
      <c r="E275" s="983"/>
      <c r="F275" s="983"/>
      <c r="G275" s="984"/>
      <c r="H275" s="985"/>
      <c r="I275" s="986"/>
      <c r="J275" s="990" t="s">
        <v>664</v>
      </c>
      <c r="L275" s="28"/>
      <c r="M275" s="954"/>
      <c r="N275" s="954"/>
      <c r="O275" s="954"/>
      <c r="P275" s="954"/>
      <c r="Q275" s="954"/>
      <c r="R275" s="954"/>
      <c r="S275" s="954"/>
      <c r="T275" s="954"/>
      <c r="U275" s="954"/>
      <c r="V275" s="954"/>
      <c r="W275" s="954"/>
      <c r="X275" s="954"/>
      <c r="Y275" s="954"/>
    </row>
    <row r="276" spans="1:25" s="3" customFormat="1" ht="12" customHeight="1">
      <c r="A276" s="983"/>
      <c r="B276" s="983"/>
      <c r="C276" s="983"/>
      <c r="D276" s="983"/>
      <c r="E276" s="983"/>
      <c r="F276" s="983"/>
      <c r="G276" s="987"/>
      <c r="H276" s="988"/>
      <c r="I276" s="989"/>
      <c r="J276" s="991"/>
      <c r="L276" s="28"/>
      <c r="M276" s="954"/>
      <c r="N276" s="954"/>
      <c r="O276" s="954"/>
      <c r="P276" s="954"/>
      <c r="Q276" s="954"/>
      <c r="R276" s="954"/>
      <c r="S276" s="954"/>
      <c r="T276" s="954"/>
      <c r="U276" s="954"/>
      <c r="V276" s="954"/>
      <c r="W276" s="954"/>
      <c r="X276" s="954"/>
      <c r="Y276" s="954"/>
    </row>
    <row r="277" spans="1:25" s="3" customFormat="1" ht="12" customHeight="1">
      <c r="A277" s="983" t="s">
        <v>668</v>
      </c>
      <c r="B277" s="983"/>
      <c r="C277" s="983"/>
      <c r="D277" s="983"/>
      <c r="E277" s="983"/>
      <c r="F277" s="983"/>
      <c r="G277" s="984"/>
      <c r="H277" s="985"/>
      <c r="I277" s="986"/>
      <c r="J277" s="990" t="s">
        <v>664</v>
      </c>
      <c r="K277" s="329"/>
      <c r="L277" s="329"/>
      <c r="M277" s="954"/>
      <c r="N277" s="954"/>
      <c r="O277" s="954"/>
      <c r="P277" s="954"/>
      <c r="Q277" s="954"/>
      <c r="R277" s="954"/>
      <c r="S277" s="954"/>
      <c r="T277" s="954"/>
      <c r="U277" s="954"/>
      <c r="V277" s="954"/>
      <c r="W277" s="954"/>
      <c r="X277" s="954"/>
      <c r="Y277" s="954"/>
    </row>
    <row r="278" spans="1:25" s="3" customFormat="1" ht="12" customHeight="1">
      <c r="A278" s="983"/>
      <c r="B278" s="983"/>
      <c r="C278" s="983"/>
      <c r="D278" s="983"/>
      <c r="E278" s="983"/>
      <c r="F278" s="983"/>
      <c r="G278" s="987"/>
      <c r="H278" s="988"/>
      <c r="I278" s="989"/>
      <c r="J278" s="991"/>
      <c r="K278" s="1078" t="s">
        <v>669</v>
      </c>
      <c r="L278" s="1079"/>
      <c r="M278" s="1079"/>
      <c r="N278" s="1079"/>
      <c r="O278" s="1079"/>
      <c r="P278" s="1079"/>
      <c r="Q278" s="306"/>
      <c r="R278" s="306"/>
      <c r="S278" s="306"/>
      <c r="T278" s="306"/>
      <c r="U278" s="306"/>
      <c r="V278" s="306"/>
      <c r="W278" s="306"/>
      <c r="X278" s="306"/>
    </row>
    <row r="279" spans="1:25" s="3" customFormat="1" ht="12" customHeight="1">
      <c r="A279" s="983" t="s">
        <v>670</v>
      </c>
      <c r="B279" s="983"/>
      <c r="C279" s="983"/>
      <c r="D279" s="983"/>
      <c r="E279" s="983"/>
      <c r="F279" s="983"/>
      <c r="G279" s="984"/>
      <c r="H279" s="985"/>
      <c r="I279" s="986"/>
      <c r="J279" s="990" t="s">
        <v>664</v>
      </c>
      <c r="K279" s="1078"/>
      <c r="L279" s="1079"/>
      <c r="M279" s="1079"/>
      <c r="N279" s="1079"/>
      <c r="O279" s="1079"/>
      <c r="P279" s="1079"/>
      <c r="Q279" s="28"/>
    </row>
    <row r="280" spans="1:25" s="3" customFormat="1" ht="12" customHeight="1">
      <c r="A280" s="983"/>
      <c r="B280" s="983"/>
      <c r="C280" s="983"/>
      <c r="D280" s="983"/>
      <c r="E280" s="983"/>
      <c r="F280" s="983"/>
      <c r="G280" s="987"/>
      <c r="H280" s="988"/>
      <c r="I280" s="989"/>
      <c r="J280" s="991"/>
      <c r="K280" s="329"/>
      <c r="L280" s="329"/>
      <c r="M280" s="329"/>
      <c r="N280" s="329"/>
      <c r="O280" s="329"/>
      <c r="P280" s="28"/>
      <c r="Q280" s="28"/>
    </row>
    <row r="281" spans="1:25" s="3" customFormat="1">
      <c r="A281" s="983" t="s">
        <v>671</v>
      </c>
      <c r="B281" s="983"/>
      <c r="C281" s="983"/>
      <c r="D281" s="983"/>
      <c r="E281" s="983"/>
      <c r="F281" s="983"/>
      <c r="G281" s="984"/>
      <c r="H281" s="985"/>
      <c r="I281" s="986"/>
      <c r="J281" s="990" t="s">
        <v>664</v>
      </c>
      <c r="L281" s="28"/>
      <c r="M281" s="28"/>
      <c r="N281" s="28"/>
      <c r="O281" s="28"/>
      <c r="P281" s="28"/>
      <c r="Q281" s="28"/>
    </row>
    <row r="282" spans="1:25" s="3" customFormat="1">
      <c r="A282" s="983"/>
      <c r="B282" s="983"/>
      <c r="C282" s="983"/>
      <c r="D282" s="983"/>
      <c r="E282" s="983"/>
      <c r="F282" s="983"/>
      <c r="G282" s="987"/>
      <c r="H282" s="988"/>
      <c r="I282" s="989"/>
      <c r="J282" s="991"/>
      <c r="L282" s="28"/>
      <c r="M282" s="28"/>
      <c r="N282" s="28"/>
      <c r="O282" s="28"/>
      <c r="P282" s="28"/>
      <c r="Q282" s="28"/>
    </row>
    <row r="283" spans="1:25">
      <c r="A283" s="1037" t="s">
        <v>966</v>
      </c>
      <c r="B283" s="1037"/>
      <c r="C283" s="1037"/>
      <c r="D283" s="1037"/>
      <c r="E283" s="1037"/>
      <c r="F283" s="1037"/>
      <c r="G283" s="1061" t="str">
        <f>IF(G277="","自動で入力されます",(G275+G277)/G271*100)</f>
        <v>自動で入力されます</v>
      </c>
      <c r="H283" s="1062"/>
      <c r="I283" s="1063"/>
      <c r="J283" s="1067" t="s">
        <v>672</v>
      </c>
    </row>
    <row r="284" spans="1:25">
      <c r="A284" s="1037"/>
      <c r="B284" s="1037"/>
      <c r="C284" s="1037"/>
      <c r="D284" s="1037"/>
      <c r="E284" s="1037"/>
      <c r="F284" s="1037"/>
      <c r="G284" s="1064"/>
      <c r="H284" s="1065"/>
      <c r="I284" s="1066"/>
      <c r="J284" s="1068"/>
    </row>
    <row r="285" spans="1:25">
      <c r="A285" s="1037" t="s">
        <v>967</v>
      </c>
      <c r="B285" s="1037"/>
      <c r="C285" s="1037"/>
      <c r="D285" s="1037"/>
      <c r="E285" s="1037"/>
      <c r="F285" s="1037"/>
      <c r="G285" s="1069" t="str">
        <f>IF(G273="","自動で入力されます",(G279+G281)/G273*100)</f>
        <v>自動で入力されます</v>
      </c>
      <c r="H285" s="1070"/>
      <c r="I285" s="1071"/>
      <c r="J285" s="1067" t="s">
        <v>672</v>
      </c>
    </row>
    <row r="286" spans="1:25">
      <c r="A286" s="1037"/>
      <c r="B286" s="1037"/>
      <c r="C286" s="1037"/>
      <c r="D286" s="1037"/>
      <c r="E286" s="1037"/>
      <c r="F286" s="1037"/>
      <c r="G286" s="1072"/>
      <c r="H286" s="1073"/>
      <c r="I286" s="1074"/>
      <c r="J286" s="1068"/>
    </row>
    <row r="287" spans="1:25">
      <c r="A287" s="150"/>
    </row>
    <row r="288" spans="1:25">
      <c r="A288" s="150"/>
    </row>
    <row r="289" spans="1:19">
      <c r="A289" s="955" t="s">
        <v>673</v>
      </c>
      <c r="B289" s="955"/>
      <c r="C289" s="955"/>
      <c r="D289" s="955"/>
      <c r="E289" s="955"/>
      <c r="F289" s="955"/>
      <c r="G289" s="955"/>
    </row>
    <row r="290" spans="1:19">
      <c r="A290" s="955"/>
      <c r="B290" s="955"/>
      <c r="C290" s="955"/>
      <c r="D290" s="955"/>
      <c r="E290" s="955"/>
      <c r="F290" s="955"/>
      <c r="G290" s="955"/>
    </row>
    <row r="291" spans="1:19" ht="12" customHeight="1">
      <c r="A291" s="1014" t="s">
        <v>674</v>
      </c>
      <c r="B291" s="1014"/>
      <c r="C291" s="1014"/>
      <c r="D291" s="1014"/>
    </row>
    <row r="292" spans="1:19" ht="12" customHeight="1">
      <c r="A292" s="1014"/>
      <c r="B292" s="1014"/>
      <c r="C292" s="1014"/>
      <c r="D292" s="1014"/>
    </row>
    <row r="293" spans="1:19" ht="20.100000000000001" customHeight="1">
      <c r="A293" s="1037" t="s">
        <v>675</v>
      </c>
      <c r="B293" s="1037"/>
      <c r="C293" s="1037"/>
      <c r="D293" s="1037"/>
      <c r="E293" s="1005"/>
      <c r="F293" s="999"/>
      <c r="G293" s="999"/>
      <c r="H293" s="999"/>
      <c r="I293" s="999"/>
      <c r="J293" s="999"/>
      <c r="K293" s="999"/>
      <c r="L293" s="999"/>
      <c r="M293" s="999"/>
      <c r="N293" s="999"/>
      <c r="O293" s="999"/>
      <c r="P293" s="999"/>
      <c r="Q293" s="999"/>
      <c r="R293" s="999"/>
      <c r="S293" s="1000"/>
    </row>
    <row r="294" spans="1:19" ht="20.100000000000001" customHeight="1">
      <c r="A294" s="1037"/>
      <c r="B294" s="1037"/>
      <c r="C294" s="1037"/>
      <c r="D294" s="1037"/>
      <c r="E294" s="1007"/>
      <c r="F294" s="1003"/>
      <c r="G294" s="1003"/>
      <c r="H294" s="1003"/>
      <c r="I294" s="1003"/>
      <c r="J294" s="1003"/>
      <c r="K294" s="1003"/>
      <c r="L294" s="1003"/>
      <c r="M294" s="1003"/>
      <c r="N294" s="1003"/>
      <c r="O294" s="1003"/>
      <c r="P294" s="1003"/>
      <c r="Q294" s="1003"/>
      <c r="R294" s="1003"/>
      <c r="S294" s="1004"/>
    </row>
    <row r="295" spans="1:19" ht="20.100000000000001" customHeight="1">
      <c r="A295" s="1037" t="s">
        <v>676</v>
      </c>
      <c r="B295" s="1037"/>
      <c r="C295" s="1037"/>
      <c r="D295" s="1038"/>
      <c r="E295" s="1005"/>
      <c r="F295" s="999"/>
      <c r="G295" s="999"/>
      <c r="H295" s="999"/>
      <c r="I295" s="999"/>
      <c r="J295" s="999"/>
      <c r="K295" s="999"/>
      <c r="L295" s="999"/>
      <c r="M295" s="999"/>
      <c r="N295" s="999"/>
      <c r="O295" s="999"/>
      <c r="P295" s="999"/>
      <c r="Q295" s="999"/>
      <c r="R295" s="999"/>
      <c r="S295" s="1000"/>
    </row>
    <row r="296" spans="1:19" ht="20.100000000000001" customHeight="1">
      <c r="A296" s="1037"/>
      <c r="B296" s="1037"/>
      <c r="C296" s="1037"/>
      <c r="D296" s="1038"/>
      <c r="E296" s="1007"/>
      <c r="F296" s="1003"/>
      <c r="G296" s="1003"/>
      <c r="H296" s="1003"/>
      <c r="I296" s="1003"/>
      <c r="J296" s="1003"/>
      <c r="K296" s="1003"/>
      <c r="L296" s="1003"/>
      <c r="M296" s="1003"/>
      <c r="N296" s="1003"/>
      <c r="O296" s="1003"/>
      <c r="P296" s="1003"/>
      <c r="Q296" s="1003"/>
      <c r="R296" s="1003"/>
      <c r="S296" s="1004"/>
    </row>
    <row r="297" spans="1:19" ht="20.100000000000001" customHeight="1">
      <c r="A297" s="888" t="s">
        <v>677</v>
      </c>
      <c r="B297" s="888"/>
      <c r="C297" s="888"/>
      <c r="D297" s="1041"/>
      <c r="E297" s="1005"/>
      <c r="F297" s="999"/>
      <c r="G297" s="999"/>
      <c r="H297" s="999"/>
      <c r="I297" s="999"/>
      <c r="J297" s="999"/>
      <c r="K297" s="999"/>
      <c r="L297" s="999"/>
      <c r="M297" s="999"/>
      <c r="N297" s="999"/>
      <c r="O297" s="999"/>
      <c r="P297" s="999"/>
      <c r="Q297" s="999"/>
      <c r="R297" s="999"/>
      <c r="S297" s="1000"/>
    </row>
    <row r="298" spans="1:19" ht="20.100000000000001" customHeight="1">
      <c r="A298" s="888"/>
      <c r="B298" s="888"/>
      <c r="C298" s="888"/>
      <c r="D298" s="1041"/>
      <c r="E298" s="1007"/>
      <c r="F298" s="1003"/>
      <c r="G298" s="1003"/>
      <c r="H298" s="1003"/>
      <c r="I298" s="1003"/>
      <c r="J298" s="1003"/>
      <c r="K298" s="1003"/>
      <c r="L298" s="1003"/>
      <c r="M298" s="1003"/>
      <c r="N298" s="1003"/>
      <c r="O298" s="1003"/>
      <c r="P298" s="1003"/>
      <c r="Q298" s="1003"/>
      <c r="R298" s="1003"/>
      <c r="S298" s="1004"/>
    </row>
    <row r="299" spans="1:19" ht="20.100000000000001" customHeight="1">
      <c r="A299" s="888" t="s">
        <v>678</v>
      </c>
      <c r="B299" s="888"/>
      <c r="C299" s="888"/>
      <c r="D299" s="1041"/>
      <c r="E299" s="1005"/>
      <c r="F299" s="999"/>
      <c r="G299" s="999"/>
      <c r="H299" s="999"/>
      <c r="I299" s="999"/>
      <c r="J299" s="999"/>
      <c r="K299" s="999"/>
      <c r="L299" s="999"/>
      <c r="M299" s="999"/>
      <c r="N299" s="999"/>
      <c r="O299" s="999"/>
      <c r="P299" s="999"/>
      <c r="Q299" s="999"/>
      <c r="R299" s="999"/>
      <c r="S299" s="1000"/>
    </row>
    <row r="300" spans="1:19" ht="20.100000000000001" customHeight="1">
      <c r="A300" s="888"/>
      <c r="B300" s="888"/>
      <c r="C300" s="888"/>
      <c r="D300" s="1041"/>
      <c r="E300" s="1007"/>
      <c r="F300" s="1003"/>
      <c r="G300" s="1003"/>
      <c r="H300" s="1003"/>
      <c r="I300" s="1003"/>
      <c r="J300" s="1003"/>
      <c r="K300" s="1003"/>
      <c r="L300" s="1003"/>
      <c r="M300" s="1003"/>
      <c r="N300" s="1003"/>
      <c r="O300" s="1003"/>
      <c r="P300" s="1003"/>
      <c r="Q300" s="1003"/>
      <c r="R300" s="1003"/>
      <c r="S300" s="1004"/>
    </row>
    <row r="301" spans="1:19" ht="20.100000000000001" customHeight="1">
      <c r="A301" s="888" t="s">
        <v>679</v>
      </c>
      <c r="B301" s="888"/>
      <c r="C301" s="888"/>
      <c r="D301" s="1041"/>
      <c r="E301" s="1005"/>
      <c r="F301" s="999"/>
      <c r="G301" s="999"/>
      <c r="H301" s="999"/>
      <c r="I301" s="999"/>
      <c r="J301" s="999"/>
      <c r="K301" s="999"/>
      <c r="L301" s="999"/>
      <c r="M301" s="999"/>
      <c r="N301" s="999"/>
      <c r="O301" s="999"/>
      <c r="P301" s="999"/>
      <c r="Q301" s="999"/>
      <c r="R301" s="999"/>
      <c r="S301" s="1000"/>
    </row>
    <row r="302" spans="1:19" ht="20.100000000000001" customHeight="1">
      <c r="A302" s="888"/>
      <c r="B302" s="888"/>
      <c r="C302" s="888"/>
      <c r="D302" s="1041"/>
      <c r="E302" s="1007"/>
      <c r="F302" s="1003"/>
      <c r="G302" s="1003"/>
      <c r="H302" s="1003"/>
      <c r="I302" s="1003"/>
      <c r="J302" s="1003"/>
      <c r="K302" s="1003"/>
      <c r="L302" s="1003"/>
      <c r="M302" s="1003"/>
      <c r="N302" s="1003"/>
      <c r="O302" s="1003"/>
      <c r="P302" s="1003"/>
      <c r="Q302" s="1003"/>
      <c r="R302" s="1003"/>
      <c r="S302" s="1004"/>
    </row>
    <row r="303" spans="1:19" ht="20.100000000000001" customHeight="1">
      <c r="A303" s="888" t="s">
        <v>680</v>
      </c>
      <c r="B303" s="888"/>
      <c r="C303" s="888"/>
      <c r="D303" s="1041"/>
      <c r="E303" s="1005"/>
      <c r="F303" s="999"/>
      <c r="G303" s="999"/>
      <c r="H303" s="999"/>
      <c r="I303" s="999"/>
      <c r="J303" s="999"/>
      <c r="K303" s="999"/>
      <c r="L303" s="999"/>
      <c r="M303" s="999"/>
      <c r="N303" s="999"/>
      <c r="O303" s="999"/>
      <c r="P303" s="999"/>
      <c r="Q303" s="999"/>
      <c r="R303" s="999"/>
      <c r="S303" s="1000"/>
    </row>
    <row r="304" spans="1:19" ht="20.100000000000001" customHeight="1">
      <c r="A304" s="888"/>
      <c r="B304" s="888"/>
      <c r="C304" s="888"/>
      <c r="D304" s="1041"/>
      <c r="E304" s="1007"/>
      <c r="F304" s="1003"/>
      <c r="G304" s="1003"/>
      <c r="H304" s="1003"/>
      <c r="I304" s="1003"/>
      <c r="J304" s="1003"/>
      <c r="K304" s="1003"/>
      <c r="L304" s="1003"/>
      <c r="M304" s="1003"/>
      <c r="N304" s="1003"/>
      <c r="O304" s="1003"/>
      <c r="P304" s="1003"/>
      <c r="Q304" s="1003"/>
      <c r="R304" s="1003"/>
      <c r="S304" s="1004"/>
    </row>
    <row r="305" spans="1:132" ht="20.100000000000001" customHeight="1">
      <c r="A305" s="888" t="s">
        <v>681</v>
      </c>
      <c r="B305" s="888"/>
      <c r="C305" s="888"/>
      <c r="D305" s="1041"/>
      <c r="E305" s="1005"/>
      <c r="F305" s="999"/>
      <c r="G305" s="999"/>
      <c r="H305" s="999"/>
      <c r="I305" s="999"/>
      <c r="J305" s="999"/>
      <c r="K305" s="999"/>
      <c r="L305" s="999"/>
      <c r="M305" s="999"/>
      <c r="N305" s="999"/>
      <c r="O305" s="999"/>
      <c r="P305" s="999"/>
      <c r="Q305" s="999"/>
      <c r="R305" s="999"/>
      <c r="S305" s="1000"/>
    </row>
    <row r="306" spans="1:132" ht="20.100000000000001" customHeight="1">
      <c r="A306" s="888"/>
      <c r="B306" s="888"/>
      <c r="C306" s="888"/>
      <c r="D306" s="1041"/>
      <c r="E306" s="1007"/>
      <c r="F306" s="1003"/>
      <c r="G306" s="1003"/>
      <c r="H306" s="1003"/>
      <c r="I306" s="1003"/>
      <c r="J306" s="1003"/>
      <c r="K306" s="1003"/>
      <c r="L306" s="1003"/>
      <c r="M306" s="1003"/>
      <c r="N306" s="1003"/>
      <c r="O306" s="1003"/>
      <c r="P306" s="1003"/>
      <c r="Q306" s="1003"/>
      <c r="R306" s="1003"/>
      <c r="S306" s="1004"/>
    </row>
    <row r="307" spans="1:132" ht="20.100000000000001" customHeight="1">
      <c r="A307" s="888" t="s">
        <v>682</v>
      </c>
      <c r="B307" s="888"/>
      <c r="C307" s="888"/>
      <c r="D307" s="1041"/>
      <c r="E307" s="1005"/>
      <c r="F307" s="999"/>
      <c r="G307" s="999"/>
      <c r="H307" s="999"/>
      <c r="I307" s="999"/>
      <c r="J307" s="999"/>
      <c r="K307" s="999"/>
      <c r="L307" s="999"/>
      <c r="M307" s="999"/>
      <c r="N307" s="999"/>
      <c r="O307" s="999"/>
      <c r="P307" s="999"/>
      <c r="Q307" s="999"/>
      <c r="R307" s="999"/>
      <c r="S307" s="1000"/>
    </row>
    <row r="308" spans="1:132" ht="20.100000000000001" customHeight="1">
      <c r="A308" s="888"/>
      <c r="B308" s="888"/>
      <c r="C308" s="888"/>
      <c r="D308" s="1041"/>
      <c r="E308" s="1007"/>
      <c r="F308" s="1003"/>
      <c r="G308" s="1003"/>
      <c r="H308" s="1003"/>
      <c r="I308" s="1003"/>
      <c r="J308" s="1003"/>
      <c r="K308" s="1003"/>
      <c r="L308" s="1003"/>
      <c r="M308" s="1003"/>
      <c r="N308" s="1003"/>
      <c r="O308" s="1003"/>
      <c r="P308" s="1003"/>
      <c r="Q308" s="1003"/>
      <c r="R308" s="1003"/>
      <c r="S308" s="1004"/>
    </row>
    <row r="309" spans="1:132" ht="20.100000000000001" customHeight="1">
      <c r="A309" s="888" t="s">
        <v>683</v>
      </c>
      <c r="B309" s="888"/>
      <c r="C309" s="888"/>
      <c r="D309" s="1041"/>
      <c r="E309" s="1005"/>
      <c r="F309" s="999"/>
      <c r="G309" s="999"/>
      <c r="H309" s="999"/>
      <c r="I309" s="999"/>
      <c r="J309" s="999"/>
      <c r="K309" s="999"/>
      <c r="L309" s="999"/>
      <c r="M309" s="999"/>
      <c r="N309" s="999"/>
      <c r="O309" s="999"/>
      <c r="P309" s="999"/>
      <c r="Q309" s="999"/>
      <c r="R309" s="999"/>
      <c r="S309" s="1000"/>
    </row>
    <row r="310" spans="1:132" ht="20.100000000000001" customHeight="1">
      <c r="A310" s="888"/>
      <c r="B310" s="888"/>
      <c r="C310" s="888"/>
      <c r="D310" s="1041"/>
      <c r="E310" s="1007"/>
      <c r="F310" s="1003"/>
      <c r="G310" s="1003"/>
      <c r="H310" s="1003"/>
      <c r="I310" s="1003"/>
      <c r="J310" s="1003"/>
      <c r="K310" s="1003"/>
      <c r="L310" s="1003"/>
      <c r="M310" s="1003"/>
      <c r="N310" s="1003"/>
      <c r="O310" s="1003"/>
      <c r="P310" s="1003"/>
      <c r="Q310" s="1003"/>
      <c r="R310" s="1003"/>
      <c r="S310" s="1004"/>
    </row>
    <row r="311" spans="1:132" s="1029" customFormat="1" ht="15" customHeight="1">
      <c r="A311" s="1029" t="s">
        <v>684</v>
      </c>
      <c r="B311" s="1030"/>
      <c r="C311" s="1030"/>
      <c r="D311" s="1030"/>
      <c r="E311" s="1030"/>
      <c r="F311" s="1030"/>
      <c r="G311" s="1030"/>
      <c r="H311" s="1030"/>
      <c r="I311" s="1030"/>
      <c r="J311" s="1030"/>
      <c r="K311" s="1030"/>
      <c r="L311" s="1030"/>
      <c r="M311" s="1030"/>
      <c r="N311" s="1030"/>
      <c r="O311" s="1030"/>
      <c r="P311" s="1030"/>
      <c r="Q311" s="1030"/>
      <c r="R311" s="1030"/>
      <c r="S311" s="1030"/>
      <c r="T311" s="1030"/>
      <c r="U311" s="1030"/>
      <c r="V311" s="1030"/>
      <c r="W311" s="1030"/>
      <c r="X311" s="1030"/>
      <c r="Y311" s="1030"/>
      <c r="Z311" s="1030"/>
      <c r="AA311" s="1030"/>
      <c r="AB311" s="1030"/>
      <c r="AC311" s="1030"/>
      <c r="AD311" s="1030"/>
      <c r="AE311" s="1030"/>
      <c r="AF311" s="1030"/>
      <c r="AG311" s="1030"/>
      <c r="AH311" s="1030"/>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c r="BE311" s="1030"/>
      <c r="BF311" s="1030"/>
      <c r="BG311" s="1030"/>
      <c r="BH311" s="1030"/>
      <c r="BI311" s="1030"/>
      <c r="BJ311" s="1030"/>
      <c r="BK311" s="1030"/>
      <c r="BL311" s="1030"/>
      <c r="BM311" s="1030"/>
      <c r="BN311" s="1030"/>
      <c r="BO311" s="1030"/>
      <c r="BP311" s="1030"/>
      <c r="BQ311" s="1030"/>
      <c r="BR311" s="1030"/>
      <c r="BS311" s="1030"/>
      <c r="BT311" s="1030"/>
      <c r="BU311" s="1030"/>
      <c r="BV311" s="1030"/>
      <c r="BW311" s="1030"/>
      <c r="BX311" s="1030"/>
      <c r="BY311" s="1030"/>
      <c r="BZ311" s="1030"/>
      <c r="CA311" s="1030"/>
      <c r="CB311" s="1030"/>
      <c r="CC311" s="1030"/>
      <c r="CD311" s="1030"/>
      <c r="CE311" s="1030"/>
      <c r="CF311" s="1030"/>
      <c r="CG311" s="1030"/>
      <c r="CH311" s="1030"/>
      <c r="CI311" s="1030"/>
      <c r="CJ311" s="1030"/>
      <c r="CK311" s="1030"/>
      <c r="CL311" s="1030"/>
      <c r="CM311" s="1030"/>
      <c r="CN311" s="1030"/>
      <c r="CO311" s="1030"/>
      <c r="CP311" s="1030"/>
      <c r="CQ311" s="1030"/>
      <c r="CR311" s="1030"/>
      <c r="CS311" s="1030"/>
      <c r="CT311" s="1030"/>
      <c r="CU311" s="1030"/>
      <c r="CV311" s="1030"/>
      <c r="CW311" s="1030"/>
      <c r="CX311" s="1030"/>
      <c r="CY311" s="1030"/>
      <c r="CZ311" s="1030"/>
      <c r="DA311" s="1030"/>
      <c r="DB311" s="1030"/>
      <c r="DC311" s="1030"/>
      <c r="DD311" s="1030"/>
      <c r="DE311" s="1030"/>
      <c r="DF311" s="1030"/>
      <c r="DG311" s="1030"/>
      <c r="DH311" s="1030"/>
      <c r="DI311" s="1030"/>
      <c r="DJ311" s="1030"/>
      <c r="DK311" s="1030"/>
      <c r="DL311" s="1030"/>
      <c r="DM311" s="1030"/>
      <c r="DN311" s="1030"/>
      <c r="DO311" s="1030"/>
      <c r="DP311" s="1030"/>
      <c r="DQ311" s="1030"/>
      <c r="DR311" s="1030"/>
      <c r="DS311" s="1030"/>
      <c r="DT311" s="1030"/>
      <c r="DU311" s="1030"/>
      <c r="DV311" s="1030"/>
      <c r="DW311" s="1030"/>
      <c r="DX311" s="1030"/>
      <c r="DY311" s="1030"/>
      <c r="DZ311" s="1030"/>
      <c r="EA311" s="1030"/>
      <c r="EB311" s="1030"/>
    </row>
    <row r="312" spans="1:132" s="298" customFormat="1" ht="15" customHeight="1">
      <c r="A312" s="1031" t="s">
        <v>685</v>
      </c>
      <c r="B312" s="1032"/>
      <c r="C312" s="1032"/>
      <c r="D312" s="1032"/>
      <c r="E312" s="1032"/>
      <c r="F312" s="1032"/>
      <c r="G312" s="1032"/>
      <c r="H312" s="1032"/>
      <c r="I312" s="1032"/>
      <c r="J312" s="1032"/>
      <c r="K312" s="1032"/>
      <c r="L312" s="1032"/>
      <c r="M312" s="1032"/>
      <c r="N312" s="1032"/>
      <c r="O312" s="1032"/>
      <c r="P312" s="1032"/>
      <c r="Q312" s="1032"/>
      <c r="R312" s="1032"/>
      <c r="S312" s="1032"/>
      <c r="AA312" s="70"/>
      <c r="AB312" s="70"/>
      <c r="AC312" s="70"/>
    </row>
    <row r="313" spans="1:132" s="298" customFormat="1" ht="15" customHeight="1">
      <c r="A313" s="1031" t="s">
        <v>686</v>
      </c>
      <c r="B313" s="1032"/>
      <c r="C313" s="1032"/>
      <c r="D313" s="1032"/>
      <c r="E313" s="1032"/>
      <c r="F313" s="1032"/>
      <c r="G313" s="1032"/>
      <c r="H313" s="1032"/>
      <c r="I313" s="1032"/>
      <c r="J313" s="1032"/>
      <c r="K313" s="1032"/>
      <c r="L313" s="1032"/>
      <c r="M313" s="1032"/>
      <c r="N313" s="1032"/>
      <c r="O313" s="1032"/>
      <c r="P313" s="1032"/>
      <c r="Q313" s="1032"/>
      <c r="R313" s="1032"/>
      <c r="S313" s="1032"/>
      <c r="AA313" s="70"/>
      <c r="AB313" s="70"/>
      <c r="AC313" s="70"/>
    </row>
    <row r="314" spans="1:132" s="298" customFormat="1" ht="15" customHeight="1">
      <c r="A314" s="1033" t="s">
        <v>687</v>
      </c>
      <c r="B314" s="1033"/>
      <c r="C314" s="1033"/>
      <c r="D314" s="1033"/>
      <c r="E314" s="1033"/>
      <c r="F314" s="1033"/>
      <c r="AA314" s="70"/>
      <c r="AB314" s="70"/>
      <c r="AC314" s="70"/>
    </row>
    <row r="315" spans="1:132" s="298" customFormat="1" ht="15" customHeight="1">
      <c r="A315" s="1034"/>
      <c r="B315" s="1034"/>
      <c r="C315" s="1034"/>
      <c r="D315" s="1034"/>
      <c r="E315" s="1034"/>
      <c r="F315" s="1034"/>
      <c r="AA315" s="70"/>
      <c r="AB315" s="70"/>
      <c r="AC315" s="70"/>
    </row>
    <row r="316" spans="1:132" s="298" customFormat="1" ht="15" customHeight="1">
      <c r="A316" s="992" t="s">
        <v>1016</v>
      </c>
      <c r="B316" s="992"/>
      <c r="C316" s="992"/>
      <c r="D316" s="992"/>
      <c r="E316" s="1035" t="s">
        <v>688</v>
      </c>
      <c r="F316" s="1035"/>
      <c r="G316" s="1036"/>
      <c r="H316" s="1036"/>
      <c r="I316" s="1036"/>
      <c r="J316" s="1036"/>
      <c r="K316" s="1036"/>
      <c r="L316" s="1036"/>
      <c r="M316" s="1036"/>
      <c r="N316" s="1043" t="s">
        <v>689</v>
      </c>
      <c r="O316" s="1044"/>
      <c r="P316" s="1044"/>
      <c r="Q316" s="1044"/>
      <c r="R316" s="1044"/>
      <c r="S316" s="1045"/>
      <c r="AA316" s="70"/>
      <c r="AB316" s="70"/>
      <c r="AC316" s="70"/>
    </row>
    <row r="317" spans="1:132" s="298" customFormat="1" ht="15" customHeight="1">
      <c r="A317" s="992"/>
      <c r="B317" s="992"/>
      <c r="C317" s="992"/>
      <c r="D317" s="992"/>
      <c r="E317" s="1049" t="s">
        <v>690</v>
      </c>
      <c r="F317" s="1049"/>
      <c r="G317" s="1050"/>
      <c r="H317" s="1050"/>
      <c r="I317" s="1050"/>
      <c r="J317" s="1050"/>
      <c r="K317" s="1050"/>
      <c r="L317" s="1050"/>
      <c r="M317" s="1050"/>
      <c r="N317" s="1046"/>
      <c r="O317" s="1047"/>
      <c r="P317" s="1047"/>
      <c r="Q317" s="1047"/>
      <c r="R317" s="1047"/>
      <c r="S317" s="1048"/>
      <c r="AA317" s="70"/>
      <c r="AB317" s="70"/>
      <c r="AC317" s="70"/>
    </row>
    <row r="318" spans="1:132" s="298" customFormat="1" ht="15" customHeight="1">
      <c r="A318" s="992"/>
      <c r="B318" s="992"/>
      <c r="C318" s="992"/>
      <c r="D318" s="992"/>
      <c r="E318" s="1049"/>
      <c r="F318" s="1049"/>
      <c r="G318" s="1050"/>
      <c r="H318" s="1050"/>
      <c r="I318" s="1050"/>
      <c r="J318" s="1050"/>
      <c r="K318" s="1050"/>
      <c r="L318" s="1050"/>
      <c r="M318" s="1050"/>
      <c r="N318" s="1043" t="s">
        <v>691</v>
      </c>
      <c r="O318" s="1044"/>
      <c r="P318" s="1044"/>
      <c r="Q318" s="1044"/>
      <c r="R318" s="1044"/>
      <c r="S318" s="1045"/>
      <c r="AA318" s="70"/>
      <c r="AB318" s="70"/>
      <c r="AC318" s="70"/>
    </row>
    <row r="319" spans="1:132" s="298" customFormat="1" ht="15" customHeight="1">
      <c r="A319" s="992"/>
      <c r="B319" s="992"/>
      <c r="C319" s="992"/>
      <c r="D319" s="992"/>
      <c r="E319" s="1051" t="s">
        <v>692</v>
      </c>
      <c r="F319" s="1051"/>
      <c r="G319" s="1052"/>
      <c r="H319" s="1052"/>
      <c r="I319" s="1052"/>
      <c r="J319" s="1052"/>
      <c r="K319" s="1052"/>
      <c r="L319" s="1052"/>
      <c r="M319" s="1052"/>
      <c r="N319" s="1046"/>
      <c r="O319" s="1047"/>
      <c r="P319" s="1047"/>
      <c r="Q319" s="1047"/>
      <c r="R319" s="1047"/>
      <c r="S319" s="1048"/>
      <c r="AA319" s="70"/>
      <c r="AB319" s="70"/>
      <c r="AC319" s="70"/>
    </row>
    <row r="320" spans="1:132" s="298" customFormat="1" ht="15" customHeight="1">
      <c r="A320" s="992" t="s">
        <v>1017</v>
      </c>
      <c r="B320" s="992"/>
      <c r="C320" s="992"/>
      <c r="D320" s="992"/>
      <c r="E320" s="1053" t="s">
        <v>693</v>
      </c>
      <c r="F320" s="1053"/>
      <c r="G320" s="1054"/>
      <c r="H320" s="1055"/>
      <c r="I320" s="1055"/>
      <c r="J320" s="1055"/>
      <c r="K320" s="1055"/>
      <c r="L320" s="1055"/>
      <c r="M320" s="1055"/>
      <c r="N320" s="1055"/>
      <c r="O320" s="1055"/>
      <c r="P320" s="1055"/>
      <c r="Q320" s="1055"/>
      <c r="R320" s="1055"/>
      <c r="S320" s="1056"/>
      <c r="AA320" s="70"/>
      <c r="AB320" s="70"/>
      <c r="AC320" s="70"/>
    </row>
    <row r="321" spans="1:29" s="298" customFormat="1" ht="15" customHeight="1">
      <c r="A321" s="992"/>
      <c r="B321" s="992"/>
      <c r="C321" s="992"/>
      <c r="D321" s="992"/>
      <c r="E321" s="1053"/>
      <c r="F321" s="1053"/>
      <c r="G321" s="1057"/>
      <c r="H321" s="1058"/>
      <c r="I321" s="1058"/>
      <c r="J321" s="1058"/>
      <c r="K321" s="1058"/>
      <c r="L321" s="1058"/>
      <c r="M321" s="1058"/>
      <c r="N321" s="1058"/>
      <c r="O321" s="1058"/>
      <c r="P321" s="1058"/>
      <c r="Q321" s="1058"/>
      <c r="R321" s="1058"/>
      <c r="S321" s="1059"/>
      <c r="AA321" s="70"/>
      <c r="AB321" s="70"/>
      <c r="AC321" s="70"/>
    </row>
    <row r="322" spans="1:29" s="298" customFormat="1" ht="15" customHeight="1">
      <c r="A322" s="992"/>
      <c r="B322" s="992"/>
      <c r="C322" s="992"/>
      <c r="D322" s="992"/>
      <c r="E322" s="1053" t="s">
        <v>694</v>
      </c>
      <c r="F322" s="1053"/>
      <c r="G322" s="1054"/>
      <c r="H322" s="1055"/>
      <c r="I322" s="1055"/>
      <c r="J322" s="1055"/>
      <c r="K322" s="1055"/>
      <c r="L322" s="1055"/>
      <c r="M322" s="1056"/>
      <c r="N322" s="1043" t="s">
        <v>689</v>
      </c>
      <c r="O322" s="1044"/>
      <c r="P322" s="1044"/>
      <c r="Q322" s="1044"/>
      <c r="R322" s="1044"/>
      <c r="S322" s="1045"/>
      <c r="AA322" s="70"/>
      <c r="AB322" s="70"/>
      <c r="AC322" s="70"/>
    </row>
    <row r="323" spans="1:29">
      <c r="A323" s="992"/>
      <c r="B323" s="992"/>
      <c r="C323" s="992"/>
      <c r="D323" s="992"/>
      <c r="E323" s="1053"/>
      <c r="F323" s="1053"/>
      <c r="G323" s="1057"/>
      <c r="H323" s="1058"/>
      <c r="I323" s="1058"/>
      <c r="J323" s="1058"/>
      <c r="K323" s="1058"/>
      <c r="L323" s="1058"/>
      <c r="M323" s="1059"/>
      <c r="N323" s="1046"/>
      <c r="O323" s="1047"/>
      <c r="P323" s="1047"/>
      <c r="Q323" s="1047"/>
      <c r="R323" s="1047"/>
      <c r="S323" s="1048"/>
    </row>
    <row r="325" spans="1:29">
      <c r="A325" s="955" t="s">
        <v>695</v>
      </c>
      <c r="B325" s="955"/>
      <c r="C325" s="955"/>
      <c r="D325" s="955"/>
      <c r="E325" s="955"/>
      <c r="F325" s="955"/>
      <c r="G325" s="955"/>
    </row>
    <row r="326" spans="1:29">
      <c r="A326" s="955"/>
      <c r="B326" s="955"/>
      <c r="C326" s="955"/>
      <c r="D326" s="955"/>
      <c r="E326" s="1060"/>
      <c r="F326" s="1060"/>
      <c r="G326" s="1060"/>
    </row>
    <row r="327" spans="1:29" ht="12" customHeight="1">
      <c r="A327" s="993" t="s">
        <v>696</v>
      </c>
      <c r="B327" s="994"/>
      <c r="C327" s="994"/>
      <c r="D327" s="995"/>
      <c r="E327" s="999"/>
      <c r="F327" s="999"/>
      <c r="G327" s="999"/>
      <c r="H327" s="999"/>
      <c r="I327" s="999"/>
      <c r="J327" s="999"/>
      <c r="K327" s="999"/>
      <c r="L327" s="999"/>
      <c r="M327" s="999"/>
      <c r="N327" s="999"/>
      <c r="O327" s="999"/>
      <c r="P327" s="999"/>
      <c r="Q327" s="999"/>
      <c r="R327" s="999"/>
      <c r="S327" s="1000"/>
      <c r="T327" s="1042"/>
      <c r="U327" s="1014"/>
      <c r="V327" s="1014"/>
      <c r="W327" s="1014"/>
      <c r="X327" s="1014"/>
      <c r="Y327" s="1014"/>
      <c r="Z327" s="1014"/>
    </row>
    <row r="328" spans="1:29">
      <c r="A328" s="996"/>
      <c r="B328" s="997"/>
      <c r="C328" s="997"/>
      <c r="D328" s="998"/>
      <c r="E328" s="1001"/>
      <c r="F328" s="1001"/>
      <c r="G328" s="1001"/>
      <c r="H328" s="1001"/>
      <c r="I328" s="1001"/>
      <c r="J328" s="1001"/>
      <c r="K328" s="1001"/>
      <c r="L328" s="1001"/>
      <c r="M328" s="1001"/>
      <c r="N328" s="1001"/>
      <c r="O328" s="1001"/>
      <c r="P328" s="1001"/>
      <c r="Q328" s="1001"/>
      <c r="R328" s="1001"/>
      <c r="S328" s="1002"/>
      <c r="T328" s="1013"/>
      <c r="U328" s="1014"/>
      <c r="V328" s="1014"/>
      <c r="W328" s="1014"/>
      <c r="X328" s="1014"/>
      <c r="Y328" s="1014"/>
      <c r="Z328" s="1014"/>
    </row>
    <row r="329" spans="1:29" ht="20.25" customHeight="1">
      <c r="A329" s="996"/>
      <c r="B329" s="997"/>
      <c r="C329" s="997"/>
      <c r="D329" s="998"/>
      <c r="E329" s="1003"/>
      <c r="F329" s="1003"/>
      <c r="G329" s="1003"/>
      <c r="H329" s="1003"/>
      <c r="I329" s="1003"/>
      <c r="J329" s="1003"/>
      <c r="K329" s="1003"/>
      <c r="L329" s="1003"/>
      <c r="M329" s="1003"/>
      <c r="N329" s="1003"/>
      <c r="O329" s="1003"/>
      <c r="P329" s="1003"/>
      <c r="Q329" s="1003"/>
      <c r="R329" s="1003"/>
      <c r="S329" s="1004"/>
      <c r="T329" s="1013"/>
      <c r="U329" s="1014"/>
      <c r="V329" s="1014"/>
      <c r="W329" s="1014"/>
      <c r="X329" s="1014"/>
      <c r="Y329" s="1014"/>
      <c r="Z329" s="1014"/>
      <c r="AA329" s="298"/>
      <c r="AB329" s="298"/>
      <c r="AC329" s="298"/>
    </row>
    <row r="330" spans="1:29" ht="13.5" customHeight="1">
      <c r="A330" s="299"/>
      <c r="B330" s="993" t="s">
        <v>697</v>
      </c>
      <c r="C330" s="994"/>
      <c r="D330" s="995"/>
      <c r="E330" s="999"/>
      <c r="F330" s="999"/>
      <c r="G330" s="999"/>
      <c r="H330" s="999"/>
      <c r="I330" s="999"/>
      <c r="J330" s="999"/>
      <c r="K330" s="999"/>
      <c r="L330" s="999"/>
      <c r="M330" s="999"/>
      <c r="N330" s="999"/>
      <c r="O330" s="999"/>
      <c r="P330" s="999"/>
      <c r="Q330" s="999"/>
      <c r="R330" s="999"/>
      <c r="S330" s="1000"/>
      <c r="T330" s="1013"/>
      <c r="U330" s="1014"/>
      <c r="V330" s="1014"/>
      <c r="W330" s="1014"/>
      <c r="X330" s="1014"/>
      <c r="Y330" s="1014"/>
      <c r="Z330" s="1014"/>
      <c r="AA330" s="298"/>
      <c r="AB330" s="298"/>
      <c r="AC330" s="298"/>
    </row>
    <row r="331" spans="1:29">
      <c r="A331" s="299"/>
      <c r="B331" s="996"/>
      <c r="C331" s="997"/>
      <c r="D331" s="998"/>
      <c r="E331" s="1001"/>
      <c r="F331" s="1001"/>
      <c r="G331" s="1001"/>
      <c r="H331" s="1001"/>
      <c r="I331" s="1001"/>
      <c r="J331" s="1001"/>
      <c r="K331" s="1001"/>
      <c r="L331" s="1001"/>
      <c r="M331" s="1001"/>
      <c r="N331" s="1001"/>
      <c r="O331" s="1001"/>
      <c r="P331" s="1001"/>
      <c r="Q331" s="1001"/>
      <c r="R331" s="1001"/>
      <c r="S331" s="1002"/>
      <c r="AA331" s="298"/>
      <c r="AB331" s="298"/>
      <c r="AC331" s="298"/>
    </row>
    <row r="332" spans="1:29" ht="30" customHeight="1">
      <c r="A332" s="300"/>
      <c r="B332" s="964"/>
      <c r="C332" s="965"/>
      <c r="D332" s="966"/>
      <c r="E332" s="1003"/>
      <c r="F332" s="1003"/>
      <c r="G332" s="1003"/>
      <c r="H332" s="1003"/>
      <c r="I332" s="1003"/>
      <c r="J332" s="1003"/>
      <c r="K332" s="1003"/>
      <c r="L332" s="1003"/>
      <c r="M332" s="1003"/>
      <c r="N332" s="1003"/>
      <c r="O332" s="1003"/>
      <c r="P332" s="1003"/>
      <c r="Q332" s="1003"/>
      <c r="R332" s="1003"/>
      <c r="S332" s="1004"/>
      <c r="AA332" s="298"/>
      <c r="AB332" s="298"/>
      <c r="AC332" s="298"/>
    </row>
    <row r="333" spans="1:29">
      <c r="A333" s="993" t="s">
        <v>698</v>
      </c>
      <c r="B333" s="994"/>
      <c r="C333" s="994"/>
      <c r="D333" s="995"/>
      <c r="E333" s="999"/>
      <c r="F333" s="999"/>
      <c r="G333" s="999"/>
      <c r="H333" s="999"/>
      <c r="I333" s="999"/>
      <c r="J333" s="999"/>
      <c r="K333" s="999"/>
      <c r="L333" s="999"/>
      <c r="M333" s="999"/>
      <c r="N333" s="999"/>
      <c r="O333" s="999"/>
      <c r="P333" s="999"/>
      <c r="Q333" s="999"/>
      <c r="R333" s="999"/>
      <c r="S333" s="1000"/>
      <c r="AA333" s="298"/>
      <c r="AB333" s="298"/>
      <c r="AC333" s="298"/>
    </row>
    <row r="334" spans="1:29">
      <c r="A334" s="996"/>
      <c r="B334" s="997"/>
      <c r="C334" s="997"/>
      <c r="D334" s="998"/>
      <c r="E334" s="1001"/>
      <c r="F334" s="1001"/>
      <c r="G334" s="1001"/>
      <c r="H334" s="1001"/>
      <c r="I334" s="1001"/>
      <c r="J334" s="1001"/>
      <c r="K334" s="1001"/>
      <c r="L334" s="1001"/>
      <c r="M334" s="1001"/>
      <c r="N334" s="1001"/>
      <c r="O334" s="1001"/>
      <c r="P334" s="1001"/>
      <c r="Q334" s="1001"/>
      <c r="R334" s="1001"/>
      <c r="S334" s="1002"/>
      <c r="AA334" s="298"/>
      <c r="AB334" s="298"/>
      <c r="AC334" s="298"/>
    </row>
    <row r="335" spans="1:29" ht="22.5" customHeight="1">
      <c r="A335" s="996"/>
      <c r="B335" s="997"/>
      <c r="C335" s="997"/>
      <c r="D335" s="998"/>
      <c r="E335" s="1003"/>
      <c r="F335" s="1003"/>
      <c r="G335" s="1003"/>
      <c r="H335" s="1003"/>
      <c r="I335" s="1003"/>
      <c r="J335" s="1003"/>
      <c r="K335" s="1003"/>
      <c r="L335" s="1003"/>
      <c r="M335" s="1003"/>
      <c r="N335" s="1003"/>
      <c r="O335" s="1003"/>
      <c r="P335" s="1003"/>
      <c r="Q335" s="1003"/>
      <c r="R335" s="1003"/>
      <c r="S335" s="1004"/>
      <c r="AA335" s="298"/>
      <c r="AB335" s="298"/>
      <c r="AC335" s="298"/>
    </row>
    <row r="336" spans="1:29" ht="12" customHeight="1">
      <c r="A336" s="299"/>
      <c r="B336" s="993" t="s">
        <v>699</v>
      </c>
      <c r="C336" s="994"/>
      <c r="D336" s="995"/>
      <c r="E336" s="999"/>
      <c r="F336" s="999"/>
      <c r="G336" s="999"/>
      <c r="H336" s="999"/>
      <c r="I336" s="999"/>
      <c r="J336" s="999"/>
      <c r="K336" s="999"/>
      <c r="L336" s="999"/>
      <c r="M336" s="999"/>
      <c r="N336" s="999"/>
      <c r="O336" s="999"/>
      <c r="P336" s="999"/>
      <c r="Q336" s="999"/>
      <c r="R336" s="999"/>
      <c r="S336" s="1000"/>
      <c r="AA336" s="298"/>
      <c r="AB336" s="298"/>
      <c r="AC336" s="298"/>
    </row>
    <row r="337" spans="1:29">
      <c r="A337" s="299"/>
      <c r="B337" s="996"/>
      <c r="C337" s="997"/>
      <c r="D337" s="998"/>
      <c r="E337" s="1001"/>
      <c r="F337" s="1001"/>
      <c r="G337" s="1001"/>
      <c r="H337" s="1001"/>
      <c r="I337" s="1001"/>
      <c r="J337" s="1001"/>
      <c r="K337" s="1001"/>
      <c r="L337" s="1001"/>
      <c r="M337" s="1001"/>
      <c r="N337" s="1001"/>
      <c r="O337" s="1001"/>
      <c r="P337" s="1001"/>
      <c r="Q337" s="1001"/>
      <c r="R337" s="1001"/>
      <c r="S337" s="1002"/>
      <c r="AA337" s="298"/>
      <c r="AB337" s="298"/>
      <c r="AC337" s="298"/>
    </row>
    <row r="338" spans="1:29" ht="18.75" customHeight="1">
      <c r="A338" s="300"/>
      <c r="B338" s="964"/>
      <c r="C338" s="965"/>
      <c r="D338" s="966"/>
      <c r="E338" s="1003"/>
      <c r="F338" s="1003"/>
      <c r="G338" s="1003"/>
      <c r="H338" s="1003"/>
      <c r="I338" s="1003"/>
      <c r="J338" s="1003"/>
      <c r="K338" s="1003"/>
      <c r="L338" s="1003"/>
      <c r="M338" s="1003"/>
      <c r="N338" s="1003"/>
      <c r="O338" s="1003"/>
      <c r="P338" s="1003"/>
      <c r="Q338" s="1003"/>
      <c r="R338" s="1003"/>
      <c r="S338" s="1004"/>
    </row>
    <row r="339" spans="1:29">
      <c r="A339" s="994" t="s">
        <v>700</v>
      </c>
      <c r="B339" s="994"/>
      <c r="C339" s="994"/>
      <c r="D339" s="995"/>
      <c r="E339" s="1005"/>
      <c r="F339" s="999"/>
      <c r="G339" s="999"/>
      <c r="H339" s="999"/>
      <c r="I339" s="999"/>
      <c r="J339" s="999"/>
      <c r="K339" s="1000"/>
      <c r="L339" s="1008" t="s">
        <v>664</v>
      </c>
      <c r="M339" s="1011"/>
      <c r="N339" s="1012"/>
      <c r="O339" s="1012"/>
      <c r="P339" s="1012"/>
      <c r="Q339" s="1012"/>
      <c r="R339" s="1012"/>
      <c r="S339" s="1012"/>
    </row>
    <row r="340" spans="1:29">
      <c r="A340" s="997"/>
      <c r="B340" s="997"/>
      <c r="C340" s="997"/>
      <c r="D340" s="998"/>
      <c r="E340" s="1006"/>
      <c r="F340" s="1001"/>
      <c r="G340" s="1001"/>
      <c r="H340" s="1001"/>
      <c r="I340" s="1001"/>
      <c r="J340" s="1001"/>
      <c r="K340" s="1002"/>
      <c r="L340" s="1009"/>
      <c r="M340" s="1013"/>
      <c r="N340" s="1014"/>
      <c r="O340" s="1014"/>
      <c r="P340" s="1014"/>
      <c r="Q340" s="1014"/>
      <c r="R340" s="1014"/>
      <c r="S340" s="1014"/>
    </row>
    <row r="341" spans="1:29">
      <c r="A341" s="965"/>
      <c r="B341" s="965"/>
      <c r="C341" s="965"/>
      <c r="D341" s="966"/>
      <c r="E341" s="1007"/>
      <c r="F341" s="1003"/>
      <c r="G341" s="1003"/>
      <c r="H341" s="1003"/>
      <c r="I341" s="1003"/>
      <c r="J341" s="1003"/>
      <c r="K341" s="1004"/>
      <c r="L341" s="1010"/>
      <c r="M341" s="301"/>
      <c r="N341" s="149"/>
      <c r="O341" s="149"/>
      <c r="P341" s="149"/>
      <c r="Q341" s="149"/>
      <c r="R341" s="149"/>
      <c r="S341" s="149"/>
    </row>
    <row r="342" spans="1:29" ht="17.25" customHeight="1">
      <c r="A342" s="993" t="s">
        <v>701</v>
      </c>
      <c r="B342" s="994"/>
      <c r="C342" s="994"/>
      <c r="D342" s="995"/>
      <c r="E342" s="1039"/>
      <c r="F342" s="1039"/>
      <c r="G342" s="1039"/>
      <c r="H342" s="1039"/>
      <c r="I342" s="1039"/>
      <c r="J342" s="1039"/>
      <c r="K342" s="1039"/>
      <c r="L342" s="1037" t="s">
        <v>702</v>
      </c>
      <c r="M342" s="128"/>
      <c r="N342" s="70"/>
      <c r="O342" s="70"/>
      <c r="P342" s="70"/>
      <c r="Q342" s="70"/>
    </row>
    <row r="343" spans="1:29" ht="17.25" customHeight="1">
      <c r="A343" s="964"/>
      <c r="B343" s="965"/>
      <c r="C343" s="965"/>
      <c r="D343" s="966"/>
      <c r="E343" s="1040"/>
      <c r="F343" s="1040"/>
      <c r="G343" s="1040"/>
      <c r="H343" s="1040"/>
      <c r="I343" s="1040"/>
      <c r="J343" s="1040"/>
      <c r="K343" s="1040"/>
      <c r="L343" s="1008"/>
      <c r="M343" s="128"/>
      <c r="N343" s="70"/>
      <c r="O343" s="70"/>
      <c r="P343" s="70"/>
      <c r="Q343" s="70"/>
    </row>
    <row r="344" spans="1:29" ht="14.25" customHeight="1">
      <c r="A344" s="1037" t="s">
        <v>703</v>
      </c>
      <c r="B344" s="1037"/>
      <c r="C344" s="1037"/>
      <c r="D344" s="1037"/>
      <c r="E344" s="888" t="s">
        <v>704</v>
      </c>
      <c r="F344" s="888"/>
      <c r="G344" s="888"/>
      <c r="H344" s="888"/>
      <c r="I344" s="888"/>
      <c r="J344" s="888"/>
      <c r="K344" s="888"/>
      <c r="L344" s="888"/>
      <c r="M344" s="888"/>
      <c r="N344" s="888"/>
      <c r="O344" s="888"/>
      <c r="P344" s="888"/>
      <c r="Q344" s="888"/>
      <c r="R344" s="888"/>
      <c r="S344" s="888"/>
    </row>
    <row r="345" spans="1:29" ht="14.25" customHeight="1">
      <c r="A345" s="1037"/>
      <c r="B345" s="1037"/>
      <c r="C345" s="1037"/>
      <c r="D345" s="1037"/>
      <c r="E345" s="888"/>
      <c r="F345" s="888"/>
      <c r="G345" s="888"/>
      <c r="H345" s="888"/>
      <c r="I345" s="888"/>
      <c r="J345" s="888"/>
      <c r="K345" s="888"/>
      <c r="L345" s="888"/>
      <c r="M345" s="888"/>
      <c r="N345" s="888"/>
      <c r="O345" s="888"/>
      <c r="P345" s="888"/>
      <c r="Q345" s="888"/>
      <c r="R345" s="888"/>
      <c r="S345" s="888"/>
    </row>
    <row r="346" spans="1:29">
      <c r="A346" s="1037"/>
      <c r="B346" s="1037"/>
      <c r="C346" s="1037"/>
      <c r="D346" s="1037"/>
      <c r="E346" s="1039"/>
      <c r="F346" s="1039"/>
      <c r="G346" s="1039"/>
      <c r="H346" s="1039"/>
      <c r="I346" s="1039"/>
      <c r="J346" s="1039"/>
      <c r="K346" s="1039"/>
      <c r="L346" s="1039"/>
      <c r="M346" s="1039"/>
      <c r="N346" s="1039"/>
      <c r="O346" s="1039"/>
      <c r="P346" s="1039"/>
      <c r="Q346" s="1039"/>
      <c r="R346" s="1039"/>
      <c r="S346" s="1039"/>
    </row>
    <row r="347" spans="1:29">
      <c r="A347" s="1037"/>
      <c r="B347" s="1037"/>
      <c r="C347" s="1037"/>
      <c r="D347" s="1037"/>
      <c r="E347" s="1039"/>
      <c r="F347" s="1039"/>
      <c r="G347" s="1039"/>
      <c r="H347" s="1039"/>
      <c r="I347" s="1039"/>
      <c r="J347" s="1039"/>
      <c r="K347" s="1039"/>
      <c r="L347" s="1039"/>
      <c r="M347" s="1039"/>
      <c r="N347" s="1039"/>
      <c r="O347" s="1039"/>
      <c r="P347" s="1039"/>
      <c r="Q347" s="1039"/>
      <c r="R347" s="1039"/>
      <c r="S347" s="1039"/>
    </row>
    <row r="348" spans="1:29">
      <c r="A348" s="1037"/>
      <c r="B348" s="1037"/>
      <c r="C348" s="1037"/>
      <c r="D348" s="1037"/>
      <c r="E348" s="1039"/>
      <c r="F348" s="1039"/>
      <c r="G348" s="1039"/>
      <c r="H348" s="1039"/>
      <c r="I348" s="1039"/>
      <c r="J348" s="1039"/>
      <c r="K348" s="1039"/>
      <c r="L348" s="1039"/>
      <c r="M348" s="1039"/>
      <c r="N348" s="1039"/>
      <c r="O348" s="1039"/>
      <c r="P348" s="1039"/>
      <c r="Q348" s="1039"/>
      <c r="R348" s="1039"/>
      <c r="S348" s="1039"/>
    </row>
    <row r="349" spans="1:29">
      <c r="A349" s="1037"/>
      <c r="B349" s="1037"/>
      <c r="C349" s="1037"/>
      <c r="D349" s="1037"/>
      <c r="E349" s="1039"/>
      <c r="F349" s="1039"/>
      <c r="G349" s="1039"/>
      <c r="H349" s="1039"/>
      <c r="I349" s="1039"/>
      <c r="J349" s="1039"/>
      <c r="K349" s="1039"/>
      <c r="L349" s="1039"/>
      <c r="M349" s="1039"/>
      <c r="N349" s="1039"/>
      <c r="O349" s="1039"/>
      <c r="P349" s="1039"/>
      <c r="Q349" s="1039"/>
      <c r="R349" s="1039"/>
      <c r="S349" s="1039"/>
    </row>
    <row r="350" spans="1:29" ht="18" customHeight="1">
      <c r="A350" s="1037" t="s">
        <v>705</v>
      </c>
      <c r="B350" s="1037"/>
      <c r="C350" s="1037"/>
      <c r="D350" s="1037"/>
      <c r="E350" s="888" t="s">
        <v>706</v>
      </c>
      <c r="F350" s="888"/>
      <c r="G350" s="888"/>
      <c r="H350" s="888"/>
      <c r="I350" s="888"/>
      <c r="J350" s="888"/>
      <c r="K350" s="888"/>
      <c r="L350" s="888"/>
      <c r="M350" s="888"/>
      <c r="N350" s="888"/>
      <c r="O350" s="888"/>
      <c r="P350" s="888"/>
      <c r="Q350" s="888"/>
      <c r="R350" s="888"/>
      <c r="S350" s="888"/>
    </row>
    <row r="351" spans="1:29" ht="18" customHeight="1">
      <c r="A351" s="1037"/>
      <c r="B351" s="1037"/>
      <c r="C351" s="1037"/>
      <c r="D351" s="1037"/>
      <c r="E351" s="888"/>
      <c r="F351" s="888"/>
      <c r="G351" s="888"/>
      <c r="H351" s="888"/>
      <c r="I351" s="888"/>
      <c r="J351" s="888"/>
      <c r="K351" s="888"/>
      <c r="L351" s="888"/>
      <c r="M351" s="888"/>
      <c r="N351" s="888"/>
      <c r="O351" s="888"/>
      <c r="P351" s="888"/>
      <c r="Q351" s="888"/>
      <c r="R351" s="888"/>
      <c r="S351" s="888"/>
    </row>
    <row r="352" spans="1:29">
      <c r="A352" s="1037"/>
      <c r="B352" s="1037"/>
      <c r="C352" s="1037"/>
      <c r="D352" s="1037"/>
      <c r="E352" s="1039"/>
      <c r="F352" s="1039"/>
      <c r="G352" s="1039"/>
      <c r="H352" s="1039"/>
      <c r="I352" s="1039"/>
      <c r="J352" s="1039"/>
      <c r="K352" s="1039"/>
      <c r="L352" s="1039"/>
      <c r="M352" s="1039"/>
      <c r="N352" s="1039"/>
      <c r="O352" s="1039"/>
      <c r="P352" s="1039"/>
      <c r="Q352" s="1039"/>
      <c r="R352" s="1039"/>
      <c r="S352" s="1039"/>
    </row>
    <row r="353" spans="1:19">
      <c r="A353" s="1037"/>
      <c r="B353" s="1037"/>
      <c r="C353" s="1037"/>
      <c r="D353" s="1037"/>
      <c r="E353" s="1039"/>
      <c r="F353" s="1039"/>
      <c r="G353" s="1039"/>
      <c r="H353" s="1039"/>
      <c r="I353" s="1039"/>
      <c r="J353" s="1039"/>
      <c r="K353" s="1039"/>
      <c r="L353" s="1039"/>
      <c r="M353" s="1039"/>
      <c r="N353" s="1039"/>
      <c r="O353" s="1039"/>
      <c r="P353" s="1039"/>
      <c r="Q353" s="1039"/>
      <c r="R353" s="1039"/>
      <c r="S353" s="1039"/>
    </row>
    <row r="354" spans="1:19">
      <c r="A354" s="1037"/>
      <c r="B354" s="1037"/>
      <c r="C354" s="1037"/>
      <c r="D354" s="1037"/>
      <c r="E354" s="1039"/>
      <c r="F354" s="1039"/>
      <c r="G354" s="1039"/>
      <c r="H354" s="1039"/>
      <c r="I354" s="1039"/>
      <c r="J354" s="1039"/>
      <c r="K354" s="1039"/>
      <c r="L354" s="1039"/>
      <c r="M354" s="1039"/>
      <c r="N354" s="1039"/>
      <c r="O354" s="1039"/>
      <c r="P354" s="1039"/>
      <c r="Q354" s="1039"/>
      <c r="R354" s="1039"/>
      <c r="S354" s="1039"/>
    </row>
    <row r="355" spans="1:19">
      <c r="A355" s="1037"/>
      <c r="B355" s="1037"/>
      <c r="C355" s="1037"/>
      <c r="D355" s="1037"/>
      <c r="E355" s="1039"/>
      <c r="F355" s="1039"/>
      <c r="G355" s="1039"/>
      <c r="H355" s="1039"/>
      <c r="I355" s="1039"/>
      <c r="J355" s="1039"/>
      <c r="K355" s="1039"/>
      <c r="L355" s="1039"/>
      <c r="M355" s="1039"/>
      <c r="N355" s="1039"/>
      <c r="O355" s="1039"/>
      <c r="P355" s="1039"/>
      <c r="Q355" s="1039"/>
      <c r="R355" s="1039"/>
      <c r="S355" s="1039"/>
    </row>
    <row r="357" spans="1:19" ht="15.75" customHeight="1">
      <c r="A357" s="302" t="s">
        <v>707</v>
      </c>
    </row>
    <row r="358" spans="1:19">
      <c r="A358" s="70" t="s">
        <v>708</v>
      </c>
    </row>
  </sheetData>
  <sheetProtection algorithmName="SHA-512" hashValue="KRjUe/9MyMgGlwnx8kHF/2sTCEhH+UefA3xMXGTA5H+opSEfr7LqDZDEDReMY5y3xZhoL1YX85sF0iZxvIbbvw==" saltValue="iscpnztIV80dbZTfNMb1pg==" spinCount="100000" sheet="1" formatCells="0" formatRows="0" insertRows="0" selectLockedCells="1"/>
  <mergeCells count="708">
    <mergeCell ref="V157:Z162"/>
    <mergeCell ref="Q158:R158"/>
    <mergeCell ref="S158:T158"/>
    <mergeCell ref="Q159:R159"/>
    <mergeCell ref="S159:T159"/>
    <mergeCell ref="V163:Z168"/>
    <mergeCell ref="Q164:R164"/>
    <mergeCell ref="S164:T164"/>
    <mergeCell ref="Q165:R165"/>
    <mergeCell ref="S165:T165"/>
    <mergeCell ref="Q166:R166"/>
    <mergeCell ref="S166:T166"/>
    <mergeCell ref="Q167:R167"/>
    <mergeCell ref="S167:T167"/>
    <mergeCell ref="Q168:R168"/>
    <mergeCell ref="S168:T168"/>
    <mergeCell ref="S157:T157"/>
    <mergeCell ref="A38:R38"/>
    <mergeCell ref="A40:R40"/>
    <mergeCell ref="A41:R41"/>
    <mergeCell ref="A42:R44"/>
    <mergeCell ref="A45:R45"/>
    <mergeCell ref="O1:R1"/>
    <mergeCell ref="O2:R2"/>
    <mergeCell ref="O3:R3"/>
    <mergeCell ref="S155:T155"/>
    <mergeCell ref="S145:T145"/>
    <mergeCell ref="O97:O102"/>
    <mergeCell ref="P97:P102"/>
    <mergeCell ref="A145:A150"/>
    <mergeCell ref="B145:F150"/>
    <mergeCell ref="G145:K150"/>
    <mergeCell ref="L145:M149"/>
    <mergeCell ref="N145:N150"/>
    <mergeCell ref="O145:O150"/>
    <mergeCell ref="P145:P150"/>
    <mergeCell ref="A109:A114"/>
    <mergeCell ref="B109:F114"/>
    <mergeCell ref="G109:K114"/>
    <mergeCell ref="L109:M113"/>
    <mergeCell ref="N109:N114"/>
    <mergeCell ref="S156:T156"/>
    <mergeCell ref="S160:T160"/>
    <mergeCell ref="Q161:R161"/>
    <mergeCell ref="S161:T161"/>
    <mergeCell ref="Q162:R162"/>
    <mergeCell ref="S162:T162"/>
    <mergeCell ref="A163:A168"/>
    <mergeCell ref="B163:F168"/>
    <mergeCell ref="G163:K168"/>
    <mergeCell ref="L163:M167"/>
    <mergeCell ref="N163:N168"/>
    <mergeCell ref="O163:O168"/>
    <mergeCell ref="P163:P168"/>
    <mergeCell ref="Q163:R163"/>
    <mergeCell ref="S163:T163"/>
    <mergeCell ref="A157:A162"/>
    <mergeCell ref="B157:F162"/>
    <mergeCell ref="G157:K162"/>
    <mergeCell ref="L157:M161"/>
    <mergeCell ref="N157:N162"/>
    <mergeCell ref="O157:O162"/>
    <mergeCell ref="P157:P162"/>
    <mergeCell ref="V145:Z150"/>
    <mergeCell ref="Q146:R146"/>
    <mergeCell ref="S146:T146"/>
    <mergeCell ref="Q147:R147"/>
    <mergeCell ref="S147:T147"/>
    <mergeCell ref="Q148:R148"/>
    <mergeCell ref="S148:T148"/>
    <mergeCell ref="Q149:R149"/>
    <mergeCell ref="S149:T149"/>
    <mergeCell ref="Q150:R150"/>
    <mergeCell ref="S150:T150"/>
    <mergeCell ref="Q145:R145"/>
    <mergeCell ref="A103:A108"/>
    <mergeCell ref="B103:F108"/>
    <mergeCell ref="G103:K108"/>
    <mergeCell ref="L103:M107"/>
    <mergeCell ref="N103:N108"/>
    <mergeCell ref="O115:O120"/>
    <mergeCell ref="P115:P120"/>
    <mergeCell ref="O103:O108"/>
    <mergeCell ref="P103:P108"/>
    <mergeCell ref="P109:P114"/>
    <mergeCell ref="A115:A120"/>
    <mergeCell ref="B115:F120"/>
    <mergeCell ref="G115:K120"/>
    <mergeCell ref="L115:M119"/>
    <mergeCell ref="N115:N120"/>
    <mergeCell ref="O127:O132"/>
    <mergeCell ref="P127:P132"/>
    <mergeCell ref="O133:O138"/>
    <mergeCell ref="P133:P138"/>
    <mergeCell ref="V79:Z84"/>
    <mergeCell ref="V85:Z90"/>
    <mergeCell ref="V91:Z96"/>
    <mergeCell ref="V97:Z102"/>
    <mergeCell ref="V103:Z108"/>
    <mergeCell ref="V109:Z114"/>
    <mergeCell ref="V115:Z120"/>
    <mergeCell ref="V121:Z126"/>
    <mergeCell ref="V127:Z132"/>
    <mergeCell ref="V133:Z138"/>
    <mergeCell ref="O79:O84"/>
    <mergeCell ref="P79:P84"/>
    <mergeCell ref="O85:O90"/>
    <mergeCell ref="P85:P90"/>
    <mergeCell ref="O91:O96"/>
    <mergeCell ref="P91:P96"/>
    <mergeCell ref="Q80:R80"/>
    <mergeCell ref="Q81:R81"/>
    <mergeCell ref="Q82:R82"/>
    <mergeCell ref="S85:T85"/>
    <mergeCell ref="A5:R5"/>
    <mergeCell ref="A7:B7"/>
    <mergeCell ref="C7:R7"/>
    <mergeCell ref="A8:B8"/>
    <mergeCell ref="C8:M8"/>
    <mergeCell ref="N8:O8"/>
    <mergeCell ref="P8:R8"/>
    <mergeCell ref="A13:D13"/>
    <mergeCell ref="E13:R13"/>
    <mergeCell ref="A9:B9"/>
    <mergeCell ref="C9:I9"/>
    <mergeCell ref="J9:K9"/>
    <mergeCell ref="L9:R9"/>
    <mergeCell ref="E16:E18"/>
    <mergeCell ref="F16:H16"/>
    <mergeCell ref="F17:H17"/>
    <mergeCell ref="F18:H18"/>
    <mergeCell ref="A14:D14"/>
    <mergeCell ref="I14:L14"/>
    <mergeCell ref="N25:O25"/>
    <mergeCell ref="E21:H21"/>
    <mergeCell ref="A21:D21"/>
    <mergeCell ref="A22:D22"/>
    <mergeCell ref="E22:G22"/>
    <mergeCell ref="I22:L22"/>
    <mergeCell ref="M22:N22"/>
    <mergeCell ref="O22:R22"/>
    <mergeCell ref="A15:D18"/>
    <mergeCell ref="F15:H15"/>
    <mergeCell ref="F14:H14"/>
    <mergeCell ref="M14:N14"/>
    <mergeCell ref="O14:R14"/>
    <mergeCell ref="I15:L16"/>
    <mergeCell ref="M15:R16"/>
    <mergeCell ref="A19:D20"/>
    <mergeCell ref="A28:D29"/>
    <mergeCell ref="E28:I28"/>
    <mergeCell ref="J28:N28"/>
    <mergeCell ref="O28:R28"/>
    <mergeCell ref="E29:I29"/>
    <mergeCell ref="J29:N29"/>
    <mergeCell ref="O29:R29"/>
    <mergeCell ref="P25:R25"/>
    <mergeCell ref="A26:D27"/>
    <mergeCell ref="E26:I26"/>
    <mergeCell ref="J26:N26"/>
    <mergeCell ref="O26:R26"/>
    <mergeCell ref="E27:I27"/>
    <mergeCell ref="J27:N27"/>
    <mergeCell ref="O27:R27"/>
    <mergeCell ref="A23:D25"/>
    <mergeCell ref="F23:G23"/>
    <mergeCell ref="I23:L25"/>
    <mergeCell ref="N23:O23"/>
    <mergeCell ref="P23:R23"/>
    <mergeCell ref="F24:G24"/>
    <mergeCell ref="N24:O24"/>
    <mergeCell ref="P24:R24"/>
    <mergeCell ref="F25:G25"/>
    <mergeCell ref="A30:D30"/>
    <mergeCell ref="E30:R30"/>
    <mergeCell ref="A31:D36"/>
    <mergeCell ref="E31:G31"/>
    <mergeCell ref="H31:J31"/>
    <mergeCell ref="K31:M31"/>
    <mergeCell ref="N31:P31"/>
    <mergeCell ref="Q31:R36"/>
    <mergeCell ref="E32:G32"/>
    <mergeCell ref="H32:J32"/>
    <mergeCell ref="E35:H35"/>
    <mergeCell ref="I35:L35"/>
    <mergeCell ref="M35:P35"/>
    <mergeCell ref="E36:H36"/>
    <mergeCell ref="I36:L36"/>
    <mergeCell ref="M36:P36"/>
    <mergeCell ref="K32:M32"/>
    <mergeCell ref="N32:P32"/>
    <mergeCell ref="E33:H33"/>
    <mergeCell ref="I33:L33"/>
    <mergeCell ref="M33:P33"/>
    <mergeCell ref="E34:H34"/>
    <mergeCell ref="I34:L34"/>
    <mergeCell ref="M34:P34"/>
    <mergeCell ref="A77:A78"/>
    <mergeCell ref="B77:F78"/>
    <mergeCell ref="G77:K78"/>
    <mergeCell ref="L77:M78"/>
    <mergeCell ref="N77:N78"/>
    <mergeCell ref="A37:D37"/>
    <mergeCell ref="E37:R37"/>
    <mergeCell ref="O77:O78"/>
    <mergeCell ref="P77:P78"/>
    <mergeCell ref="Q77:U77"/>
    <mergeCell ref="Q78:R78"/>
    <mergeCell ref="A64:D65"/>
    <mergeCell ref="E64:R64"/>
    <mergeCell ref="F65:R65"/>
    <mergeCell ref="I73:J73"/>
    <mergeCell ref="K73:R73"/>
    <mergeCell ref="A66:D67"/>
    <mergeCell ref="E66:R66"/>
    <mergeCell ref="E67:R67"/>
    <mergeCell ref="A68:D72"/>
    <mergeCell ref="E68:R68"/>
    <mergeCell ref="A47:C48"/>
    <mergeCell ref="D47:R48"/>
    <mergeCell ref="A50:D54"/>
    <mergeCell ref="S78:T78"/>
    <mergeCell ref="V77:Z78"/>
    <mergeCell ref="S79:T79"/>
    <mergeCell ref="S80:T80"/>
    <mergeCell ref="S81:T81"/>
    <mergeCell ref="S82:T82"/>
    <mergeCell ref="Q79:R79"/>
    <mergeCell ref="S83:T83"/>
    <mergeCell ref="S84:T84"/>
    <mergeCell ref="Q83:R83"/>
    <mergeCell ref="Q84:R84"/>
    <mergeCell ref="A85:A90"/>
    <mergeCell ref="B85:F90"/>
    <mergeCell ref="G85:K90"/>
    <mergeCell ref="L85:M89"/>
    <mergeCell ref="N85:N90"/>
    <mergeCell ref="A79:A84"/>
    <mergeCell ref="B79:F84"/>
    <mergeCell ref="G79:K84"/>
    <mergeCell ref="L79:M83"/>
    <mergeCell ref="N79:N84"/>
    <mergeCell ref="S86:T86"/>
    <mergeCell ref="S87:T87"/>
    <mergeCell ref="S88:T88"/>
    <mergeCell ref="S89:T89"/>
    <mergeCell ref="Q85:R85"/>
    <mergeCell ref="Q86:R86"/>
    <mergeCell ref="Q87:R87"/>
    <mergeCell ref="Q88:R88"/>
    <mergeCell ref="S90:T90"/>
    <mergeCell ref="Q92:R92"/>
    <mergeCell ref="Q93:R93"/>
    <mergeCell ref="Q94:R94"/>
    <mergeCell ref="Q89:R89"/>
    <mergeCell ref="Q90:R90"/>
    <mergeCell ref="S91:T91"/>
    <mergeCell ref="S92:T92"/>
    <mergeCell ref="S93:T93"/>
    <mergeCell ref="S94:T94"/>
    <mergeCell ref="Q91:R91"/>
    <mergeCell ref="A97:A102"/>
    <mergeCell ref="B97:F102"/>
    <mergeCell ref="G97:K102"/>
    <mergeCell ref="L97:M101"/>
    <mergeCell ref="N97:N102"/>
    <mergeCell ref="A91:A96"/>
    <mergeCell ref="B91:F96"/>
    <mergeCell ref="G91:K96"/>
    <mergeCell ref="L91:M95"/>
    <mergeCell ref="N91:N96"/>
    <mergeCell ref="Q101:R101"/>
    <mergeCell ref="Q102:R102"/>
    <mergeCell ref="S103:T103"/>
    <mergeCell ref="S104:T104"/>
    <mergeCell ref="S105:T105"/>
    <mergeCell ref="S106:T106"/>
    <mergeCell ref="Q103:R103"/>
    <mergeCell ref="S95:T95"/>
    <mergeCell ref="S96:T96"/>
    <mergeCell ref="Q95:R95"/>
    <mergeCell ref="Q96:R96"/>
    <mergeCell ref="S97:T97"/>
    <mergeCell ref="S98:T98"/>
    <mergeCell ref="S99:T99"/>
    <mergeCell ref="S100:T100"/>
    <mergeCell ref="S101:T101"/>
    <mergeCell ref="Q97:R97"/>
    <mergeCell ref="Q98:R98"/>
    <mergeCell ref="Q99:R99"/>
    <mergeCell ref="Q100:R100"/>
    <mergeCell ref="S102:T102"/>
    <mergeCell ref="S114:T114"/>
    <mergeCell ref="Q116:R116"/>
    <mergeCell ref="Q117:R117"/>
    <mergeCell ref="Q118:R118"/>
    <mergeCell ref="Q113:R113"/>
    <mergeCell ref="Q114:R114"/>
    <mergeCell ref="S115:T115"/>
    <mergeCell ref="Q104:R104"/>
    <mergeCell ref="Q105:R105"/>
    <mergeCell ref="Q106:R106"/>
    <mergeCell ref="S107:T107"/>
    <mergeCell ref="S108:T108"/>
    <mergeCell ref="Q107:R107"/>
    <mergeCell ref="Q108:R108"/>
    <mergeCell ref="S109:T109"/>
    <mergeCell ref="S110:T110"/>
    <mergeCell ref="S111:T111"/>
    <mergeCell ref="S112:T112"/>
    <mergeCell ref="S113:T113"/>
    <mergeCell ref="Q109:R109"/>
    <mergeCell ref="Q110:R110"/>
    <mergeCell ref="Q111:R111"/>
    <mergeCell ref="Q112:R112"/>
    <mergeCell ref="S139:T139"/>
    <mergeCell ref="S116:T116"/>
    <mergeCell ref="S117:T117"/>
    <mergeCell ref="S118:T118"/>
    <mergeCell ref="Q115:R115"/>
    <mergeCell ref="S126:T126"/>
    <mergeCell ref="S121:T121"/>
    <mergeCell ref="S122:T122"/>
    <mergeCell ref="S123:T123"/>
    <mergeCell ref="S124:T124"/>
    <mergeCell ref="S125:T125"/>
    <mergeCell ref="S119:T119"/>
    <mergeCell ref="S120:T120"/>
    <mergeCell ref="Q119:R119"/>
    <mergeCell ref="Q120:R120"/>
    <mergeCell ref="Q121:R121"/>
    <mergeCell ref="S127:T127"/>
    <mergeCell ref="S128:T128"/>
    <mergeCell ref="S129:T129"/>
    <mergeCell ref="S130:T130"/>
    <mergeCell ref="Q127:R127"/>
    <mergeCell ref="A169:K170"/>
    <mergeCell ref="L169:M169"/>
    <mergeCell ref="L170:M170"/>
    <mergeCell ref="Q133:R133"/>
    <mergeCell ref="Q134:R134"/>
    <mergeCell ref="Q152:R152"/>
    <mergeCell ref="Q153:R153"/>
    <mergeCell ref="Q154:R154"/>
    <mergeCell ref="Q155:R155"/>
    <mergeCell ref="Q157:R157"/>
    <mergeCell ref="Q143:R143"/>
    <mergeCell ref="Q144:R144"/>
    <mergeCell ref="Q135:R135"/>
    <mergeCell ref="Q136:R136"/>
    <mergeCell ref="Q137:R137"/>
    <mergeCell ref="Q138:R138"/>
    <mergeCell ref="Q156:R156"/>
    <mergeCell ref="F52:R52"/>
    <mergeCell ref="A49:R49"/>
    <mergeCell ref="V139:Z144"/>
    <mergeCell ref="Q140:R140"/>
    <mergeCell ref="S140:T140"/>
    <mergeCell ref="Q141:R141"/>
    <mergeCell ref="S141:T141"/>
    <mergeCell ref="Q142:R142"/>
    <mergeCell ref="S131:T131"/>
    <mergeCell ref="S132:T132"/>
    <mergeCell ref="Q131:R131"/>
    <mergeCell ref="Q132:R132"/>
    <mergeCell ref="A133:A138"/>
    <mergeCell ref="B133:F138"/>
    <mergeCell ref="G133:K138"/>
    <mergeCell ref="L133:M137"/>
    <mergeCell ref="N133:N138"/>
    <mergeCell ref="E72:R72"/>
    <mergeCell ref="A73:D73"/>
    <mergeCell ref="E73:H73"/>
    <mergeCell ref="F54:R54"/>
    <mergeCell ref="G127:K132"/>
    <mergeCell ref="L127:M131"/>
    <mergeCell ref="N127:N132"/>
    <mergeCell ref="E178:R178"/>
    <mergeCell ref="A179:O179"/>
    <mergeCell ref="A180:D181"/>
    <mergeCell ref="E180:E181"/>
    <mergeCell ref="F180:R180"/>
    <mergeCell ref="F181:R181"/>
    <mergeCell ref="A151:A156"/>
    <mergeCell ref="B151:F156"/>
    <mergeCell ref="G151:K156"/>
    <mergeCell ref="L151:M155"/>
    <mergeCell ref="N151:N156"/>
    <mergeCell ref="O151:O156"/>
    <mergeCell ref="Q160:R160"/>
    <mergeCell ref="P151:P156"/>
    <mergeCell ref="Q151:R151"/>
    <mergeCell ref="A177:D177"/>
    <mergeCell ref="E177:R177"/>
    <mergeCell ref="A178:D178"/>
    <mergeCell ref="A171:Z174"/>
    <mergeCell ref="S151:T151"/>
    <mergeCell ref="V151:Z156"/>
    <mergeCell ref="S152:T152"/>
    <mergeCell ref="S153:T153"/>
    <mergeCell ref="S154:T154"/>
    <mergeCell ref="A186:D186"/>
    <mergeCell ref="E186:G186"/>
    <mergeCell ref="H186:I186"/>
    <mergeCell ref="J186:R186"/>
    <mergeCell ref="A184:D184"/>
    <mergeCell ref="E184:R184"/>
    <mergeCell ref="A185:D185"/>
    <mergeCell ref="E185:R185"/>
    <mergeCell ref="A187:R187"/>
    <mergeCell ref="A188:D190"/>
    <mergeCell ref="E188:F188"/>
    <mergeCell ref="G188:H188"/>
    <mergeCell ref="I188:J188"/>
    <mergeCell ref="K188:N188"/>
    <mergeCell ref="O188:P188"/>
    <mergeCell ref="Q188:R188"/>
    <mergeCell ref="E189:R189"/>
    <mergeCell ref="E190:R190"/>
    <mergeCell ref="A191:D193"/>
    <mergeCell ref="E191:F191"/>
    <mergeCell ref="G191:H191"/>
    <mergeCell ref="I191:J191"/>
    <mergeCell ref="K191:N191"/>
    <mergeCell ref="O191:P191"/>
    <mergeCell ref="A196:D196"/>
    <mergeCell ref="E196:R196"/>
    <mergeCell ref="A197:B198"/>
    <mergeCell ref="C197:D197"/>
    <mergeCell ref="E197:R197"/>
    <mergeCell ref="C198:D198"/>
    <mergeCell ref="E198:R198"/>
    <mergeCell ref="Q191:R191"/>
    <mergeCell ref="E192:R192"/>
    <mergeCell ref="E193:R193"/>
    <mergeCell ref="A194:D194"/>
    <mergeCell ref="E194:R194"/>
    <mergeCell ref="A195:D195"/>
    <mergeCell ref="E195:R195"/>
    <mergeCell ref="K206:R206"/>
    <mergeCell ref="A207:B209"/>
    <mergeCell ref="C207:D207"/>
    <mergeCell ref="E207:R207"/>
    <mergeCell ref="C208:D209"/>
    <mergeCell ref="E208:G208"/>
    <mergeCell ref="H208:R208"/>
    <mergeCell ref="A202:D203"/>
    <mergeCell ref="E202:R202"/>
    <mergeCell ref="E203:R203"/>
    <mergeCell ref="A204:D205"/>
    <mergeCell ref="E204:R204"/>
    <mergeCell ref="E205:R205"/>
    <mergeCell ref="A226:D226"/>
    <mergeCell ref="E226:R226"/>
    <mergeCell ref="A227:D227"/>
    <mergeCell ref="E227:F227"/>
    <mergeCell ref="G227:H227"/>
    <mergeCell ref="J227:R227"/>
    <mergeCell ref="A219:D219"/>
    <mergeCell ref="E219:R219"/>
    <mergeCell ref="A220:D220"/>
    <mergeCell ref="E220:R220"/>
    <mergeCell ref="B221:R221"/>
    <mergeCell ref="B222:R222"/>
    <mergeCell ref="A231:D231"/>
    <mergeCell ref="E231:R231"/>
    <mergeCell ref="B232:R232"/>
    <mergeCell ref="A235:A236"/>
    <mergeCell ref="B235:D236"/>
    <mergeCell ref="E235:J236"/>
    <mergeCell ref="K235:R236"/>
    <mergeCell ref="A228:D228"/>
    <mergeCell ref="E228:R228"/>
    <mergeCell ref="A229:D229"/>
    <mergeCell ref="E229:R229"/>
    <mergeCell ref="A230:D230"/>
    <mergeCell ref="E230:R230"/>
    <mergeCell ref="A239:A240"/>
    <mergeCell ref="B239:D240"/>
    <mergeCell ref="E239:J240"/>
    <mergeCell ref="K239:R240"/>
    <mergeCell ref="B241:D241"/>
    <mergeCell ref="E241:J241"/>
    <mergeCell ref="K241:R241"/>
    <mergeCell ref="B237:D237"/>
    <mergeCell ref="E237:J237"/>
    <mergeCell ref="K237:R237"/>
    <mergeCell ref="B238:D238"/>
    <mergeCell ref="E238:J238"/>
    <mergeCell ref="K238:R238"/>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8:D248"/>
    <mergeCell ref="E248:J248"/>
    <mergeCell ref="K248:R248"/>
    <mergeCell ref="B249:D249"/>
    <mergeCell ref="E249:J249"/>
    <mergeCell ref="K249:R249"/>
    <mergeCell ref="B246:D246"/>
    <mergeCell ref="E246:J246"/>
    <mergeCell ref="K246:R246"/>
    <mergeCell ref="B247:D247"/>
    <mergeCell ref="E247:J247"/>
    <mergeCell ref="K247:R247"/>
    <mergeCell ref="A253:N253"/>
    <mergeCell ref="A254:K254"/>
    <mergeCell ref="L254:N254"/>
    <mergeCell ref="A255:K255"/>
    <mergeCell ref="L255:N255"/>
    <mergeCell ref="B250:D250"/>
    <mergeCell ref="E250:J250"/>
    <mergeCell ref="K250:R250"/>
    <mergeCell ref="K278:P279"/>
    <mergeCell ref="A279:F280"/>
    <mergeCell ref="G279:I280"/>
    <mergeCell ref="J279:J280"/>
    <mergeCell ref="A260:E261"/>
    <mergeCell ref="A256:K256"/>
    <mergeCell ref="L256:N256"/>
    <mergeCell ref="A257:K257"/>
    <mergeCell ref="L257:N257"/>
    <mergeCell ref="A259:K259"/>
    <mergeCell ref="L259:N259"/>
    <mergeCell ref="A265:E265"/>
    <mergeCell ref="A266:E267"/>
    <mergeCell ref="J271:J272"/>
    <mergeCell ref="A273:F274"/>
    <mergeCell ref="G273:I274"/>
    <mergeCell ref="J273:J274"/>
    <mergeCell ref="A275:F276"/>
    <mergeCell ref="G275:I276"/>
    <mergeCell ref="J275:J276"/>
    <mergeCell ref="A277:F278"/>
    <mergeCell ref="G277:I278"/>
    <mergeCell ref="J277:J278"/>
    <mergeCell ref="A281:F282"/>
    <mergeCell ref="G281:I282"/>
    <mergeCell ref="J281:J282"/>
    <mergeCell ref="A283:F284"/>
    <mergeCell ref="G283:I284"/>
    <mergeCell ref="J283:J284"/>
    <mergeCell ref="A285:F286"/>
    <mergeCell ref="G285:I286"/>
    <mergeCell ref="J285:J286"/>
    <mergeCell ref="A289:G290"/>
    <mergeCell ref="A291:D292"/>
    <mergeCell ref="A293:D294"/>
    <mergeCell ref="E293:S294"/>
    <mergeCell ref="T327:Z330"/>
    <mergeCell ref="B330:D332"/>
    <mergeCell ref="E330:S332"/>
    <mergeCell ref="N316:S317"/>
    <mergeCell ref="E317:F318"/>
    <mergeCell ref="G317:M318"/>
    <mergeCell ref="N318:S319"/>
    <mergeCell ref="E319:F319"/>
    <mergeCell ref="G319:M319"/>
    <mergeCell ref="A320:D323"/>
    <mergeCell ref="E320:F321"/>
    <mergeCell ref="G320:S321"/>
    <mergeCell ref="E322:F323"/>
    <mergeCell ref="G322:M323"/>
    <mergeCell ref="N322:S323"/>
    <mergeCell ref="A325:G326"/>
    <mergeCell ref="A327:D329"/>
    <mergeCell ref="E327:S329"/>
    <mergeCell ref="E295:S296"/>
    <mergeCell ref="A297:D298"/>
    <mergeCell ref="E297:S298"/>
    <mergeCell ref="A299:D300"/>
    <mergeCell ref="E299:S300"/>
    <mergeCell ref="A313:S313"/>
    <mergeCell ref="A301:D302"/>
    <mergeCell ref="E301:S302"/>
    <mergeCell ref="A303:D304"/>
    <mergeCell ref="E303:S304"/>
    <mergeCell ref="A305:D306"/>
    <mergeCell ref="E305:S306"/>
    <mergeCell ref="A307:D308"/>
    <mergeCell ref="E307:S308"/>
    <mergeCell ref="A309:D310"/>
    <mergeCell ref="E309:S310"/>
    <mergeCell ref="A342:D343"/>
    <mergeCell ref="E342:K343"/>
    <mergeCell ref="L342:L343"/>
    <mergeCell ref="A344:D349"/>
    <mergeCell ref="E344:S345"/>
    <mergeCell ref="E346:S349"/>
    <mergeCell ref="A350:D355"/>
    <mergeCell ref="E350:S351"/>
    <mergeCell ref="E352:S355"/>
    <mergeCell ref="A333:D335"/>
    <mergeCell ref="E333:S335"/>
    <mergeCell ref="B336:D338"/>
    <mergeCell ref="E336:S338"/>
    <mergeCell ref="A339:D341"/>
    <mergeCell ref="E339:K341"/>
    <mergeCell ref="L339:L341"/>
    <mergeCell ref="M339:S340"/>
    <mergeCell ref="A55:D61"/>
    <mergeCell ref="E55:O55"/>
    <mergeCell ref="P55:R55"/>
    <mergeCell ref="E56:R56"/>
    <mergeCell ref="F57:R57"/>
    <mergeCell ref="F58:R58"/>
    <mergeCell ref="F59:R59"/>
    <mergeCell ref="F60:R60"/>
    <mergeCell ref="F61:R61"/>
    <mergeCell ref="A311:XFD311"/>
    <mergeCell ref="A312:S312"/>
    <mergeCell ref="A314:F315"/>
    <mergeCell ref="A316:D319"/>
    <mergeCell ref="E316:F316"/>
    <mergeCell ref="G316:M316"/>
    <mergeCell ref="A295:D296"/>
    <mergeCell ref="AA157:AC162"/>
    <mergeCell ref="AA163:AC168"/>
    <mergeCell ref="N169:AC170"/>
    <mergeCell ref="M267:Y277"/>
    <mergeCell ref="A214:R215"/>
    <mergeCell ref="A216:D216"/>
    <mergeCell ref="E216:R216"/>
    <mergeCell ref="A217:D217"/>
    <mergeCell ref="E217:R217"/>
    <mergeCell ref="A218:D218"/>
    <mergeCell ref="E218:R218"/>
    <mergeCell ref="E209:G209"/>
    <mergeCell ref="H209:R209"/>
    <mergeCell ref="A210:D211"/>
    <mergeCell ref="E211:R211"/>
    <mergeCell ref="E210:R210"/>
    <mergeCell ref="A206:D206"/>
    <mergeCell ref="E206:H206"/>
    <mergeCell ref="I206:J206"/>
    <mergeCell ref="A269:F270"/>
    <mergeCell ref="G269:I270"/>
    <mergeCell ref="J269:J270"/>
    <mergeCell ref="A271:F272"/>
    <mergeCell ref="G271:I272"/>
    <mergeCell ref="AA145:AC150"/>
    <mergeCell ref="AA151:AC156"/>
    <mergeCell ref="AA77:AC78"/>
    <mergeCell ref="AA79:AC84"/>
    <mergeCell ref="AA85:AC90"/>
    <mergeCell ref="AA91:AC96"/>
    <mergeCell ref="AA97:AC102"/>
    <mergeCell ref="AA103:AC108"/>
    <mergeCell ref="AA109:AC114"/>
    <mergeCell ref="AA115:AC120"/>
    <mergeCell ref="AA121:AC126"/>
    <mergeCell ref="A127:A132"/>
    <mergeCell ref="B127:F132"/>
    <mergeCell ref="A139:A144"/>
    <mergeCell ref="Q122:R122"/>
    <mergeCell ref="Q123:R123"/>
    <mergeCell ref="Q124:R124"/>
    <mergeCell ref="S133:T133"/>
    <mergeCell ref="S134:T134"/>
    <mergeCell ref="S135:T135"/>
    <mergeCell ref="S136:T136"/>
    <mergeCell ref="S137:T137"/>
    <mergeCell ref="A121:A126"/>
    <mergeCell ref="B121:F126"/>
    <mergeCell ref="G121:K126"/>
    <mergeCell ref="L121:M125"/>
    <mergeCell ref="N121:N126"/>
    <mergeCell ref="S142:T142"/>
    <mergeCell ref="S143:T143"/>
    <mergeCell ref="S144:T144"/>
    <mergeCell ref="Q128:R128"/>
    <mergeCell ref="Q129:R129"/>
    <mergeCell ref="Q130:R130"/>
    <mergeCell ref="O121:O126"/>
    <mergeCell ref="P121:P126"/>
    <mergeCell ref="A258:K258"/>
    <mergeCell ref="L258:N258"/>
    <mergeCell ref="E50:R51"/>
    <mergeCell ref="E53:R53"/>
    <mergeCell ref="Q125:R125"/>
    <mergeCell ref="Q126:R126"/>
    <mergeCell ref="O109:O114"/>
    <mergeCell ref="S138:T138"/>
    <mergeCell ref="AA127:AC132"/>
    <mergeCell ref="AA133:AC138"/>
    <mergeCell ref="AA139:AC144"/>
    <mergeCell ref="E71:G71"/>
    <mergeCell ref="H71:R71"/>
    <mergeCell ref="A76:Z76"/>
    <mergeCell ref="E69:G69"/>
    <mergeCell ref="H69:R69"/>
    <mergeCell ref="E70:R70"/>
    <mergeCell ref="B139:F144"/>
    <mergeCell ref="G139:K144"/>
    <mergeCell ref="L139:M143"/>
    <mergeCell ref="N139:N144"/>
    <mergeCell ref="O139:O144"/>
    <mergeCell ref="P139:P144"/>
    <mergeCell ref="Q139:R139"/>
  </mergeCells>
  <phoneticPr fontId="19"/>
  <conditionalFormatting sqref="C8:C9">
    <cfRule type="cellIs" dxfId="329" priority="1" operator="equal">
      <formula>0</formula>
    </cfRule>
  </conditionalFormatting>
  <conditionalFormatting sqref="E57:R57 E58:F58 E59:R60">
    <cfRule type="expression" dxfId="328" priority="3">
      <formula>$P$55="含んでいない"</formula>
    </cfRule>
  </conditionalFormatting>
  <conditionalFormatting sqref="E194:R194">
    <cfRule type="cellIs" dxfId="327" priority="17" operator="equal">
      <formula>"自動で入力されます"</formula>
    </cfRule>
  </conditionalFormatting>
  <conditionalFormatting sqref="F181">
    <cfRule type="expression" dxfId="326" priority="18">
      <formula>"P73=""なし"""</formula>
    </cfRule>
  </conditionalFormatting>
  <conditionalFormatting sqref="F61:R61">
    <cfRule type="expression" dxfId="325" priority="5">
      <formula>$E60="○"</formula>
    </cfRule>
  </conditionalFormatting>
  <conditionalFormatting sqref="G283:I286">
    <cfRule type="cellIs" dxfId="324" priority="2" operator="equal">
      <formula>"自動で入力されます"</formula>
    </cfRule>
  </conditionalFormatting>
  <conditionalFormatting sqref="H69:R69">
    <cfRule type="cellIs" dxfId="323" priority="16" operator="equal">
      <formula>"自動で入力されます"</formula>
    </cfRule>
  </conditionalFormatting>
  <conditionalFormatting sqref="H71:R71">
    <cfRule type="cellIs" dxfId="322" priority="15" operator="equal">
      <formula>"自動で入力されます"</formula>
    </cfRule>
  </conditionalFormatting>
  <conditionalFormatting sqref="N169">
    <cfRule type="cellIs" dxfId="321" priority="13" operator="equal">
      <formula>"「ロール対応表」シートと一致していないスキル項目があります"</formula>
    </cfRule>
  </conditionalFormatting>
  <conditionalFormatting sqref="O3 C7:R7 N8:P8">
    <cfRule type="cellIs" dxfId="320" priority="21" operator="equal">
      <formula>0</formula>
    </cfRule>
  </conditionalFormatting>
  <conditionalFormatting sqref="P55:R55">
    <cfRule type="expression" priority="4">
      <formula>$P$55="含んでいない"</formula>
    </cfRule>
  </conditionalFormatting>
  <conditionalFormatting sqref="Z177">
    <cfRule type="expression" dxfId="319" priority="19">
      <formula>"P73=""なし"""</formula>
    </cfRule>
  </conditionalFormatting>
  <dataValidations xWindow="757" yWindow="670" count="40">
    <dataValidation type="list" allowBlank="1" showInputMessage="1" showErrorMessage="1" sqref="E73:H73" xr:uid="{6F953D1B-862B-426D-ABFD-4A6D45DDE3A5}">
      <formula1>"パンフレット,パンフレット＋ホームページ（右にURLを記載）,ホームページ（右にURLを記載）"</formula1>
    </dataValidation>
    <dataValidation type="list" allowBlank="1" showInputMessage="1" showErrorMessage="1" sqref="E206:H206"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DAD43709-C2C4-43EC-8735-3F48D7468B1A}"/>
    <dataValidation type="list" allowBlank="1" showInputMessage="1" showErrorMessage="1" sqref="E186:G186" xr:uid="{B2B0D424-0DA6-4B4C-B86C-58EAE6329427}">
      <formula1>"パンフレット,ホームページ(右にURLを記載),パンフレット+ホームページ(右にURLを記載)"</formula1>
    </dataValidation>
    <dataValidation type="list" allowBlank="1" showInputMessage="1" showErrorMessage="1" sqref="E27:R27 E65 E57:E60" xr:uid="{027E852C-EDF0-4C0A-8203-2CBC22AB8EBE}">
      <formula1>"○"</formula1>
    </dataValidation>
    <dataValidation type="list" allowBlank="1" showInputMessage="1" showErrorMessage="1" sqref="L259:N259" xr:uid="{043C5BAC-243F-41F0-9341-234C412E16F9}">
      <formula1>"該当する,該当しない"</formula1>
    </dataValidation>
    <dataValidation type="list" allowBlank="1" showInputMessage="1" showErrorMessage="1" sqref="F16:H16" xr:uid="{B35BF18B-668D-4C9C-AC64-798A65C65621}">
      <formula1>"昼間（平日）,夜間（平日）,土日,昼間（平日）＋土日,夜間（平日）＋土日"</formula1>
    </dataValidation>
    <dataValidation type="list" allowBlank="1" showInputMessage="1" showErrorMessage="1" sqref="F18:H18" xr:uid="{0CD44481-B5C8-4358-8DF3-2AB93B787CAD}">
      <formula1>"通信,一部eラーニング,eラーニング"</formula1>
    </dataValidation>
    <dataValidation type="list" allowBlank="1" showInputMessage="1" showErrorMessage="1" sqref="Q188 Q191" xr:uid="{2A55AFE2-33A7-41FC-9F91-BCE46E1FF167}">
      <formula1>"認める,認めない,その他"</formula1>
    </dataValidation>
    <dataValidation type="list" allowBlank="1" showInputMessage="1" showErrorMessage="1" sqref="K188 K191"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85DFC298-6017-4B17-9864-E230D5B744A2}">
      <formula1>"100％,90%以上,70%以上,66%(2/3)以上,60%以上,50%以上,50%未満でも可,その他"</formula1>
    </dataValidation>
    <dataValidation type="list" allowBlank="1" showInputMessage="1" showErrorMessage="1" sqref="AB10 E16:E18" xr:uid="{D10C17C6-AD81-44FA-A828-8FA234786D18}">
      <formula1>"通学,通信"</formula1>
    </dataValidation>
    <dataValidation type="list" allowBlank="1" showInputMessage="1" showErrorMessage="1" sqref="E197" xr:uid="{EC7B0805-EEF3-4169-AB95-5FCA5B8D03D8}">
      <formula1>"あり（必須）,あり（任意）,なし"</formula1>
    </dataValidation>
    <dataValidation type="list" allowBlank="1" showInputMessage="1" showErrorMessage="1" sqref="O163:P163 E180:E181 O79:P79 O85:P85 O91:P91 O97:P97 O103:P103 O109:P109 O115:P115 O121:P121 O127:P127 O133:P133 O139:P139 O145:P145 O151:P151 O157:P157 E21:H21" xr:uid="{4C822814-FC88-4418-AD47-32F344325956}">
      <formula1>"有,無"</formula1>
    </dataValidation>
    <dataValidation allowBlank="1" showInputMessage="1" showErrorMessage="1" prompt="既存講座の申請の場合→「２．教育訓練の対象分野」へ" sqref="E26"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E13D0FF3-1DCB-4E6B-87C3-55D27AA5394D}"/>
    <dataValidation allowBlank="1" showInputMessage="1" showErrorMessage="1" prompt="前回の認定適用日から申請書提出前日までの実績を記載してください。" sqref="F23:G25 N23:O25"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B88221CD-3CB5-4741-B322-FEE203B89AF0}"/>
    <dataValidation allowBlank="1" showInputMessage="1" showErrorMessage="1" prompt="再認定申請講座の場合は、改善内容や時期が分かるように具体的に記載してください。" sqref="E37:R37" xr:uid="{46D0B517-151A-4F5A-AB3D-552AE2272F3F}"/>
    <dataValidation allowBlank="1" showInputMessage="1" showErrorMessage="1" prompt="身に付けられるスキルの具体的な内容を記載。" sqref="E67:R67" xr:uid="{559EC1CE-27AF-4170-B844-8700833D9E2A}"/>
    <dataValidation allowBlank="1" showInputMessage="1" showErrorMessage="1" prompt="受講前に経験しておくことが推奨される実務経験を記載。" sqref="E177" xr:uid="{4B494122-1557-4C1C-922D-A682A5F848BA}"/>
    <dataValidation allowBlank="1" showInputMessage="1" showErrorMessage="1" prompt="受講前に身に付けておくことが推奨される知識・技術を記載。" sqref="E178"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CE86F85-8076-4511-BDC3-E34D96EAABA0}"/>
    <dataValidation allowBlank="1" showInputMessage="1" showErrorMessage="1" prompt="講義（演習）の内容と到達目標が分かるように具体的に記載。" sqref="G79 G85 G91 G97 G103 G109 G115 G121 G127 G133 G139 G145 G151 G157 G163"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0" xr:uid="{2C442235-EF3F-4942-8705-6F7F7046D623}"/>
    <dataValidation allowBlank="1" showInputMessage="1" showErrorMessage="1" prompt="ホームページ等で公表することが必要。" sqref="E219:R219" xr:uid="{7A3F7061-C382-4E31-8018-E605EA35C1E8}"/>
    <dataValidation allowBlank="1" showInputMessage="1" showErrorMessage="1" prompt="新規のカリキュラムを加えるなど内容を変更した講座を申請を選択の場合→「（16）申請にあたり、新たに追加・変更した内容」へ。" sqref="O26:R26" xr:uid="{9F84BD53-3387-47D4-98FD-4B83EAD46409}"/>
    <dataValidation imeMode="off" allowBlank="1" showInputMessage="1" showErrorMessage="1" sqref="E14" xr:uid="{56F9AEDD-08E4-4E7A-A868-215B67DA6D4D}"/>
    <dataValidation type="list" allowBlank="1" showInputMessage="1" showErrorMessage="1" sqref="L254:L258" xr:uid="{FF4DAAFC-CEAB-40D3-A814-1B049A1427AA}">
      <formula1>"はい,いいえ"</formula1>
    </dataValidation>
    <dataValidation type="list" allowBlank="1" showInputMessage="1" showErrorMessage="1" sqref="E293:S294" xr:uid="{88A27A3D-4453-43A6-8C1A-83D8CDC3812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1669C8A8-01F4-43F3-9A12-AB3035E559FA}">
      <formula1>"講座実績の検証を行っている,検証を行っていない"</formula1>
    </dataValidation>
    <dataValidation type="list" allowBlank="1" showInputMessage="1" showErrorMessage="1" sqref="E333:S335" xr:uid="{216C159D-4F00-4C5D-B402-C9DBFF21D37A}">
      <formula1>"定期的に見直している,見直していない"</formula1>
    </dataValidation>
    <dataValidation type="list" allowBlank="1" showErrorMessage="1" sqref="N79:N138" xr:uid="{7AC0A3E0-4171-411D-AF26-6C13C5B45122}">
      <formula1>"全部,一部,実施なし"</formula1>
    </dataValidation>
    <dataValidation type="list" allowBlank="1" showInputMessage="1" showErrorMessage="1" sqref="P55:R55" xr:uid="{56DA9024-1DF3-41AA-88BE-D4BDCFCB20BA}">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9:R29" xr:uid="{E24A502B-1C68-44A5-9EBA-7F18EDC210CF}"/>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81E0DF8E-A0D3-41FB-814C-D98508E73709}"/>
    <dataValidation type="list" allowBlank="1" showInputMessage="1" showErrorMessage="1" sqref="E20:Q20" xr:uid="{1B5579D1-8637-4B11-906C-6E297AF7FBCF}">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73" max="25" man="1"/>
  </rowBreaks>
  <ignoredErrors>
    <ignoredError sqref="Q79:T168" unlockedFormula="1"/>
  </ignoredErrors>
  <drawing r:id="rId2"/>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ロール対応表ｰ2001!$V$14:$V$56</xm:f>
          </x14:formula1>
          <xm:sqref>U79:U168</xm:sqref>
        </x14:dataValidation>
        <x14:dataValidation type="list" allowBlank="1" showInputMessage="1" showErrorMessage="1" xr:uid="{8A06ECF1-F911-4532-9807-CF3A49BE4E27}">
          <x14:formula1>
            <xm:f>ロール対応表ｰ2001!$D$58:$S$58</xm:f>
          </x14:formula1>
          <xm:sqref>F52:R52</xm:sqref>
        </x14:dataValidation>
        <x14:dataValidation type="list" allowBlank="1" showInputMessage="1" showErrorMessage="1" xr:uid="{0B338E01-413D-4726-A4B5-628A5917E747}">
          <x14:formula1>
            <xm:f>ロール対応表ｰ2001!$D$59:$S$59</xm:f>
          </x14:formula1>
          <xm:sqref>F54:R54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activeCell="D13" sqref="D13"/>
    </sheetView>
  </sheetViews>
  <sheetFormatPr defaultColWidth="9" defaultRowHeight="13.2"/>
  <cols>
    <col min="1" max="2" width="9" style="10"/>
    <col min="3" max="3" width="28.109375" style="10" bestFit="1" customWidth="1"/>
    <col min="4" max="4" width="12.6640625" style="10" customWidth="1"/>
    <col min="5" max="19" width="9" style="10"/>
    <col min="20" max="20" width="25" style="25" customWidth="1"/>
    <col min="21" max="23" width="9" style="240" hidden="1" customWidth="1"/>
    <col min="24" max="24" width="0" style="10" hidden="1" customWidth="1"/>
    <col min="25" max="25" width="9" style="10" bestFit="1" customWidth="1"/>
    <col min="26" max="16384" width="9" style="10"/>
  </cols>
  <sheetData>
    <row r="1" spans="1:22" ht="27">
      <c r="A1" s="1410" t="s">
        <v>709</v>
      </c>
      <c r="B1" s="1410"/>
      <c r="C1" s="1410"/>
      <c r="D1" s="1410"/>
      <c r="E1" s="1410"/>
      <c r="F1" s="1410"/>
      <c r="G1" s="1410"/>
      <c r="H1" s="1410"/>
      <c r="I1" s="1410"/>
      <c r="J1" s="1410"/>
      <c r="K1" s="1410"/>
      <c r="L1" s="1410"/>
      <c r="M1" s="1410"/>
      <c r="N1" s="1410"/>
      <c r="O1" s="1410"/>
      <c r="P1" s="1410"/>
      <c r="Q1" s="1410"/>
      <c r="R1" s="1410"/>
      <c r="S1" s="1410"/>
    </row>
    <row r="2" spans="1:22" ht="12" customHeight="1">
      <c r="A2" s="9"/>
      <c r="B2" s="9"/>
      <c r="C2" s="9"/>
      <c r="D2" s="9"/>
      <c r="E2" s="9"/>
      <c r="F2" s="9"/>
      <c r="G2" s="9"/>
      <c r="H2" s="9"/>
      <c r="I2" s="9"/>
      <c r="J2" s="9"/>
      <c r="K2" s="9"/>
      <c r="L2" s="9"/>
      <c r="M2" s="9"/>
      <c r="N2" s="9"/>
      <c r="O2" s="9"/>
      <c r="P2" s="9"/>
      <c r="Q2" s="9"/>
      <c r="R2" s="9"/>
      <c r="S2" s="9"/>
    </row>
    <row r="3" spans="1:22" ht="18.600000000000001">
      <c r="A3" s="1424" t="s">
        <v>710</v>
      </c>
      <c r="B3" s="1424"/>
      <c r="C3" s="1424"/>
      <c r="D3" s="1424"/>
      <c r="E3" s="1424"/>
      <c r="F3" s="1424"/>
      <c r="G3" s="1424"/>
      <c r="H3" s="1424"/>
      <c r="I3" s="1424"/>
      <c r="J3" s="1424"/>
      <c r="K3" s="1424"/>
      <c r="L3" s="1424"/>
      <c r="M3" s="1424"/>
      <c r="N3" s="1424"/>
      <c r="O3" s="1424"/>
      <c r="P3" s="1424"/>
      <c r="Q3" s="1424"/>
      <c r="R3" s="1424"/>
      <c r="S3" s="1424"/>
      <c r="T3" s="239"/>
    </row>
    <row r="4" spans="1:22" ht="41.25" customHeight="1">
      <c r="A4" s="1422" t="s">
        <v>711</v>
      </c>
      <c r="B4" s="1422"/>
      <c r="C4" s="1422"/>
      <c r="D4" s="1422"/>
      <c r="E4" s="1422"/>
      <c r="F4" s="1422"/>
      <c r="G4" s="1422"/>
      <c r="H4" s="1422"/>
      <c r="I4" s="1422"/>
      <c r="J4" s="1422"/>
      <c r="K4" s="1422"/>
      <c r="L4" s="1422"/>
      <c r="M4" s="1422"/>
      <c r="N4" s="1422"/>
      <c r="O4" s="1422"/>
      <c r="P4" s="1422"/>
      <c r="Q4" s="1422"/>
      <c r="R4" s="1422"/>
      <c r="S4" s="1422"/>
    </row>
    <row r="5" spans="1:22" ht="18.75" customHeight="1">
      <c r="A5" s="1423" t="s">
        <v>712</v>
      </c>
      <c r="B5" s="1423"/>
      <c r="C5" s="1423"/>
      <c r="D5" s="1423"/>
      <c r="E5" s="1423"/>
      <c r="F5" s="1423"/>
      <c r="G5" s="1423"/>
      <c r="H5" s="1423"/>
      <c r="I5" s="1423"/>
      <c r="J5" s="1423"/>
      <c r="K5" s="1423"/>
      <c r="L5" s="1423"/>
      <c r="M5" s="1423"/>
      <c r="N5" s="1423"/>
      <c r="O5" s="1423"/>
      <c r="P5" s="1423"/>
      <c r="Q5" s="1423"/>
      <c r="R5" s="1423"/>
      <c r="S5" s="1423"/>
    </row>
    <row r="6" spans="1:22" ht="40.5" customHeight="1">
      <c r="A6" s="1421" t="s">
        <v>713</v>
      </c>
      <c r="B6" s="1421"/>
      <c r="C6" s="1421"/>
      <c r="D6" s="1421"/>
      <c r="E6" s="1421"/>
      <c r="F6" s="1421"/>
      <c r="G6" s="1421"/>
      <c r="H6" s="1421"/>
      <c r="I6" s="1421"/>
      <c r="J6" s="1421"/>
      <c r="K6" s="1421"/>
      <c r="L6" s="1421"/>
      <c r="M6" s="1421"/>
      <c r="N6" s="1421"/>
      <c r="O6" s="1421"/>
      <c r="P6" s="1421"/>
      <c r="Q6" s="1421"/>
      <c r="R6" s="1421"/>
      <c r="S6" s="1421"/>
    </row>
    <row r="7" spans="1:22" ht="65.25" customHeight="1">
      <c r="A7" s="1421" t="s">
        <v>714</v>
      </c>
      <c r="B7" s="1421"/>
      <c r="C7" s="1421"/>
      <c r="D7" s="1421"/>
      <c r="E7" s="1421"/>
      <c r="F7" s="1421"/>
      <c r="G7" s="1421"/>
      <c r="H7" s="1421"/>
      <c r="I7" s="1421"/>
      <c r="J7" s="1421"/>
      <c r="K7" s="1421"/>
      <c r="L7" s="1421"/>
      <c r="M7" s="1421"/>
      <c r="N7" s="1421"/>
      <c r="O7" s="1421"/>
      <c r="P7" s="1421"/>
      <c r="Q7" s="1421"/>
      <c r="R7" s="1421"/>
      <c r="S7" s="1421"/>
    </row>
    <row r="8" spans="1:22" ht="17.25" customHeight="1">
      <c r="A8" s="1425" t="s">
        <v>715</v>
      </c>
      <c r="B8" s="1425"/>
      <c r="C8" s="1425"/>
      <c r="D8" s="1425"/>
      <c r="E8" s="1425"/>
      <c r="F8" s="1425"/>
      <c r="G8" s="1425"/>
      <c r="H8" s="1425"/>
      <c r="I8" s="1425"/>
      <c r="J8" s="1425"/>
      <c r="K8" s="1425"/>
      <c r="L8" s="1425"/>
      <c r="M8" s="1425"/>
      <c r="N8" s="1425"/>
      <c r="O8" s="1425"/>
      <c r="P8" s="1425"/>
      <c r="Q8" s="1425"/>
      <c r="R8" s="1425"/>
      <c r="S8" s="1425"/>
    </row>
    <row r="9" spans="1:22" ht="27" customHeight="1">
      <c r="A9" s="1421" t="s">
        <v>716</v>
      </c>
      <c r="B9" s="1421"/>
      <c r="C9" s="1421"/>
      <c r="D9" s="1421"/>
      <c r="E9" s="1421"/>
      <c r="F9" s="1421"/>
      <c r="G9" s="1421"/>
      <c r="H9" s="1421"/>
      <c r="I9" s="1421"/>
      <c r="J9" s="1421"/>
      <c r="K9" s="1421"/>
      <c r="L9" s="1421"/>
      <c r="M9" s="1421"/>
      <c r="N9" s="1421"/>
      <c r="O9" s="1421"/>
      <c r="P9" s="1421"/>
      <c r="Q9" s="1421"/>
      <c r="R9" s="1421"/>
      <c r="S9" s="1421"/>
    </row>
    <row r="10" spans="1:22" ht="18.600000000000001" customHeight="1" thickBot="1">
      <c r="A10" s="309" t="s">
        <v>717</v>
      </c>
    </row>
    <row r="11" spans="1:22" ht="19.5" customHeight="1" thickBot="1">
      <c r="A11" s="1411" t="s">
        <v>718</v>
      </c>
      <c r="B11" s="1412"/>
      <c r="C11" s="1412"/>
      <c r="D11" s="1413"/>
      <c r="E11" s="1417" t="s">
        <v>719</v>
      </c>
      <c r="F11" s="1418"/>
      <c r="G11" s="1419"/>
      <c r="H11" s="1417" t="s">
        <v>720</v>
      </c>
      <c r="I11" s="1418"/>
      <c r="J11" s="1419"/>
      <c r="K11" s="1417" t="s">
        <v>721</v>
      </c>
      <c r="L11" s="1418"/>
      <c r="M11" s="1419"/>
      <c r="N11" s="1417" t="s">
        <v>272</v>
      </c>
      <c r="O11" s="1418"/>
      <c r="P11" s="1418"/>
      <c r="Q11" s="1419"/>
      <c r="R11" s="1420" t="s">
        <v>273</v>
      </c>
      <c r="S11" s="1419"/>
    </row>
    <row r="12" spans="1:22" ht="131.25" customHeight="1">
      <c r="A12" s="1414"/>
      <c r="B12" s="1415"/>
      <c r="C12" s="1415"/>
      <c r="D12" s="1416"/>
      <c r="E12" s="320" t="s">
        <v>722</v>
      </c>
      <c r="F12" s="321" t="s">
        <v>723</v>
      </c>
      <c r="G12" s="322" t="s">
        <v>724</v>
      </c>
      <c r="H12" s="320" t="s">
        <v>725</v>
      </c>
      <c r="I12" s="321" t="s">
        <v>726</v>
      </c>
      <c r="J12" s="322" t="s">
        <v>727</v>
      </c>
      <c r="K12" s="320" t="s">
        <v>728</v>
      </c>
      <c r="L12" s="321" t="s">
        <v>729</v>
      </c>
      <c r="M12" s="323" t="s">
        <v>730</v>
      </c>
      <c r="N12" s="320" t="s">
        <v>731</v>
      </c>
      <c r="O12" s="321" t="s">
        <v>732</v>
      </c>
      <c r="P12" s="321" t="s">
        <v>733</v>
      </c>
      <c r="Q12" s="322" t="s">
        <v>734</v>
      </c>
      <c r="R12" s="320" t="s">
        <v>735</v>
      </c>
      <c r="S12" s="322" t="s">
        <v>736</v>
      </c>
    </row>
    <row r="13" spans="1:22">
      <c r="A13" s="11" t="s">
        <v>29</v>
      </c>
      <c r="B13" s="12" t="s">
        <v>30</v>
      </c>
      <c r="C13" s="12" t="s">
        <v>28</v>
      </c>
      <c r="D13" s="13" t="s">
        <v>737</v>
      </c>
      <c r="E13" s="14" t="s">
        <v>738</v>
      </c>
      <c r="F13" s="14"/>
      <c r="G13" s="14"/>
      <c r="H13" s="14"/>
      <c r="I13" s="14"/>
      <c r="J13" s="14"/>
      <c r="K13" s="14"/>
      <c r="L13" s="14"/>
      <c r="M13" s="14"/>
      <c r="N13" s="14"/>
      <c r="O13" s="14"/>
      <c r="P13" s="14"/>
      <c r="Q13" s="14"/>
      <c r="R13" s="14"/>
      <c r="S13" s="15"/>
    </row>
    <row r="14" spans="1:22" ht="13.5" customHeight="1">
      <c r="A14" s="1409" t="s">
        <v>60</v>
      </c>
      <c r="B14" s="1406" t="s">
        <v>61</v>
      </c>
      <c r="C14" s="324" t="s">
        <v>59</v>
      </c>
      <c r="D14" s="237"/>
      <c r="E14" s="16" t="s">
        <v>739</v>
      </c>
      <c r="F14" s="16" t="s">
        <v>739</v>
      </c>
      <c r="G14" s="17" t="s">
        <v>740</v>
      </c>
      <c r="H14" s="17" t="s">
        <v>741</v>
      </c>
      <c r="I14" s="17" t="s">
        <v>740</v>
      </c>
      <c r="J14" s="17" t="s">
        <v>740</v>
      </c>
      <c r="K14" s="17" t="s">
        <v>741</v>
      </c>
      <c r="L14" s="17" t="s">
        <v>740</v>
      </c>
      <c r="M14" s="17" t="s">
        <v>740</v>
      </c>
      <c r="N14" s="17" t="s">
        <v>740</v>
      </c>
      <c r="O14" s="17" t="s">
        <v>740</v>
      </c>
      <c r="P14" s="17" t="s">
        <v>740</v>
      </c>
      <c r="Q14" s="17" t="s">
        <v>740</v>
      </c>
      <c r="R14" s="17" t="s">
        <v>741</v>
      </c>
      <c r="S14" s="18" t="s">
        <v>742</v>
      </c>
      <c r="T14" s="25" t="str">
        <f>IF(D14=U14,"",$D$61)</f>
        <v/>
      </c>
      <c r="U14" s="240" t="str">
        <f>IF(COUNTIF(個票ｰ2001!$U$79:$U$168,$C14),"○","")</f>
        <v/>
      </c>
      <c r="V14" s="240" t="str">
        <f>IF(D14="○",C14,"")</f>
        <v/>
      </c>
    </row>
    <row r="15" spans="1:22" ht="14.4">
      <c r="A15" s="1409"/>
      <c r="B15" s="1406"/>
      <c r="C15" s="325" t="s">
        <v>84</v>
      </c>
      <c r="D15" s="237"/>
      <c r="E15" s="16" t="s">
        <v>739</v>
      </c>
      <c r="F15" s="16" t="s">
        <v>739</v>
      </c>
      <c r="G15" s="17" t="s">
        <v>740</v>
      </c>
      <c r="H15" s="17" t="s">
        <v>741</v>
      </c>
      <c r="I15" s="17" t="s">
        <v>742</v>
      </c>
      <c r="J15" s="17" t="s">
        <v>740</v>
      </c>
      <c r="K15" s="17" t="s">
        <v>742</v>
      </c>
      <c r="L15" s="17" t="s">
        <v>742</v>
      </c>
      <c r="M15" s="17" t="s">
        <v>742</v>
      </c>
      <c r="N15" s="17" t="s">
        <v>741</v>
      </c>
      <c r="O15" s="17" t="s">
        <v>742</v>
      </c>
      <c r="P15" s="17" t="s">
        <v>742</v>
      </c>
      <c r="Q15" s="17" t="s">
        <v>742</v>
      </c>
      <c r="R15" s="17" t="s">
        <v>742</v>
      </c>
      <c r="S15" s="18" t="s">
        <v>742</v>
      </c>
      <c r="T15" s="25" t="str">
        <f t="shared" ref="T15:T56" si="0">IF(D15=U15,"",$D$61)</f>
        <v/>
      </c>
      <c r="U15" s="240" t="str">
        <f>IF(COUNTIF(個票ｰ2001!$U$79:$U$168,$C15),"○","")</f>
        <v/>
      </c>
      <c r="V15" s="240" t="str">
        <f t="shared" ref="V15:V56" si="1">IF(D15="○",C15,"")</f>
        <v/>
      </c>
    </row>
    <row r="16" spans="1:22" ht="14.4">
      <c r="A16" s="1409"/>
      <c r="B16" s="1406"/>
      <c r="C16" s="325" t="s">
        <v>97</v>
      </c>
      <c r="D16" s="237"/>
      <c r="E16" s="16" t="s">
        <v>739</v>
      </c>
      <c r="F16" s="16" t="s">
        <v>739</v>
      </c>
      <c r="G16" s="16" t="s">
        <v>739</v>
      </c>
      <c r="H16" s="17" t="s">
        <v>741</v>
      </c>
      <c r="I16" s="17" t="s">
        <v>740</v>
      </c>
      <c r="J16" s="17" t="s">
        <v>740</v>
      </c>
      <c r="K16" s="17" t="s">
        <v>742</v>
      </c>
      <c r="L16" s="17" t="s">
        <v>742</v>
      </c>
      <c r="M16" s="17" t="s">
        <v>742</v>
      </c>
      <c r="N16" s="17" t="s">
        <v>740</v>
      </c>
      <c r="O16" s="17" t="s">
        <v>740</v>
      </c>
      <c r="P16" s="17" t="s">
        <v>740</v>
      </c>
      <c r="Q16" s="17" t="s">
        <v>740</v>
      </c>
      <c r="R16" s="17" t="s">
        <v>741</v>
      </c>
      <c r="S16" s="18" t="s">
        <v>742</v>
      </c>
      <c r="T16" s="25" t="str">
        <f t="shared" si="0"/>
        <v/>
      </c>
      <c r="U16" s="240" t="str">
        <f>IF(COUNTIF(個票ｰ2001!$U$79:$U$168,$C16),"○","")</f>
        <v/>
      </c>
      <c r="V16" s="240" t="str">
        <f t="shared" si="1"/>
        <v/>
      </c>
    </row>
    <row r="17" spans="1:22" ht="14.4">
      <c r="A17" s="1409"/>
      <c r="B17" s="1406"/>
      <c r="C17" s="325" t="s">
        <v>107</v>
      </c>
      <c r="D17" s="237"/>
      <c r="E17" s="16" t="s">
        <v>739</v>
      </c>
      <c r="F17" s="16" t="s">
        <v>739</v>
      </c>
      <c r="G17" s="17" t="s">
        <v>742</v>
      </c>
      <c r="H17" s="17" t="s">
        <v>742</v>
      </c>
      <c r="I17" s="17" t="s">
        <v>740</v>
      </c>
      <c r="J17" s="17" t="s">
        <v>740</v>
      </c>
      <c r="K17" s="17" t="s">
        <v>742</v>
      </c>
      <c r="L17" s="17" t="s">
        <v>742</v>
      </c>
      <c r="M17" s="17" t="s">
        <v>741</v>
      </c>
      <c r="N17" s="17" t="s">
        <v>742</v>
      </c>
      <c r="O17" s="17" t="s">
        <v>742</v>
      </c>
      <c r="P17" s="17" t="s">
        <v>742</v>
      </c>
      <c r="Q17" s="17" t="s">
        <v>741</v>
      </c>
      <c r="R17" s="17" t="s">
        <v>742</v>
      </c>
      <c r="S17" s="18" t="s">
        <v>742</v>
      </c>
      <c r="T17" s="25" t="str">
        <f t="shared" si="0"/>
        <v/>
      </c>
      <c r="U17" s="240" t="str">
        <f>IF(COUNTIF(個票ｰ2001!$U$79:$U$168,$C17),"○","")</f>
        <v/>
      </c>
      <c r="V17" s="240" t="str">
        <f t="shared" si="1"/>
        <v/>
      </c>
    </row>
    <row r="18" spans="1:22" ht="14.4">
      <c r="A18" s="1409"/>
      <c r="B18" s="1406"/>
      <c r="C18" s="325" t="s">
        <v>743</v>
      </c>
      <c r="D18" s="237"/>
      <c r="E18" s="16" t="s">
        <v>739</v>
      </c>
      <c r="F18" s="16" t="s">
        <v>739</v>
      </c>
      <c r="G18" s="17" t="s">
        <v>742</v>
      </c>
      <c r="H18" s="17" t="s">
        <v>742</v>
      </c>
      <c r="I18" s="17" t="s">
        <v>740</v>
      </c>
      <c r="J18" s="17" t="s">
        <v>740</v>
      </c>
      <c r="K18" s="17" t="s">
        <v>742</v>
      </c>
      <c r="L18" s="17" t="s">
        <v>740</v>
      </c>
      <c r="M18" s="17" t="s">
        <v>741</v>
      </c>
      <c r="N18" s="17" t="s">
        <v>740</v>
      </c>
      <c r="O18" s="17" t="s">
        <v>742</v>
      </c>
      <c r="P18" s="17" t="s">
        <v>740</v>
      </c>
      <c r="Q18" s="17" t="s">
        <v>740</v>
      </c>
      <c r="R18" s="17" t="s">
        <v>742</v>
      </c>
      <c r="S18" s="18" t="s">
        <v>742</v>
      </c>
      <c r="T18" s="25" t="str">
        <f t="shared" si="0"/>
        <v/>
      </c>
      <c r="U18" s="240" t="str">
        <f>IF(COUNTIF(個票ｰ2001!$U$79:$U$168,$C18),"○","")</f>
        <v/>
      </c>
      <c r="V18" s="240" t="str">
        <f t="shared" si="1"/>
        <v/>
      </c>
    </row>
    <row r="19" spans="1:22" ht="14.4">
      <c r="A19" s="1409"/>
      <c r="B19" s="1406"/>
      <c r="C19" s="325" t="s">
        <v>124</v>
      </c>
      <c r="D19" s="237"/>
      <c r="E19" s="17" t="s">
        <v>741</v>
      </c>
      <c r="F19" s="17" t="s">
        <v>741</v>
      </c>
      <c r="G19" s="17" t="s">
        <v>741</v>
      </c>
      <c r="H19" s="17" t="s">
        <v>742</v>
      </c>
      <c r="I19" s="17" t="s">
        <v>742</v>
      </c>
      <c r="J19" s="17" t="s">
        <v>742</v>
      </c>
      <c r="K19" s="17" t="s">
        <v>741</v>
      </c>
      <c r="L19" s="17" t="s">
        <v>742</v>
      </c>
      <c r="M19" s="17" t="s">
        <v>742</v>
      </c>
      <c r="N19" s="17" t="s">
        <v>741</v>
      </c>
      <c r="O19" s="17" t="s">
        <v>741</v>
      </c>
      <c r="P19" s="17" t="s">
        <v>741</v>
      </c>
      <c r="Q19" s="17" t="s">
        <v>742</v>
      </c>
      <c r="R19" s="17" t="s">
        <v>741</v>
      </c>
      <c r="S19" s="18" t="s">
        <v>742</v>
      </c>
      <c r="T19" s="25" t="str">
        <f t="shared" si="0"/>
        <v/>
      </c>
      <c r="U19" s="240" t="str">
        <f>IF(COUNTIF(個票ｰ2001!$U$79:$U$168,$C19),"○","")</f>
        <v/>
      </c>
      <c r="V19" s="240" t="str">
        <f t="shared" si="1"/>
        <v/>
      </c>
    </row>
    <row r="20" spans="1:22" ht="14.4">
      <c r="A20" s="1409"/>
      <c r="B20" s="1406" t="s">
        <v>744</v>
      </c>
      <c r="C20" s="325" t="s">
        <v>130</v>
      </c>
      <c r="D20" s="237"/>
      <c r="E20" s="16" t="s">
        <v>739</v>
      </c>
      <c r="F20" s="16" t="s">
        <v>739</v>
      </c>
      <c r="G20" s="17" t="s">
        <v>742</v>
      </c>
      <c r="H20" s="17" t="s">
        <v>741</v>
      </c>
      <c r="I20" s="17" t="s">
        <v>740</v>
      </c>
      <c r="J20" s="17" t="s">
        <v>740</v>
      </c>
      <c r="K20" s="17" t="s">
        <v>741</v>
      </c>
      <c r="L20" s="17" t="s">
        <v>740</v>
      </c>
      <c r="M20" s="17" t="s">
        <v>740</v>
      </c>
      <c r="N20" s="17" t="s">
        <v>740</v>
      </c>
      <c r="O20" s="17" t="s">
        <v>740</v>
      </c>
      <c r="P20" s="17" t="s">
        <v>740</v>
      </c>
      <c r="Q20" s="17" t="s">
        <v>740</v>
      </c>
      <c r="R20" s="17" t="s">
        <v>742</v>
      </c>
      <c r="S20" s="18" t="s">
        <v>740</v>
      </c>
      <c r="T20" s="25" t="str">
        <f t="shared" si="0"/>
        <v/>
      </c>
      <c r="U20" s="240" t="str">
        <f>IF(COUNTIF(個票ｰ2001!$U$79:$U$168,$C20),"○","")</f>
        <v/>
      </c>
      <c r="V20" s="240" t="str">
        <f t="shared" si="1"/>
        <v/>
      </c>
    </row>
    <row r="21" spans="1:22" ht="14.4">
      <c r="A21" s="1409"/>
      <c r="B21" s="1406"/>
      <c r="C21" s="325" t="s">
        <v>137</v>
      </c>
      <c r="D21" s="237"/>
      <c r="E21" s="16" t="s">
        <v>739</v>
      </c>
      <c r="F21" s="16" t="s">
        <v>739</v>
      </c>
      <c r="G21" s="17" t="s">
        <v>740</v>
      </c>
      <c r="H21" s="17" t="s">
        <v>741</v>
      </c>
      <c r="I21" s="17" t="s">
        <v>740</v>
      </c>
      <c r="J21" s="17" t="s">
        <v>740</v>
      </c>
      <c r="K21" s="17" t="s">
        <v>741</v>
      </c>
      <c r="L21" s="17" t="s">
        <v>742</v>
      </c>
      <c r="M21" s="17" t="s">
        <v>740</v>
      </c>
      <c r="N21" s="17" t="s">
        <v>740</v>
      </c>
      <c r="O21" s="17" t="s">
        <v>740</v>
      </c>
      <c r="P21" s="17" t="s">
        <v>740</v>
      </c>
      <c r="Q21" s="17" t="s">
        <v>740</v>
      </c>
      <c r="R21" s="17" t="s">
        <v>742</v>
      </c>
      <c r="S21" s="18" t="s">
        <v>740</v>
      </c>
      <c r="T21" s="25" t="str">
        <f t="shared" si="0"/>
        <v/>
      </c>
      <c r="U21" s="240" t="str">
        <f>IF(COUNTIF(個票ｰ2001!$U$79:$U$168,$C21),"○","")</f>
        <v/>
      </c>
      <c r="V21" s="240" t="str">
        <f t="shared" si="1"/>
        <v/>
      </c>
    </row>
    <row r="22" spans="1:22" ht="14.4">
      <c r="A22" s="1409"/>
      <c r="B22" s="1406"/>
      <c r="C22" s="325" t="s">
        <v>143</v>
      </c>
      <c r="D22" s="237"/>
      <c r="E22" s="16" t="s">
        <v>739</v>
      </c>
      <c r="F22" s="16" t="s">
        <v>739</v>
      </c>
      <c r="G22" s="17" t="s">
        <v>742</v>
      </c>
      <c r="H22" s="17" t="s">
        <v>741</v>
      </c>
      <c r="I22" s="17" t="s">
        <v>740</v>
      </c>
      <c r="J22" s="17" t="s">
        <v>740</v>
      </c>
      <c r="K22" s="17" t="s">
        <v>741</v>
      </c>
      <c r="L22" s="17" t="s">
        <v>742</v>
      </c>
      <c r="M22" s="17" t="s">
        <v>742</v>
      </c>
      <c r="N22" s="17" t="s">
        <v>742</v>
      </c>
      <c r="O22" s="17" t="s">
        <v>742</v>
      </c>
      <c r="P22" s="17" t="s">
        <v>740</v>
      </c>
      <c r="Q22" s="17" t="s">
        <v>740</v>
      </c>
      <c r="R22" s="17" t="s">
        <v>742</v>
      </c>
      <c r="S22" s="18" t="s">
        <v>740</v>
      </c>
      <c r="T22" s="25" t="str">
        <f t="shared" si="0"/>
        <v/>
      </c>
      <c r="U22" s="240" t="str">
        <f>IF(COUNTIF(個票ｰ2001!$U$79:$U$168,$C22),"○","")</f>
        <v/>
      </c>
      <c r="V22" s="240" t="str">
        <f t="shared" si="1"/>
        <v/>
      </c>
    </row>
    <row r="23" spans="1:22" ht="14.4">
      <c r="A23" s="1409"/>
      <c r="B23" s="1406"/>
      <c r="C23" s="325" t="s">
        <v>745</v>
      </c>
      <c r="D23" s="237"/>
      <c r="E23" s="16" t="s">
        <v>739</v>
      </c>
      <c r="F23" s="16" t="s">
        <v>739</v>
      </c>
      <c r="G23" s="17" t="s">
        <v>742</v>
      </c>
      <c r="H23" s="17" t="s">
        <v>741</v>
      </c>
      <c r="I23" s="17" t="s">
        <v>740</v>
      </c>
      <c r="J23" s="17" t="s">
        <v>740</v>
      </c>
      <c r="K23" s="17" t="s">
        <v>741</v>
      </c>
      <c r="L23" s="17" t="s">
        <v>742</v>
      </c>
      <c r="M23" s="17" t="s">
        <v>740</v>
      </c>
      <c r="N23" s="17" t="s">
        <v>740</v>
      </c>
      <c r="O23" s="17" t="s">
        <v>740</v>
      </c>
      <c r="P23" s="17" t="s">
        <v>740</v>
      </c>
      <c r="Q23" s="17" t="s">
        <v>740</v>
      </c>
      <c r="R23" s="17" t="s">
        <v>742</v>
      </c>
      <c r="S23" s="18" t="s">
        <v>740</v>
      </c>
      <c r="T23" s="25" t="str">
        <f t="shared" si="0"/>
        <v/>
      </c>
      <c r="U23" s="240" t="str">
        <f>IF(COUNTIF(個票ｰ2001!$U$79:$U$168,$C23),"○","")</f>
        <v/>
      </c>
      <c r="V23" s="240" t="str">
        <f t="shared" si="1"/>
        <v/>
      </c>
    </row>
    <row r="24" spans="1:22" ht="14.4">
      <c r="A24" s="1409"/>
      <c r="B24" s="1406"/>
      <c r="C24" s="325" t="s">
        <v>153</v>
      </c>
      <c r="D24" s="237"/>
      <c r="E24" s="17" t="s">
        <v>741</v>
      </c>
      <c r="F24" s="17" t="s">
        <v>741</v>
      </c>
      <c r="G24" s="17" t="s">
        <v>740</v>
      </c>
      <c r="H24" s="17" t="s">
        <v>741</v>
      </c>
      <c r="I24" s="17" t="s">
        <v>741</v>
      </c>
      <c r="J24" s="17" t="s">
        <v>741</v>
      </c>
      <c r="K24" s="17" t="s">
        <v>742</v>
      </c>
      <c r="L24" s="17" t="s">
        <v>740</v>
      </c>
      <c r="M24" s="17" t="s">
        <v>740</v>
      </c>
      <c r="N24" s="17" t="s">
        <v>740</v>
      </c>
      <c r="O24" s="17" t="s">
        <v>740</v>
      </c>
      <c r="P24" s="17" t="s">
        <v>740</v>
      </c>
      <c r="Q24" s="17" t="s">
        <v>740</v>
      </c>
      <c r="R24" s="17" t="s">
        <v>742</v>
      </c>
      <c r="S24" s="18" t="s">
        <v>740</v>
      </c>
      <c r="T24" s="25" t="str">
        <f t="shared" si="0"/>
        <v/>
      </c>
      <c r="U24" s="240" t="str">
        <f>IF(COUNTIF(個票ｰ2001!$U$79:$U$168,$C24),"○","")</f>
        <v/>
      </c>
      <c r="V24" s="240" t="str">
        <f t="shared" si="1"/>
        <v/>
      </c>
    </row>
    <row r="25" spans="1:22" ht="14.4">
      <c r="A25" s="1409"/>
      <c r="B25" s="1406"/>
      <c r="C25" s="325" t="s">
        <v>156</v>
      </c>
      <c r="D25" s="237"/>
      <c r="E25" s="17" t="s">
        <v>741</v>
      </c>
      <c r="F25" s="17" t="s">
        <v>741</v>
      </c>
      <c r="G25" s="17" t="s">
        <v>740</v>
      </c>
      <c r="H25" s="17" t="s">
        <v>742</v>
      </c>
      <c r="I25" s="17" t="s">
        <v>742</v>
      </c>
      <c r="J25" s="17" t="s">
        <v>741</v>
      </c>
      <c r="K25" s="17" t="s">
        <v>742</v>
      </c>
      <c r="L25" s="17" t="s">
        <v>740</v>
      </c>
      <c r="M25" s="17" t="s">
        <v>740</v>
      </c>
      <c r="N25" s="17" t="s">
        <v>740</v>
      </c>
      <c r="O25" s="17" t="s">
        <v>740</v>
      </c>
      <c r="P25" s="17" t="s">
        <v>740</v>
      </c>
      <c r="Q25" s="17" t="s">
        <v>740</v>
      </c>
      <c r="R25" s="17" t="s">
        <v>742</v>
      </c>
      <c r="S25" s="18" t="s">
        <v>740</v>
      </c>
      <c r="T25" s="25" t="str">
        <f t="shared" si="0"/>
        <v/>
      </c>
      <c r="U25" s="240" t="str">
        <f>IF(COUNTIF(個票ｰ2001!$U$79:$U$168,$C25),"○","")</f>
        <v/>
      </c>
      <c r="V25" s="240" t="str">
        <f t="shared" si="1"/>
        <v/>
      </c>
    </row>
    <row r="26" spans="1:22" ht="14.4">
      <c r="A26" s="1409"/>
      <c r="B26" s="1406" t="s">
        <v>159</v>
      </c>
      <c r="C26" s="325" t="s">
        <v>158</v>
      </c>
      <c r="D26" s="237"/>
      <c r="E26" s="17" t="s">
        <v>741</v>
      </c>
      <c r="F26" s="17" t="s">
        <v>741</v>
      </c>
      <c r="G26" s="17" t="s">
        <v>742</v>
      </c>
      <c r="H26" s="16" t="s">
        <v>739</v>
      </c>
      <c r="I26" s="16" t="s">
        <v>739</v>
      </c>
      <c r="J26" s="17" t="s">
        <v>742</v>
      </c>
      <c r="K26" s="17" t="s">
        <v>741</v>
      </c>
      <c r="L26" s="17" t="s">
        <v>742</v>
      </c>
      <c r="M26" s="17" t="s">
        <v>742</v>
      </c>
      <c r="N26" s="17" t="s">
        <v>742</v>
      </c>
      <c r="O26" s="17" t="s">
        <v>742</v>
      </c>
      <c r="P26" s="17" t="s">
        <v>740</v>
      </c>
      <c r="Q26" s="17" t="s">
        <v>742</v>
      </c>
      <c r="R26" s="17" t="s">
        <v>742</v>
      </c>
      <c r="S26" s="18" t="s">
        <v>740</v>
      </c>
      <c r="T26" s="25" t="str">
        <f t="shared" si="0"/>
        <v/>
      </c>
      <c r="U26" s="240" t="str">
        <f>IF(COUNTIF(個票ｰ2001!$U$79:$U$168,$C26),"○","")</f>
        <v/>
      </c>
      <c r="V26" s="240" t="str">
        <f t="shared" si="1"/>
        <v/>
      </c>
    </row>
    <row r="27" spans="1:22" ht="14.4">
      <c r="A27" s="1409"/>
      <c r="B27" s="1406"/>
      <c r="C27" s="325" t="s">
        <v>161</v>
      </c>
      <c r="D27" s="237"/>
      <c r="E27" s="17" t="s">
        <v>741</v>
      </c>
      <c r="F27" s="17" t="s">
        <v>741</v>
      </c>
      <c r="G27" s="17" t="s">
        <v>742</v>
      </c>
      <c r="H27" s="16" t="s">
        <v>739</v>
      </c>
      <c r="I27" s="16" t="s">
        <v>739</v>
      </c>
      <c r="J27" s="17" t="s">
        <v>742</v>
      </c>
      <c r="K27" s="17" t="s">
        <v>741</v>
      </c>
      <c r="L27" s="17" t="s">
        <v>742</v>
      </c>
      <c r="M27" s="17" t="s">
        <v>742</v>
      </c>
      <c r="N27" s="17" t="s">
        <v>742</v>
      </c>
      <c r="O27" s="17" t="s">
        <v>742</v>
      </c>
      <c r="P27" s="17" t="s">
        <v>740</v>
      </c>
      <c r="Q27" s="17" t="s">
        <v>742</v>
      </c>
      <c r="R27" s="17" t="s">
        <v>742</v>
      </c>
      <c r="S27" s="18" t="s">
        <v>740</v>
      </c>
      <c r="T27" s="25" t="str">
        <f t="shared" si="0"/>
        <v/>
      </c>
      <c r="U27" s="240" t="str">
        <f>IF(COUNTIF(個票ｰ2001!$U$79:$U$168,$C27),"○","")</f>
        <v/>
      </c>
      <c r="V27" s="240" t="str">
        <f t="shared" si="1"/>
        <v/>
      </c>
    </row>
    <row r="28" spans="1:22" ht="14.4">
      <c r="A28" s="1409"/>
      <c r="B28" s="1406"/>
      <c r="C28" s="325" t="s">
        <v>163</v>
      </c>
      <c r="D28" s="237"/>
      <c r="E28" s="17" t="s">
        <v>740</v>
      </c>
      <c r="F28" s="17" t="s">
        <v>740</v>
      </c>
      <c r="G28" s="17" t="s">
        <v>740</v>
      </c>
      <c r="H28" s="17" t="s">
        <v>741</v>
      </c>
      <c r="I28" s="16" t="s">
        <v>739</v>
      </c>
      <c r="J28" s="17" t="s">
        <v>742</v>
      </c>
      <c r="K28" s="17" t="s">
        <v>742</v>
      </c>
      <c r="L28" s="17" t="s">
        <v>740</v>
      </c>
      <c r="M28" s="17" t="s">
        <v>742</v>
      </c>
      <c r="N28" s="17" t="s">
        <v>741</v>
      </c>
      <c r="O28" s="17" t="s">
        <v>740</v>
      </c>
      <c r="P28" s="17" t="s">
        <v>740</v>
      </c>
      <c r="Q28" s="17" t="s">
        <v>740</v>
      </c>
      <c r="R28" s="17" t="s">
        <v>742</v>
      </c>
      <c r="S28" s="18" t="s">
        <v>740</v>
      </c>
      <c r="T28" s="25" t="str">
        <f t="shared" si="0"/>
        <v/>
      </c>
      <c r="U28" s="240" t="str">
        <f>IF(COUNTIF(個票ｰ2001!$U$79:$U$168,$C28),"○","")</f>
        <v/>
      </c>
      <c r="V28" s="240" t="str">
        <f t="shared" si="1"/>
        <v/>
      </c>
    </row>
    <row r="29" spans="1:22" ht="14.4">
      <c r="A29" s="1409"/>
      <c r="B29" s="1406"/>
      <c r="C29" s="325" t="s">
        <v>165</v>
      </c>
      <c r="D29" s="237"/>
      <c r="E29" s="17" t="s">
        <v>742</v>
      </c>
      <c r="F29" s="17" t="s">
        <v>742</v>
      </c>
      <c r="G29" s="17" t="s">
        <v>742</v>
      </c>
      <c r="H29" s="16" t="s">
        <v>739</v>
      </c>
      <c r="I29" s="16" t="s">
        <v>739</v>
      </c>
      <c r="J29" s="17" t="s">
        <v>742</v>
      </c>
      <c r="K29" s="17" t="s">
        <v>741</v>
      </c>
      <c r="L29" s="17" t="s">
        <v>741</v>
      </c>
      <c r="M29" s="17" t="s">
        <v>742</v>
      </c>
      <c r="N29" s="17" t="s">
        <v>741</v>
      </c>
      <c r="O29" s="17" t="s">
        <v>740</v>
      </c>
      <c r="P29" s="17" t="s">
        <v>742</v>
      </c>
      <c r="Q29" s="17" t="s">
        <v>740</v>
      </c>
      <c r="R29" s="17" t="s">
        <v>742</v>
      </c>
      <c r="S29" s="18" t="s">
        <v>740</v>
      </c>
      <c r="T29" s="25" t="str">
        <f t="shared" si="0"/>
        <v/>
      </c>
      <c r="U29" s="240" t="str">
        <f>IF(COUNTIF(個票ｰ2001!$U$79:$U$168,$C29),"○","")</f>
        <v/>
      </c>
      <c r="V29" s="240" t="str">
        <f t="shared" si="1"/>
        <v/>
      </c>
    </row>
    <row r="30" spans="1:22" ht="14.4">
      <c r="A30" s="1409"/>
      <c r="B30" s="1406"/>
      <c r="C30" s="325" t="s">
        <v>167</v>
      </c>
      <c r="D30" s="237"/>
      <c r="E30" s="17" t="s">
        <v>740</v>
      </c>
      <c r="F30" s="17" t="s">
        <v>740</v>
      </c>
      <c r="G30" s="17" t="s">
        <v>740</v>
      </c>
      <c r="H30" s="17" t="s">
        <v>742</v>
      </c>
      <c r="I30" s="17" t="s">
        <v>742</v>
      </c>
      <c r="J30" s="16" t="s">
        <v>739</v>
      </c>
      <c r="K30" s="17" t="s">
        <v>740</v>
      </c>
      <c r="L30" s="17" t="s">
        <v>740</v>
      </c>
      <c r="M30" s="17" t="s">
        <v>740</v>
      </c>
      <c r="N30" s="17" t="s">
        <v>742</v>
      </c>
      <c r="O30" s="17" t="s">
        <v>740</v>
      </c>
      <c r="P30" s="17" t="s">
        <v>740</v>
      </c>
      <c r="Q30" s="17" t="s">
        <v>740</v>
      </c>
      <c r="R30" s="17" t="s">
        <v>742</v>
      </c>
      <c r="S30" s="18" t="s">
        <v>740</v>
      </c>
      <c r="T30" s="25" t="str">
        <f t="shared" si="0"/>
        <v/>
      </c>
      <c r="U30" s="240" t="str">
        <f>IF(COUNTIF(個票ｰ2001!$U$79:$U$168,$C30),"○","")</f>
        <v/>
      </c>
      <c r="V30" s="240" t="str">
        <f t="shared" si="1"/>
        <v/>
      </c>
    </row>
    <row r="31" spans="1:22" ht="13.5" customHeight="1">
      <c r="A31" s="1405" t="s">
        <v>170</v>
      </c>
      <c r="B31" s="1406" t="s">
        <v>746</v>
      </c>
      <c r="C31" s="325" t="s">
        <v>169</v>
      </c>
      <c r="D31" s="237"/>
      <c r="E31" s="17" t="s">
        <v>741</v>
      </c>
      <c r="F31" s="17" t="s">
        <v>741</v>
      </c>
      <c r="G31" s="17" t="s">
        <v>741</v>
      </c>
      <c r="H31" s="17" t="s">
        <v>742</v>
      </c>
      <c r="I31" s="17" t="s">
        <v>740</v>
      </c>
      <c r="J31" s="17" t="s">
        <v>740</v>
      </c>
      <c r="K31" s="16" t="s">
        <v>739</v>
      </c>
      <c r="L31" s="17" t="s">
        <v>741</v>
      </c>
      <c r="M31" s="17" t="s">
        <v>741</v>
      </c>
      <c r="N31" s="17" t="s">
        <v>741</v>
      </c>
      <c r="O31" s="17" t="s">
        <v>741</v>
      </c>
      <c r="P31" s="17" t="s">
        <v>741</v>
      </c>
      <c r="Q31" s="17" t="s">
        <v>741</v>
      </c>
      <c r="R31" s="17" t="s">
        <v>741</v>
      </c>
      <c r="S31" s="18" t="s">
        <v>742</v>
      </c>
      <c r="T31" s="25" t="str">
        <f t="shared" si="0"/>
        <v/>
      </c>
      <c r="U31" s="240" t="str">
        <f>IF(COUNTIF(個票ｰ2001!$U$79:$U$168,$C31),"○","")</f>
        <v/>
      </c>
      <c r="V31" s="240" t="str">
        <f t="shared" si="1"/>
        <v/>
      </c>
    </row>
    <row r="32" spans="1:22" ht="14.4">
      <c r="A32" s="1405"/>
      <c r="B32" s="1406"/>
      <c r="C32" s="325" t="s">
        <v>172</v>
      </c>
      <c r="D32" s="237"/>
      <c r="E32" s="17" t="s">
        <v>741</v>
      </c>
      <c r="F32" s="17" t="s">
        <v>741</v>
      </c>
      <c r="G32" s="17" t="s">
        <v>742</v>
      </c>
      <c r="H32" s="17" t="s">
        <v>742</v>
      </c>
      <c r="I32" s="17" t="s">
        <v>740</v>
      </c>
      <c r="J32" s="17" t="s">
        <v>740</v>
      </c>
      <c r="K32" s="16" t="s">
        <v>739</v>
      </c>
      <c r="L32" s="17" t="s">
        <v>742</v>
      </c>
      <c r="M32" s="17" t="s">
        <v>742</v>
      </c>
      <c r="N32" s="17" t="s">
        <v>742</v>
      </c>
      <c r="O32" s="17" t="s">
        <v>742</v>
      </c>
      <c r="P32" s="17" t="s">
        <v>742</v>
      </c>
      <c r="Q32" s="17" t="s">
        <v>742</v>
      </c>
      <c r="R32" s="17" t="s">
        <v>741</v>
      </c>
      <c r="S32" s="18" t="s">
        <v>742</v>
      </c>
      <c r="T32" s="25" t="str">
        <f t="shared" si="0"/>
        <v/>
      </c>
      <c r="U32" s="240" t="str">
        <f>IF(COUNTIF(個票ｰ2001!$U$79:$U$168,$C32),"○","")</f>
        <v/>
      </c>
      <c r="V32" s="240" t="str">
        <f t="shared" si="1"/>
        <v/>
      </c>
    </row>
    <row r="33" spans="1:22" ht="14.4">
      <c r="A33" s="1405"/>
      <c r="B33" s="1406"/>
      <c r="C33" s="325" t="s">
        <v>173</v>
      </c>
      <c r="D33" s="237"/>
      <c r="E33" s="17" t="s">
        <v>742</v>
      </c>
      <c r="F33" s="17" t="s">
        <v>742</v>
      </c>
      <c r="G33" s="17" t="s">
        <v>742</v>
      </c>
      <c r="H33" s="17" t="s">
        <v>742</v>
      </c>
      <c r="I33" s="17" t="s">
        <v>740</v>
      </c>
      <c r="J33" s="17" t="s">
        <v>740</v>
      </c>
      <c r="K33" s="16" t="s">
        <v>739</v>
      </c>
      <c r="L33" s="17" t="s">
        <v>741</v>
      </c>
      <c r="M33" s="17" t="s">
        <v>742</v>
      </c>
      <c r="N33" s="17" t="s">
        <v>742</v>
      </c>
      <c r="O33" s="17" t="s">
        <v>742</v>
      </c>
      <c r="P33" s="17" t="s">
        <v>742</v>
      </c>
      <c r="Q33" s="17" t="s">
        <v>742</v>
      </c>
      <c r="R33" s="17" t="s">
        <v>741</v>
      </c>
      <c r="S33" s="18" t="s">
        <v>742</v>
      </c>
      <c r="T33" s="25" t="str">
        <f t="shared" si="0"/>
        <v/>
      </c>
      <c r="U33" s="240" t="str">
        <f>IF(COUNTIF(個票ｰ2001!$U$79:$U$168,$C33),"○","")</f>
        <v/>
      </c>
      <c r="V33" s="240" t="str">
        <f t="shared" si="1"/>
        <v/>
      </c>
    </row>
    <row r="34" spans="1:22" ht="14.4">
      <c r="A34" s="1405"/>
      <c r="B34" s="1406" t="s">
        <v>747</v>
      </c>
      <c r="C34" s="325" t="s">
        <v>174</v>
      </c>
      <c r="D34" s="237"/>
      <c r="E34" s="17" t="s">
        <v>740</v>
      </c>
      <c r="F34" s="17" t="s">
        <v>740</v>
      </c>
      <c r="G34" s="17" t="s">
        <v>740</v>
      </c>
      <c r="H34" s="17" t="s">
        <v>740</v>
      </c>
      <c r="I34" s="17" t="s">
        <v>740</v>
      </c>
      <c r="J34" s="17" t="s">
        <v>740</v>
      </c>
      <c r="K34" s="17" t="s">
        <v>742</v>
      </c>
      <c r="L34" s="16" t="s">
        <v>739</v>
      </c>
      <c r="M34" s="17" t="s">
        <v>742</v>
      </c>
      <c r="N34" s="17" t="s">
        <v>742</v>
      </c>
      <c r="O34" s="17" t="s">
        <v>742</v>
      </c>
      <c r="P34" s="17" t="s">
        <v>742</v>
      </c>
      <c r="Q34" s="17" t="s">
        <v>742</v>
      </c>
      <c r="R34" s="17" t="s">
        <v>742</v>
      </c>
      <c r="S34" s="18" t="s">
        <v>742</v>
      </c>
      <c r="T34" s="25" t="str">
        <f t="shared" si="0"/>
        <v/>
      </c>
      <c r="U34" s="240" t="str">
        <f>IF(COUNTIF(個票ｰ2001!$U$79:$U$168,$C34),"○","")</f>
        <v/>
      </c>
      <c r="V34" s="240" t="str">
        <f t="shared" si="1"/>
        <v/>
      </c>
    </row>
    <row r="35" spans="1:22" ht="14.4">
      <c r="A35" s="1405"/>
      <c r="B35" s="1406"/>
      <c r="C35" s="325" t="s">
        <v>176</v>
      </c>
      <c r="D35" s="237"/>
      <c r="E35" s="17" t="s">
        <v>740</v>
      </c>
      <c r="F35" s="17" t="s">
        <v>740</v>
      </c>
      <c r="G35" s="17" t="s">
        <v>740</v>
      </c>
      <c r="H35" s="17" t="s">
        <v>740</v>
      </c>
      <c r="I35" s="17" t="s">
        <v>740</v>
      </c>
      <c r="J35" s="17" t="s">
        <v>740</v>
      </c>
      <c r="K35" s="17" t="s">
        <v>742</v>
      </c>
      <c r="L35" s="16" t="s">
        <v>739</v>
      </c>
      <c r="M35" s="17" t="s">
        <v>742</v>
      </c>
      <c r="N35" s="17" t="s">
        <v>742</v>
      </c>
      <c r="O35" s="17" t="s">
        <v>742</v>
      </c>
      <c r="P35" s="17" t="s">
        <v>742</v>
      </c>
      <c r="Q35" s="17" t="s">
        <v>742</v>
      </c>
      <c r="R35" s="17" t="s">
        <v>742</v>
      </c>
      <c r="S35" s="18" t="s">
        <v>742</v>
      </c>
      <c r="T35" s="25" t="str">
        <f t="shared" si="0"/>
        <v/>
      </c>
      <c r="U35" s="240" t="str">
        <f>IF(COUNTIF(個票ｰ2001!$U$79:$U$168,$C35),"○","")</f>
        <v/>
      </c>
      <c r="V35" s="240" t="str">
        <f t="shared" si="1"/>
        <v/>
      </c>
    </row>
    <row r="36" spans="1:22" ht="14.4">
      <c r="A36" s="1405"/>
      <c r="B36" s="1406" t="s">
        <v>748</v>
      </c>
      <c r="C36" s="325" t="s">
        <v>177</v>
      </c>
      <c r="D36" s="237"/>
      <c r="E36" s="17" t="s">
        <v>740</v>
      </c>
      <c r="F36" s="17" t="s">
        <v>740</v>
      </c>
      <c r="G36" s="17" t="s">
        <v>740</v>
      </c>
      <c r="H36" s="17" t="s">
        <v>740</v>
      </c>
      <c r="I36" s="17" t="s">
        <v>740</v>
      </c>
      <c r="J36" s="17" t="s">
        <v>740</v>
      </c>
      <c r="K36" s="17" t="s">
        <v>742</v>
      </c>
      <c r="L36" s="17" t="s">
        <v>742</v>
      </c>
      <c r="M36" s="16" t="s">
        <v>739</v>
      </c>
      <c r="N36" s="17" t="s">
        <v>742</v>
      </c>
      <c r="O36" s="17" t="s">
        <v>741</v>
      </c>
      <c r="P36" s="17" t="s">
        <v>741</v>
      </c>
      <c r="Q36" s="17" t="s">
        <v>742</v>
      </c>
      <c r="R36" s="17" t="s">
        <v>742</v>
      </c>
      <c r="S36" s="18" t="s">
        <v>742</v>
      </c>
      <c r="T36" s="25" t="str">
        <f t="shared" si="0"/>
        <v/>
      </c>
      <c r="U36" s="240" t="str">
        <f>IF(COUNTIF(個票ｰ2001!$U$79:$U$168,$C36),"○","")</f>
        <v/>
      </c>
      <c r="V36" s="240" t="str">
        <f t="shared" si="1"/>
        <v/>
      </c>
    </row>
    <row r="37" spans="1:22" ht="14.4">
      <c r="A37" s="1405"/>
      <c r="B37" s="1406"/>
      <c r="C37" s="325" t="s">
        <v>179</v>
      </c>
      <c r="D37" s="237"/>
      <c r="E37" s="17" t="s">
        <v>740</v>
      </c>
      <c r="F37" s="17" t="s">
        <v>740</v>
      </c>
      <c r="G37" s="17" t="s">
        <v>740</v>
      </c>
      <c r="H37" s="17" t="s">
        <v>740</v>
      </c>
      <c r="I37" s="17" t="s">
        <v>740</v>
      </c>
      <c r="J37" s="17" t="s">
        <v>740</v>
      </c>
      <c r="K37" s="17" t="s">
        <v>742</v>
      </c>
      <c r="L37" s="17" t="s">
        <v>742</v>
      </c>
      <c r="M37" s="16" t="s">
        <v>739</v>
      </c>
      <c r="N37" s="17" t="s">
        <v>742</v>
      </c>
      <c r="O37" s="17" t="s">
        <v>741</v>
      </c>
      <c r="P37" s="17" t="s">
        <v>741</v>
      </c>
      <c r="Q37" s="17" t="s">
        <v>742</v>
      </c>
      <c r="R37" s="17" t="s">
        <v>742</v>
      </c>
      <c r="S37" s="18" t="s">
        <v>742</v>
      </c>
      <c r="T37" s="25" t="str">
        <f t="shared" si="0"/>
        <v/>
      </c>
      <c r="U37" s="240" t="str">
        <f>IF(COUNTIF(個票ｰ2001!$U$79:$U$168,$C37),"○","")</f>
        <v/>
      </c>
      <c r="V37" s="240" t="str">
        <f t="shared" si="1"/>
        <v/>
      </c>
    </row>
    <row r="38" spans="1:22" ht="13.5" customHeight="1">
      <c r="A38" s="1405" t="s">
        <v>181</v>
      </c>
      <c r="B38" s="1406" t="s">
        <v>182</v>
      </c>
      <c r="C38" s="325" t="s">
        <v>180</v>
      </c>
      <c r="D38" s="237"/>
      <c r="E38" s="17" t="s">
        <v>740</v>
      </c>
      <c r="F38" s="17" t="s">
        <v>740</v>
      </c>
      <c r="G38" s="17" t="s">
        <v>740</v>
      </c>
      <c r="H38" s="17" t="s">
        <v>740</v>
      </c>
      <c r="I38" s="17" t="s">
        <v>742</v>
      </c>
      <c r="J38" s="17" t="s">
        <v>740</v>
      </c>
      <c r="K38" s="17" t="s">
        <v>740</v>
      </c>
      <c r="L38" s="17" t="s">
        <v>741</v>
      </c>
      <c r="M38" s="17" t="s">
        <v>741</v>
      </c>
      <c r="N38" s="16" t="s">
        <v>739</v>
      </c>
      <c r="O38" s="16" t="s">
        <v>739</v>
      </c>
      <c r="P38" s="16" t="s">
        <v>739</v>
      </c>
      <c r="Q38" s="17" t="s">
        <v>741</v>
      </c>
      <c r="R38" s="17" t="s">
        <v>742</v>
      </c>
      <c r="S38" s="18" t="s">
        <v>741</v>
      </c>
      <c r="T38" s="25" t="str">
        <f t="shared" si="0"/>
        <v/>
      </c>
      <c r="U38" s="240" t="str">
        <f>IF(COUNTIF(個票ｰ2001!$U$79:$U$168,$C38),"○","")</f>
        <v/>
      </c>
      <c r="V38" s="240" t="str">
        <f t="shared" si="1"/>
        <v/>
      </c>
    </row>
    <row r="39" spans="1:22" ht="14.4">
      <c r="A39" s="1405"/>
      <c r="B39" s="1406"/>
      <c r="C39" s="325" t="s">
        <v>183</v>
      </c>
      <c r="D39" s="237"/>
      <c r="E39" s="17" t="s">
        <v>740</v>
      </c>
      <c r="F39" s="17" t="s">
        <v>740</v>
      </c>
      <c r="G39" s="17" t="s">
        <v>740</v>
      </c>
      <c r="H39" s="17" t="s">
        <v>740</v>
      </c>
      <c r="I39" s="17" t="s">
        <v>741</v>
      </c>
      <c r="J39" s="17" t="s">
        <v>740</v>
      </c>
      <c r="K39" s="17" t="s">
        <v>741</v>
      </c>
      <c r="L39" s="17" t="s">
        <v>741</v>
      </c>
      <c r="M39" s="17" t="s">
        <v>741</v>
      </c>
      <c r="N39" s="16" t="s">
        <v>739</v>
      </c>
      <c r="O39" s="16" t="s">
        <v>739</v>
      </c>
      <c r="P39" s="17" t="s">
        <v>741</v>
      </c>
      <c r="Q39" s="17" t="s">
        <v>741</v>
      </c>
      <c r="R39" s="17" t="s">
        <v>740</v>
      </c>
      <c r="S39" s="18" t="s">
        <v>741</v>
      </c>
      <c r="T39" s="25" t="str">
        <f t="shared" si="0"/>
        <v/>
      </c>
      <c r="U39" s="240" t="str">
        <f>IF(COUNTIF(個票ｰ2001!$U$79:$U$168,$C39),"○","")</f>
        <v/>
      </c>
      <c r="V39" s="240" t="str">
        <f t="shared" si="1"/>
        <v/>
      </c>
    </row>
    <row r="40" spans="1:22" ht="14.4">
      <c r="A40" s="1405"/>
      <c r="B40" s="1406"/>
      <c r="C40" s="325" t="s">
        <v>184</v>
      </c>
      <c r="D40" s="237"/>
      <c r="E40" s="17" t="s">
        <v>740</v>
      </c>
      <c r="F40" s="17" t="s">
        <v>740</v>
      </c>
      <c r="G40" s="17" t="s">
        <v>740</v>
      </c>
      <c r="H40" s="17" t="s">
        <v>740</v>
      </c>
      <c r="I40" s="17" t="s">
        <v>742</v>
      </c>
      <c r="J40" s="17" t="s">
        <v>740</v>
      </c>
      <c r="K40" s="17" t="s">
        <v>742</v>
      </c>
      <c r="L40" s="17" t="s">
        <v>742</v>
      </c>
      <c r="M40" s="17" t="s">
        <v>741</v>
      </c>
      <c r="N40" s="16" t="s">
        <v>739</v>
      </c>
      <c r="O40" s="16" t="s">
        <v>739</v>
      </c>
      <c r="P40" s="17" t="s">
        <v>741</v>
      </c>
      <c r="Q40" s="17" t="s">
        <v>741</v>
      </c>
      <c r="R40" s="17" t="s">
        <v>742</v>
      </c>
      <c r="S40" s="18" t="s">
        <v>741</v>
      </c>
      <c r="T40" s="25" t="str">
        <f t="shared" si="0"/>
        <v/>
      </c>
      <c r="U40" s="240" t="str">
        <f>IF(COUNTIF(個票ｰ2001!$U$79:$U$168,$C40),"○","")</f>
        <v/>
      </c>
      <c r="V40" s="240" t="str">
        <f t="shared" si="1"/>
        <v/>
      </c>
    </row>
    <row r="41" spans="1:22" ht="14.4">
      <c r="A41" s="1405"/>
      <c r="B41" s="1406"/>
      <c r="C41" s="325" t="s">
        <v>185</v>
      </c>
      <c r="D41" s="237"/>
      <c r="E41" s="17" t="s">
        <v>742</v>
      </c>
      <c r="F41" s="17" t="s">
        <v>742</v>
      </c>
      <c r="G41" s="17" t="s">
        <v>742</v>
      </c>
      <c r="H41" s="17" t="s">
        <v>740</v>
      </c>
      <c r="I41" s="17" t="s">
        <v>742</v>
      </c>
      <c r="J41" s="17" t="s">
        <v>740</v>
      </c>
      <c r="K41" s="17" t="s">
        <v>742</v>
      </c>
      <c r="L41" s="17" t="s">
        <v>742</v>
      </c>
      <c r="M41" s="17" t="s">
        <v>741</v>
      </c>
      <c r="N41" s="16" t="s">
        <v>739</v>
      </c>
      <c r="O41" s="16" t="s">
        <v>739</v>
      </c>
      <c r="P41" s="17" t="s">
        <v>741</v>
      </c>
      <c r="Q41" s="17" t="s">
        <v>741</v>
      </c>
      <c r="R41" s="17" t="s">
        <v>740</v>
      </c>
      <c r="S41" s="18" t="s">
        <v>741</v>
      </c>
      <c r="T41" s="25" t="str">
        <f t="shared" si="0"/>
        <v/>
      </c>
      <c r="U41" s="240" t="str">
        <f>IF(COUNTIF(個票ｰ2001!$U$79:$U$168,$C41),"○","")</f>
        <v/>
      </c>
      <c r="V41" s="240" t="str">
        <f t="shared" si="1"/>
        <v/>
      </c>
    </row>
    <row r="42" spans="1:22" ht="14.4">
      <c r="A42" s="1405"/>
      <c r="B42" s="1406"/>
      <c r="C42" s="325" t="s">
        <v>186</v>
      </c>
      <c r="D42" s="237"/>
      <c r="E42" s="17" t="s">
        <v>740</v>
      </c>
      <c r="F42" s="17" t="s">
        <v>740</v>
      </c>
      <c r="G42" s="17" t="s">
        <v>740</v>
      </c>
      <c r="H42" s="17" t="s">
        <v>740</v>
      </c>
      <c r="I42" s="17" t="s">
        <v>742</v>
      </c>
      <c r="J42" s="17" t="s">
        <v>740</v>
      </c>
      <c r="K42" s="17" t="s">
        <v>740</v>
      </c>
      <c r="L42" s="17" t="s">
        <v>740</v>
      </c>
      <c r="M42" s="17" t="s">
        <v>742</v>
      </c>
      <c r="N42" s="16" t="s">
        <v>739</v>
      </c>
      <c r="O42" s="16" t="s">
        <v>739</v>
      </c>
      <c r="P42" s="17" t="s">
        <v>741</v>
      </c>
      <c r="Q42" s="17" t="s">
        <v>741</v>
      </c>
      <c r="R42" s="17" t="s">
        <v>740</v>
      </c>
      <c r="S42" s="18" t="s">
        <v>741</v>
      </c>
      <c r="T42" s="25" t="str">
        <f t="shared" si="0"/>
        <v/>
      </c>
      <c r="U42" s="240" t="str">
        <f>IF(COUNTIF(個票ｰ2001!$U$79:$U$168,$C42),"○","")</f>
        <v/>
      </c>
      <c r="V42" s="240" t="str">
        <f t="shared" si="1"/>
        <v/>
      </c>
    </row>
    <row r="43" spans="1:22" ht="14.4">
      <c r="A43" s="1405"/>
      <c r="B43" s="1406"/>
      <c r="C43" s="325" t="s">
        <v>187</v>
      </c>
      <c r="D43" s="237"/>
      <c r="E43" s="17" t="s">
        <v>740</v>
      </c>
      <c r="F43" s="17" t="s">
        <v>740</v>
      </c>
      <c r="G43" s="17" t="s">
        <v>740</v>
      </c>
      <c r="H43" s="17" t="s">
        <v>740</v>
      </c>
      <c r="I43" s="17" t="s">
        <v>742</v>
      </c>
      <c r="J43" s="17" t="s">
        <v>740</v>
      </c>
      <c r="K43" s="17" t="s">
        <v>740</v>
      </c>
      <c r="L43" s="17" t="s">
        <v>740</v>
      </c>
      <c r="M43" s="17" t="s">
        <v>742</v>
      </c>
      <c r="N43" s="16" t="s">
        <v>739</v>
      </c>
      <c r="O43" s="17" t="s">
        <v>741</v>
      </c>
      <c r="P43" s="17" t="s">
        <v>741</v>
      </c>
      <c r="Q43" s="17" t="s">
        <v>741</v>
      </c>
      <c r="R43" s="17" t="s">
        <v>740</v>
      </c>
      <c r="S43" s="18" t="s">
        <v>741</v>
      </c>
      <c r="T43" s="25" t="str">
        <f t="shared" si="0"/>
        <v/>
      </c>
      <c r="U43" s="240" t="str">
        <f>IF(COUNTIF(個票ｰ2001!$U$79:$U$168,$C43),"○","")</f>
        <v/>
      </c>
      <c r="V43" s="240" t="str">
        <f t="shared" si="1"/>
        <v/>
      </c>
    </row>
    <row r="44" spans="1:22" ht="14.4">
      <c r="A44" s="1405"/>
      <c r="B44" s="1406"/>
      <c r="C44" s="325" t="s">
        <v>188</v>
      </c>
      <c r="D44" s="237"/>
      <c r="E44" s="17" t="s">
        <v>740</v>
      </c>
      <c r="F44" s="17" t="s">
        <v>740</v>
      </c>
      <c r="G44" s="17" t="s">
        <v>740</v>
      </c>
      <c r="H44" s="17" t="s">
        <v>740</v>
      </c>
      <c r="I44" s="17" t="s">
        <v>742</v>
      </c>
      <c r="J44" s="17" t="s">
        <v>740</v>
      </c>
      <c r="K44" s="17" t="s">
        <v>740</v>
      </c>
      <c r="L44" s="17" t="s">
        <v>740</v>
      </c>
      <c r="M44" s="17" t="s">
        <v>741</v>
      </c>
      <c r="N44" s="17" t="s">
        <v>741</v>
      </c>
      <c r="O44" s="16" t="s">
        <v>739</v>
      </c>
      <c r="P44" s="17" t="s">
        <v>741</v>
      </c>
      <c r="Q44" s="17" t="s">
        <v>741</v>
      </c>
      <c r="R44" s="17" t="s">
        <v>740</v>
      </c>
      <c r="S44" s="18" t="s">
        <v>741</v>
      </c>
      <c r="T44" s="25" t="str">
        <f t="shared" si="0"/>
        <v/>
      </c>
      <c r="U44" s="240" t="str">
        <f>IF(COUNTIF(個票ｰ2001!$U$79:$U$168,$C44),"○","")</f>
        <v/>
      </c>
      <c r="V44" s="240" t="str">
        <f t="shared" si="1"/>
        <v/>
      </c>
    </row>
    <row r="45" spans="1:22" ht="14.4">
      <c r="A45" s="1405"/>
      <c r="B45" s="1406"/>
      <c r="C45" s="325" t="s">
        <v>189</v>
      </c>
      <c r="D45" s="237"/>
      <c r="E45" s="17" t="s">
        <v>740</v>
      </c>
      <c r="F45" s="17" t="s">
        <v>740</v>
      </c>
      <c r="G45" s="17" t="s">
        <v>740</v>
      </c>
      <c r="H45" s="17" t="s">
        <v>740</v>
      </c>
      <c r="I45" s="17" t="s">
        <v>742</v>
      </c>
      <c r="J45" s="17" t="s">
        <v>740</v>
      </c>
      <c r="K45" s="17" t="s">
        <v>740</v>
      </c>
      <c r="L45" s="17" t="s">
        <v>740</v>
      </c>
      <c r="M45" s="17" t="s">
        <v>741</v>
      </c>
      <c r="N45" s="17" t="s">
        <v>741</v>
      </c>
      <c r="O45" s="16" t="s">
        <v>739</v>
      </c>
      <c r="P45" s="16" t="s">
        <v>739</v>
      </c>
      <c r="Q45" s="17" t="s">
        <v>741</v>
      </c>
      <c r="R45" s="17" t="s">
        <v>741</v>
      </c>
      <c r="S45" s="20" t="s">
        <v>739</v>
      </c>
      <c r="T45" s="25" t="str">
        <f t="shared" si="0"/>
        <v/>
      </c>
      <c r="U45" s="240" t="str">
        <f>IF(COUNTIF(個票ｰ2001!$U$79:$U$168,$C45),"○","")</f>
        <v/>
      </c>
      <c r="V45" s="240" t="str">
        <f t="shared" si="1"/>
        <v/>
      </c>
    </row>
    <row r="46" spans="1:22" ht="14.4">
      <c r="A46" s="1405"/>
      <c r="B46" s="1406"/>
      <c r="C46" s="325" t="s">
        <v>190</v>
      </c>
      <c r="D46" s="237"/>
      <c r="E46" s="17" t="s">
        <v>740</v>
      </c>
      <c r="F46" s="17" t="s">
        <v>740</v>
      </c>
      <c r="G46" s="17" t="s">
        <v>740</v>
      </c>
      <c r="H46" s="17" t="s">
        <v>740</v>
      </c>
      <c r="I46" s="17" t="s">
        <v>742</v>
      </c>
      <c r="J46" s="17" t="s">
        <v>740</v>
      </c>
      <c r="K46" s="17" t="s">
        <v>742</v>
      </c>
      <c r="L46" s="17" t="s">
        <v>742</v>
      </c>
      <c r="M46" s="17" t="s">
        <v>742</v>
      </c>
      <c r="N46" s="17" t="s">
        <v>741</v>
      </c>
      <c r="O46" s="17" t="s">
        <v>741</v>
      </c>
      <c r="P46" s="16" t="s">
        <v>739</v>
      </c>
      <c r="Q46" s="17" t="s">
        <v>741</v>
      </c>
      <c r="R46" s="17" t="s">
        <v>742</v>
      </c>
      <c r="S46" s="20" t="s">
        <v>739</v>
      </c>
      <c r="T46" s="25" t="str">
        <f t="shared" si="0"/>
        <v/>
      </c>
      <c r="U46" s="240" t="str">
        <f>IF(COUNTIF(個票ｰ2001!$U$79:$U$168,$C46),"○","")</f>
        <v/>
      </c>
      <c r="V46" s="240" t="str">
        <f t="shared" si="1"/>
        <v/>
      </c>
    </row>
    <row r="47" spans="1:22" ht="14.4">
      <c r="A47" s="1405"/>
      <c r="B47" s="1406"/>
      <c r="C47" s="325" t="s">
        <v>191</v>
      </c>
      <c r="D47" s="237"/>
      <c r="E47" s="17" t="s">
        <v>740</v>
      </c>
      <c r="F47" s="17" t="s">
        <v>740</v>
      </c>
      <c r="G47" s="17" t="s">
        <v>742</v>
      </c>
      <c r="H47" s="17" t="s">
        <v>740</v>
      </c>
      <c r="I47" s="17" t="s">
        <v>742</v>
      </c>
      <c r="J47" s="17" t="s">
        <v>740</v>
      </c>
      <c r="K47" s="17" t="s">
        <v>742</v>
      </c>
      <c r="L47" s="17" t="s">
        <v>742</v>
      </c>
      <c r="M47" s="17" t="s">
        <v>741</v>
      </c>
      <c r="N47" s="17" t="s">
        <v>742</v>
      </c>
      <c r="O47" s="17" t="s">
        <v>741</v>
      </c>
      <c r="P47" s="17" t="s">
        <v>742</v>
      </c>
      <c r="Q47" s="17" t="s">
        <v>742</v>
      </c>
      <c r="R47" s="17" t="s">
        <v>742</v>
      </c>
      <c r="S47" s="18" t="s">
        <v>741</v>
      </c>
      <c r="T47" s="25" t="str">
        <f t="shared" si="0"/>
        <v/>
      </c>
      <c r="U47" s="240" t="str">
        <f>IF(COUNTIF(個票ｰ2001!$U$79:$U$168,$C47),"○","")</f>
        <v/>
      </c>
      <c r="V47" s="240" t="str">
        <f t="shared" si="1"/>
        <v/>
      </c>
    </row>
    <row r="48" spans="1:22" ht="14.4">
      <c r="A48" s="1405"/>
      <c r="B48" s="1406" t="s">
        <v>749</v>
      </c>
      <c r="C48" s="325" t="s">
        <v>192</v>
      </c>
      <c r="D48" s="237"/>
      <c r="E48" s="17" t="s">
        <v>742</v>
      </c>
      <c r="F48" s="17" t="s">
        <v>742</v>
      </c>
      <c r="G48" s="17" t="s">
        <v>742</v>
      </c>
      <c r="H48" s="17" t="s">
        <v>742</v>
      </c>
      <c r="I48" s="17" t="s">
        <v>742</v>
      </c>
      <c r="J48" s="17" t="s">
        <v>740</v>
      </c>
      <c r="K48" s="17" t="s">
        <v>742</v>
      </c>
      <c r="L48" s="17" t="s">
        <v>742</v>
      </c>
      <c r="M48" s="17" t="s">
        <v>742</v>
      </c>
      <c r="N48" s="17" t="s">
        <v>742</v>
      </c>
      <c r="O48" s="17" t="s">
        <v>742</v>
      </c>
      <c r="P48" s="17" t="s">
        <v>742</v>
      </c>
      <c r="Q48" s="16" t="s">
        <v>739</v>
      </c>
      <c r="R48" s="17" t="s">
        <v>742</v>
      </c>
      <c r="S48" s="18" t="s">
        <v>741</v>
      </c>
      <c r="T48" s="25" t="str">
        <f t="shared" si="0"/>
        <v/>
      </c>
      <c r="U48" s="240" t="str">
        <f>IF(COUNTIF(個票ｰ2001!$U$79:$U$168,$C48),"○","")</f>
        <v/>
      </c>
      <c r="V48" s="240" t="str">
        <f t="shared" si="1"/>
        <v/>
      </c>
    </row>
    <row r="49" spans="1:23" ht="14.4">
      <c r="A49" s="1405"/>
      <c r="B49" s="1406"/>
      <c r="C49" s="325" t="s">
        <v>194</v>
      </c>
      <c r="D49" s="237"/>
      <c r="E49" s="17" t="s">
        <v>740</v>
      </c>
      <c r="F49" s="17" t="s">
        <v>740</v>
      </c>
      <c r="G49" s="17" t="s">
        <v>740</v>
      </c>
      <c r="H49" s="17" t="s">
        <v>740</v>
      </c>
      <c r="I49" s="17" t="s">
        <v>740</v>
      </c>
      <c r="J49" s="17" t="s">
        <v>740</v>
      </c>
      <c r="K49" s="17" t="s">
        <v>742</v>
      </c>
      <c r="L49" s="17" t="s">
        <v>742</v>
      </c>
      <c r="M49" s="17" t="s">
        <v>741</v>
      </c>
      <c r="N49" s="17" t="s">
        <v>742</v>
      </c>
      <c r="O49" s="17" t="s">
        <v>742</v>
      </c>
      <c r="P49" s="17" t="s">
        <v>742</v>
      </c>
      <c r="Q49" s="17" t="s">
        <v>742</v>
      </c>
      <c r="R49" s="17" t="s">
        <v>742</v>
      </c>
      <c r="S49" s="18" t="s">
        <v>741</v>
      </c>
      <c r="T49" s="25" t="str">
        <f t="shared" si="0"/>
        <v/>
      </c>
      <c r="U49" s="240" t="str">
        <f>IF(COUNTIF(個票ｰ2001!$U$79:$U$168,$C49),"○","")</f>
        <v/>
      </c>
      <c r="V49" s="240" t="str">
        <f t="shared" si="1"/>
        <v/>
      </c>
    </row>
    <row r="50" spans="1:23" ht="14.4">
      <c r="A50" s="1405"/>
      <c r="B50" s="1406"/>
      <c r="C50" s="325" t="s">
        <v>195</v>
      </c>
      <c r="D50" s="237"/>
      <c r="E50" s="17" t="s">
        <v>742</v>
      </c>
      <c r="F50" s="17" t="s">
        <v>742</v>
      </c>
      <c r="G50" s="17" t="s">
        <v>742</v>
      </c>
      <c r="H50" s="17" t="s">
        <v>742</v>
      </c>
      <c r="I50" s="17" t="s">
        <v>742</v>
      </c>
      <c r="J50" s="17" t="s">
        <v>740</v>
      </c>
      <c r="K50" s="17" t="s">
        <v>742</v>
      </c>
      <c r="L50" s="17" t="s">
        <v>742</v>
      </c>
      <c r="M50" s="17" t="s">
        <v>742</v>
      </c>
      <c r="N50" s="17" t="s">
        <v>742</v>
      </c>
      <c r="O50" s="17" t="s">
        <v>742</v>
      </c>
      <c r="P50" s="17" t="s">
        <v>742</v>
      </c>
      <c r="Q50" s="17" t="s">
        <v>742</v>
      </c>
      <c r="R50" s="17" t="s">
        <v>742</v>
      </c>
      <c r="S50" s="18" t="s">
        <v>742</v>
      </c>
      <c r="T50" s="25" t="str">
        <f t="shared" si="0"/>
        <v/>
      </c>
      <c r="U50" s="240" t="str">
        <f>IF(COUNTIF(個票ｰ2001!$U$79:$U$168,$C50),"○","")</f>
        <v/>
      </c>
      <c r="V50" s="240" t="str">
        <f t="shared" si="1"/>
        <v/>
      </c>
    </row>
    <row r="51" spans="1:23" ht="13.5" customHeight="1">
      <c r="A51" s="1405" t="s">
        <v>197</v>
      </c>
      <c r="B51" s="1406" t="s">
        <v>750</v>
      </c>
      <c r="C51" s="325" t="s">
        <v>196</v>
      </c>
      <c r="D51" s="237"/>
      <c r="E51" s="17" t="s">
        <v>740</v>
      </c>
      <c r="F51" s="17" t="s">
        <v>740</v>
      </c>
      <c r="G51" s="17" t="s">
        <v>740</v>
      </c>
      <c r="H51" s="17" t="s">
        <v>740</v>
      </c>
      <c r="I51" s="17" t="s">
        <v>740</v>
      </c>
      <c r="J51" s="17" t="s">
        <v>740</v>
      </c>
      <c r="K51" s="17" t="s">
        <v>740</v>
      </c>
      <c r="L51" s="17" t="s">
        <v>740</v>
      </c>
      <c r="M51" s="17" t="s">
        <v>740</v>
      </c>
      <c r="N51" s="17" t="s">
        <v>742</v>
      </c>
      <c r="O51" s="17" t="s">
        <v>742</v>
      </c>
      <c r="P51" s="17" t="s">
        <v>740</v>
      </c>
      <c r="Q51" s="17" t="s">
        <v>740</v>
      </c>
      <c r="R51" s="16" t="s">
        <v>739</v>
      </c>
      <c r="S51" s="18" t="s">
        <v>238</v>
      </c>
      <c r="T51" s="25" t="str">
        <f t="shared" si="0"/>
        <v/>
      </c>
      <c r="U51" s="240" t="str">
        <f>IF(COUNTIF(個票ｰ2001!$U$79:$U$168,$C51),"○","")</f>
        <v/>
      </c>
      <c r="V51" s="240" t="str">
        <f t="shared" si="1"/>
        <v/>
      </c>
    </row>
    <row r="52" spans="1:23" ht="14.4">
      <c r="A52" s="1405"/>
      <c r="B52" s="1406"/>
      <c r="C52" s="325" t="s">
        <v>199</v>
      </c>
      <c r="D52" s="237"/>
      <c r="E52" s="17" t="s">
        <v>742</v>
      </c>
      <c r="F52" s="17" t="s">
        <v>742</v>
      </c>
      <c r="G52" s="17" t="s">
        <v>742</v>
      </c>
      <c r="H52" s="17" t="s">
        <v>742</v>
      </c>
      <c r="I52" s="17" t="s">
        <v>740</v>
      </c>
      <c r="J52" s="17" t="s">
        <v>740</v>
      </c>
      <c r="K52" s="17" t="s">
        <v>742</v>
      </c>
      <c r="L52" s="17" t="s">
        <v>742</v>
      </c>
      <c r="M52" s="17" t="s">
        <v>742</v>
      </c>
      <c r="N52" s="17" t="s">
        <v>742</v>
      </c>
      <c r="O52" s="17" t="s">
        <v>742</v>
      </c>
      <c r="P52" s="17" t="s">
        <v>742</v>
      </c>
      <c r="Q52" s="17" t="s">
        <v>742</v>
      </c>
      <c r="R52" s="16" t="s">
        <v>739</v>
      </c>
      <c r="S52" s="18" t="s">
        <v>741</v>
      </c>
      <c r="T52" s="25" t="str">
        <f t="shared" si="0"/>
        <v/>
      </c>
      <c r="U52" s="240" t="str">
        <f>IF(COUNTIF(個票ｰ2001!$U$79:$U$168,$C52),"○","")</f>
        <v/>
      </c>
      <c r="V52" s="240" t="str">
        <f t="shared" si="1"/>
        <v/>
      </c>
    </row>
    <row r="53" spans="1:23" ht="14.4">
      <c r="A53" s="1405"/>
      <c r="B53" s="1406"/>
      <c r="C53" s="325" t="s">
        <v>200</v>
      </c>
      <c r="D53" s="237"/>
      <c r="E53" s="17" t="s">
        <v>742</v>
      </c>
      <c r="F53" s="17" t="s">
        <v>742</v>
      </c>
      <c r="G53" s="17" t="s">
        <v>742</v>
      </c>
      <c r="H53" s="17" t="s">
        <v>742</v>
      </c>
      <c r="I53" s="17" t="s">
        <v>740</v>
      </c>
      <c r="J53" s="17" t="s">
        <v>740</v>
      </c>
      <c r="K53" s="17" t="s">
        <v>742</v>
      </c>
      <c r="L53" s="17" t="s">
        <v>742</v>
      </c>
      <c r="M53" s="17" t="s">
        <v>741</v>
      </c>
      <c r="N53" s="17" t="s">
        <v>742</v>
      </c>
      <c r="O53" s="17" t="s">
        <v>742</v>
      </c>
      <c r="P53" s="17" t="s">
        <v>742</v>
      </c>
      <c r="Q53" s="17" t="s">
        <v>742</v>
      </c>
      <c r="R53" s="16" t="s">
        <v>739</v>
      </c>
      <c r="S53" s="18" t="s">
        <v>741</v>
      </c>
      <c r="T53" s="25" t="str">
        <f t="shared" si="0"/>
        <v/>
      </c>
      <c r="U53" s="240" t="str">
        <f>IF(COUNTIF(個票ｰ2001!$U$79:$U$168,$C53),"○","")</f>
        <v/>
      </c>
      <c r="V53" s="240" t="str">
        <f t="shared" si="1"/>
        <v/>
      </c>
    </row>
    <row r="54" spans="1:23" ht="14.4">
      <c r="A54" s="1405"/>
      <c r="B54" s="1406"/>
      <c r="C54" s="325" t="s">
        <v>201</v>
      </c>
      <c r="D54" s="237"/>
      <c r="E54" s="17" t="s">
        <v>741</v>
      </c>
      <c r="F54" s="17" t="s">
        <v>741</v>
      </c>
      <c r="G54" s="17" t="s">
        <v>741</v>
      </c>
      <c r="H54" s="17" t="s">
        <v>742</v>
      </c>
      <c r="I54" s="17" t="s">
        <v>742</v>
      </c>
      <c r="J54" s="17" t="s">
        <v>740</v>
      </c>
      <c r="K54" s="17" t="s">
        <v>741</v>
      </c>
      <c r="L54" s="17" t="s">
        <v>741</v>
      </c>
      <c r="M54" s="17" t="s">
        <v>741</v>
      </c>
      <c r="N54" s="17" t="s">
        <v>740</v>
      </c>
      <c r="O54" s="17" t="s">
        <v>740</v>
      </c>
      <c r="P54" s="17" t="s">
        <v>740</v>
      </c>
      <c r="Q54" s="17" t="s">
        <v>740</v>
      </c>
      <c r="R54" s="16" t="s">
        <v>739</v>
      </c>
      <c r="S54" s="18" t="s">
        <v>741</v>
      </c>
      <c r="T54" s="25" t="str">
        <f t="shared" si="0"/>
        <v/>
      </c>
      <c r="U54" s="240" t="str">
        <f>IF(COUNTIF(個票ｰ2001!$U$79:$U$168,$C54),"○","")</f>
        <v/>
      </c>
      <c r="V54" s="240" t="str">
        <f t="shared" si="1"/>
        <v/>
      </c>
    </row>
    <row r="55" spans="1:23" ht="14.4">
      <c r="A55" s="1405"/>
      <c r="B55" s="1406" t="s">
        <v>203</v>
      </c>
      <c r="C55" s="325" t="s">
        <v>202</v>
      </c>
      <c r="D55" s="237"/>
      <c r="E55" s="17" t="s">
        <v>740</v>
      </c>
      <c r="F55" s="17" t="s">
        <v>740</v>
      </c>
      <c r="G55" s="17" t="s">
        <v>740</v>
      </c>
      <c r="H55" s="17" t="s">
        <v>740</v>
      </c>
      <c r="I55" s="17" t="s">
        <v>740</v>
      </c>
      <c r="J55" s="17" t="s">
        <v>740</v>
      </c>
      <c r="K55" s="17" t="s">
        <v>740</v>
      </c>
      <c r="L55" s="17" t="s">
        <v>740</v>
      </c>
      <c r="M55" s="17" t="s">
        <v>741</v>
      </c>
      <c r="N55" s="17" t="s">
        <v>741</v>
      </c>
      <c r="O55" s="17" t="s">
        <v>741</v>
      </c>
      <c r="P55" s="17" t="s">
        <v>741</v>
      </c>
      <c r="Q55" s="17" t="s">
        <v>741</v>
      </c>
      <c r="R55" s="17" t="s">
        <v>741</v>
      </c>
      <c r="S55" s="20" t="s">
        <v>739</v>
      </c>
      <c r="T55" s="25" t="str">
        <f t="shared" si="0"/>
        <v/>
      </c>
      <c r="U55" s="240" t="str">
        <f>IF(COUNTIF(個票ｰ2001!$U$79:$U$168,$C55),"○","")</f>
        <v/>
      </c>
      <c r="V55" s="240" t="str">
        <f t="shared" si="1"/>
        <v/>
      </c>
    </row>
    <row r="56" spans="1:23" ht="15" thickBot="1">
      <c r="A56" s="1407"/>
      <c r="B56" s="1408"/>
      <c r="C56" s="326" t="s">
        <v>204</v>
      </c>
      <c r="D56" s="238"/>
      <c r="E56" s="22" t="s">
        <v>740</v>
      </c>
      <c r="F56" s="22" t="s">
        <v>740</v>
      </c>
      <c r="G56" s="22" t="s">
        <v>740</v>
      </c>
      <c r="H56" s="22" t="s">
        <v>740</v>
      </c>
      <c r="I56" s="22" t="s">
        <v>740</v>
      </c>
      <c r="J56" s="22" t="s">
        <v>740</v>
      </c>
      <c r="K56" s="22" t="s">
        <v>740</v>
      </c>
      <c r="L56" s="22" t="s">
        <v>740</v>
      </c>
      <c r="M56" s="22" t="s">
        <v>742</v>
      </c>
      <c r="N56" s="22" t="s">
        <v>742</v>
      </c>
      <c r="O56" s="22" t="s">
        <v>742</v>
      </c>
      <c r="P56" s="23" t="s">
        <v>739</v>
      </c>
      <c r="Q56" s="22" t="s">
        <v>742</v>
      </c>
      <c r="R56" s="22" t="s">
        <v>741</v>
      </c>
      <c r="S56" s="24" t="s">
        <v>739</v>
      </c>
      <c r="T56" s="25" t="str">
        <f t="shared" si="0"/>
        <v/>
      </c>
      <c r="U56" s="240" t="str">
        <f>IF(COUNTIF(個票ｰ2001!$U$79:$U$168,$C56),"○","")</f>
        <v/>
      </c>
      <c r="V56" s="240" t="str">
        <f t="shared" si="1"/>
        <v/>
      </c>
    </row>
    <row r="57" spans="1:23" s="240" customFormat="1" ht="14.4" hidden="1">
      <c r="E57" s="241">
        <f>IF(OR(D14="○",D15="○",D16="○",D17="○",D18="○",D20="○",D21="○",D22="○",D23="○"),1,0)</f>
        <v>0</v>
      </c>
      <c r="F57" s="241">
        <f>IF(OR(D14="○",D15="○",D16="○",D17="○",D18="○",D20="○",D21="○",D22="○",D23="○",),1,0)</f>
        <v>0</v>
      </c>
      <c r="G57" s="241">
        <f>IF(D16="○",1,0)</f>
        <v>0</v>
      </c>
      <c r="H57" s="241">
        <f>IF(OR(D26="○",D27="○",D29="○",),1,0)</f>
        <v>0</v>
      </c>
      <c r="I57" s="241">
        <f>IF(OR(D26="○",D27="○",D28="○",D29="○"),1,0)</f>
        <v>0</v>
      </c>
      <c r="J57" s="241">
        <f>IF(D30="○",1,0)</f>
        <v>0</v>
      </c>
      <c r="K57" s="241">
        <f>IF(OR(D31="○",D32="○",D33="○"),1,0)</f>
        <v>0</v>
      </c>
      <c r="L57" s="241">
        <f>IF(OR(D34="○",D35="○"),1,0)</f>
        <v>0</v>
      </c>
      <c r="M57" s="241">
        <f>IF(OR(D36="○",D37="○"),1,0)</f>
        <v>0</v>
      </c>
      <c r="N57" s="241">
        <f>IF(OR(D38="○",D39="○",D40="○",D41="○",D42="○",D43="○"),1,0)</f>
        <v>0</v>
      </c>
      <c r="O57" s="241">
        <f>IF(OR(D38="○",D39="○",D40="○",D41="○",D42="○",D44="○",D45="○"),1,0)</f>
        <v>0</v>
      </c>
      <c r="P57" s="241">
        <f>IF(OR(D38="○",D45="○",D46="○",D56="○"),1,0)</f>
        <v>0</v>
      </c>
      <c r="Q57" s="241">
        <f>IF(D48="○",1,0)</f>
        <v>0</v>
      </c>
      <c r="R57" s="241">
        <f>IF(OR(D51="○",D52="○",D53="○",D54="○"),1,0)</f>
        <v>0</v>
      </c>
      <c r="S57" s="241">
        <f>IF(OR(D45="○",D46="○",D55="○",D56="○"),1,0)</f>
        <v>0</v>
      </c>
      <c r="T57" s="240">
        <f>COUNTIF($T$14:$T$56,$D$61)</f>
        <v>0</v>
      </c>
    </row>
    <row r="58" spans="1:23" s="242" customFormat="1" ht="9.6" hidden="1">
      <c r="D58" s="242" t="s">
        <v>551</v>
      </c>
      <c r="E58" s="242" t="str">
        <f>IF(E$57=1,E$60,"")</f>
        <v/>
      </c>
      <c r="F58" s="242" t="str">
        <f t="shared" ref="F58:S59" si="2">IF(F$57=1,F$60,"")</f>
        <v/>
      </c>
      <c r="G58" s="242" t="str">
        <f t="shared" si="2"/>
        <v/>
      </c>
      <c r="H58" s="242" t="str">
        <f t="shared" si="2"/>
        <v/>
      </c>
      <c r="I58" s="242" t="str">
        <f t="shared" si="2"/>
        <v/>
      </c>
      <c r="J58" s="242" t="str">
        <f t="shared" si="2"/>
        <v/>
      </c>
      <c r="K58" s="242" t="str">
        <f t="shared" si="2"/>
        <v/>
      </c>
      <c r="L58" s="242" t="str">
        <f t="shared" si="2"/>
        <v/>
      </c>
      <c r="M58" s="242" t="str">
        <f t="shared" si="2"/>
        <v/>
      </c>
      <c r="N58" s="242" t="str">
        <f t="shared" si="2"/>
        <v/>
      </c>
      <c r="O58" s="242" t="str">
        <f t="shared" si="2"/>
        <v/>
      </c>
      <c r="P58" s="242" t="str">
        <f t="shared" si="2"/>
        <v/>
      </c>
      <c r="Q58" s="242" t="str">
        <f t="shared" si="2"/>
        <v/>
      </c>
      <c r="R58" s="242" t="str">
        <f t="shared" si="2"/>
        <v/>
      </c>
      <c r="S58" s="242" t="str">
        <f t="shared" si="2"/>
        <v/>
      </c>
    </row>
    <row r="59" spans="1:23" s="242" customFormat="1" ht="9.6" hidden="1">
      <c r="D59" s="242" t="s">
        <v>553</v>
      </c>
      <c r="E59" s="242" t="str">
        <f>IF(E$57=1,E$60,"")</f>
        <v/>
      </c>
      <c r="F59" s="242" t="str">
        <f t="shared" si="2"/>
        <v/>
      </c>
      <c r="G59" s="242" t="str">
        <f t="shared" si="2"/>
        <v/>
      </c>
      <c r="H59" s="242" t="str">
        <f t="shared" si="2"/>
        <v/>
      </c>
      <c r="I59" s="242" t="str">
        <f t="shared" si="2"/>
        <v/>
      </c>
      <c r="J59" s="242" t="str">
        <f t="shared" si="2"/>
        <v/>
      </c>
      <c r="K59" s="242" t="str">
        <f t="shared" si="2"/>
        <v/>
      </c>
      <c r="L59" s="242" t="str">
        <f t="shared" si="2"/>
        <v/>
      </c>
      <c r="M59" s="242" t="str">
        <f t="shared" si="2"/>
        <v/>
      </c>
      <c r="N59" s="242" t="str">
        <f t="shared" si="2"/>
        <v/>
      </c>
      <c r="O59" s="242" t="str">
        <f t="shared" si="2"/>
        <v/>
      </c>
      <c r="P59" s="242" t="str">
        <f t="shared" si="2"/>
        <v/>
      </c>
      <c r="Q59" s="242" t="str">
        <f t="shared" si="2"/>
        <v/>
      </c>
      <c r="R59" s="242" t="str">
        <f t="shared" si="2"/>
        <v/>
      </c>
      <c r="S59" s="242" t="str">
        <f t="shared" si="2"/>
        <v/>
      </c>
    </row>
    <row r="60" spans="1:23" s="242" customFormat="1" ht="19.5" hidden="1" customHeight="1">
      <c r="E60" s="243" t="s">
        <v>751</v>
      </c>
      <c r="F60" s="243" t="s">
        <v>752</v>
      </c>
      <c r="G60" s="243" t="s">
        <v>753</v>
      </c>
      <c r="H60" s="243" t="s">
        <v>276</v>
      </c>
      <c r="I60" s="243" t="s">
        <v>282</v>
      </c>
      <c r="J60" s="243" t="s">
        <v>754</v>
      </c>
      <c r="K60" s="243" t="s">
        <v>277</v>
      </c>
      <c r="L60" s="243" t="s">
        <v>755</v>
      </c>
      <c r="M60" s="244" t="s">
        <v>289</v>
      </c>
      <c r="N60" s="243" t="s">
        <v>278</v>
      </c>
      <c r="O60" s="243" t="s">
        <v>284</v>
      </c>
      <c r="P60" s="243" t="s">
        <v>290</v>
      </c>
      <c r="Q60" s="243" t="s">
        <v>756</v>
      </c>
      <c r="R60" s="243" t="s">
        <v>279</v>
      </c>
      <c r="S60" s="243" t="s">
        <v>757</v>
      </c>
    </row>
    <row r="61" spans="1:23" s="240" customFormat="1" hidden="1">
      <c r="D61" s="240" t="s">
        <v>758</v>
      </c>
    </row>
    <row r="62" spans="1:23" s="25" customFormat="1" hidden="1">
      <c r="U62" s="240"/>
      <c r="V62" s="240"/>
      <c r="W62" s="240"/>
    </row>
  </sheetData>
  <sheetProtection algorithmName="SHA-512" hashValue="8kfTgAPnugaXDbouMO26/7tELj3nnhFvfYj0NNNtiSSBsgB/eJvbvRG014/Y6totKSaBGnRHW3SZJC86QIQbJg==" saltValue="0AW79b1MHBaNBY6EYbuv/w==" spinCount="100000" sheet="1" objects="1" scenarios="1"/>
  <mergeCells count="28">
    <mergeCell ref="A1:S1"/>
    <mergeCell ref="A11:D12"/>
    <mergeCell ref="E11:G11"/>
    <mergeCell ref="H11:J11"/>
    <mergeCell ref="K11:M11"/>
    <mergeCell ref="N11:Q11"/>
    <mergeCell ref="R11:S11"/>
    <mergeCell ref="A9:S9"/>
    <mergeCell ref="A4:S4"/>
    <mergeCell ref="A5:S5"/>
    <mergeCell ref="A6:S6"/>
    <mergeCell ref="A7:S7"/>
    <mergeCell ref="A3:S3"/>
    <mergeCell ref="A8:S8"/>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318" priority="15">
      <formula>$E$57=1</formula>
    </cfRule>
  </conditionalFormatting>
  <conditionalFormatting sqref="F12">
    <cfRule type="expression" dxfId="317" priority="14">
      <formula>$F$57=1</formula>
    </cfRule>
  </conditionalFormatting>
  <conditionalFormatting sqref="G12">
    <cfRule type="expression" dxfId="316" priority="13">
      <formula>$G$57=1</formula>
    </cfRule>
  </conditionalFormatting>
  <conditionalFormatting sqref="H12">
    <cfRule type="expression" dxfId="315" priority="12">
      <formula>$H$57=1</formula>
    </cfRule>
  </conditionalFormatting>
  <conditionalFormatting sqref="I12">
    <cfRule type="expression" dxfId="314" priority="11">
      <formula>$I$57=1</formula>
    </cfRule>
  </conditionalFormatting>
  <conditionalFormatting sqref="J12">
    <cfRule type="expression" dxfId="313" priority="10">
      <formula>$J$57=1</formula>
    </cfRule>
  </conditionalFormatting>
  <conditionalFormatting sqref="K12">
    <cfRule type="expression" dxfId="312" priority="9">
      <formula>$K$57=1</formula>
    </cfRule>
  </conditionalFormatting>
  <conditionalFormatting sqref="L12">
    <cfRule type="expression" dxfId="311" priority="8">
      <formula>$L$57=1</formula>
    </cfRule>
  </conditionalFormatting>
  <conditionalFormatting sqref="M12">
    <cfRule type="expression" dxfId="310" priority="7">
      <formula>$M$57=1</formula>
    </cfRule>
  </conditionalFormatting>
  <conditionalFormatting sqref="N12">
    <cfRule type="expression" dxfId="309" priority="6">
      <formula>$N$57=1</formula>
    </cfRule>
  </conditionalFormatting>
  <conditionalFormatting sqref="O12">
    <cfRule type="expression" dxfId="308" priority="5">
      <formula>$O$57=1</formula>
    </cfRule>
  </conditionalFormatting>
  <conditionalFormatting sqref="P12">
    <cfRule type="expression" dxfId="307" priority="4">
      <formula>$P$57=1</formula>
    </cfRule>
  </conditionalFormatting>
  <conditionalFormatting sqref="Q12">
    <cfRule type="expression" dxfId="306" priority="3">
      <formula>$Q$57=1</formula>
    </cfRule>
  </conditionalFormatting>
  <conditionalFormatting sqref="R12">
    <cfRule type="expression" dxfId="305" priority="2">
      <formula>$R$57=1</formula>
    </cfRule>
  </conditionalFormatting>
  <conditionalFormatting sqref="S12">
    <cfRule type="expression" dxfId="304"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1BE7274F-6F9D-4716-9AB8-D6EE221485A1}"/>
    <hyperlink ref="F12" r:id="rId5" location="page=101" display="https://www.ipa.go.jp/jinzai/skill-standard/dss/ps6vr700000083ki-att/000106872.pdf - page=101" xr:uid="{67F2BB1B-77AF-407D-8153-B0F1B487B4BB}"/>
    <hyperlink ref="G12" r:id="rId6" location="page=102" display="https://www.ipa.go.jp/jinzai/skill-standard/dss/ps6vr700000083ki-att/000106872.pdf - page=102" xr:uid="{71A811F1-411B-4525-9420-CD34660B2B42}"/>
    <hyperlink ref="H12" r:id="rId7" location="page=115" display="https://www.ipa.go.jp/jinzai/skill-standard/dss/ps6vr700000083ki-att/000106872.pdf - page=115" xr:uid="{56B8A2AB-FFC5-4F43-BBCF-E21B8B45B071}"/>
    <hyperlink ref="I12" r:id="rId8" location="page=116" display="https://www.ipa.go.jp/jinzai/skill-standard/dss/ps6vr700000083ki-att/000106872.pdf - page=116" xr:uid="{D4C44060-18BC-4262-9D3F-90CA3163DB8B}"/>
    <hyperlink ref="J12" r:id="rId9" location="page=117" display="https://www.ipa.go.jp/jinzai/skill-standard/dss/ps6vr700000083ki-att/000106872.pdf - page=117" xr:uid="{70FD17BA-3F25-48B6-8A10-6FD469D749CF}"/>
    <hyperlink ref="K12" r:id="rId10" location="page=126" display="https://www.ipa.go.jp/jinzai/skill-standard/dss/ps6vr700000083ki-att/000106872.pdf - page=126" xr:uid="{81088143-62F4-41B4-89EC-62DB0054D780}"/>
    <hyperlink ref="L12" r:id="rId11" location="page=127" display="https://www.ipa.go.jp/jinzai/skill-standard/dss/ps6vr700000083ki-att/000106872.pdf - page=127" xr:uid="{2B56D33F-9C8E-4EEC-8799-6BB259161CF4}"/>
    <hyperlink ref="M12" r:id="rId12" location="page=128" xr:uid="{F38A3B09-3F41-459A-82AF-A0F3BEE7B992}"/>
    <hyperlink ref="N12" r:id="rId13" location="page=135" display="https://www.ipa.go.jp/jinzai/skill-standard/dss/ps6vr700000083ki-att/000106872.pdf - page=135" xr:uid="{ED219BF0-6201-42E0-95AB-9F19CC22C7CC}"/>
    <hyperlink ref="O12" r:id="rId14" location="page=136" display="https://www.ipa.go.jp/jinzai/skill-standard/dss/ps6vr700000083ki-att/000106872.pdf - page=136" xr:uid="{0E7CC48F-2CFD-40BE-B4F3-3C9FC47CAF12}"/>
    <hyperlink ref="P12" r:id="rId15" location="page=137" display="https://www.ipa.go.jp/jinzai/skill-standard/dss/ps6vr700000083ki-att/000106872.pdf - page=137" xr:uid="{A89D6FE9-64F6-4ABF-B518-4761BFB62EDA}"/>
    <hyperlink ref="Q12" r:id="rId16" location="page=138" display="https://www.ipa.go.jp/jinzai/skill-standard/dss/ps6vr700000083ki-att/000106872.pdf - page=138" xr:uid="{411E6ED8-3CE7-4660-A233-3FDB6F9D11E4}"/>
    <hyperlink ref="R12" r:id="rId17" location="page=145" display="https://www.ipa.go.jp/jinzai/skill-standard/dss/ps6vr700000083ki-att/000106872.pdf - page=145" xr:uid="{D0852073-E329-4E86-B82E-8E887A071838}"/>
    <hyperlink ref="S12" r:id="rId18" location="page=146" display="https://www.ipa.go.jp/jinzai/skill-standard/dss/ps6vr700000083ki-att/000106872.pdf - page=146" xr:uid="{B302DBA4-3E9D-406F-B7CB-BF9E0AE625D2}"/>
    <hyperlink ref="C14:C19" r:id="rId19" location="page=85" display="ビジネス戦略策定・実行" xr:uid="{7208B1FF-FDFF-415C-A5F7-898619B1E6ED}"/>
    <hyperlink ref="C20:C25" r:id="rId20" location="page=86" display="ビジネス調査" xr:uid="{7A304889-D28F-42E2-9B52-84B9B2B3B52D}"/>
    <hyperlink ref="C26:C30" r:id="rId21" location="page=87" display="顧客・ユーザー理解" xr:uid="{3579D474-E479-4DB6-83B5-E47656C48E5C}"/>
    <hyperlink ref="C31:C35" r:id="rId22" location="page=88" display="データ理解・活用" xr:uid="{1FC4DC3C-0711-4420-843D-7553B8A03411}"/>
    <hyperlink ref="C36:C37" r:id="rId23" location="page=89" display="データ活用基盤設計" xr:uid="{0F66B9FD-B955-4E76-88DC-F1B119E98367}"/>
    <hyperlink ref="C38:C50" r:id="rId24" location="page=90" display="コンピュータサイエンス" xr:uid="{4C12D2E9-BC91-44F4-B642-059644214FDE}"/>
    <hyperlink ref="C51:C56" r:id="rId25" location="page=91" display="セキュリティ体制構築・運営" xr:uid="{79634129-2D26-414D-9284-CFF409432368}"/>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9D1C84E-09C4-4D48-8A1D-29BF7DBDF957}">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X81"/>
  <sheetViews>
    <sheetView showGridLines="0" view="pageBreakPreview" topLeftCell="A5" zoomScale="85" zoomScaleNormal="100" zoomScaleSheetLayoutView="85" workbookViewId="0"/>
  </sheetViews>
  <sheetFormatPr defaultColWidth="9" defaultRowHeight="12"/>
  <cols>
    <col min="1" max="4" width="6.109375" style="70" customWidth="1"/>
    <col min="5" max="6" width="8" style="70" customWidth="1"/>
    <col min="7" max="19" width="6.109375" style="70" customWidth="1"/>
    <col min="20" max="23" width="6.109375" style="1" customWidth="1"/>
    <col min="24" max="24" width="6.109375" style="70" customWidth="1"/>
    <col min="25" max="16384" width="9" style="70"/>
  </cols>
  <sheetData>
    <row r="1" spans="1:24" ht="15" customHeight="1">
      <c r="A1" s="141"/>
      <c r="B1" s="141"/>
      <c r="C1" s="142"/>
      <c r="D1" s="141"/>
      <c r="E1" s="141"/>
      <c r="F1" s="141"/>
      <c r="T1" s="425" t="s">
        <v>759</v>
      </c>
      <c r="U1" s="425"/>
      <c r="V1" s="425"/>
      <c r="W1" s="425"/>
      <c r="X1" s="425"/>
    </row>
    <row r="2" spans="1:24" ht="15" customHeight="1">
      <c r="A2" s="141"/>
      <c r="B2" s="141"/>
      <c r="C2" s="142"/>
      <c r="D2" s="141"/>
      <c r="E2" s="141"/>
      <c r="F2" s="141"/>
      <c r="T2" s="425" t="s">
        <v>760</v>
      </c>
      <c r="U2" s="425"/>
      <c r="V2" s="425"/>
      <c r="W2" s="425"/>
      <c r="X2" s="425"/>
    </row>
    <row r="3" spans="1:24" ht="15" customHeight="1">
      <c r="C3" s="111"/>
      <c r="T3" s="1529">
        <f>'申請書・総括票（共通）'!L3</f>
        <v>0</v>
      </c>
      <c r="U3" s="1529"/>
      <c r="V3" s="1529"/>
      <c r="W3" s="1529"/>
      <c r="X3" s="1529"/>
    </row>
    <row r="4" spans="1:24" ht="18.75" customHeight="1">
      <c r="A4" s="1530" t="s">
        <v>761</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1:24" ht="11.25" customHeight="1">
      <c r="A5" s="211"/>
      <c r="B5" s="211"/>
      <c r="C5" s="211"/>
      <c r="D5" s="211"/>
      <c r="E5" s="211"/>
      <c r="F5" s="211"/>
      <c r="G5" s="211"/>
      <c r="H5" s="211"/>
      <c r="I5" s="211"/>
      <c r="J5" s="211"/>
      <c r="K5" s="211"/>
      <c r="L5" s="211"/>
      <c r="M5" s="211"/>
      <c r="N5" s="211"/>
      <c r="O5" s="211"/>
      <c r="P5" s="211"/>
      <c r="Q5" s="211"/>
      <c r="R5" s="211"/>
      <c r="S5" s="211"/>
      <c r="T5" s="30"/>
      <c r="U5" s="211"/>
      <c r="V5" s="211"/>
      <c r="W5" s="211"/>
      <c r="X5" s="211"/>
    </row>
    <row r="6" spans="1:24" ht="30" customHeight="1">
      <c r="A6" s="1532" t="s">
        <v>762</v>
      </c>
      <c r="B6" s="1533"/>
      <c r="C6" s="1533"/>
      <c r="D6" s="1534"/>
      <c r="E6" s="1535">
        <f>'申請書・総括票（共通）'!C20</f>
        <v>0</v>
      </c>
      <c r="F6" s="1536"/>
      <c r="G6" s="1536"/>
      <c r="H6" s="1536"/>
      <c r="I6" s="1536"/>
      <c r="J6" s="1536"/>
      <c r="K6" s="1536"/>
      <c r="L6" s="1536"/>
      <c r="M6" s="1536"/>
      <c r="N6" s="1536"/>
      <c r="O6" s="1536"/>
      <c r="P6" s="1536"/>
      <c r="Q6" s="1536"/>
      <c r="R6" s="1536"/>
      <c r="S6" s="1536"/>
      <c r="T6" s="1536"/>
      <c r="U6" s="1536"/>
      <c r="V6" s="1536"/>
      <c r="W6" s="1536"/>
      <c r="X6" s="1537"/>
    </row>
    <row r="7" spans="1:24" ht="18.75" customHeight="1">
      <c r="A7" s="1538" t="s">
        <v>507</v>
      </c>
      <c r="B7" s="1539"/>
      <c r="C7" s="1539"/>
      <c r="D7" s="1540"/>
      <c r="E7" s="1547">
        <f>'申請書・総括票（共通）'!D42</f>
        <v>0</v>
      </c>
      <c r="F7" s="1548"/>
      <c r="G7" s="1548"/>
      <c r="H7" s="1548"/>
      <c r="I7" s="1548"/>
      <c r="J7" s="1548"/>
      <c r="K7" s="1548"/>
      <c r="L7" s="1548"/>
      <c r="M7" s="1548"/>
      <c r="N7" s="1548"/>
      <c r="O7" s="1548"/>
      <c r="P7" s="1548"/>
      <c r="Q7" s="1549"/>
      <c r="R7" s="1556" t="s">
        <v>763</v>
      </c>
      <c r="S7" s="1557"/>
      <c r="T7" s="1558"/>
      <c r="U7" s="1559">
        <f>'申請書・総括票（共通）'!A42</f>
        <v>2001</v>
      </c>
      <c r="V7" s="1560"/>
      <c r="W7" s="1560"/>
      <c r="X7" s="1561"/>
    </row>
    <row r="8" spans="1:24" ht="22.5" customHeight="1">
      <c r="A8" s="1541"/>
      <c r="B8" s="1542"/>
      <c r="C8" s="1542"/>
      <c r="D8" s="1543"/>
      <c r="E8" s="1550"/>
      <c r="F8" s="1551"/>
      <c r="G8" s="1551"/>
      <c r="H8" s="1551"/>
      <c r="I8" s="1551"/>
      <c r="J8" s="1551"/>
      <c r="K8" s="1551"/>
      <c r="L8" s="1551"/>
      <c r="M8" s="1551"/>
      <c r="N8" s="1551"/>
      <c r="O8" s="1551"/>
      <c r="P8" s="1551"/>
      <c r="Q8" s="1552"/>
      <c r="R8" s="1562" t="s">
        <v>764</v>
      </c>
      <c r="S8" s="1563"/>
      <c r="T8" s="1564"/>
      <c r="U8" s="1559">
        <f>'申請書・総括票（共通）'!B42</f>
        <v>0</v>
      </c>
      <c r="V8" s="1560"/>
      <c r="W8" s="1560"/>
      <c r="X8" s="1561"/>
    </row>
    <row r="9" spans="1:24" ht="18.75" customHeight="1">
      <c r="A9" s="1544"/>
      <c r="B9" s="1545"/>
      <c r="C9" s="1545"/>
      <c r="D9" s="1546"/>
      <c r="E9" s="1553"/>
      <c r="F9" s="1554"/>
      <c r="G9" s="1554"/>
      <c r="H9" s="1554"/>
      <c r="I9" s="1554"/>
      <c r="J9" s="1554"/>
      <c r="K9" s="1554"/>
      <c r="L9" s="1554"/>
      <c r="M9" s="1554"/>
      <c r="N9" s="1554"/>
      <c r="O9" s="1554"/>
      <c r="P9" s="1554"/>
      <c r="Q9" s="1555"/>
      <c r="R9" s="1565" t="s">
        <v>765</v>
      </c>
      <c r="S9" s="1566"/>
      <c r="T9" s="1567"/>
      <c r="U9" s="270">
        <f>個票ｰ2001!E14</f>
        <v>0</v>
      </c>
      <c r="V9" s="372" t="s">
        <v>766</v>
      </c>
      <c r="W9" s="373"/>
      <c r="X9" s="273"/>
    </row>
    <row r="10" spans="1:24" ht="15" customHeight="1">
      <c r="X10" s="1"/>
    </row>
    <row r="11" spans="1:24" ht="18" customHeight="1">
      <c r="A11" s="38" t="s">
        <v>767</v>
      </c>
      <c r="H11" s="2"/>
      <c r="J11" s="2"/>
      <c r="K11" s="2"/>
      <c r="L11" s="2"/>
      <c r="M11" s="2"/>
      <c r="N11" s="2"/>
      <c r="O11" s="2"/>
      <c r="P11" s="2"/>
      <c r="Q11" s="2"/>
      <c r="R11" s="2"/>
      <c r="S11" s="143"/>
      <c r="T11" s="144"/>
      <c r="U11" s="144"/>
      <c r="V11" s="145"/>
      <c r="W11" s="145"/>
      <c r="X11" s="146"/>
    </row>
    <row r="12" spans="1:24" ht="4.5" customHeight="1">
      <c r="A12" s="118"/>
      <c r="H12" s="2"/>
      <c r="J12" s="2"/>
      <c r="K12" s="2"/>
      <c r="L12" s="2"/>
      <c r="M12" s="2"/>
      <c r="N12" s="2"/>
      <c r="O12" s="2"/>
      <c r="P12" s="2"/>
      <c r="Q12" s="2"/>
      <c r="R12" s="2"/>
      <c r="S12" s="143"/>
      <c r="T12" s="144"/>
      <c r="U12" s="144"/>
      <c r="V12" s="145"/>
      <c r="W12" s="145"/>
      <c r="X12" s="146"/>
    </row>
    <row r="13" spans="1:24" ht="34.35" customHeight="1">
      <c r="A13" s="1617"/>
      <c r="B13" s="1618"/>
      <c r="C13" s="1378" t="s">
        <v>768</v>
      </c>
      <c r="D13" s="1627"/>
      <c r="E13" s="1627"/>
      <c r="F13" s="1628"/>
      <c r="G13" s="1619" t="s">
        <v>769</v>
      </c>
      <c r="H13" s="1620"/>
      <c r="I13" s="1267" t="s">
        <v>770</v>
      </c>
      <c r="J13" s="995"/>
      <c r="K13" s="993" t="s">
        <v>771</v>
      </c>
      <c r="L13" s="1621"/>
      <c r="M13" s="1267" t="s">
        <v>772</v>
      </c>
      <c r="N13" s="1652"/>
      <c r="O13" s="993" t="s">
        <v>773</v>
      </c>
      <c r="P13" s="1653"/>
      <c r="Q13" s="1654" t="s">
        <v>774</v>
      </c>
      <c r="R13" s="1655"/>
      <c r="S13" s="1656"/>
      <c r="T13" s="146"/>
      <c r="U13" s="70"/>
      <c r="V13" s="70"/>
      <c r="W13" s="70"/>
    </row>
    <row r="14" spans="1:24" ht="18" customHeight="1">
      <c r="A14" s="1283" t="s">
        <v>775</v>
      </c>
      <c r="B14" s="1469"/>
      <c r="C14" s="1038" t="s">
        <v>776</v>
      </c>
      <c r="D14" s="1629"/>
      <c r="E14" s="1629"/>
      <c r="F14" s="1630"/>
      <c r="G14" s="1487"/>
      <c r="H14" s="1488"/>
      <c r="I14" s="1489"/>
      <c r="J14" s="1490"/>
      <c r="K14" s="1490"/>
      <c r="L14" s="1487"/>
      <c r="M14" s="1489"/>
      <c r="N14" s="1490"/>
      <c r="O14" s="1490"/>
      <c r="P14" s="1491"/>
      <c r="Q14" s="1500">
        <f>SUM(G14:P14)</f>
        <v>0</v>
      </c>
      <c r="R14" s="1500"/>
      <c r="S14" s="1500"/>
      <c r="T14" s="146"/>
      <c r="U14" s="70"/>
      <c r="V14" s="70"/>
      <c r="W14" s="70"/>
    </row>
    <row r="15" spans="1:24" ht="18" customHeight="1">
      <c r="A15" s="1470"/>
      <c r="B15" s="1471"/>
      <c r="C15" s="1067" t="s">
        <v>777</v>
      </c>
      <c r="D15" s="976" t="s">
        <v>778</v>
      </c>
      <c r="E15" s="977"/>
      <c r="F15" s="978"/>
      <c r="G15" s="1503"/>
      <c r="H15" s="1504"/>
      <c r="I15" s="1504"/>
      <c r="J15" s="1516"/>
      <c r="K15" s="1517"/>
      <c r="L15" s="1518"/>
      <c r="M15" s="1519"/>
      <c r="N15" s="1520"/>
      <c r="O15" s="1517"/>
      <c r="P15" s="1521"/>
      <c r="Q15" s="1505">
        <f>SUM(G15:P15)</f>
        <v>0</v>
      </c>
      <c r="R15" s="1506"/>
      <c r="S15" s="1507"/>
      <c r="T15" s="146"/>
      <c r="U15" s="70"/>
      <c r="V15" s="70"/>
      <c r="W15" s="70"/>
    </row>
    <row r="16" spans="1:24" ht="18" customHeight="1">
      <c r="A16" s="1470"/>
      <c r="B16" s="1471"/>
      <c r="C16" s="1501"/>
      <c r="D16" s="1631" t="s">
        <v>779</v>
      </c>
      <c r="E16" s="1632"/>
      <c r="F16" s="1633"/>
      <c r="G16" s="1622">
        <f>M79</f>
        <v>0</v>
      </c>
      <c r="H16" s="1623"/>
      <c r="I16" s="1624"/>
      <c r="J16" s="1625"/>
      <c r="K16" s="1436"/>
      <c r="L16" s="1477"/>
      <c r="M16" s="1437"/>
      <c r="N16" s="1477"/>
      <c r="O16" s="1436"/>
      <c r="P16" s="1437"/>
      <c r="Q16" s="1505">
        <f>SUM(G16:P16)</f>
        <v>0</v>
      </c>
      <c r="R16" s="1506"/>
      <c r="S16" s="1507"/>
      <c r="T16" s="146"/>
      <c r="U16" s="70"/>
      <c r="V16" s="70"/>
      <c r="W16" s="70"/>
    </row>
    <row r="17" spans="1:24" ht="18" customHeight="1">
      <c r="A17" s="1470"/>
      <c r="B17" s="1471"/>
      <c r="C17" s="1501"/>
      <c r="D17" s="1634" t="s">
        <v>780</v>
      </c>
      <c r="E17" s="1635"/>
      <c r="F17" s="1636"/>
      <c r="G17" s="1508"/>
      <c r="H17" s="1509"/>
      <c r="I17" s="1509"/>
      <c r="J17" s="1510"/>
      <c r="K17" s="1511"/>
      <c r="L17" s="1512"/>
      <c r="M17" s="1513"/>
      <c r="N17" s="1514"/>
      <c r="O17" s="1515"/>
      <c r="P17" s="1513"/>
      <c r="Q17" s="1505">
        <f>SUM(G17:P17)</f>
        <v>0</v>
      </c>
      <c r="R17" s="1506"/>
      <c r="S17" s="1507"/>
      <c r="T17" s="146"/>
      <c r="U17" s="70"/>
      <c r="V17" s="70"/>
      <c r="W17" s="70"/>
    </row>
    <row r="18" spans="1:24" ht="18" customHeight="1" thickBot="1">
      <c r="A18" s="1470"/>
      <c r="B18" s="1471"/>
      <c r="C18" s="1502"/>
      <c r="D18" s="1637" t="s">
        <v>781</v>
      </c>
      <c r="E18" s="1638"/>
      <c r="F18" s="1639"/>
      <c r="G18" s="1525">
        <f>SUM(G15:H17)</f>
        <v>0</v>
      </c>
      <c r="H18" s="1526"/>
      <c r="I18" s="1526">
        <f>SUM(I15:J17)</f>
        <v>0</v>
      </c>
      <c r="J18" s="1527"/>
      <c r="K18" s="1525">
        <f>SUM(K15:L17)</f>
        <v>0</v>
      </c>
      <c r="L18" s="1528"/>
      <c r="M18" s="1526">
        <f>SUM(M15:N17)</f>
        <v>0</v>
      </c>
      <c r="N18" s="1527"/>
      <c r="O18" s="1525">
        <f>SUM(O15:P17)</f>
        <v>0</v>
      </c>
      <c r="P18" s="1528"/>
      <c r="Q18" s="1522">
        <f>SUM(Q15:S17)</f>
        <v>0</v>
      </c>
      <c r="R18" s="1523"/>
      <c r="S18" s="1524"/>
      <c r="T18" s="147"/>
      <c r="U18" s="70"/>
      <c r="V18" s="70"/>
      <c r="W18" s="70"/>
    </row>
    <row r="19" spans="1:24" ht="18" customHeight="1" thickBot="1">
      <c r="A19" s="1472"/>
      <c r="B19" s="1486"/>
      <c r="C19" s="1640" t="s">
        <v>782</v>
      </c>
      <c r="D19" s="1641"/>
      <c r="E19" s="1641"/>
      <c r="F19" s="1642"/>
      <c r="G19" s="1463">
        <f>G14+G18</f>
        <v>0</v>
      </c>
      <c r="H19" s="1495"/>
      <c r="I19" s="1496">
        <f>I14+I18</f>
        <v>0</v>
      </c>
      <c r="J19" s="1497"/>
      <c r="K19" s="1463">
        <f>K14+K18</f>
        <v>0</v>
      </c>
      <c r="L19" s="1495"/>
      <c r="M19" s="1496">
        <f>M14+M18</f>
        <v>0</v>
      </c>
      <c r="N19" s="1497"/>
      <c r="O19" s="1463">
        <f>O14+O18</f>
        <v>0</v>
      </c>
      <c r="P19" s="1464"/>
      <c r="Q19" s="1463">
        <f>Q14+Q18</f>
        <v>0</v>
      </c>
      <c r="R19" s="1464"/>
      <c r="S19" s="1465"/>
      <c r="T19" s="147"/>
      <c r="U19" s="70"/>
      <c r="V19" s="70"/>
      <c r="W19" s="70"/>
    </row>
    <row r="20" spans="1:24" ht="18" customHeight="1">
      <c r="A20" s="1283" t="s">
        <v>783</v>
      </c>
      <c r="B20" s="1469"/>
      <c r="C20" s="1643" t="s">
        <v>784</v>
      </c>
      <c r="D20" s="1644"/>
      <c r="E20" s="1644"/>
      <c r="F20" s="1645"/>
      <c r="G20" s="1498">
        <f>M80</f>
        <v>0</v>
      </c>
      <c r="H20" s="1499"/>
      <c r="I20" s="1492"/>
      <c r="J20" s="1493"/>
      <c r="K20" s="1481"/>
      <c r="L20" s="1494"/>
      <c r="M20" s="1492"/>
      <c r="N20" s="1493"/>
      <c r="O20" s="1481"/>
      <c r="P20" s="1482"/>
      <c r="Q20" s="1483">
        <f>SUM(G20:P20)</f>
        <v>0</v>
      </c>
      <c r="R20" s="1484"/>
      <c r="S20" s="1485"/>
      <c r="T20" s="146"/>
      <c r="U20" s="70"/>
      <c r="V20" s="70"/>
      <c r="W20" s="70"/>
    </row>
    <row r="21" spans="1:24" ht="18" customHeight="1">
      <c r="A21" s="1470"/>
      <c r="B21" s="1471"/>
      <c r="C21" s="1631" t="s">
        <v>785</v>
      </c>
      <c r="D21" s="1632"/>
      <c r="E21" s="1632"/>
      <c r="F21" s="1633"/>
      <c r="G21" s="1436"/>
      <c r="H21" s="1477"/>
      <c r="I21" s="1434"/>
      <c r="J21" s="1435"/>
      <c r="K21" s="1436"/>
      <c r="L21" s="1477"/>
      <c r="M21" s="1434"/>
      <c r="N21" s="1435"/>
      <c r="O21" s="1436"/>
      <c r="P21" s="1437"/>
      <c r="Q21" s="1474">
        <f>SUM(G21:P21)</f>
        <v>0</v>
      </c>
      <c r="R21" s="1475"/>
      <c r="S21" s="1476"/>
      <c r="T21" s="146"/>
      <c r="U21" s="70"/>
      <c r="V21" s="70"/>
      <c r="W21" s="70"/>
    </row>
    <row r="22" spans="1:24" ht="18" customHeight="1">
      <c r="A22" s="1470"/>
      <c r="B22" s="1471"/>
      <c r="C22" s="1646" t="s">
        <v>786</v>
      </c>
      <c r="D22" s="1647"/>
      <c r="E22" s="1647"/>
      <c r="F22" s="1648"/>
      <c r="G22" s="1436"/>
      <c r="H22" s="1477"/>
      <c r="I22" s="1434"/>
      <c r="J22" s="1435"/>
      <c r="K22" s="1436"/>
      <c r="L22" s="1477"/>
      <c r="M22" s="1434"/>
      <c r="N22" s="1435"/>
      <c r="O22" s="1436"/>
      <c r="P22" s="1437"/>
      <c r="Q22" s="1474">
        <f>SUM(G22:P22)</f>
        <v>0</v>
      </c>
      <c r="R22" s="1475"/>
      <c r="S22" s="1476"/>
      <c r="T22" s="146"/>
      <c r="U22" s="70"/>
      <c r="V22" s="70"/>
      <c r="W22" s="70"/>
    </row>
    <row r="23" spans="1:24" ht="18" customHeight="1">
      <c r="A23" s="1470"/>
      <c r="B23" s="1471"/>
      <c r="C23" s="1646" t="s">
        <v>787</v>
      </c>
      <c r="D23" s="1647"/>
      <c r="E23" s="1647"/>
      <c r="F23" s="1648"/>
      <c r="G23" s="1436"/>
      <c r="H23" s="1477"/>
      <c r="I23" s="1434"/>
      <c r="J23" s="1435"/>
      <c r="K23" s="1436"/>
      <c r="L23" s="1477"/>
      <c r="M23" s="1434"/>
      <c r="N23" s="1435"/>
      <c r="O23" s="1436"/>
      <c r="P23" s="1437"/>
      <c r="Q23" s="1478">
        <f>SUM(G23:P23)</f>
        <v>0</v>
      </c>
      <c r="R23" s="1479"/>
      <c r="S23" s="1480"/>
      <c r="T23" s="146"/>
      <c r="U23" s="70"/>
      <c r="V23" s="70"/>
      <c r="W23" s="70"/>
    </row>
    <row r="24" spans="1:24" ht="18" customHeight="1">
      <c r="A24" s="1472"/>
      <c r="B24" s="1473"/>
      <c r="C24" s="1649" t="s">
        <v>788</v>
      </c>
      <c r="D24" s="1650"/>
      <c r="E24" s="1650"/>
      <c r="F24" s="1651"/>
      <c r="G24" s="1466">
        <f>G20+G21+G22+G23</f>
        <v>0</v>
      </c>
      <c r="H24" s="1467"/>
      <c r="I24" s="1467">
        <f>I20+I21+I22+I23</f>
        <v>0</v>
      </c>
      <c r="J24" s="1468"/>
      <c r="K24" s="1466">
        <f>K20+K21+K22+K23</f>
        <v>0</v>
      </c>
      <c r="L24" s="1467"/>
      <c r="M24" s="1467">
        <f>M20+M21+M22+M23</f>
        <v>0</v>
      </c>
      <c r="N24" s="1468"/>
      <c r="O24" s="1449">
        <f>O20+O21+O22+O23</f>
        <v>0</v>
      </c>
      <c r="P24" s="1450"/>
      <c r="Q24" s="1449">
        <f>SUM(Q20:S23)</f>
        <v>0</v>
      </c>
      <c r="R24" s="1450"/>
      <c r="S24" s="1451"/>
      <c r="T24" s="146"/>
      <c r="U24" s="70"/>
      <c r="V24" s="70"/>
      <c r="W24" s="70"/>
    </row>
    <row r="25" spans="1:24" ht="18" customHeight="1">
      <c r="A25" s="1452" t="s">
        <v>789</v>
      </c>
      <c r="B25" s="1453"/>
      <c r="C25" s="1453"/>
      <c r="D25" s="1453"/>
      <c r="E25" s="1453"/>
      <c r="F25" s="374"/>
      <c r="G25" s="1454">
        <f>G19+G24</f>
        <v>0</v>
      </c>
      <c r="H25" s="1455"/>
      <c r="I25" s="1456">
        <f>I19+I24</f>
        <v>0</v>
      </c>
      <c r="J25" s="1457"/>
      <c r="K25" s="1458">
        <f>K19+K24</f>
        <v>0</v>
      </c>
      <c r="L25" s="1459"/>
      <c r="M25" s="1459">
        <f>M19+M24</f>
        <v>0</v>
      </c>
      <c r="N25" s="1460"/>
      <c r="O25" s="1461">
        <f>O19+O24</f>
        <v>0</v>
      </c>
      <c r="P25" s="1456"/>
      <c r="Q25" s="1461">
        <f>Q19+Q24</f>
        <v>0</v>
      </c>
      <c r="R25" s="1456"/>
      <c r="S25" s="1462">
        <f>S19+S20+S21+S24</f>
        <v>0</v>
      </c>
      <c r="T25" s="146"/>
      <c r="U25" s="70"/>
      <c r="V25" s="70"/>
      <c r="W25" s="70"/>
    </row>
    <row r="26" spans="1:24" ht="15" customHeight="1">
      <c r="A26" s="1626" t="s">
        <v>790</v>
      </c>
      <c r="B26" s="1626"/>
      <c r="C26" s="1626"/>
      <c r="D26" s="1626"/>
      <c r="E26" s="1626"/>
      <c r="F26" s="1626"/>
      <c r="G26" s="1626"/>
      <c r="H26" s="1626"/>
      <c r="I26" s="1626"/>
      <c r="J26" s="1626"/>
      <c r="K26" s="1626"/>
      <c r="L26" s="1626"/>
      <c r="M26" s="1626"/>
      <c r="N26" s="1626"/>
      <c r="O26" s="1626"/>
      <c r="P26" s="1626"/>
      <c r="Q26" s="1626"/>
      <c r="R26" s="1626"/>
      <c r="S26" s="1626"/>
      <c r="T26" s="1626"/>
      <c r="U26" s="1626"/>
      <c r="V26" s="1626"/>
      <c r="W26" s="1626"/>
      <c r="X26" s="1626"/>
    </row>
    <row r="27" spans="1:24" ht="15" customHeight="1">
      <c r="A27" s="148" t="s">
        <v>791</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15" customHeight="1">
      <c r="A28" s="1596" t="s">
        <v>792</v>
      </c>
      <c r="B28" s="1596"/>
      <c r="C28" s="1596"/>
      <c r="D28" s="1596"/>
      <c r="E28" s="1596"/>
      <c r="F28" s="1596"/>
      <c r="G28" s="1596"/>
      <c r="H28" s="1596"/>
      <c r="I28" s="1596"/>
      <c r="J28" s="1596"/>
      <c r="K28" s="1596"/>
      <c r="L28" s="1596"/>
      <c r="M28" s="1596"/>
      <c r="N28" s="1596"/>
      <c r="O28" s="1596"/>
      <c r="P28" s="1596"/>
      <c r="Q28" s="1596"/>
      <c r="R28" s="1596"/>
      <c r="S28" s="1596"/>
      <c r="T28" s="1596"/>
      <c r="U28" s="1596"/>
      <c r="V28" s="1596"/>
      <c r="W28" s="1596"/>
      <c r="X28" s="1596"/>
    </row>
    <row r="29" spans="1:24" ht="6" customHeight="1">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row>
    <row r="30" spans="1:24" ht="31.5" customHeight="1">
      <c r="A30" s="1597" t="s">
        <v>793</v>
      </c>
      <c r="B30" s="1598"/>
      <c r="C30" s="1431"/>
      <c r="D30" s="1432"/>
      <c r="E30" s="1432"/>
      <c r="F30" s="1432"/>
      <c r="G30" s="1432"/>
      <c r="H30" s="1432"/>
      <c r="I30" s="1433"/>
      <c r="J30"/>
      <c r="K30"/>
      <c r="L30"/>
      <c r="M30"/>
      <c r="N30"/>
      <c r="O30"/>
      <c r="P30"/>
      <c r="Q30"/>
      <c r="R30"/>
      <c r="S30"/>
      <c r="T30"/>
      <c r="U30"/>
      <c r="V30"/>
      <c r="W30"/>
      <c r="X30"/>
    </row>
    <row r="31" spans="1:24" ht="7.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row>
    <row r="32" spans="1:24" ht="9" customHeight="1">
      <c r="A32" s="1604" t="s">
        <v>794</v>
      </c>
      <c r="B32" s="1605"/>
      <c r="C32" s="1605"/>
      <c r="D32" s="1605"/>
      <c r="E32" s="1605"/>
      <c r="F32" s="1605"/>
      <c r="G32" s="1605"/>
      <c r="H32" s="1605"/>
      <c r="I32" s="1605"/>
      <c r="J32" s="1605"/>
      <c r="K32" s="1605"/>
      <c r="L32" s="1605"/>
      <c r="M32" s="1605"/>
      <c r="N32" s="1605"/>
      <c r="O32" s="1605"/>
      <c r="P32" s="1605"/>
      <c r="Q32" s="1605"/>
      <c r="R32" s="1605"/>
      <c r="S32" s="1605"/>
      <c r="T32" s="1605"/>
      <c r="U32" s="1605"/>
    </row>
    <row r="33" spans="1:21" ht="27.75" customHeight="1">
      <c r="A33" s="1605"/>
      <c r="B33" s="1605"/>
      <c r="C33" s="1605"/>
      <c r="D33" s="1605"/>
      <c r="E33" s="1605"/>
      <c r="F33" s="1605"/>
      <c r="G33" s="1605"/>
      <c r="H33" s="1605"/>
      <c r="I33" s="1605"/>
      <c r="J33" s="1605"/>
      <c r="K33" s="1605"/>
      <c r="L33" s="1605"/>
      <c r="M33" s="1605"/>
      <c r="N33" s="1605"/>
      <c r="O33" s="1605"/>
      <c r="P33" s="1605"/>
      <c r="Q33" s="1605"/>
      <c r="R33" s="1605"/>
      <c r="S33" s="1605"/>
      <c r="T33" s="1605"/>
      <c r="U33" s="1605"/>
    </row>
    <row r="34" spans="1:21" ht="9" customHeight="1">
      <c r="A34" s="1014" t="s">
        <v>795</v>
      </c>
      <c r="B34" s="1014"/>
      <c r="C34" s="1014"/>
      <c r="D34" s="1014"/>
      <c r="E34" s="1014"/>
      <c r="F34" s="1014"/>
    </row>
    <row r="35" spans="1:21" ht="9" customHeight="1">
      <c r="A35" s="1014"/>
      <c r="B35" s="1014"/>
      <c r="C35" s="1014"/>
      <c r="D35" s="1014"/>
      <c r="E35" s="1014"/>
      <c r="F35" s="1014"/>
    </row>
    <row r="36" spans="1:21" ht="9" customHeight="1">
      <c r="A36" s="1606" t="s">
        <v>796</v>
      </c>
      <c r="B36" s="528"/>
      <c r="C36" s="528"/>
      <c r="D36" s="1607"/>
      <c r="E36" s="1054"/>
      <c r="F36" s="1055"/>
      <c r="G36" s="1055"/>
      <c r="H36" s="1055"/>
      <c r="I36" s="1055"/>
      <c r="J36" s="485" t="s">
        <v>797</v>
      </c>
      <c r="K36" s="485"/>
      <c r="L36" s="485"/>
      <c r="M36" s="1005"/>
      <c r="N36" s="999"/>
      <c r="O36" s="999"/>
      <c r="P36" s="999"/>
      <c r="Q36" s="999"/>
      <c r="R36" s="999"/>
      <c r="S36" s="999"/>
      <c r="T36" s="999"/>
      <c r="U36" s="1000"/>
    </row>
    <row r="37" spans="1:21" ht="9" customHeight="1">
      <c r="A37" s="1608"/>
      <c r="B37" s="1609"/>
      <c r="C37" s="1609"/>
      <c r="D37" s="1610"/>
      <c r="E37" s="1614"/>
      <c r="F37" s="1615"/>
      <c r="G37" s="1615"/>
      <c r="H37" s="1615"/>
      <c r="I37" s="1615"/>
      <c r="J37" s="485"/>
      <c r="K37" s="485"/>
      <c r="L37" s="485"/>
      <c r="M37" s="1006"/>
      <c r="N37" s="1001"/>
      <c r="O37" s="1001"/>
      <c r="P37" s="1001"/>
      <c r="Q37" s="1001"/>
      <c r="R37" s="1001"/>
      <c r="S37" s="1001"/>
      <c r="T37" s="1001"/>
      <c r="U37" s="1002"/>
    </row>
    <row r="38" spans="1:21" ht="9" customHeight="1">
      <c r="A38" s="1611"/>
      <c r="B38" s="1612"/>
      <c r="C38" s="1612"/>
      <c r="D38" s="1613"/>
      <c r="E38" s="1057"/>
      <c r="F38" s="1058"/>
      <c r="G38" s="1058"/>
      <c r="H38" s="1058"/>
      <c r="I38" s="1058"/>
      <c r="J38" s="485"/>
      <c r="K38" s="485"/>
      <c r="L38" s="485"/>
      <c r="M38" s="1007"/>
      <c r="N38" s="1003"/>
      <c r="O38" s="1003"/>
      <c r="P38" s="1003"/>
      <c r="Q38" s="1003"/>
      <c r="R38" s="1003"/>
      <c r="S38" s="1003"/>
      <c r="T38" s="1003"/>
      <c r="U38" s="1004"/>
    </row>
    <row r="39" spans="1:21" ht="9" customHeight="1">
      <c r="A39" s="1606" t="s">
        <v>798</v>
      </c>
      <c r="B39" s="528"/>
      <c r="C39" s="528"/>
      <c r="D39" s="1607"/>
      <c r="E39" s="1005"/>
      <c r="F39" s="999"/>
      <c r="G39" s="999"/>
      <c r="H39" s="999"/>
      <c r="I39" s="999"/>
      <c r="J39" s="999"/>
      <c r="K39" s="999"/>
      <c r="L39" s="999"/>
      <c r="M39" s="999"/>
      <c r="N39" s="999"/>
      <c r="O39" s="999"/>
      <c r="P39" s="999"/>
      <c r="Q39" s="999"/>
      <c r="R39" s="999"/>
      <c r="S39" s="999"/>
      <c r="T39" s="999"/>
      <c r="U39" s="1000"/>
    </row>
    <row r="40" spans="1:21" ht="9" customHeight="1">
      <c r="A40" s="1608"/>
      <c r="B40" s="1609"/>
      <c r="C40" s="1609"/>
      <c r="D40" s="1610"/>
      <c r="E40" s="1006"/>
      <c r="F40" s="1001"/>
      <c r="G40" s="1001"/>
      <c r="H40" s="1001"/>
      <c r="I40" s="1001"/>
      <c r="J40" s="1001"/>
      <c r="K40" s="1001"/>
      <c r="L40" s="1001"/>
      <c r="M40" s="1001"/>
      <c r="N40" s="1001"/>
      <c r="O40" s="1001"/>
      <c r="P40" s="1001"/>
      <c r="Q40" s="1001"/>
      <c r="R40" s="1001"/>
      <c r="S40" s="1001"/>
      <c r="T40" s="1001"/>
      <c r="U40" s="1002"/>
    </row>
    <row r="41" spans="1:21" ht="9" customHeight="1">
      <c r="A41" s="1611"/>
      <c r="B41" s="1612"/>
      <c r="C41" s="1612"/>
      <c r="D41" s="1613"/>
      <c r="E41" s="1007"/>
      <c r="F41" s="1003"/>
      <c r="G41" s="1003"/>
      <c r="H41" s="1003"/>
      <c r="I41" s="1003"/>
      <c r="J41" s="1003"/>
      <c r="K41" s="1003"/>
      <c r="L41" s="1003"/>
      <c r="M41" s="1003"/>
      <c r="N41" s="1003"/>
      <c r="O41" s="1003"/>
      <c r="P41" s="1003"/>
      <c r="Q41" s="1003"/>
      <c r="R41" s="1003"/>
      <c r="S41" s="1003"/>
      <c r="T41" s="1003"/>
      <c r="U41" s="1004"/>
    </row>
    <row r="42" spans="1:21" ht="9" customHeight="1">
      <c r="A42" s="983" t="s">
        <v>799</v>
      </c>
      <c r="B42" s="983"/>
      <c r="C42" s="983"/>
      <c r="D42" s="983"/>
      <c r="E42" s="1005"/>
      <c r="F42" s="999"/>
      <c r="G42" s="999"/>
      <c r="H42" s="999"/>
      <c r="I42" s="999"/>
      <c r="J42" s="999"/>
      <c r="K42" s="999"/>
      <c r="L42" s="999"/>
      <c r="M42" s="999"/>
      <c r="N42" s="999"/>
      <c r="O42" s="999"/>
      <c r="P42" s="999"/>
      <c r="Q42" s="999"/>
      <c r="R42" s="999"/>
      <c r="S42" s="999"/>
      <c r="T42" s="999"/>
      <c r="U42" s="1000"/>
    </row>
    <row r="43" spans="1:21" ht="9" customHeight="1">
      <c r="A43" s="983"/>
      <c r="B43" s="983"/>
      <c r="C43" s="983"/>
      <c r="D43" s="983"/>
      <c r="E43" s="1006"/>
      <c r="F43" s="1001"/>
      <c r="G43" s="1001"/>
      <c r="H43" s="1001"/>
      <c r="I43" s="1001"/>
      <c r="J43" s="1001"/>
      <c r="K43" s="1001"/>
      <c r="L43" s="1001"/>
      <c r="M43" s="1001"/>
      <c r="N43" s="1001"/>
      <c r="O43" s="1001"/>
      <c r="P43" s="1001"/>
      <c r="Q43" s="1001"/>
      <c r="R43" s="1001"/>
      <c r="S43" s="1001"/>
      <c r="T43" s="1001"/>
      <c r="U43" s="1002"/>
    </row>
    <row r="44" spans="1:21" ht="9" customHeight="1">
      <c r="A44" s="983"/>
      <c r="B44" s="983"/>
      <c r="C44" s="983"/>
      <c r="D44" s="983"/>
      <c r="E44" s="1007"/>
      <c r="F44" s="1003"/>
      <c r="G44" s="1003"/>
      <c r="H44" s="1003"/>
      <c r="I44" s="1003"/>
      <c r="J44" s="1003"/>
      <c r="K44" s="1003"/>
      <c r="L44" s="1003"/>
      <c r="M44" s="1003"/>
      <c r="N44" s="1003"/>
      <c r="O44" s="1003"/>
      <c r="P44" s="1003"/>
      <c r="Q44" s="1003"/>
      <c r="R44" s="1003"/>
      <c r="S44" s="1003"/>
      <c r="T44" s="1003"/>
      <c r="U44" s="1004"/>
    </row>
    <row r="45" spans="1:21" ht="9" customHeight="1">
      <c r="A45" s="149"/>
      <c r="B45" s="149"/>
      <c r="C45" s="149"/>
      <c r="D45" s="149"/>
      <c r="E45" s="150"/>
      <c r="F45" s="150"/>
      <c r="G45" s="150"/>
      <c r="H45" s="150"/>
      <c r="I45" s="150"/>
      <c r="J45" s="150"/>
      <c r="K45" s="150"/>
      <c r="L45" s="150"/>
      <c r="M45" s="150"/>
      <c r="N45" s="150"/>
      <c r="O45" s="150"/>
      <c r="P45" s="150"/>
      <c r="Q45" s="150"/>
      <c r="R45" s="150"/>
    </row>
    <row r="46" spans="1:21" ht="9" customHeight="1">
      <c r="A46" s="1014" t="s">
        <v>800</v>
      </c>
      <c r="B46" s="1014"/>
      <c r="C46" s="1014"/>
      <c r="D46" s="1014"/>
      <c r="E46" s="1014"/>
      <c r="F46" s="1014"/>
      <c r="G46" s="1014"/>
      <c r="H46" s="1014"/>
      <c r="I46" s="1014"/>
    </row>
    <row r="47" spans="1:21" ht="9" customHeight="1">
      <c r="A47" s="1014"/>
      <c r="B47" s="1014"/>
      <c r="C47" s="1014"/>
      <c r="D47" s="1014"/>
      <c r="E47" s="1014"/>
      <c r="F47" s="1014"/>
      <c r="G47" s="1014"/>
      <c r="H47" s="1014"/>
      <c r="I47" s="1014"/>
    </row>
    <row r="48" spans="1:21" ht="9" customHeight="1">
      <c r="A48" s="1616" t="s">
        <v>801</v>
      </c>
      <c r="B48" s="1616"/>
      <c r="C48" s="1616"/>
      <c r="D48" s="1616"/>
      <c r="E48" s="1005"/>
      <c r="F48" s="999"/>
      <c r="G48" s="999"/>
      <c r="H48" s="999"/>
      <c r="I48" s="999"/>
      <c r="J48" s="999"/>
      <c r="K48" s="999"/>
      <c r="L48" s="999"/>
      <c r="M48" s="999"/>
      <c r="N48" s="999"/>
      <c r="O48" s="999"/>
      <c r="P48" s="999"/>
      <c r="Q48" s="999"/>
      <c r="R48" s="999"/>
      <c r="S48" s="999"/>
      <c r="T48" s="999"/>
      <c r="U48" s="1000"/>
    </row>
    <row r="49" spans="1:21" ht="9" customHeight="1">
      <c r="A49" s="1616"/>
      <c r="B49" s="1616"/>
      <c r="C49" s="1616"/>
      <c r="D49" s="1616"/>
      <c r="E49" s="1006"/>
      <c r="F49" s="1001"/>
      <c r="G49" s="1001"/>
      <c r="H49" s="1001"/>
      <c r="I49" s="1001"/>
      <c r="J49" s="1001"/>
      <c r="K49" s="1001"/>
      <c r="L49" s="1001"/>
      <c r="M49" s="1001"/>
      <c r="N49" s="1001"/>
      <c r="O49" s="1001"/>
      <c r="P49" s="1001"/>
      <c r="Q49" s="1001"/>
      <c r="R49" s="1001"/>
      <c r="S49" s="1001"/>
      <c r="T49" s="1001"/>
      <c r="U49" s="1002"/>
    </row>
    <row r="50" spans="1:21" ht="9" customHeight="1">
      <c r="A50" s="1616"/>
      <c r="B50" s="1616"/>
      <c r="C50" s="1616"/>
      <c r="D50" s="1616"/>
      <c r="E50" s="1007"/>
      <c r="F50" s="1003"/>
      <c r="G50" s="1003"/>
      <c r="H50" s="1003"/>
      <c r="I50" s="1003"/>
      <c r="J50" s="1003"/>
      <c r="K50" s="1003"/>
      <c r="L50" s="1003"/>
      <c r="M50" s="1003"/>
      <c r="N50" s="1003"/>
      <c r="O50" s="1003"/>
      <c r="P50" s="1003"/>
      <c r="Q50" s="1003"/>
      <c r="R50" s="1003"/>
      <c r="S50" s="1003"/>
      <c r="T50" s="1003"/>
      <c r="U50" s="1004"/>
    </row>
    <row r="51" spans="1:21" ht="9" customHeight="1">
      <c r="A51" s="1616" t="s">
        <v>802</v>
      </c>
      <c r="B51" s="1616"/>
      <c r="C51" s="1616"/>
      <c r="D51" s="1616"/>
      <c r="E51" s="1005"/>
      <c r="F51" s="999"/>
      <c r="G51" s="999"/>
      <c r="H51" s="999"/>
      <c r="I51" s="999"/>
      <c r="J51" s="999"/>
      <c r="K51" s="999"/>
      <c r="L51" s="999"/>
      <c r="M51" s="999"/>
      <c r="N51" s="999"/>
      <c r="O51" s="999"/>
      <c r="P51" s="999"/>
      <c r="Q51" s="999"/>
      <c r="R51" s="999"/>
      <c r="S51" s="999"/>
      <c r="T51" s="999"/>
      <c r="U51" s="1000"/>
    </row>
    <row r="52" spans="1:21" ht="9" customHeight="1">
      <c r="A52" s="1616"/>
      <c r="B52" s="1616"/>
      <c r="C52" s="1616"/>
      <c r="D52" s="1616"/>
      <c r="E52" s="1006"/>
      <c r="F52" s="1001"/>
      <c r="G52" s="1001"/>
      <c r="H52" s="1001"/>
      <c r="I52" s="1001"/>
      <c r="J52" s="1001"/>
      <c r="K52" s="1001"/>
      <c r="L52" s="1001"/>
      <c r="M52" s="1001"/>
      <c r="N52" s="1001"/>
      <c r="O52" s="1001"/>
      <c r="P52" s="1001"/>
      <c r="Q52" s="1001"/>
      <c r="R52" s="1001"/>
      <c r="S52" s="1001"/>
      <c r="T52" s="1001"/>
      <c r="U52" s="1002"/>
    </row>
    <row r="53" spans="1:21" ht="9" customHeight="1">
      <c r="A53" s="1616"/>
      <c r="B53" s="1616"/>
      <c r="C53" s="1616"/>
      <c r="D53" s="1616"/>
      <c r="E53" s="1007"/>
      <c r="F53" s="1003"/>
      <c r="G53" s="1003"/>
      <c r="H53" s="1003"/>
      <c r="I53" s="1003"/>
      <c r="J53" s="1003"/>
      <c r="K53" s="1003"/>
      <c r="L53" s="1003"/>
      <c r="M53" s="1003"/>
      <c r="N53" s="1003"/>
      <c r="O53" s="1003"/>
      <c r="P53" s="1003"/>
      <c r="Q53" s="1003"/>
      <c r="R53" s="1003"/>
      <c r="S53" s="1003"/>
      <c r="T53" s="1003"/>
      <c r="U53" s="1004"/>
    </row>
    <row r="54" spans="1:21" ht="9" customHeight="1"/>
    <row r="55" spans="1:21" s="3" customFormat="1" ht="21" customHeight="1">
      <c r="A55" s="38" t="s">
        <v>803</v>
      </c>
      <c r="N55" s="28"/>
    </row>
    <row r="56" spans="1:21" s="3" customFormat="1" ht="21" customHeight="1">
      <c r="A56" s="38" t="s">
        <v>804</v>
      </c>
      <c r="N56" s="28"/>
    </row>
    <row r="57" spans="1:21" s="3" customFormat="1" ht="22.5" customHeight="1">
      <c r="A57" s="429" t="s">
        <v>805</v>
      </c>
      <c r="B57" s="1439"/>
      <c r="C57" s="1440" t="s">
        <v>806</v>
      </c>
      <c r="D57" s="1441"/>
      <c r="E57" s="1441"/>
      <c r="F57" s="1441"/>
      <c r="G57" s="1442"/>
      <c r="H57" s="1440" t="s">
        <v>807</v>
      </c>
      <c r="I57" s="1441"/>
      <c r="J57" s="1441"/>
      <c r="K57" s="1441"/>
      <c r="L57" s="1442"/>
      <c r="M57" s="1439" t="s">
        <v>808</v>
      </c>
      <c r="N57" s="1439"/>
      <c r="O57" s="1443"/>
    </row>
    <row r="58" spans="1:21" s="3" customFormat="1" ht="27" customHeight="1">
      <c r="A58" s="1447">
        <v>1</v>
      </c>
      <c r="B58" s="1448"/>
      <c r="C58" s="492"/>
      <c r="D58" s="493"/>
      <c r="E58" s="493"/>
      <c r="F58" s="493"/>
      <c r="G58" s="1444"/>
      <c r="H58" s="492"/>
      <c r="I58" s="493"/>
      <c r="J58" s="493"/>
      <c r="K58" s="493"/>
      <c r="L58" s="1444"/>
      <c r="M58" s="1445"/>
      <c r="N58" s="1446"/>
      <c r="O58" s="275" t="s">
        <v>809</v>
      </c>
    </row>
    <row r="59" spans="1:21" s="3" customFormat="1" ht="27" customHeight="1">
      <c r="A59" s="1429">
        <v>2</v>
      </c>
      <c r="B59" s="1430"/>
      <c r="C59" s="497"/>
      <c r="D59" s="498"/>
      <c r="E59" s="498"/>
      <c r="F59" s="498"/>
      <c r="G59" s="1426"/>
      <c r="H59" s="497"/>
      <c r="I59" s="498"/>
      <c r="J59" s="498"/>
      <c r="K59" s="498"/>
      <c r="L59" s="1426"/>
      <c r="M59" s="1427"/>
      <c r="N59" s="1428"/>
      <c r="O59" s="151" t="s">
        <v>809</v>
      </c>
    </row>
    <row r="60" spans="1:21" s="3" customFormat="1" ht="27" customHeight="1">
      <c r="A60" s="1568">
        <v>3</v>
      </c>
      <c r="B60" s="1569"/>
      <c r="C60" s="497"/>
      <c r="D60" s="498"/>
      <c r="E60" s="498"/>
      <c r="F60" s="498"/>
      <c r="G60" s="1426"/>
      <c r="H60" s="497"/>
      <c r="I60" s="498"/>
      <c r="J60" s="498"/>
      <c r="K60" s="498"/>
      <c r="L60" s="1426"/>
      <c r="M60" s="1427"/>
      <c r="N60" s="1428"/>
      <c r="O60" s="151" t="s">
        <v>809</v>
      </c>
    </row>
    <row r="61" spans="1:21" s="3" customFormat="1" ht="27" customHeight="1">
      <c r="A61" s="1568">
        <v>4</v>
      </c>
      <c r="B61" s="1569"/>
      <c r="C61" s="497"/>
      <c r="D61" s="498"/>
      <c r="E61" s="498"/>
      <c r="F61" s="498"/>
      <c r="G61" s="1426"/>
      <c r="H61" s="497"/>
      <c r="I61" s="498"/>
      <c r="J61" s="498"/>
      <c r="K61" s="498"/>
      <c r="L61" s="1426"/>
      <c r="M61" s="1427"/>
      <c r="N61" s="1428"/>
      <c r="O61" s="151" t="s">
        <v>809</v>
      </c>
    </row>
    <row r="62" spans="1:21" s="3" customFormat="1" ht="27" customHeight="1">
      <c r="A62" s="1568">
        <v>5</v>
      </c>
      <c r="B62" s="1569"/>
      <c r="C62" s="497"/>
      <c r="D62" s="498"/>
      <c r="E62" s="498"/>
      <c r="F62" s="498"/>
      <c r="G62" s="1426"/>
      <c r="H62" s="497"/>
      <c r="I62" s="498"/>
      <c r="J62" s="498"/>
      <c r="K62" s="498"/>
      <c r="L62" s="1426"/>
      <c r="M62" s="1427"/>
      <c r="N62" s="1428"/>
      <c r="O62" s="151" t="s">
        <v>809</v>
      </c>
    </row>
    <row r="63" spans="1:21" s="3" customFormat="1" ht="27" customHeight="1">
      <c r="A63" s="1568">
        <v>6</v>
      </c>
      <c r="B63" s="1569"/>
      <c r="C63" s="497"/>
      <c r="D63" s="498"/>
      <c r="E63" s="498"/>
      <c r="F63" s="498"/>
      <c r="G63" s="1426"/>
      <c r="H63" s="497"/>
      <c r="I63" s="498"/>
      <c r="J63" s="498"/>
      <c r="K63" s="498"/>
      <c r="L63" s="1426"/>
      <c r="M63" s="1427"/>
      <c r="N63" s="1428"/>
      <c r="O63" s="151" t="s">
        <v>809</v>
      </c>
    </row>
    <row r="64" spans="1:21" s="3" customFormat="1" ht="27" customHeight="1">
      <c r="A64" s="1568">
        <v>7</v>
      </c>
      <c r="B64" s="1569"/>
      <c r="C64" s="497"/>
      <c r="D64" s="498"/>
      <c r="E64" s="498"/>
      <c r="F64" s="498"/>
      <c r="G64" s="1426"/>
      <c r="H64" s="497"/>
      <c r="I64" s="498"/>
      <c r="J64" s="498"/>
      <c r="K64" s="498"/>
      <c r="L64" s="1426"/>
      <c r="M64" s="1427"/>
      <c r="N64" s="1428"/>
      <c r="O64" s="151" t="s">
        <v>809</v>
      </c>
    </row>
    <row r="65" spans="1:16" s="3" customFormat="1" ht="27" customHeight="1">
      <c r="A65" s="1568">
        <v>8</v>
      </c>
      <c r="B65" s="1569"/>
      <c r="C65" s="497"/>
      <c r="D65" s="498"/>
      <c r="E65" s="498"/>
      <c r="F65" s="498"/>
      <c r="G65" s="1426"/>
      <c r="H65" s="497"/>
      <c r="I65" s="498"/>
      <c r="J65" s="498"/>
      <c r="K65" s="498"/>
      <c r="L65" s="1426"/>
      <c r="M65" s="1427"/>
      <c r="N65" s="1428"/>
      <c r="O65" s="151" t="s">
        <v>809</v>
      </c>
    </row>
    <row r="66" spans="1:16" s="3" customFormat="1" ht="27" customHeight="1">
      <c r="A66" s="1568">
        <v>9</v>
      </c>
      <c r="B66" s="1569"/>
      <c r="C66" s="497"/>
      <c r="D66" s="498"/>
      <c r="E66" s="498"/>
      <c r="F66" s="498"/>
      <c r="G66" s="1426"/>
      <c r="H66" s="497"/>
      <c r="I66" s="498"/>
      <c r="J66" s="498"/>
      <c r="K66" s="498"/>
      <c r="L66" s="1426"/>
      <c r="M66" s="1427"/>
      <c r="N66" s="1428"/>
      <c r="O66" s="151" t="s">
        <v>809</v>
      </c>
    </row>
    <row r="67" spans="1:16" s="3" customFormat="1" ht="27" customHeight="1">
      <c r="A67" s="1570">
        <v>10</v>
      </c>
      <c r="B67" s="1571"/>
      <c r="C67" s="505"/>
      <c r="D67" s="501"/>
      <c r="E67" s="501"/>
      <c r="F67" s="501"/>
      <c r="G67" s="1572"/>
      <c r="H67" s="1573"/>
      <c r="I67" s="1574"/>
      <c r="J67" s="1574"/>
      <c r="K67" s="1574"/>
      <c r="L67" s="1575"/>
      <c r="M67" s="1576"/>
      <c r="N67" s="1577"/>
      <c r="O67" s="53" t="s">
        <v>809</v>
      </c>
    </row>
    <row r="68" spans="1:16" s="3" customFormat="1" ht="27" customHeight="1">
      <c r="A68" s="1578" t="s">
        <v>810</v>
      </c>
      <c r="B68" s="1579"/>
      <c r="C68" s="1580" t="s">
        <v>806</v>
      </c>
      <c r="D68" s="542"/>
      <c r="E68" s="542"/>
      <c r="F68" s="542"/>
      <c r="G68" s="1581"/>
      <c r="H68" s="1582" t="s">
        <v>807</v>
      </c>
      <c r="I68" s="1583"/>
      <c r="J68" s="1583"/>
      <c r="K68" s="1583"/>
      <c r="L68" s="1579"/>
      <c r="M68" s="1582" t="s">
        <v>808</v>
      </c>
      <c r="N68" s="1583"/>
      <c r="O68" s="1584"/>
      <c r="P68" s="152"/>
    </row>
    <row r="69" spans="1:16" s="3" customFormat="1" ht="27" customHeight="1">
      <c r="A69" s="1599">
        <v>1</v>
      </c>
      <c r="B69" s="1600"/>
      <c r="C69" s="497"/>
      <c r="D69" s="498"/>
      <c r="E69" s="498"/>
      <c r="F69" s="498"/>
      <c r="G69" s="1426"/>
      <c r="H69" s="497"/>
      <c r="I69" s="498"/>
      <c r="J69" s="498"/>
      <c r="K69" s="498"/>
      <c r="L69" s="1426"/>
      <c r="M69" s="1601"/>
      <c r="N69" s="1602"/>
      <c r="O69" s="153" t="s">
        <v>809</v>
      </c>
    </row>
    <row r="70" spans="1:16" s="3" customFormat="1" ht="27" customHeight="1">
      <c r="A70" s="1588">
        <v>2</v>
      </c>
      <c r="B70" s="1589"/>
      <c r="C70" s="497"/>
      <c r="D70" s="498"/>
      <c r="E70" s="498"/>
      <c r="F70" s="498"/>
      <c r="G70" s="1426"/>
      <c r="H70" s="497"/>
      <c r="I70" s="498"/>
      <c r="J70" s="498"/>
      <c r="K70" s="498"/>
      <c r="L70" s="1426"/>
      <c r="M70" s="1427"/>
      <c r="N70" s="1428"/>
      <c r="O70" s="151" t="s">
        <v>809</v>
      </c>
    </row>
    <row r="71" spans="1:16" s="3" customFormat="1" ht="27" customHeight="1">
      <c r="A71" s="1603">
        <v>3</v>
      </c>
      <c r="B71" s="1430"/>
      <c r="C71" s="497"/>
      <c r="D71" s="498"/>
      <c r="E71" s="498"/>
      <c r="F71" s="498"/>
      <c r="G71" s="1426"/>
      <c r="H71" s="497"/>
      <c r="I71" s="498"/>
      <c r="J71" s="498"/>
      <c r="K71" s="498"/>
      <c r="L71" s="1426"/>
      <c r="M71" s="1427"/>
      <c r="N71" s="1428"/>
      <c r="O71" s="151" t="s">
        <v>809</v>
      </c>
    </row>
    <row r="72" spans="1:16" s="3" customFormat="1" ht="27" customHeight="1">
      <c r="A72" s="1429">
        <v>4</v>
      </c>
      <c r="B72" s="1430"/>
      <c r="C72" s="497"/>
      <c r="D72" s="498"/>
      <c r="E72" s="498"/>
      <c r="F72" s="498"/>
      <c r="G72" s="1426"/>
      <c r="H72" s="497"/>
      <c r="I72" s="498"/>
      <c r="J72" s="498"/>
      <c r="K72" s="498"/>
      <c r="L72" s="1426"/>
      <c r="M72" s="1427"/>
      <c r="N72" s="1428"/>
      <c r="O72" s="151" t="s">
        <v>809</v>
      </c>
    </row>
    <row r="73" spans="1:16" s="3" customFormat="1" ht="27" customHeight="1">
      <c r="A73" s="1429">
        <v>5</v>
      </c>
      <c r="B73" s="1430"/>
      <c r="C73" s="497"/>
      <c r="D73" s="498"/>
      <c r="E73" s="498"/>
      <c r="F73" s="498"/>
      <c r="G73" s="1426"/>
      <c r="H73" s="497"/>
      <c r="I73" s="498"/>
      <c r="J73" s="498"/>
      <c r="K73" s="498"/>
      <c r="L73" s="1426"/>
      <c r="M73" s="1427"/>
      <c r="N73" s="1428"/>
      <c r="O73" s="151" t="s">
        <v>809</v>
      </c>
    </row>
    <row r="74" spans="1:16" s="3" customFormat="1" ht="27" customHeight="1">
      <c r="A74" s="1429">
        <v>6</v>
      </c>
      <c r="B74" s="1430"/>
      <c r="C74" s="497"/>
      <c r="D74" s="498"/>
      <c r="E74" s="498"/>
      <c r="F74" s="498"/>
      <c r="G74" s="1426"/>
      <c r="H74" s="497"/>
      <c r="I74" s="498"/>
      <c r="J74" s="498"/>
      <c r="K74" s="498"/>
      <c r="L74" s="1426"/>
      <c r="M74" s="1427"/>
      <c r="N74" s="1428"/>
      <c r="O74" s="151" t="s">
        <v>809</v>
      </c>
    </row>
    <row r="75" spans="1:16" s="3" customFormat="1" ht="27" customHeight="1">
      <c r="A75" s="1429">
        <v>7</v>
      </c>
      <c r="B75" s="1430"/>
      <c r="C75" s="497"/>
      <c r="D75" s="498"/>
      <c r="E75" s="498"/>
      <c r="F75" s="498"/>
      <c r="G75" s="1426"/>
      <c r="H75" s="497"/>
      <c r="I75" s="498"/>
      <c r="J75" s="498"/>
      <c r="K75" s="498"/>
      <c r="L75" s="1426"/>
      <c r="M75" s="1427"/>
      <c r="N75" s="1428"/>
      <c r="O75" s="151" t="s">
        <v>809</v>
      </c>
    </row>
    <row r="76" spans="1:16" s="3" customFormat="1" ht="27" customHeight="1">
      <c r="A76" s="1568">
        <v>8</v>
      </c>
      <c r="B76" s="1569"/>
      <c r="C76" s="497"/>
      <c r="D76" s="498"/>
      <c r="E76" s="498"/>
      <c r="F76" s="498"/>
      <c r="G76" s="1426"/>
      <c r="H76" s="497"/>
      <c r="I76" s="498"/>
      <c r="J76" s="498"/>
      <c r="K76" s="498"/>
      <c r="L76" s="1426"/>
      <c r="M76" s="1427"/>
      <c r="N76" s="1428"/>
      <c r="O76" s="151" t="s">
        <v>809</v>
      </c>
    </row>
    <row r="77" spans="1:16" s="3" customFormat="1" ht="27" customHeight="1">
      <c r="A77" s="1588">
        <v>9</v>
      </c>
      <c r="B77" s="1589"/>
      <c r="C77" s="497"/>
      <c r="D77" s="498"/>
      <c r="E77" s="498"/>
      <c r="F77" s="498"/>
      <c r="G77" s="1426"/>
      <c r="H77" s="497"/>
      <c r="I77" s="498"/>
      <c r="J77" s="498"/>
      <c r="K77" s="498"/>
      <c r="L77" s="1426"/>
      <c r="M77" s="1427"/>
      <c r="N77" s="1428"/>
      <c r="O77" s="151" t="s">
        <v>809</v>
      </c>
    </row>
    <row r="78" spans="1:16" s="3" customFormat="1" ht="27" customHeight="1">
      <c r="A78" s="1570">
        <v>10</v>
      </c>
      <c r="B78" s="1571"/>
      <c r="C78" s="505"/>
      <c r="D78" s="501"/>
      <c r="E78" s="501"/>
      <c r="F78" s="501"/>
      <c r="G78" s="1572"/>
      <c r="H78" s="505"/>
      <c r="I78" s="501"/>
      <c r="J78" s="501"/>
      <c r="K78" s="501"/>
      <c r="L78" s="1572"/>
      <c r="M78" s="1590"/>
      <c r="N78" s="1591"/>
      <c r="O78" s="154" t="s">
        <v>809</v>
      </c>
    </row>
    <row r="79" spans="1:16" s="3" customFormat="1" ht="30" customHeight="1">
      <c r="A79" s="1592" t="s">
        <v>811</v>
      </c>
      <c r="B79" s="1264"/>
      <c r="C79" s="1264"/>
      <c r="D79" s="1264"/>
      <c r="E79" s="1264"/>
      <c r="F79" s="1264"/>
      <c r="G79" s="1264"/>
      <c r="H79" s="1264"/>
      <c r="I79" s="1264"/>
      <c r="J79" s="1264"/>
      <c r="K79" s="1264"/>
      <c r="L79" s="1593"/>
      <c r="M79" s="1594">
        <f>SUM(M58:N67)</f>
        <v>0</v>
      </c>
      <c r="N79" s="1595"/>
      <c r="O79" s="276" t="s">
        <v>809</v>
      </c>
    </row>
    <row r="80" spans="1:16" s="3" customFormat="1" ht="30" customHeight="1">
      <c r="A80" s="516" t="s">
        <v>812</v>
      </c>
      <c r="B80" s="570"/>
      <c r="C80" s="570"/>
      <c r="D80" s="570"/>
      <c r="E80" s="570"/>
      <c r="F80" s="570"/>
      <c r="G80" s="570"/>
      <c r="H80" s="570"/>
      <c r="I80" s="570"/>
      <c r="J80" s="570"/>
      <c r="K80" s="570"/>
      <c r="L80" s="1585"/>
      <c r="M80" s="1586">
        <f>SUM(M69:N78)</f>
        <v>0</v>
      </c>
      <c r="N80" s="1587"/>
      <c r="O80" s="155" t="s">
        <v>809</v>
      </c>
    </row>
    <row r="81" spans="1:14" s="3" customFormat="1" ht="21" customHeight="1">
      <c r="A81" s="46" t="s">
        <v>813</v>
      </c>
      <c r="N81" s="28"/>
    </row>
  </sheetData>
  <sheetProtection insertColumns="0" selectLockedCells="1"/>
  <mergeCells count="220">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 ref="A46:I47"/>
    <mergeCell ref="A36:D38"/>
    <mergeCell ref="A39:D41"/>
    <mergeCell ref="A42:D44"/>
    <mergeCell ref="E36:I38"/>
    <mergeCell ref="J36:L38"/>
    <mergeCell ref="A48:D50"/>
    <mergeCell ref="A51:D53"/>
    <mergeCell ref="A34:F35"/>
    <mergeCell ref="M36:U38"/>
    <mergeCell ref="A28:X28"/>
    <mergeCell ref="A30:B30"/>
    <mergeCell ref="A73:B73"/>
    <mergeCell ref="C73:G73"/>
    <mergeCell ref="H73:L73"/>
    <mergeCell ref="A69:B69"/>
    <mergeCell ref="C69:G69"/>
    <mergeCell ref="H69:L69"/>
    <mergeCell ref="M69:N69"/>
    <mergeCell ref="A70:B70"/>
    <mergeCell ref="C70:G70"/>
    <mergeCell ref="H70:L70"/>
    <mergeCell ref="M70:N70"/>
    <mergeCell ref="A71:B71"/>
    <mergeCell ref="C71:G71"/>
    <mergeCell ref="H71:L71"/>
    <mergeCell ref="M71:N71"/>
    <mergeCell ref="M73:N73"/>
    <mergeCell ref="E39:U41"/>
    <mergeCell ref="E42:U44"/>
    <mergeCell ref="A32:U33"/>
    <mergeCell ref="E48:U50"/>
    <mergeCell ref="E51:U53"/>
    <mergeCell ref="A80:L80"/>
    <mergeCell ref="M80:N80"/>
    <mergeCell ref="A77:B77"/>
    <mergeCell ref="C77:G77"/>
    <mergeCell ref="H77:L77"/>
    <mergeCell ref="M77:N77"/>
    <mergeCell ref="A78:B78"/>
    <mergeCell ref="C78:G78"/>
    <mergeCell ref="H78:L78"/>
    <mergeCell ref="M78:N78"/>
    <mergeCell ref="A79:L79"/>
    <mergeCell ref="M79:N79"/>
    <mergeCell ref="A74:B74"/>
    <mergeCell ref="C74:G74"/>
    <mergeCell ref="H74:L74"/>
    <mergeCell ref="M74:N74"/>
    <mergeCell ref="A75:B75"/>
    <mergeCell ref="C75:G75"/>
    <mergeCell ref="H75:L75"/>
    <mergeCell ref="M75:N75"/>
    <mergeCell ref="A76:B76"/>
    <mergeCell ref="C76:G76"/>
    <mergeCell ref="H76:L76"/>
    <mergeCell ref="M76:N76"/>
    <mergeCell ref="A72:B72"/>
    <mergeCell ref="C72:G72"/>
    <mergeCell ref="H72:L72"/>
    <mergeCell ref="M72:N72"/>
    <mergeCell ref="A66:B66"/>
    <mergeCell ref="C66:G66"/>
    <mergeCell ref="H66:L66"/>
    <mergeCell ref="M66:N66"/>
    <mergeCell ref="A67:B67"/>
    <mergeCell ref="C67:G67"/>
    <mergeCell ref="H67:L67"/>
    <mergeCell ref="M67:N67"/>
    <mergeCell ref="A68:B68"/>
    <mergeCell ref="C68:G68"/>
    <mergeCell ref="H68:L68"/>
    <mergeCell ref="M68:O68"/>
    <mergeCell ref="A63:B63"/>
    <mergeCell ref="C63:G63"/>
    <mergeCell ref="H63:L63"/>
    <mergeCell ref="M63:N63"/>
    <mergeCell ref="A64:B64"/>
    <mergeCell ref="C64:G64"/>
    <mergeCell ref="H64:L64"/>
    <mergeCell ref="M64:N64"/>
    <mergeCell ref="A65:B65"/>
    <mergeCell ref="C65:G65"/>
    <mergeCell ref="H65:L65"/>
    <mergeCell ref="M65:N65"/>
    <mergeCell ref="H60:L60"/>
    <mergeCell ref="M60:N60"/>
    <mergeCell ref="A61:B61"/>
    <mergeCell ref="C61:G61"/>
    <mergeCell ref="H61:L61"/>
    <mergeCell ref="M61:N61"/>
    <mergeCell ref="A62:B62"/>
    <mergeCell ref="C62:G62"/>
    <mergeCell ref="H62:L62"/>
    <mergeCell ref="M62:N62"/>
    <mergeCell ref="A60:B60"/>
    <mergeCell ref="C60:G60"/>
    <mergeCell ref="T1:X1"/>
    <mergeCell ref="T3:X3"/>
    <mergeCell ref="A4:X4"/>
    <mergeCell ref="A6:D6"/>
    <mergeCell ref="E6:X6"/>
    <mergeCell ref="A7:D9"/>
    <mergeCell ref="E7:Q9"/>
    <mergeCell ref="R7:T7"/>
    <mergeCell ref="U7:X7"/>
    <mergeCell ref="R8:T8"/>
    <mergeCell ref="U8:X8"/>
    <mergeCell ref="R9:T9"/>
    <mergeCell ref="T2:X2"/>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G18:H18"/>
    <mergeCell ref="I18:J18"/>
    <mergeCell ref="K18:L18"/>
    <mergeCell ref="M18:N18"/>
    <mergeCell ref="O18:P18"/>
    <mergeCell ref="A14:B19"/>
    <mergeCell ref="G14:H14"/>
    <mergeCell ref="I14:J14"/>
    <mergeCell ref="K14:L14"/>
    <mergeCell ref="M14:N14"/>
    <mergeCell ref="O14:P14"/>
    <mergeCell ref="I20:J20"/>
    <mergeCell ref="K20:L20"/>
    <mergeCell ref="M20:N20"/>
    <mergeCell ref="G19:H19"/>
    <mergeCell ref="I19:J19"/>
    <mergeCell ref="K19:L19"/>
    <mergeCell ref="M19:N19"/>
    <mergeCell ref="O19:P19"/>
    <mergeCell ref="G20:H20"/>
    <mergeCell ref="Q19:S19"/>
    <mergeCell ref="G24:H24"/>
    <mergeCell ref="I24:J24"/>
    <mergeCell ref="K24:L24"/>
    <mergeCell ref="M24:N24"/>
    <mergeCell ref="O24:P24"/>
    <mergeCell ref="A20:B24"/>
    <mergeCell ref="M22:N22"/>
    <mergeCell ref="O22:P22"/>
    <mergeCell ref="Q22:S22"/>
    <mergeCell ref="G23:H23"/>
    <mergeCell ref="I23:J23"/>
    <mergeCell ref="Q23:S23"/>
    <mergeCell ref="G22:H22"/>
    <mergeCell ref="I22:J22"/>
    <mergeCell ref="K22:L22"/>
    <mergeCell ref="O20:P20"/>
    <mergeCell ref="Q20:S20"/>
    <mergeCell ref="G21:H21"/>
    <mergeCell ref="I21:J21"/>
    <mergeCell ref="K21:L21"/>
    <mergeCell ref="M21:N21"/>
    <mergeCell ref="O21:P21"/>
    <mergeCell ref="Q21:S21"/>
    <mergeCell ref="C59:G59"/>
    <mergeCell ref="H59:L59"/>
    <mergeCell ref="M59:N59"/>
    <mergeCell ref="A59:B59"/>
    <mergeCell ref="C30:I30"/>
    <mergeCell ref="M23:N23"/>
    <mergeCell ref="O23:P23"/>
    <mergeCell ref="A31:X31"/>
    <mergeCell ref="A57:B57"/>
    <mergeCell ref="C57:G57"/>
    <mergeCell ref="H57:L57"/>
    <mergeCell ref="M57:O57"/>
    <mergeCell ref="C58:G58"/>
    <mergeCell ref="H58:L58"/>
    <mergeCell ref="M58:N58"/>
    <mergeCell ref="A58:B58"/>
    <mergeCell ref="Q24:S24"/>
    <mergeCell ref="A25:E25"/>
    <mergeCell ref="G25:H25"/>
    <mergeCell ref="I25:J25"/>
    <mergeCell ref="K25:L25"/>
    <mergeCell ref="M25:N25"/>
    <mergeCell ref="O25:P25"/>
    <mergeCell ref="Q25:S25"/>
  </mergeCells>
  <phoneticPr fontId="19"/>
  <conditionalFormatting sqref="E6:X9">
    <cfRule type="cellIs" dxfId="303" priority="2" operator="equal">
      <formula>0</formula>
    </cfRule>
  </conditionalFormatting>
  <conditionalFormatting sqref="T3:X3">
    <cfRule type="cellIs" dxfId="302" priority="1" operator="equal">
      <formula>0</formula>
    </cfRule>
  </conditionalFormatting>
  <dataValidations count="3">
    <dataValidation allowBlank="1" showInputMessage="1" showErrorMessage="1" prompt="本様式４．教材費の内訳より自動計算されます" sqref="G20:H20 G16:H16" xr:uid="{00000000-0002-0000-0600-000000000000}"/>
    <dataValidation type="list" allowBlank="1" showInputMessage="1" showErrorMessage="1" sqref="E3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144BD3A84F6D54380827C82F5E0B32C" ma:contentTypeVersion="3" ma:contentTypeDescription="新しいドキュメントを作成します。" ma:contentTypeScope="" ma:versionID="2128402c0a871567a8cb8cc5eaed0bc8">
  <xsd:schema xmlns:xsd="http://www.w3.org/2001/XMLSchema" xmlns:xs="http://www.w3.org/2001/XMLSchema" xmlns:p="http://schemas.microsoft.com/office/2006/metadata/properties" xmlns:ns2="b20ecec3-23af-4f57-9c07-9e2fd2187c00" targetNamespace="http://schemas.microsoft.com/office/2006/metadata/properties" ma:root="true" ma:fieldsID="d217c04a029fffe4b96da3cc658b0a6e" ns2:_="">
    <xsd:import namespace="b20ecec3-23af-4f57-9c07-9e2fd2187c00"/>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0ecec3-23af-4f57-9c07-9e2fd2187c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7B83EE-CB77-4D33-AF38-598539D3A366}">
  <ds:schemaRefs>
    <ds:schemaRef ds:uri="http://schemas.microsoft.com/sharepoint/v3/contenttype/forms"/>
  </ds:schemaRefs>
</ds:datastoreItem>
</file>

<file path=customXml/itemProps2.xml><?xml version="1.0" encoding="utf-8"?>
<ds:datastoreItem xmlns:ds="http://schemas.openxmlformats.org/officeDocument/2006/customXml" ds:itemID="{E4D1B6F5-259D-428E-8C9C-CEA79291FE5D}">
  <ds:schemaRefs>
    <ds:schemaRef ds:uri="http://schemas.microsoft.com/office/2006/metadata/properties"/>
    <ds:schemaRef ds:uri="http://schemas.microsoft.com/office/infopath/2007/PartnerControls"/>
    <ds:schemaRef ds:uri="b20ecec3-23af-4f57-9c07-9e2fd2187c00"/>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5A8610E-F5D6-4593-938B-F41CA3FC5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0ecec3-23af-4f57-9c07-9e2fd2187c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個票ｰ2001</vt:lpstr>
      <vt:lpstr>ロール対応表ｰ2001</vt:lpstr>
      <vt:lpstr>訓練経費内訳票-2001</vt:lpstr>
      <vt:lpstr>講座運営管理状況_講師等経歴書-2001</vt:lpstr>
      <vt:lpstr>個票ｰ2002</vt:lpstr>
      <vt:lpstr>ロール対応表ｰ2002</vt:lpstr>
      <vt:lpstr>訓練経費内訳票-2002</vt:lpstr>
      <vt:lpstr>講座運営管理状況_講師等経歴書-2002</vt:lpstr>
      <vt:lpstr>個票ｰ2003</vt:lpstr>
      <vt:lpstr>ロール対応表ｰ2003</vt:lpstr>
      <vt:lpstr>訓練経費内訳票-2003</vt:lpstr>
      <vt:lpstr>講座運営管理状況_講師等経歴書-2003</vt:lpstr>
      <vt:lpstr>個票ｰ2004</vt:lpstr>
      <vt:lpstr>ロール対応表ｰ2004</vt:lpstr>
      <vt:lpstr>訓練経費内訳票-2004</vt:lpstr>
      <vt:lpstr>講座運営管理状況_講師等経歴書-2004</vt:lpstr>
      <vt:lpstr>個票ｰ2005</vt:lpstr>
      <vt:lpstr>ロール対応表ｰ2005</vt:lpstr>
      <vt:lpstr>訓練経費内訳票-2005</vt:lpstr>
      <vt:lpstr>講座運営管理状況_講師等経歴書-2005</vt:lpstr>
      <vt:lpstr>個票ｰ2006</vt:lpstr>
      <vt:lpstr>ロール対応表ｰ2006</vt:lpstr>
      <vt:lpstr>訓練経費内訳票-2006</vt:lpstr>
      <vt:lpstr>講座運営管理状況_講師等経歴書-2006</vt:lpstr>
      <vt:lpstr>個票ｰ2007</vt:lpstr>
      <vt:lpstr>ロール対応表ｰ2007</vt:lpstr>
      <vt:lpstr>訓練経費内訳票-2007</vt:lpstr>
      <vt:lpstr>講座運営管理状況_講師等経歴書-2007</vt:lpstr>
      <vt:lpstr>個票ｰ2008</vt:lpstr>
      <vt:lpstr>ロール対応表ｰ2008</vt:lpstr>
      <vt:lpstr>訓練経費内訳票-2008</vt:lpstr>
      <vt:lpstr>講座運営管理状況_講師等経歴書-2008</vt:lpstr>
      <vt:lpstr>個票ｰ2009</vt:lpstr>
      <vt:lpstr>ロール対応表ｰ2009</vt:lpstr>
      <vt:lpstr>訓練経費内訳票-2009</vt:lpstr>
      <vt:lpstr>講座運営管理状況_講師等経歴書-2009</vt:lpstr>
      <vt:lpstr>個票ｰ2010</vt:lpstr>
      <vt:lpstr>ロール対応表ｰ2010</vt:lpstr>
      <vt:lpstr>訓練経費内訳票-2010</vt:lpstr>
      <vt:lpstr>講座運営管理状況_講師等経歴書-2010</vt:lpstr>
      <vt:lpstr>講座情報シート</vt:lpstr>
      <vt:lpstr>AI・データサイエンス</vt:lpstr>
      <vt:lpstr>dummy</vt:lpstr>
      <vt:lpstr>ロール対応表ｰ2001!Print_Area</vt:lpstr>
      <vt:lpstr>ロール対応表ｰ2002!Print_Area</vt:lpstr>
      <vt:lpstr>ロール対応表ｰ2003!Print_Area</vt:lpstr>
      <vt:lpstr>ロール対応表ｰ2004!Print_Area</vt:lpstr>
      <vt:lpstr>ロール対応表ｰ2005!Print_Area</vt:lpstr>
      <vt:lpstr>ロール対応表ｰ2006!Print_Area</vt:lpstr>
      <vt:lpstr>ロール対応表ｰ2007!Print_Area</vt:lpstr>
      <vt:lpstr>ロール対応表ｰ2008!Print_Area</vt:lpstr>
      <vt:lpstr>ロール対応表ｰ2009!Print_Area</vt:lpstr>
      <vt:lpstr>ロール対応表ｰ2010!Print_Area</vt:lpstr>
      <vt:lpstr>'訓練経費内訳票-2001'!Print_Area</vt:lpstr>
      <vt:lpstr>'訓練経費内訳票-2002'!Print_Area</vt:lpstr>
      <vt:lpstr>'訓練経費内訳票-2003'!Print_Area</vt:lpstr>
      <vt:lpstr>'訓練経費内訳票-2004'!Print_Area</vt:lpstr>
      <vt:lpstr>'訓練経費内訳票-2005'!Print_Area</vt:lpstr>
      <vt:lpstr>'訓練経費内訳票-2006'!Print_Area</vt:lpstr>
      <vt:lpstr>'訓練経費内訳票-2007'!Print_Area</vt:lpstr>
      <vt:lpstr>'訓練経費内訳票-2008'!Print_Area</vt:lpstr>
      <vt:lpstr>'訓練経費内訳票-2009'!Print_Area</vt:lpstr>
      <vt:lpstr>'訓練経費内訳票-2010'!Print_Area</vt:lpstr>
      <vt:lpstr>個票ｰ2001!Print_Area</vt:lpstr>
      <vt:lpstr>個票ｰ2002!Print_Area</vt:lpstr>
      <vt:lpstr>個票ｰ2003!Print_Area</vt:lpstr>
      <vt:lpstr>個票ｰ2004!Print_Area</vt:lpstr>
      <vt:lpstr>個票ｰ2005!Print_Area</vt:lpstr>
      <vt:lpstr>個票ｰ2006!Print_Area</vt:lpstr>
      <vt:lpstr>個票ｰ2007!Print_Area</vt:lpstr>
      <vt:lpstr>個票ｰ2008!Print_Area</vt:lpstr>
      <vt:lpstr>個票ｰ2009!Print_Area</vt:lpstr>
      <vt:lpstr>個票ｰ2010!Print_Area</vt:lpstr>
      <vt:lpstr>'講座運営管理状況_講師等経歴書-2001'!Print_Area</vt:lpstr>
      <vt:lpstr>'講座運営管理状況_講師等経歴書-2002'!Print_Area</vt:lpstr>
      <vt:lpstr>'講座運営管理状況_講師等経歴書-2003'!Print_Area</vt:lpstr>
      <vt:lpstr>'講座運営管理状況_講師等経歴書-2004'!Print_Area</vt:lpstr>
      <vt:lpstr>'講座運営管理状況_講師等経歴書-2005'!Print_Area</vt:lpstr>
      <vt:lpstr>'講座運営管理状況_講師等経歴書-2006'!Print_Area</vt:lpstr>
      <vt:lpstr>'講座運営管理状況_講師等経歴書-2007'!Print_Area</vt:lpstr>
      <vt:lpstr>'講座運営管理状況_講師等経歴書-2008'!Print_Area</vt:lpstr>
      <vt:lpstr>'講座運営管理状況_講師等経歴書-2009'!Print_Area</vt:lpstr>
      <vt:lpstr>'講座運営管理状況_講師等経歴書-2010'!Print_Area</vt:lpstr>
      <vt:lpstr>施設別教育訓練講座票!Print_Area</vt:lpstr>
      <vt:lpstr>'申請書・総括票（共通）'!Print_Area</vt:lpstr>
      <vt:lpstr>'総括票（専門実践教育訓練給付金）'!Print_Area</vt:lpstr>
      <vt:lpstr>目次!Print_Area</vt:lpstr>
      <vt:lpstr>'訓練経費内訳票-2001'!Print_Titles</vt:lpstr>
      <vt:lpstr>'訓練経費内訳票-2002'!Print_Titles</vt:lpstr>
      <vt:lpstr>'訓練経費内訳票-2003'!Print_Titles</vt:lpstr>
      <vt:lpstr>'訓練経費内訳票-2004'!Print_Titles</vt:lpstr>
      <vt:lpstr>'訓練経費内訳票-2005'!Print_Titles</vt:lpstr>
      <vt:lpstr>'訓練経費内訳票-2006'!Print_Titles</vt:lpstr>
      <vt:lpstr>'訓練経費内訳票-2007'!Print_Titles</vt:lpstr>
      <vt:lpstr>'訓練経費内訳票-2008'!Print_Titles</vt:lpstr>
      <vt:lpstr>'訓練経費内訳票-2009'!Print_Titles</vt:lpstr>
      <vt:lpstr>'訓練経費内訳票-2010'!Print_Titles</vt:lpstr>
      <vt:lpstr>'リスト (2)'!セキュリティ</vt:lpstr>
      <vt:lpstr>個票ｰ2001!セキュリティ</vt:lpstr>
      <vt:lpstr>個票ｰ2002!セキュリティ</vt:lpstr>
      <vt:lpstr>個票ｰ2003!セキュリティ</vt:lpstr>
      <vt:lpstr>個票ｰ2004!セキュリティ</vt:lpstr>
      <vt:lpstr>個票ｰ2005!セキュリティ</vt:lpstr>
      <vt:lpstr>個票ｰ2006!セキュリティ</vt:lpstr>
      <vt:lpstr>個票ｰ2007!セキュリティ</vt:lpstr>
      <vt:lpstr>個票ｰ2008!セキュリティ</vt:lpstr>
      <vt:lpstr>個票ｰ2009!セキュリティ</vt:lpstr>
      <vt:lpstr>個票ｰ2010!セキュリティ</vt:lpstr>
      <vt:lpstr>個票ｰ2001!セキュリティマネジメント</vt:lpstr>
      <vt:lpstr>個票ｰ2002!セキュリティマネジメント</vt:lpstr>
      <vt:lpstr>個票ｰ2003!セキュリティマネジメント</vt:lpstr>
      <vt:lpstr>個票ｰ2004!セキュリティマネジメント</vt:lpstr>
      <vt:lpstr>個票ｰ2005!セキュリティマネジメント</vt:lpstr>
      <vt:lpstr>個票ｰ2006!セキュリティマネジメント</vt:lpstr>
      <vt:lpstr>個票ｰ2007!セキュリティマネジメント</vt:lpstr>
      <vt:lpstr>個票ｰ2008!セキュリティマネジメント</vt:lpstr>
      <vt:lpstr>個票ｰ2009!セキュリティマネジメント</vt:lpstr>
      <vt:lpstr>個票ｰ2010!セキュリティマネジメント</vt:lpstr>
      <vt:lpstr>セキュリティマネジメント</vt:lpstr>
      <vt:lpstr>個票ｰ2001!セキュリティ技術</vt:lpstr>
      <vt:lpstr>個票ｰ2002!セキュリティ技術</vt:lpstr>
      <vt:lpstr>個票ｰ2003!セキュリティ技術</vt:lpstr>
      <vt:lpstr>個票ｰ2004!セキュリティ技術</vt:lpstr>
      <vt:lpstr>個票ｰ2005!セキュリティ技術</vt:lpstr>
      <vt:lpstr>個票ｰ2006!セキュリティ技術</vt:lpstr>
      <vt:lpstr>個票ｰ2007!セキュリティ技術</vt:lpstr>
      <vt:lpstr>個票ｰ2008!セキュリティ技術</vt:lpstr>
      <vt:lpstr>個票ｰ2009!セキュリティ技術</vt:lpstr>
      <vt:lpstr>個票ｰ2010!セキュリティ技術</vt:lpstr>
      <vt:lpstr>セキュリティ技術</vt:lpstr>
      <vt:lpstr>ソフトウェア開発</vt:lpstr>
      <vt:lpstr>ダミー</vt:lpstr>
      <vt:lpstr>データ</vt:lpstr>
      <vt:lpstr>データ・AIの戦略的活用</vt:lpstr>
      <vt:lpstr>個票ｰ2001!データエンジニアリング</vt:lpstr>
      <vt:lpstr>個票ｰ2002!データエンジニアリング</vt:lpstr>
      <vt:lpstr>個票ｰ2003!データエンジニアリング</vt:lpstr>
      <vt:lpstr>個票ｰ2004!データエンジニアリング</vt:lpstr>
      <vt:lpstr>個票ｰ2005!データエンジニアリング</vt:lpstr>
      <vt:lpstr>個票ｰ2006!データエンジニアリング</vt:lpstr>
      <vt:lpstr>個票ｰ2007!データエンジニアリング</vt:lpstr>
      <vt:lpstr>個票ｰ2008!データエンジニアリング</vt:lpstr>
      <vt:lpstr>個票ｰ2009!データエンジニアリング</vt:lpstr>
      <vt:lpstr>個票ｰ2010!データエンジニアリング</vt:lpstr>
      <vt:lpstr>データエンジニアリング</vt:lpstr>
      <vt:lpstr>データ活用</vt:lpstr>
      <vt:lpstr>テクノロジー</vt:lpstr>
      <vt:lpstr>個票ｰ2001!デザイン</vt:lpstr>
      <vt:lpstr>個票ｰ2002!デザイン</vt:lpstr>
      <vt:lpstr>個票ｰ2003!デザイン</vt:lpstr>
      <vt:lpstr>個票ｰ2004!デザイン</vt:lpstr>
      <vt:lpstr>個票ｰ2005!デザイン</vt:lpstr>
      <vt:lpstr>個票ｰ2006!デザイン</vt:lpstr>
      <vt:lpstr>個票ｰ2007!デザイン</vt:lpstr>
      <vt:lpstr>個票ｰ2008!デザイン</vt:lpstr>
      <vt:lpstr>個票ｰ2009!デザイン</vt:lpstr>
      <vt:lpstr>個票ｰ2010!デザイン</vt:lpstr>
      <vt:lpstr>デザイン</vt:lpstr>
      <vt:lpstr>個票ｰ2001!デジタルテクノロジー</vt:lpstr>
      <vt:lpstr>個票ｰ2002!デジタルテクノロジー</vt:lpstr>
      <vt:lpstr>個票ｰ2003!デジタルテクノロジー</vt:lpstr>
      <vt:lpstr>個票ｰ2004!デジタルテクノロジー</vt:lpstr>
      <vt:lpstr>個票ｰ2005!デジタルテクノロジー</vt:lpstr>
      <vt:lpstr>個票ｰ2006!デジタルテクノロジー</vt:lpstr>
      <vt:lpstr>個票ｰ2007!デジタルテクノロジー</vt:lpstr>
      <vt:lpstr>個票ｰ2008!デジタルテクノロジー</vt:lpstr>
      <vt:lpstr>個票ｰ2009!デジタルテクノロジー</vt:lpstr>
      <vt:lpstr>個票ｰ2010!デジタルテクノロジー</vt:lpstr>
      <vt:lpstr>デジタルテクノロジー</vt:lpstr>
      <vt:lpstr>個票ｰ2001!ビジネスモデル・プロセス</vt:lpstr>
      <vt:lpstr>個票ｰ2002!ビジネスモデル・プロセス</vt:lpstr>
      <vt:lpstr>個票ｰ2003!ビジネスモデル・プロセス</vt:lpstr>
      <vt:lpstr>個票ｰ2004!ビジネスモデル・プロセス</vt:lpstr>
      <vt:lpstr>個票ｰ2005!ビジネスモデル・プロセス</vt:lpstr>
      <vt:lpstr>個票ｰ2006!ビジネスモデル・プロセス</vt:lpstr>
      <vt:lpstr>個票ｰ2007!ビジネスモデル・プロセス</vt:lpstr>
      <vt:lpstr>個票ｰ2008!ビジネスモデル・プロセス</vt:lpstr>
      <vt:lpstr>個票ｰ2009!ビジネスモデル・プロセス</vt:lpstr>
      <vt:lpstr>個票ｰ2010!ビジネスモデル・プロセス</vt:lpstr>
      <vt:lpstr>ビジネスモデル・プロセス</vt:lpstr>
      <vt:lpstr>ビジネス変革</vt:lpstr>
      <vt:lpstr>リストA</vt:lpstr>
      <vt:lpstr>リストB</vt:lpstr>
      <vt:lpstr>個票ｰ2001!戦略・マネジメント・システム</vt:lpstr>
      <vt:lpstr>個票ｰ2002!戦略・マネジメント・システム</vt:lpstr>
      <vt:lpstr>個票ｰ2003!戦略・マネジメント・システム</vt:lpstr>
      <vt:lpstr>個票ｰ2004!戦略・マネジメント・システム</vt:lpstr>
      <vt:lpstr>個票ｰ2005!戦略・マネジメント・システム</vt:lpstr>
      <vt:lpstr>個票ｰ2006!戦略・マネジメント・システム</vt:lpstr>
      <vt:lpstr>個票ｰ2007!戦略・マネジメント・システム</vt:lpstr>
      <vt:lpstr>個票ｰ2008!戦略・マネジメント・システム</vt:lpstr>
      <vt:lpstr>個票ｰ2009!戦略・マネジメント・システム</vt:lpstr>
      <vt:lpstr>個票ｰ2010!戦略・マネジメント・システム</vt:lpstr>
      <vt:lpstr>戦略・マネジメントシステム</vt:lpstr>
      <vt:lpstr>個票ｰ2001!通学</vt:lpstr>
      <vt:lpstr>個票ｰ2002!通学</vt:lpstr>
      <vt:lpstr>個票ｰ2003!通学</vt:lpstr>
      <vt:lpstr>個票ｰ2004!通学</vt:lpstr>
      <vt:lpstr>個票ｰ2005!通学</vt:lpstr>
      <vt:lpstr>個票ｰ2006!通学</vt:lpstr>
      <vt:lpstr>個票ｰ2007!通学</vt:lpstr>
      <vt:lpstr>個票ｰ2008!通学</vt:lpstr>
      <vt:lpstr>個票ｰ2009!通学</vt:lpstr>
      <vt:lpstr>個票ｰ2010!通学</vt:lpstr>
      <vt:lpstr>個票ｰ2001!通信</vt:lpstr>
      <vt:lpstr>個票ｰ2002!通信</vt:lpstr>
      <vt:lpstr>個票ｰ2003!通信</vt:lpstr>
      <vt:lpstr>個票ｰ2004!通信</vt:lpstr>
      <vt:lpstr>個票ｰ2005!通信</vt:lpstr>
      <vt:lpstr>個票ｰ2006!通信</vt:lpstr>
      <vt:lpstr>個票ｰ2007!通信</vt:lpstr>
      <vt:lpstr>個票ｰ2008!通信</vt:lpstr>
      <vt:lpstr>個票ｰ2009!通信</vt:lpstr>
      <vt:lpstr>個票ｰ2010!通信</vt:lpstr>
      <vt:lpstr>別表１</vt:lpstr>
      <vt:lpstr>'リスト (2)'!別表１の名称</vt:lpstr>
      <vt:lpstr>別表１の名称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2022-03-08T06:23:37Z</dcterms:created>
  <dcterms:modified xsi:type="dcterms:W3CDTF">2026-03-31T12:40:43Z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0x010100E144BD3A84F6D54380827C82F5E0B32C</vt:lpwstr>
  </property>
  <property fmtid="{D5CDD505-2E9C-101B-9397-08002B2CF9AE}" pid="3" name="MediaServiceImageTags">
    <vt:lpwstr/>
  </property>
</Properties>
</file>