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66305AB0-6AFC-4C56-8BA4-0265CA09133E}" xr6:coauthVersionLast="47" xr6:coauthVersionMax="47" xr10:uidLastSave="{00000000-0000-0000-0000-000000000000}"/>
  <workbookProtection workbookAlgorithmName="SHA-512" workbookHashValue="KuqR52RPi2TYXGPBhn4D9gilc6Ebg7pxlolxXnrXAu/WmF8pclepqNFcEGalm4KiYJReqaYN9CJ+h9zyG8sSFQ==" workbookSaltValue="LtNbTcBYrecYVwmtqFEL3Q==" workbookSpinCount="100000" lockStructure="1"/>
  <bookViews>
    <workbookView xWindow="28680" yWindow="-120" windowWidth="29040" windowHeight="15720" tabRatio="925" firstSheet="3" activeTab="3"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1001" sheetId="185" r:id="rId7"/>
    <sheet name="ロール対応表ｰ1001" sheetId="186" r:id="rId8"/>
    <sheet name="訓練経費内訳票-1001" sheetId="21" r:id="rId9"/>
    <sheet name="講座運営管理状況_講師等経歴書-1001" sheetId="126" r:id="rId10"/>
    <sheet name="個票ｰ1002" sheetId="298" r:id="rId11"/>
    <sheet name="ロール対応表ｰ1002" sheetId="299" r:id="rId12"/>
    <sheet name="訓練経費内訳票-1002" sheetId="290" r:id="rId13"/>
    <sheet name="講座運営管理状況_講師等経歴書-1002" sheetId="291" r:id="rId14"/>
    <sheet name="個票ｰ1003" sheetId="304" r:id="rId15"/>
    <sheet name="ロール対応表ｰ1003" sheetId="305" r:id="rId16"/>
    <sheet name="訓練経費内訳票-1003" sheetId="306" r:id="rId17"/>
    <sheet name="講座運営管理状況_講師等経歴書-1003" sheetId="307" r:id="rId18"/>
    <sheet name="個票ｰ1004" sheetId="308" r:id="rId19"/>
    <sheet name="ロール対応表ｰ1004" sheetId="309" r:id="rId20"/>
    <sheet name="訓練経費内訳票-1004" sheetId="310" r:id="rId21"/>
    <sheet name="講座運営管理状況_講師等経歴書-1004" sheetId="311" r:id="rId22"/>
    <sheet name="個票ｰ1005" sheetId="312" r:id="rId23"/>
    <sheet name="ロール対応表ｰ1005" sheetId="313" r:id="rId24"/>
    <sheet name="訓練経費内訳票-1005" sheetId="314" r:id="rId25"/>
    <sheet name="講座運営管理状況_講師等経歴書-1005" sheetId="315" r:id="rId26"/>
    <sheet name="個票ｰ1006" sheetId="316" r:id="rId27"/>
    <sheet name="ロール対応表ｰ1006" sheetId="317" r:id="rId28"/>
    <sheet name="訓練経費内訳票-1006" sheetId="318" r:id="rId29"/>
    <sheet name="講座運営管理状況_講師等経歴書-1006" sheetId="319" r:id="rId30"/>
    <sheet name="個票ｰ1007" sheetId="320" r:id="rId31"/>
    <sheet name="ロール対応表ｰ1007" sheetId="321" r:id="rId32"/>
    <sheet name="訓練経費内訳票-1007" sheetId="322" r:id="rId33"/>
    <sheet name="講座運営管理状況_講師等経歴書-1007" sheetId="323" r:id="rId34"/>
    <sheet name="個票ｰ1008" sheetId="324" r:id="rId35"/>
    <sheet name="ロール対応表ｰ1008" sheetId="325" r:id="rId36"/>
    <sheet name="訓練経費内訳票-1008" sheetId="326" r:id="rId37"/>
    <sheet name="講座運営管理状況_講師等経歴書-1008" sheetId="327" r:id="rId38"/>
    <sheet name="個票ｰ1009" sheetId="329" r:id="rId39"/>
    <sheet name="ロール対応表ｰ1009" sheetId="330" r:id="rId40"/>
    <sheet name="訓練経費内訳票-1009" sheetId="331" r:id="rId41"/>
    <sheet name="講座運営管理状況_講師等経歴書-1009" sheetId="332" r:id="rId42"/>
    <sheet name="個票ｰ1010" sheetId="333" r:id="rId43"/>
    <sheet name="ロール対応表ｰ1010" sheetId="334" r:id="rId44"/>
    <sheet name="訓練経費内訳票-1010" sheetId="335" r:id="rId45"/>
    <sheet name="講座運営管理状況_講師等経歴書-1010" sheetId="336" r:id="rId46"/>
    <sheet name="講座情報シート" sheetId="277" state="hidden" r:id="rId47"/>
  </sheets>
  <externalReferences>
    <externalReference r:id="rId48"/>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ロール対応表ｰ1001!$A$1:$T$57</definedName>
    <definedName name="_xlnm.Print_Area" localSheetId="11">ロール対応表ｰ1002!$A$1:$T$57</definedName>
    <definedName name="_xlnm.Print_Area" localSheetId="15">ロール対応表ｰ1003!$A$1:$T$57</definedName>
    <definedName name="_xlnm.Print_Area" localSheetId="19">ロール対応表ｰ1004!$A$1:$T$57</definedName>
    <definedName name="_xlnm.Print_Area" localSheetId="23">ロール対応表ｰ1005!$A$1:$T$57</definedName>
    <definedName name="_xlnm.Print_Area" localSheetId="27">ロール対応表ｰ1006!$A$1:$T$57</definedName>
    <definedName name="_xlnm.Print_Area" localSheetId="31">ロール対応表ｰ1007!$A$1:$T$57</definedName>
    <definedName name="_xlnm.Print_Area" localSheetId="35">ロール対応表ｰ1008!$A$1:$T$57</definedName>
    <definedName name="_xlnm.Print_Area" localSheetId="39">ロール対応表ｰ1009!$A$1:$T$57</definedName>
    <definedName name="_xlnm.Print_Area" localSheetId="43">ロール対応表ｰ1010!$A$1:$T$57</definedName>
    <definedName name="_xlnm.Print_Area" localSheetId="8">'訓練経費内訳票-1001'!$A$1:$X$91</definedName>
    <definedName name="_xlnm.Print_Area" localSheetId="12">'訓練経費内訳票-1002'!$A$1:$X$91</definedName>
    <definedName name="_xlnm.Print_Area" localSheetId="16">'訓練経費内訳票-1003'!$A$1:$X$91</definedName>
    <definedName name="_xlnm.Print_Area" localSheetId="20">'訓練経費内訳票-1004'!$A$1:$X$91</definedName>
    <definedName name="_xlnm.Print_Area" localSheetId="24">'訓練経費内訳票-1005'!$A$1:$X$91</definedName>
    <definedName name="_xlnm.Print_Area" localSheetId="28">'訓練経費内訳票-1006'!$A$1:$X$91</definedName>
    <definedName name="_xlnm.Print_Area" localSheetId="32">'訓練経費内訳票-1007'!$A$1:$X$91</definedName>
    <definedName name="_xlnm.Print_Area" localSheetId="36">'訓練経費内訳票-1008'!$A$1:$X$91</definedName>
    <definedName name="_xlnm.Print_Area" localSheetId="40">'訓練経費内訳票-1009'!$A$1:$X$91</definedName>
    <definedName name="_xlnm.Print_Area" localSheetId="44">'訓練経費内訳票-1010'!$A$1:$X$91</definedName>
    <definedName name="_xlnm.Print_Area" localSheetId="6">個票ｰ1001!$A$1:$AC$357</definedName>
    <definedName name="_xlnm.Print_Area" localSheetId="10">個票ｰ1002!$A$1:$AC$356</definedName>
    <definedName name="_xlnm.Print_Area" localSheetId="14">個票ｰ1003!$A$1:$AC$357</definedName>
    <definedName name="_xlnm.Print_Area" localSheetId="18">個票ｰ1004!$A$1:$AC$357</definedName>
    <definedName name="_xlnm.Print_Area" localSheetId="22">個票ｰ1005!$A$1:$AC$357</definedName>
    <definedName name="_xlnm.Print_Area" localSheetId="26">個票ｰ1006!$A$1:$AC$357</definedName>
    <definedName name="_xlnm.Print_Area" localSheetId="30">個票ｰ1007!$A$1:$AC$357</definedName>
    <definedName name="_xlnm.Print_Area" localSheetId="34">個票ｰ1008!$A$1:$AC$357</definedName>
    <definedName name="_xlnm.Print_Area" localSheetId="38">個票ｰ1009!$A$1:$AC$357</definedName>
    <definedName name="_xlnm.Print_Area" localSheetId="42">個票ｰ1010!$A$1:$AC$357</definedName>
    <definedName name="_xlnm.Print_Area" localSheetId="9">'講座運営管理状況_講師等経歴書-1001'!$B$1:$K$457</definedName>
    <definedName name="_xlnm.Print_Area" localSheetId="13">'講座運営管理状況_講師等経歴書-1002'!$B$1:$K$457</definedName>
    <definedName name="_xlnm.Print_Area" localSheetId="17">'講座運営管理状況_講師等経歴書-1003'!$B$1:$K$457</definedName>
    <definedName name="_xlnm.Print_Area" localSheetId="21">'講座運営管理状況_講師等経歴書-1004'!$B$1:$K$457</definedName>
    <definedName name="_xlnm.Print_Area" localSheetId="25">'講座運営管理状況_講師等経歴書-1005'!$B$1:$K$457</definedName>
    <definedName name="_xlnm.Print_Area" localSheetId="29">'講座運営管理状況_講師等経歴書-1006'!$B$1:$K$457</definedName>
    <definedName name="_xlnm.Print_Area" localSheetId="33">'講座運営管理状況_講師等経歴書-1007'!$B$1:$K$457</definedName>
    <definedName name="_xlnm.Print_Area" localSheetId="37">'講座運営管理状況_講師等経歴書-1008'!$B$1:$K$457</definedName>
    <definedName name="_xlnm.Print_Area" localSheetId="41">'講座運営管理状況_講師等経歴書-1009'!$B$1:$K$457</definedName>
    <definedName name="_xlnm.Print_Area" localSheetId="45">'講座運営管理状況_講師等経歴書-1010'!$B$1:$K$457</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'訓練経費内訳票-1001'!$1:$9</definedName>
    <definedName name="_xlnm.Print_Titles" localSheetId="12">'訓練経費内訳票-1002'!$1:$9</definedName>
    <definedName name="_xlnm.Print_Titles" localSheetId="16">'訓練経費内訳票-1003'!$1:$9</definedName>
    <definedName name="_xlnm.Print_Titles" localSheetId="20">'訓練経費内訳票-1004'!$1:$9</definedName>
    <definedName name="_xlnm.Print_Titles" localSheetId="24">'訓練経費内訳票-1005'!$1:$9</definedName>
    <definedName name="_xlnm.Print_Titles" localSheetId="28">'訓練経費内訳票-1006'!$1:$9</definedName>
    <definedName name="_xlnm.Print_Titles" localSheetId="32">'訓練経費内訳票-1007'!$1:$9</definedName>
    <definedName name="_xlnm.Print_Titles" localSheetId="36">'訓練経費内訳票-1008'!$1:$9</definedName>
    <definedName name="_xlnm.Print_Titles" localSheetId="40">'訓練経費内訳票-1009'!$1:$9</definedName>
    <definedName name="_xlnm.Print_Titles" localSheetId="44">'訓練経費内訳票-1010'!$1:$9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個票ｰ1001!$AE$3:$AE$7</definedName>
    <definedName name="通学" localSheetId="10">個票ｰ1002!$AE$3:$AE$7</definedName>
    <definedName name="通学" localSheetId="14">個票ｰ1003!$AE$3:$AE$7</definedName>
    <definedName name="通学" localSheetId="18">個票ｰ1004!$AE$3:$AE$7</definedName>
    <definedName name="通学" localSheetId="22">個票ｰ1005!$AE$3:$AE$7</definedName>
    <definedName name="通学" localSheetId="26">個票ｰ1006!$AE$3:$AE$7</definedName>
    <definedName name="通学" localSheetId="30">個票ｰ1007!$AE$3:$AE$7</definedName>
    <definedName name="通学" localSheetId="34">個票ｰ1008!$AE$3:$AE$7</definedName>
    <definedName name="通学" localSheetId="38">個票ｰ1009!$AE$3:$AE$7</definedName>
    <definedName name="通学" localSheetId="42">個票ｰ1010!$AE$3:$AE$7</definedName>
    <definedName name="通学">#REF!</definedName>
    <definedName name="通信" localSheetId="6">個票ｰ1001!$AF$3:$AF$7</definedName>
    <definedName name="通信" localSheetId="10">個票ｰ1002!$AF$3:$AF$7</definedName>
    <definedName name="通信" localSheetId="14">個票ｰ1003!$AF$3:$AF$7</definedName>
    <definedName name="通信" localSheetId="18">個票ｰ1004!$AF$3:$AF$7</definedName>
    <definedName name="通信" localSheetId="22">個票ｰ1005!$AF$3:$AF$7</definedName>
    <definedName name="通信" localSheetId="26">個票ｰ1006!$AF$3:$AF$7</definedName>
    <definedName name="通信" localSheetId="30">個票ｰ1007!$AF$3:$AF$7</definedName>
    <definedName name="通信" localSheetId="34">個票ｰ1008!$AF$3:$AF$7</definedName>
    <definedName name="通信" localSheetId="38">個票ｰ1009!$AF$3:$AF$7</definedName>
    <definedName name="通信" localSheetId="42">個票ｰ1010!$AF$3:$AF$7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0" i="316" l="1"/>
  <c r="C38" i="291"/>
  <c r="C8" i="291"/>
  <c r="E7" i="290"/>
  <c r="C38" i="126"/>
  <c r="C8" i="126" l="1"/>
  <c r="E7" i="21"/>
  <c r="C8" i="298"/>
  <c r="C8" i="185"/>
  <c r="K283" i="333" l="1"/>
  <c r="H283" i="333"/>
  <c r="E283" i="333"/>
  <c r="N283" i="333" s="1"/>
  <c r="B283" i="333"/>
  <c r="N281" i="333"/>
  <c r="N279" i="333"/>
  <c r="N277" i="333"/>
  <c r="N275" i="333"/>
  <c r="N273" i="333"/>
  <c r="N271" i="333"/>
  <c r="K283" i="329"/>
  <c r="H283" i="329"/>
  <c r="E283" i="329"/>
  <c r="N283" i="329" s="1"/>
  <c r="B283" i="329"/>
  <c r="N281" i="329"/>
  <c r="N279" i="329"/>
  <c r="N277" i="329"/>
  <c r="N275" i="329"/>
  <c r="N273" i="329"/>
  <c r="N271" i="329"/>
  <c r="K283" i="324"/>
  <c r="H283" i="324"/>
  <c r="E283" i="324"/>
  <c r="N283" i="324" s="1"/>
  <c r="B283" i="324"/>
  <c r="N281" i="324"/>
  <c r="N279" i="324"/>
  <c r="N277" i="324"/>
  <c r="N275" i="324"/>
  <c r="N273" i="324"/>
  <c r="N271" i="324"/>
  <c r="N283" i="320"/>
  <c r="K283" i="320"/>
  <c r="H283" i="320"/>
  <c r="E283" i="320"/>
  <c r="B283" i="320"/>
  <c r="N281" i="320"/>
  <c r="N279" i="320"/>
  <c r="N277" i="320"/>
  <c r="N275" i="320"/>
  <c r="N273" i="320"/>
  <c r="N271" i="320"/>
  <c r="N283" i="316"/>
  <c r="K283" i="316"/>
  <c r="H283" i="316"/>
  <c r="E283" i="316"/>
  <c r="B283" i="316"/>
  <c r="N281" i="316"/>
  <c r="N279" i="316"/>
  <c r="N277" i="316"/>
  <c r="N275" i="316"/>
  <c r="N273" i="316"/>
  <c r="N271" i="316"/>
  <c r="K283" i="312"/>
  <c r="H283" i="312"/>
  <c r="E283" i="312"/>
  <c r="N283" i="312" s="1"/>
  <c r="B283" i="312"/>
  <c r="N281" i="312"/>
  <c r="N279" i="312"/>
  <c r="N277" i="312"/>
  <c r="N275" i="312"/>
  <c r="N273" i="312"/>
  <c r="N271" i="312"/>
  <c r="N283" i="308"/>
  <c r="K283" i="308"/>
  <c r="H283" i="308"/>
  <c r="E283" i="308"/>
  <c r="B283" i="308"/>
  <c r="N281" i="308"/>
  <c r="N279" i="308"/>
  <c r="N277" i="308"/>
  <c r="N275" i="308"/>
  <c r="N273" i="308"/>
  <c r="N271" i="308"/>
  <c r="K283" i="304"/>
  <c r="H283" i="304"/>
  <c r="E283" i="304"/>
  <c r="N283" i="304" s="1"/>
  <c r="B283" i="304"/>
  <c r="N281" i="304"/>
  <c r="N279" i="304"/>
  <c r="N277" i="304"/>
  <c r="N275" i="304"/>
  <c r="N273" i="304"/>
  <c r="N271" i="304"/>
  <c r="K283" i="298"/>
  <c r="H283" i="298"/>
  <c r="E283" i="298"/>
  <c r="N283" i="298" s="1"/>
  <c r="B283" i="298"/>
  <c r="N281" i="298"/>
  <c r="N279" i="298"/>
  <c r="N277" i="298"/>
  <c r="N275" i="298"/>
  <c r="N273" i="298"/>
  <c r="N271" i="298"/>
  <c r="K283" i="185"/>
  <c r="H283" i="185"/>
  <c r="E283" i="185"/>
  <c r="N283" i="185" s="1"/>
  <c r="B283" i="185"/>
  <c r="N281" i="185"/>
  <c r="N279" i="185"/>
  <c r="N277" i="185"/>
  <c r="N275" i="185"/>
  <c r="N273" i="185"/>
  <c r="N271" i="185"/>
  <c r="C290" i="277" l="1"/>
  <c r="C288" i="277"/>
  <c r="C287" i="277"/>
  <c r="C286" i="277"/>
  <c r="C285" i="277"/>
  <c r="C284" i="277"/>
  <c r="C283" i="277"/>
  <c r="C282" i="277"/>
  <c r="C281" i="277"/>
  <c r="C280" i="277"/>
  <c r="C278" i="277"/>
  <c r="C277" i="277"/>
  <c r="C289" i="277"/>
  <c r="F273" i="277"/>
  <c r="D273" i="277"/>
  <c r="H271" i="277"/>
  <c r="H270" i="277"/>
  <c r="C271" i="277"/>
  <c r="C270" i="277"/>
  <c r="H38" i="336"/>
  <c r="C38" i="336"/>
  <c r="H8" i="336"/>
  <c r="C8" i="336"/>
  <c r="U7" i="335"/>
  <c r="E7" i="335"/>
  <c r="P8" i="333"/>
  <c r="C8" i="333"/>
  <c r="H38" i="332"/>
  <c r="C38" i="332"/>
  <c r="H8" i="332"/>
  <c r="C8" i="332"/>
  <c r="U7" i="331"/>
  <c r="E7" i="331"/>
  <c r="H38" i="327"/>
  <c r="C38" i="327"/>
  <c r="H8" i="327"/>
  <c r="C8" i="327"/>
  <c r="U7" i="326"/>
  <c r="E7" i="326"/>
  <c r="C425" i="336"/>
  <c r="C391" i="336"/>
  <c r="C357" i="336"/>
  <c r="C322" i="336"/>
  <c r="C288" i="336"/>
  <c r="C254" i="336"/>
  <c r="C219" i="336"/>
  <c r="C185" i="336"/>
  <c r="C151" i="336"/>
  <c r="C116" i="336"/>
  <c r="C78" i="336"/>
  <c r="C44" i="336"/>
  <c r="C37" i="336"/>
  <c r="H32" i="336"/>
  <c r="C7" i="336"/>
  <c r="H3" i="336"/>
  <c r="M90" i="335"/>
  <c r="M89" i="335"/>
  <c r="S38" i="335"/>
  <c r="V38" i="335" s="1"/>
  <c r="S25" i="335"/>
  <c r="O24" i="335"/>
  <c r="M24" i="335"/>
  <c r="K24" i="335"/>
  <c r="I24" i="335"/>
  <c r="Q23" i="335"/>
  <c r="Q22" i="335"/>
  <c r="Q21" i="335"/>
  <c r="G20" i="335"/>
  <c r="G24" i="335" s="1"/>
  <c r="K19" i="335"/>
  <c r="K25" i="335" s="1"/>
  <c r="I19" i="335"/>
  <c r="I25" i="335" s="1"/>
  <c r="Q18" i="335"/>
  <c r="V39" i="335" s="1"/>
  <c r="O18" i="335"/>
  <c r="O19" i="335" s="1"/>
  <c r="O25" i="335" s="1"/>
  <c r="M18" i="335"/>
  <c r="M19" i="335" s="1"/>
  <c r="M25" i="335" s="1"/>
  <c r="K18" i="335"/>
  <c r="I18" i="335"/>
  <c r="G18" i="335"/>
  <c r="G19" i="335" s="1"/>
  <c r="Q17" i="335"/>
  <c r="Q16" i="335"/>
  <c r="G16" i="335"/>
  <c r="Q15" i="335"/>
  <c r="Q14" i="335"/>
  <c r="Q19" i="335" s="1"/>
  <c r="W9" i="335"/>
  <c r="U9" i="335"/>
  <c r="E6" i="335"/>
  <c r="T3" i="335"/>
  <c r="N59" i="334"/>
  <c r="Q58" i="334"/>
  <c r="S57" i="334"/>
  <c r="S58" i="334" s="1"/>
  <c r="R57" i="334"/>
  <c r="R58" i="334" s="1"/>
  <c r="Q57" i="334"/>
  <c r="Q59" i="334" s="1"/>
  <c r="P57" i="334"/>
  <c r="P59" i="334" s="1"/>
  <c r="O57" i="334"/>
  <c r="O59" i="334" s="1"/>
  <c r="N57" i="334"/>
  <c r="N58" i="334" s="1"/>
  <c r="M57" i="334"/>
  <c r="M59" i="334" s="1"/>
  <c r="L57" i="334"/>
  <c r="L59" i="334" s="1"/>
  <c r="K57" i="334"/>
  <c r="K59" i="334" s="1"/>
  <c r="J57" i="334"/>
  <c r="J59" i="334" s="1"/>
  <c r="I57" i="334"/>
  <c r="I59" i="334" s="1"/>
  <c r="H57" i="334"/>
  <c r="H59" i="334" s="1"/>
  <c r="G57" i="334"/>
  <c r="G58" i="334" s="1"/>
  <c r="F57" i="334"/>
  <c r="F58" i="334" s="1"/>
  <c r="E57" i="334"/>
  <c r="E58" i="334" s="1"/>
  <c r="V56" i="334"/>
  <c r="U56" i="334"/>
  <c r="T56" i="334" s="1"/>
  <c r="V55" i="334"/>
  <c r="U55" i="334"/>
  <c r="T55" i="334" s="1"/>
  <c r="V54" i="334"/>
  <c r="U54" i="334"/>
  <c r="T54" i="334" s="1"/>
  <c r="V53" i="334"/>
  <c r="U53" i="334"/>
  <c r="T53" i="334" s="1"/>
  <c r="V52" i="334"/>
  <c r="U52" i="334"/>
  <c r="T52" i="334" s="1"/>
  <c r="V51" i="334"/>
  <c r="U51" i="334"/>
  <c r="T51" i="334" s="1"/>
  <c r="V50" i="334"/>
  <c r="U50" i="334"/>
  <c r="T50" i="334" s="1"/>
  <c r="V49" i="334"/>
  <c r="U49" i="334"/>
  <c r="T49" i="334" s="1"/>
  <c r="V48" i="334"/>
  <c r="U48" i="334"/>
  <c r="T48" i="334" s="1"/>
  <c r="V47" i="334"/>
  <c r="U47" i="334"/>
  <c r="T47" i="334" s="1"/>
  <c r="V46" i="334"/>
  <c r="U46" i="334"/>
  <c r="T46" i="334" s="1"/>
  <c r="V45" i="334"/>
  <c r="U45" i="334"/>
  <c r="T45" i="334" s="1"/>
  <c r="V44" i="334"/>
  <c r="U44" i="334"/>
  <c r="T44" i="334" s="1"/>
  <c r="V43" i="334"/>
  <c r="U43" i="334"/>
  <c r="T43" i="334" s="1"/>
  <c r="V42" i="334"/>
  <c r="U42" i="334"/>
  <c r="T42" i="334" s="1"/>
  <c r="V41" i="334"/>
  <c r="U41" i="334"/>
  <c r="T41" i="334" s="1"/>
  <c r="V40" i="334"/>
  <c r="U40" i="334"/>
  <c r="T40" i="334" s="1"/>
  <c r="V39" i="334"/>
  <c r="U39" i="334"/>
  <c r="T39" i="334" s="1"/>
  <c r="V38" i="334"/>
  <c r="U38" i="334"/>
  <c r="T38" i="334" s="1"/>
  <c r="V37" i="334"/>
  <c r="U37" i="334"/>
  <c r="T37" i="334" s="1"/>
  <c r="V36" i="334"/>
  <c r="U36" i="334"/>
  <c r="T36" i="334" s="1"/>
  <c r="V35" i="334"/>
  <c r="U35" i="334"/>
  <c r="T35" i="334" s="1"/>
  <c r="V34" i="334"/>
  <c r="U34" i="334"/>
  <c r="T34" i="334" s="1"/>
  <c r="V33" i="334"/>
  <c r="U33" i="334"/>
  <c r="T33" i="334" s="1"/>
  <c r="V32" i="334"/>
  <c r="U32" i="334"/>
  <c r="T32" i="334" s="1"/>
  <c r="V31" i="334"/>
  <c r="U31" i="334"/>
  <c r="T31" i="334" s="1"/>
  <c r="V30" i="334"/>
  <c r="U30" i="334"/>
  <c r="T30" i="334" s="1"/>
  <c r="V29" i="334"/>
  <c r="U29" i="334"/>
  <c r="T29" i="334" s="1"/>
  <c r="V28" i="334"/>
  <c r="U28" i="334"/>
  <c r="T28" i="334" s="1"/>
  <c r="V27" i="334"/>
  <c r="U27" i="334"/>
  <c r="T27" i="334" s="1"/>
  <c r="V26" i="334"/>
  <c r="U26" i="334"/>
  <c r="T26" i="334" s="1"/>
  <c r="V25" i="334"/>
  <c r="U25" i="334"/>
  <c r="T25" i="334" s="1"/>
  <c r="V24" i="334"/>
  <c r="U24" i="334"/>
  <c r="T24" i="334" s="1"/>
  <c r="V23" i="334"/>
  <c r="U23" i="334"/>
  <c r="T23" i="334" s="1"/>
  <c r="V22" i="334"/>
  <c r="U22" i="334"/>
  <c r="T22" i="334" s="1"/>
  <c r="V21" i="334"/>
  <c r="U21" i="334"/>
  <c r="T21" i="334" s="1"/>
  <c r="V20" i="334"/>
  <c r="U20" i="334"/>
  <c r="T20" i="334" s="1"/>
  <c r="V19" i="334"/>
  <c r="U19" i="334"/>
  <c r="T19" i="334" s="1"/>
  <c r="V18" i="334"/>
  <c r="U18" i="334"/>
  <c r="T18" i="334" s="1"/>
  <c r="V17" i="334"/>
  <c r="U17" i="334"/>
  <c r="T17" i="334" s="1"/>
  <c r="V16" i="334"/>
  <c r="U16" i="334"/>
  <c r="T16" i="334" s="1"/>
  <c r="V15" i="334"/>
  <c r="U15" i="334"/>
  <c r="T15" i="334" s="1"/>
  <c r="V14" i="334"/>
  <c r="U14" i="334"/>
  <c r="T14" i="334" s="1"/>
  <c r="E192" i="333"/>
  <c r="L166" i="333"/>
  <c r="S165" i="333"/>
  <c r="Q165" i="333"/>
  <c r="S164" i="333"/>
  <c r="Q164" i="333"/>
  <c r="S163" i="333"/>
  <c r="Q163" i="333"/>
  <c r="S162" i="333"/>
  <c r="Q162" i="333"/>
  <c r="S161" i="333"/>
  <c r="Q161" i="333"/>
  <c r="S160" i="333"/>
  <c r="Q160" i="333"/>
  <c r="S159" i="333"/>
  <c r="Q159" i="333"/>
  <c r="S158" i="333"/>
  <c r="Q158" i="333"/>
  <c r="S157" i="333"/>
  <c r="Q157" i="333"/>
  <c r="S156" i="333"/>
  <c r="Q156" i="333"/>
  <c r="S155" i="333"/>
  <c r="Q155" i="333"/>
  <c r="S154" i="333"/>
  <c r="Q154" i="333"/>
  <c r="S153" i="333"/>
  <c r="Q153" i="333"/>
  <c r="S152" i="333"/>
  <c r="Q152" i="333"/>
  <c r="S151" i="333"/>
  <c r="Q151" i="333"/>
  <c r="S150" i="333"/>
  <c r="Q150" i="333"/>
  <c r="S149" i="333"/>
  <c r="Q149" i="333"/>
  <c r="S148" i="333"/>
  <c r="Q148" i="333"/>
  <c r="S147" i="333"/>
  <c r="Q147" i="333"/>
  <c r="S146" i="333"/>
  <c r="Q146" i="333"/>
  <c r="S145" i="333"/>
  <c r="Q145" i="333"/>
  <c r="S144" i="333"/>
  <c r="Q144" i="333"/>
  <c r="S143" i="333"/>
  <c r="Q143" i="333"/>
  <c r="S142" i="333"/>
  <c r="Q142" i="333"/>
  <c r="S141" i="333"/>
  <c r="Q141" i="333"/>
  <c r="S140" i="333"/>
  <c r="Q140" i="333"/>
  <c r="S139" i="333"/>
  <c r="Q139" i="333"/>
  <c r="S138" i="333"/>
  <c r="Q138" i="333"/>
  <c r="S137" i="333"/>
  <c r="Q137" i="333"/>
  <c r="S136" i="333"/>
  <c r="Q136" i="333"/>
  <c r="S135" i="333"/>
  <c r="Q135" i="333"/>
  <c r="S134" i="333"/>
  <c r="Q134" i="333"/>
  <c r="S133" i="333"/>
  <c r="Q133" i="333"/>
  <c r="S132" i="333"/>
  <c r="Q132" i="333"/>
  <c r="S131" i="333"/>
  <c r="Q131" i="333"/>
  <c r="S130" i="333"/>
  <c r="Q130" i="333"/>
  <c r="S129" i="333"/>
  <c r="Q129" i="333"/>
  <c r="S128" i="333"/>
  <c r="Q128" i="333"/>
  <c r="S127" i="333"/>
  <c r="Q127" i="333"/>
  <c r="S126" i="333"/>
  <c r="Q126" i="333"/>
  <c r="S125" i="333"/>
  <c r="Q125" i="333"/>
  <c r="S124" i="333"/>
  <c r="Q124" i="333"/>
  <c r="S123" i="333"/>
  <c r="Q123" i="333"/>
  <c r="S122" i="333"/>
  <c r="Q122" i="333"/>
  <c r="S121" i="333"/>
  <c r="Q121" i="333"/>
  <c r="S120" i="333"/>
  <c r="Q120" i="333"/>
  <c r="S119" i="333"/>
  <c r="Q119" i="333"/>
  <c r="S118" i="333"/>
  <c r="Q118" i="333"/>
  <c r="S117" i="333"/>
  <c r="Q117" i="333"/>
  <c r="S116" i="333"/>
  <c r="Q116" i="333"/>
  <c r="S115" i="333"/>
  <c r="Q115" i="333"/>
  <c r="S114" i="333"/>
  <c r="Q114" i="333"/>
  <c r="S113" i="333"/>
  <c r="Q113" i="333"/>
  <c r="S112" i="333"/>
  <c r="Q112" i="333"/>
  <c r="S111" i="333"/>
  <c r="Q111" i="333"/>
  <c r="S110" i="333"/>
  <c r="Q110" i="333"/>
  <c r="S109" i="333"/>
  <c r="Q109" i="333"/>
  <c r="S108" i="333"/>
  <c r="Q108" i="333"/>
  <c r="S107" i="333"/>
  <c r="Q107" i="333"/>
  <c r="S106" i="333"/>
  <c r="Q106" i="333"/>
  <c r="S105" i="333"/>
  <c r="Q105" i="333"/>
  <c r="S104" i="333"/>
  <c r="Q104" i="333"/>
  <c r="S103" i="333"/>
  <c r="Q103" i="333"/>
  <c r="S102" i="333"/>
  <c r="Q102" i="333"/>
  <c r="S101" i="333"/>
  <c r="Q101" i="333"/>
  <c r="S100" i="333"/>
  <c r="Q100" i="333"/>
  <c r="S99" i="333"/>
  <c r="Q99" i="333"/>
  <c r="S98" i="333"/>
  <c r="Q98" i="333"/>
  <c r="S97" i="333"/>
  <c r="Q97" i="333"/>
  <c r="S96" i="333"/>
  <c r="Q96" i="333"/>
  <c r="S95" i="333"/>
  <c r="Q95" i="333"/>
  <c r="S94" i="333"/>
  <c r="Q94" i="333"/>
  <c r="S93" i="333"/>
  <c r="Q93" i="333"/>
  <c r="S92" i="333"/>
  <c r="Q92" i="333"/>
  <c r="S91" i="333"/>
  <c r="Q91" i="333"/>
  <c r="S90" i="333"/>
  <c r="Q90" i="333"/>
  <c r="S89" i="333"/>
  <c r="Q89" i="333"/>
  <c r="S88" i="333"/>
  <c r="Q88" i="333"/>
  <c r="S87" i="333"/>
  <c r="Q87" i="333"/>
  <c r="S86" i="333"/>
  <c r="Q86" i="333"/>
  <c r="S85" i="333"/>
  <c r="Q85" i="333"/>
  <c r="S84" i="333"/>
  <c r="Q84" i="333"/>
  <c r="S83" i="333"/>
  <c r="Q83" i="333"/>
  <c r="S82" i="333"/>
  <c r="Q82" i="333"/>
  <c r="S81" i="333"/>
  <c r="Q81" i="333"/>
  <c r="S80" i="333"/>
  <c r="Q80" i="333"/>
  <c r="S79" i="333"/>
  <c r="Q79" i="333"/>
  <c r="S78" i="333"/>
  <c r="Q78" i="333"/>
  <c r="S77" i="333"/>
  <c r="Q77" i="333"/>
  <c r="S76" i="333"/>
  <c r="Q76" i="333"/>
  <c r="H68" i="333"/>
  <c r="H66" i="333"/>
  <c r="C7" i="333"/>
  <c r="O3" i="333"/>
  <c r="F244" i="277"/>
  <c r="D244" i="277"/>
  <c r="C261" i="277"/>
  <c r="C260" i="277"/>
  <c r="C259" i="277"/>
  <c r="C258" i="277"/>
  <c r="C257" i="277"/>
  <c r="C256" i="277"/>
  <c r="C255" i="277"/>
  <c r="C254" i="277"/>
  <c r="C253" i="277"/>
  <c r="C252" i="277"/>
  <c r="C251" i="277"/>
  <c r="C249" i="277"/>
  <c r="C248" i="277"/>
  <c r="H242" i="277"/>
  <c r="H241" i="277"/>
  <c r="C242" i="277"/>
  <c r="C241" i="277"/>
  <c r="P8" i="329"/>
  <c r="C8" i="329"/>
  <c r="C425" i="332"/>
  <c r="C391" i="332"/>
  <c r="C357" i="332"/>
  <c r="C322" i="332"/>
  <c r="C288" i="332"/>
  <c r="C254" i="332"/>
  <c r="C219" i="332"/>
  <c r="C185" i="332"/>
  <c r="C151" i="332"/>
  <c r="C116" i="332"/>
  <c r="C78" i="332"/>
  <c r="C44" i="332"/>
  <c r="C37" i="332"/>
  <c r="H32" i="332"/>
  <c r="C7" i="332"/>
  <c r="H3" i="332"/>
  <c r="M90" i="331"/>
  <c r="M89" i="331"/>
  <c r="G16" i="331" s="1"/>
  <c r="S25" i="331"/>
  <c r="O24" i="331"/>
  <c r="M24" i="331"/>
  <c r="K24" i="331"/>
  <c r="I24" i="331"/>
  <c r="Q23" i="331"/>
  <c r="Q22" i="331"/>
  <c r="Q21" i="331"/>
  <c r="G20" i="331"/>
  <c r="G24" i="331" s="1"/>
  <c r="O19" i="331"/>
  <c r="O25" i="331" s="1"/>
  <c r="O18" i="331"/>
  <c r="M18" i="331"/>
  <c r="M19" i="331" s="1"/>
  <c r="M25" i="331" s="1"/>
  <c r="K18" i="331"/>
  <c r="K19" i="331" s="1"/>
  <c r="K25" i="331" s="1"/>
  <c r="I18" i="331"/>
  <c r="I19" i="331" s="1"/>
  <c r="I25" i="331" s="1"/>
  <c r="Q17" i="331"/>
  <c r="Q15" i="331"/>
  <c r="Q14" i="331"/>
  <c r="W9" i="331"/>
  <c r="U9" i="331"/>
  <c r="E6" i="331"/>
  <c r="T3" i="331"/>
  <c r="G59" i="330"/>
  <c r="I58" i="330"/>
  <c r="S57" i="330"/>
  <c r="S58" i="330" s="1"/>
  <c r="R57" i="330"/>
  <c r="R58" i="330" s="1"/>
  <c r="Q57" i="330"/>
  <c r="Q58" i="330" s="1"/>
  <c r="P57" i="330"/>
  <c r="P59" i="330" s="1"/>
  <c r="O57" i="330"/>
  <c r="O59" i="330" s="1"/>
  <c r="N57" i="330"/>
  <c r="N59" i="330" s="1"/>
  <c r="M57" i="330"/>
  <c r="M59" i="330" s="1"/>
  <c r="L57" i="330"/>
  <c r="L59" i="330" s="1"/>
  <c r="K57" i="330"/>
  <c r="K59" i="330" s="1"/>
  <c r="J57" i="330"/>
  <c r="J58" i="330" s="1"/>
  <c r="I57" i="330"/>
  <c r="I59" i="330" s="1"/>
  <c r="H57" i="330"/>
  <c r="H59" i="330" s="1"/>
  <c r="G57" i="330"/>
  <c r="G58" i="330" s="1"/>
  <c r="F57" i="330"/>
  <c r="F58" i="330" s="1"/>
  <c r="E57" i="330"/>
  <c r="E58" i="330" s="1"/>
  <c r="V56" i="330"/>
  <c r="U56" i="330"/>
  <c r="T56" i="330" s="1"/>
  <c r="V55" i="330"/>
  <c r="U55" i="330"/>
  <c r="T55" i="330" s="1"/>
  <c r="V54" i="330"/>
  <c r="U54" i="330"/>
  <c r="T54" i="330" s="1"/>
  <c r="V53" i="330"/>
  <c r="U53" i="330"/>
  <c r="T53" i="330" s="1"/>
  <c r="V52" i="330"/>
  <c r="U52" i="330"/>
  <c r="T52" i="330" s="1"/>
  <c r="V51" i="330"/>
  <c r="U51" i="330"/>
  <c r="T51" i="330" s="1"/>
  <c r="V50" i="330"/>
  <c r="U50" i="330"/>
  <c r="T50" i="330" s="1"/>
  <c r="V49" i="330"/>
  <c r="U49" i="330"/>
  <c r="T49" i="330" s="1"/>
  <c r="V48" i="330"/>
  <c r="U48" i="330"/>
  <c r="T48" i="330" s="1"/>
  <c r="V47" i="330"/>
  <c r="U47" i="330"/>
  <c r="T47" i="330" s="1"/>
  <c r="V46" i="330"/>
  <c r="U46" i="330"/>
  <c r="T46" i="330" s="1"/>
  <c r="V45" i="330"/>
  <c r="U45" i="330"/>
  <c r="T45" i="330" s="1"/>
  <c r="V44" i="330"/>
  <c r="U44" i="330"/>
  <c r="T44" i="330" s="1"/>
  <c r="V43" i="330"/>
  <c r="U43" i="330"/>
  <c r="T43" i="330" s="1"/>
  <c r="V42" i="330"/>
  <c r="U42" i="330"/>
  <c r="T42" i="330" s="1"/>
  <c r="V41" i="330"/>
  <c r="U41" i="330"/>
  <c r="T41" i="330" s="1"/>
  <c r="V40" i="330"/>
  <c r="U40" i="330"/>
  <c r="T40" i="330" s="1"/>
  <c r="V39" i="330"/>
  <c r="U39" i="330"/>
  <c r="T39" i="330" s="1"/>
  <c r="V38" i="330"/>
  <c r="U38" i="330"/>
  <c r="T38" i="330" s="1"/>
  <c r="V37" i="330"/>
  <c r="U37" i="330"/>
  <c r="T37" i="330" s="1"/>
  <c r="V36" i="330"/>
  <c r="U36" i="330"/>
  <c r="T36" i="330" s="1"/>
  <c r="V35" i="330"/>
  <c r="U35" i="330"/>
  <c r="T35" i="330" s="1"/>
  <c r="V34" i="330"/>
  <c r="U34" i="330"/>
  <c r="T34" i="330" s="1"/>
  <c r="V33" i="330"/>
  <c r="U33" i="330"/>
  <c r="T33" i="330" s="1"/>
  <c r="V32" i="330"/>
  <c r="U32" i="330"/>
  <c r="T32" i="330" s="1"/>
  <c r="V31" i="330"/>
  <c r="U31" i="330"/>
  <c r="T31" i="330" s="1"/>
  <c r="V30" i="330"/>
  <c r="U30" i="330"/>
  <c r="T30" i="330" s="1"/>
  <c r="V29" i="330"/>
  <c r="U29" i="330"/>
  <c r="T29" i="330" s="1"/>
  <c r="V28" i="330"/>
  <c r="U28" i="330"/>
  <c r="T28" i="330" s="1"/>
  <c r="V27" i="330"/>
  <c r="U27" i="330"/>
  <c r="T27" i="330" s="1"/>
  <c r="V26" i="330"/>
  <c r="U26" i="330"/>
  <c r="T26" i="330" s="1"/>
  <c r="V25" i="330"/>
  <c r="U25" i="330"/>
  <c r="T25" i="330" s="1"/>
  <c r="V24" i="330"/>
  <c r="U24" i="330"/>
  <c r="T24" i="330" s="1"/>
  <c r="V23" i="330"/>
  <c r="U23" i="330"/>
  <c r="T23" i="330" s="1"/>
  <c r="V22" i="330"/>
  <c r="U22" i="330"/>
  <c r="T22" i="330" s="1"/>
  <c r="V21" i="330"/>
  <c r="U21" i="330"/>
  <c r="T21" i="330" s="1"/>
  <c r="V20" i="330"/>
  <c r="U20" i="330"/>
  <c r="T20" i="330" s="1"/>
  <c r="V19" i="330"/>
  <c r="U19" i="330"/>
  <c r="T19" i="330" s="1"/>
  <c r="V18" i="330"/>
  <c r="U18" i="330"/>
  <c r="T18" i="330" s="1"/>
  <c r="V17" i="330"/>
  <c r="U17" i="330"/>
  <c r="T17" i="330" s="1"/>
  <c r="V16" i="330"/>
  <c r="U16" i="330"/>
  <c r="T16" i="330" s="1"/>
  <c r="V15" i="330"/>
  <c r="U15" i="330"/>
  <c r="T15" i="330" s="1"/>
  <c r="V14" i="330"/>
  <c r="U14" i="330"/>
  <c r="T14" i="330" s="1"/>
  <c r="E192" i="329"/>
  <c r="L166" i="329"/>
  <c r="S165" i="329"/>
  <c r="Q165" i="329"/>
  <c r="S164" i="329"/>
  <c r="Q164" i="329"/>
  <c r="S163" i="329"/>
  <c r="Q163" i="329"/>
  <c r="S162" i="329"/>
  <c r="Q162" i="329"/>
  <c r="S161" i="329"/>
  <c r="Q161" i="329"/>
  <c r="S160" i="329"/>
  <c r="Q160" i="329"/>
  <c r="S159" i="329"/>
  <c r="Q159" i="329"/>
  <c r="S158" i="329"/>
  <c r="Q158" i="329"/>
  <c r="S157" i="329"/>
  <c r="Q157" i="329"/>
  <c r="S156" i="329"/>
  <c r="Q156" i="329"/>
  <c r="S155" i="329"/>
  <c r="Q155" i="329"/>
  <c r="S154" i="329"/>
  <c r="Q154" i="329"/>
  <c r="S153" i="329"/>
  <c r="Q153" i="329"/>
  <c r="S152" i="329"/>
  <c r="Q152" i="329"/>
  <c r="S151" i="329"/>
  <c r="Q151" i="329"/>
  <c r="S150" i="329"/>
  <c r="Q150" i="329"/>
  <c r="S149" i="329"/>
  <c r="Q149" i="329"/>
  <c r="S148" i="329"/>
  <c r="Q148" i="329"/>
  <c r="S147" i="329"/>
  <c r="Q147" i="329"/>
  <c r="S146" i="329"/>
  <c r="Q146" i="329"/>
  <c r="S145" i="329"/>
  <c r="Q145" i="329"/>
  <c r="S144" i="329"/>
  <c r="Q144" i="329"/>
  <c r="S143" i="329"/>
  <c r="Q143" i="329"/>
  <c r="S142" i="329"/>
  <c r="Q142" i="329"/>
  <c r="S141" i="329"/>
  <c r="Q141" i="329"/>
  <c r="S140" i="329"/>
  <c r="Q140" i="329"/>
  <c r="S139" i="329"/>
  <c r="Q139" i="329"/>
  <c r="S138" i="329"/>
  <c r="Q138" i="329"/>
  <c r="S137" i="329"/>
  <c r="Q137" i="329"/>
  <c r="S136" i="329"/>
  <c r="Q136" i="329"/>
  <c r="S135" i="329"/>
  <c r="Q135" i="329"/>
  <c r="S134" i="329"/>
  <c r="Q134" i="329"/>
  <c r="S133" i="329"/>
  <c r="Q133" i="329"/>
  <c r="S132" i="329"/>
  <c r="Q132" i="329"/>
  <c r="S131" i="329"/>
  <c r="Q131" i="329"/>
  <c r="S130" i="329"/>
  <c r="Q130" i="329"/>
  <c r="S129" i="329"/>
  <c r="Q129" i="329"/>
  <c r="S128" i="329"/>
  <c r="Q128" i="329"/>
  <c r="S127" i="329"/>
  <c r="Q127" i="329"/>
  <c r="S126" i="329"/>
  <c r="Q126" i="329"/>
  <c r="S125" i="329"/>
  <c r="Q125" i="329"/>
  <c r="S124" i="329"/>
  <c r="Q124" i="329"/>
  <c r="S123" i="329"/>
  <c r="Q123" i="329"/>
  <c r="S122" i="329"/>
  <c r="Q122" i="329"/>
  <c r="S121" i="329"/>
  <c r="Q121" i="329"/>
  <c r="S120" i="329"/>
  <c r="Q120" i="329"/>
  <c r="S119" i="329"/>
  <c r="Q119" i="329"/>
  <c r="S118" i="329"/>
  <c r="Q118" i="329"/>
  <c r="S117" i="329"/>
  <c r="Q117" i="329"/>
  <c r="S116" i="329"/>
  <c r="Q116" i="329"/>
  <c r="S115" i="329"/>
  <c r="Q115" i="329"/>
  <c r="S114" i="329"/>
  <c r="Q114" i="329"/>
  <c r="S113" i="329"/>
  <c r="Q113" i="329"/>
  <c r="S112" i="329"/>
  <c r="Q112" i="329"/>
  <c r="S111" i="329"/>
  <c r="Q111" i="329"/>
  <c r="S110" i="329"/>
  <c r="Q110" i="329"/>
  <c r="S109" i="329"/>
  <c r="Q109" i="329"/>
  <c r="S108" i="329"/>
  <c r="Q108" i="329"/>
  <c r="S107" i="329"/>
  <c r="Q107" i="329"/>
  <c r="S106" i="329"/>
  <c r="Q106" i="329"/>
  <c r="S105" i="329"/>
  <c r="Q105" i="329"/>
  <c r="S104" i="329"/>
  <c r="Q104" i="329"/>
  <c r="S103" i="329"/>
  <c r="Q103" i="329"/>
  <c r="S102" i="329"/>
  <c r="Q102" i="329"/>
  <c r="S101" i="329"/>
  <c r="Q101" i="329"/>
  <c r="S100" i="329"/>
  <c r="Q100" i="329"/>
  <c r="S99" i="329"/>
  <c r="Q99" i="329"/>
  <c r="S98" i="329"/>
  <c r="Q98" i="329"/>
  <c r="S97" i="329"/>
  <c r="Q97" i="329"/>
  <c r="S96" i="329"/>
  <c r="Q96" i="329"/>
  <c r="S95" i="329"/>
  <c r="Q95" i="329"/>
  <c r="S94" i="329"/>
  <c r="Q94" i="329"/>
  <c r="S93" i="329"/>
  <c r="Q93" i="329"/>
  <c r="S92" i="329"/>
  <c r="Q92" i="329"/>
  <c r="S91" i="329"/>
  <c r="Q91" i="329"/>
  <c r="S90" i="329"/>
  <c r="Q90" i="329"/>
  <c r="S89" i="329"/>
  <c r="Q89" i="329"/>
  <c r="S88" i="329"/>
  <c r="Q88" i="329"/>
  <c r="S87" i="329"/>
  <c r="Q87" i="329"/>
  <c r="S86" i="329"/>
  <c r="Q86" i="329"/>
  <c r="S85" i="329"/>
  <c r="Q85" i="329"/>
  <c r="S84" i="329"/>
  <c r="Q84" i="329"/>
  <c r="S83" i="329"/>
  <c r="Q83" i="329"/>
  <c r="S82" i="329"/>
  <c r="Q82" i="329"/>
  <c r="S81" i="329"/>
  <c r="Q81" i="329"/>
  <c r="S80" i="329"/>
  <c r="Q80" i="329"/>
  <c r="S79" i="329"/>
  <c r="Q79" i="329"/>
  <c r="S78" i="329"/>
  <c r="Q78" i="329"/>
  <c r="S77" i="329"/>
  <c r="Q77" i="329"/>
  <c r="S76" i="329"/>
  <c r="Q76" i="329"/>
  <c r="H68" i="329"/>
  <c r="H66" i="329"/>
  <c r="C7" i="329"/>
  <c r="O3" i="329"/>
  <c r="C232" i="277"/>
  <c r="C231" i="277"/>
  <c r="C230" i="277"/>
  <c r="C229" i="277"/>
  <c r="C228" i="277"/>
  <c r="C227" i="277"/>
  <c r="C226" i="277"/>
  <c r="C225" i="277"/>
  <c r="C224" i="277"/>
  <c r="C223" i="277"/>
  <c r="C222" i="277"/>
  <c r="C220" i="277"/>
  <c r="C219" i="277"/>
  <c r="F215" i="277"/>
  <c r="D215" i="277"/>
  <c r="H213" i="277"/>
  <c r="H212" i="277"/>
  <c r="C213" i="277"/>
  <c r="C212" i="277"/>
  <c r="P8" i="324"/>
  <c r="C8" i="324"/>
  <c r="C425" i="327"/>
  <c r="C391" i="327"/>
  <c r="C357" i="327"/>
  <c r="C322" i="327"/>
  <c r="C288" i="327"/>
  <c r="C254" i="327"/>
  <c r="C219" i="327"/>
  <c r="C185" i="327"/>
  <c r="C151" i="327"/>
  <c r="C116" i="327"/>
  <c r="C78" i="327"/>
  <c r="C44" i="327"/>
  <c r="C37" i="327"/>
  <c r="H32" i="327"/>
  <c r="C7" i="327"/>
  <c r="H3" i="327"/>
  <c r="M90" i="326"/>
  <c r="M89" i="326"/>
  <c r="G16" i="326" s="1"/>
  <c r="S25" i="326"/>
  <c r="O25" i="326"/>
  <c r="O24" i="326"/>
  <c r="M24" i="326"/>
  <c r="K24" i="326"/>
  <c r="I24" i="326"/>
  <c r="Q23" i="326"/>
  <c r="Q22" i="326"/>
  <c r="Q21" i="326"/>
  <c r="G20" i="326"/>
  <c r="G24" i="326" s="1"/>
  <c r="O19" i="326"/>
  <c r="O18" i="326"/>
  <c r="M18" i="326"/>
  <c r="M19" i="326" s="1"/>
  <c r="M25" i="326" s="1"/>
  <c r="K18" i="326"/>
  <c r="K19" i="326" s="1"/>
  <c r="K25" i="326" s="1"/>
  <c r="I18" i="326"/>
  <c r="I19" i="326" s="1"/>
  <c r="I25" i="326" s="1"/>
  <c r="Q17" i="326"/>
  <c r="Q15" i="326"/>
  <c r="Q14" i="326"/>
  <c r="W9" i="326"/>
  <c r="U9" i="326"/>
  <c r="E6" i="326"/>
  <c r="T3" i="326"/>
  <c r="I58" i="325"/>
  <c r="S57" i="325"/>
  <c r="S58" i="325" s="1"/>
  <c r="R57" i="325"/>
  <c r="R58" i="325" s="1"/>
  <c r="Q57" i="325"/>
  <c r="Q58" i="325" s="1"/>
  <c r="P57" i="325"/>
  <c r="P59" i="325" s="1"/>
  <c r="O57" i="325"/>
  <c r="O59" i="325" s="1"/>
  <c r="N57" i="325"/>
  <c r="N59" i="325" s="1"/>
  <c r="M57" i="325"/>
  <c r="M59" i="325" s="1"/>
  <c r="L57" i="325"/>
  <c r="L59" i="325" s="1"/>
  <c r="K57" i="325"/>
  <c r="K59" i="325" s="1"/>
  <c r="J57" i="325"/>
  <c r="J58" i="325" s="1"/>
  <c r="I57" i="325"/>
  <c r="I59" i="325" s="1"/>
  <c r="H57" i="325"/>
  <c r="H59" i="325" s="1"/>
  <c r="G57" i="325"/>
  <c r="G58" i="325" s="1"/>
  <c r="F57" i="325"/>
  <c r="F58" i="325" s="1"/>
  <c r="E57" i="325"/>
  <c r="E58" i="325" s="1"/>
  <c r="V56" i="325"/>
  <c r="U56" i="325"/>
  <c r="T56" i="325" s="1"/>
  <c r="V55" i="325"/>
  <c r="U55" i="325"/>
  <c r="T55" i="325" s="1"/>
  <c r="V54" i="325"/>
  <c r="U54" i="325"/>
  <c r="T54" i="325" s="1"/>
  <c r="V53" i="325"/>
  <c r="U53" i="325"/>
  <c r="T53" i="325" s="1"/>
  <c r="V52" i="325"/>
  <c r="U52" i="325"/>
  <c r="T52" i="325" s="1"/>
  <c r="V51" i="325"/>
  <c r="U51" i="325"/>
  <c r="T51" i="325" s="1"/>
  <c r="V50" i="325"/>
  <c r="U50" i="325"/>
  <c r="T50" i="325" s="1"/>
  <c r="V49" i="325"/>
  <c r="U49" i="325"/>
  <c r="T49" i="325" s="1"/>
  <c r="V48" i="325"/>
  <c r="U48" i="325"/>
  <c r="T48" i="325" s="1"/>
  <c r="V47" i="325"/>
  <c r="U47" i="325"/>
  <c r="T47" i="325" s="1"/>
  <c r="V46" i="325"/>
  <c r="U46" i="325"/>
  <c r="T46" i="325" s="1"/>
  <c r="V45" i="325"/>
  <c r="U45" i="325"/>
  <c r="T45" i="325" s="1"/>
  <c r="V44" i="325"/>
  <c r="U44" i="325"/>
  <c r="T44" i="325" s="1"/>
  <c r="V43" i="325"/>
  <c r="U43" i="325"/>
  <c r="T43" i="325" s="1"/>
  <c r="V42" i="325"/>
  <c r="U42" i="325"/>
  <c r="T42" i="325" s="1"/>
  <c r="V41" i="325"/>
  <c r="U41" i="325"/>
  <c r="T41" i="325" s="1"/>
  <c r="V40" i="325"/>
  <c r="U40" i="325"/>
  <c r="T40" i="325" s="1"/>
  <c r="V39" i="325"/>
  <c r="U39" i="325"/>
  <c r="T39" i="325" s="1"/>
  <c r="V38" i="325"/>
  <c r="U38" i="325"/>
  <c r="T38" i="325" s="1"/>
  <c r="V37" i="325"/>
  <c r="U37" i="325"/>
  <c r="T37" i="325" s="1"/>
  <c r="V36" i="325"/>
  <c r="U36" i="325"/>
  <c r="T36" i="325" s="1"/>
  <c r="V35" i="325"/>
  <c r="U35" i="325"/>
  <c r="T35" i="325" s="1"/>
  <c r="V34" i="325"/>
  <c r="U34" i="325"/>
  <c r="T34" i="325" s="1"/>
  <c r="V33" i="325"/>
  <c r="U33" i="325"/>
  <c r="T33" i="325" s="1"/>
  <c r="V32" i="325"/>
  <c r="U32" i="325"/>
  <c r="T32" i="325" s="1"/>
  <c r="V31" i="325"/>
  <c r="U31" i="325"/>
  <c r="T31" i="325" s="1"/>
  <c r="V30" i="325"/>
  <c r="U30" i="325"/>
  <c r="T30" i="325" s="1"/>
  <c r="V29" i="325"/>
  <c r="U29" i="325"/>
  <c r="T29" i="325" s="1"/>
  <c r="V28" i="325"/>
  <c r="U28" i="325"/>
  <c r="T28" i="325" s="1"/>
  <c r="V27" i="325"/>
  <c r="U27" i="325"/>
  <c r="T27" i="325" s="1"/>
  <c r="V26" i="325"/>
  <c r="U26" i="325"/>
  <c r="T26" i="325" s="1"/>
  <c r="V25" i="325"/>
  <c r="U25" i="325"/>
  <c r="T25" i="325" s="1"/>
  <c r="V24" i="325"/>
  <c r="U24" i="325"/>
  <c r="T24" i="325" s="1"/>
  <c r="V23" i="325"/>
  <c r="U23" i="325"/>
  <c r="T23" i="325" s="1"/>
  <c r="V22" i="325"/>
  <c r="U22" i="325"/>
  <c r="T22" i="325" s="1"/>
  <c r="V21" i="325"/>
  <c r="U21" i="325"/>
  <c r="T21" i="325" s="1"/>
  <c r="V20" i="325"/>
  <c r="U20" i="325"/>
  <c r="T20" i="325" s="1"/>
  <c r="V19" i="325"/>
  <c r="U19" i="325"/>
  <c r="T19" i="325" s="1"/>
  <c r="V18" i="325"/>
  <c r="U18" i="325"/>
  <c r="T18" i="325" s="1"/>
  <c r="V17" i="325"/>
  <c r="U17" i="325"/>
  <c r="T17" i="325" s="1"/>
  <c r="V16" i="325"/>
  <c r="U16" i="325"/>
  <c r="T16" i="325" s="1"/>
  <c r="V15" i="325"/>
  <c r="U15" i="325"/>
  <c r="T15" i="325" s="1"/>
  <c r="V14" i="325"/>
  <c r="U14" i="325"/>
  <c r="T14" i="325" s="1"/>
  <c r="E192" i="324"/>
  <c r="L166" i="324"/>
  <c r="S165" i="324"/>
  <c r="Q165" i="324"/>
  <c r="S164" i="324"/>
  <c r="Q164" i="324"/>
  <c r="S163" i="324"/>
  <c r="Q163" i="324"/>
  <c r="S162" i="324"/>
  <c r="Q162" i="324"/>
  <c r="S161" i="324"/>
  <c r="Q161" i="324"/>
  <c r="S160" i="324"/>
  <c r="Q160" i="324"/>
  <c r="S159" i="324"/>
  <c r="Q159" i="324"/>
  <c r="S158" i="324"/>
  <c r="Q158" i="324"/>
  <c r="S157" i="324"/>
  <c r="Q157" i="324"/>
  <c r="S156" i="324"/>
  <c r="Q156" i="324"/>
  <c r="S155" i="324"/>
  <c r="Q155" i="324"/>
  <c r="S154" i="324"/>
  <c r="Q154" i="324"/>
  <c r="S153" i="324"/>
  <c r="Q153" i="324"/>
  <c r="S152" i="324"/>
  <c r="Q152" i="324"/>
  <c r="S151" i="324"/>
  <c r="Q151" i="324"/>
  <c r="S150" i="324"/>
  <c r="Q150" i="324"/>
  <c r="S149" i="324"/>
  <c r="Q149" i="324"/>
  <c r="S148" i="324"/>
  <c r="Q148" i="324"/>
  <c r="S147" i="324"/>
  <c r="Q147" i="324"/>
  <c r="S146" i="324"/>
  <c r="Q146" i="324"/>
  <c r="S145" i="324"/>
  <c r="Q145" i="324"/>
  <c r="S144" i="324"/>
  <c r="Q144" i="324"/>
  <c r="S143" i="324"/>
  <c r="Q143" i="324"/>
  <c r="S142" i="324"/>
  <c r="Q142" i="324"/>
  <c r="S141" i="324"/>
  <c r="Q141" i="324"/>
  <c r="S140" i="324"/>
  <c r="Q140" i="324"/>
  <c r="S139" i="324"/>
  <c r="Q139" i="324"/>
  <c r="S138" i="324"/>
  <c r="Q138" i="324"/>
  <c r="S137" i="324"/>
  <c r="Q137" i="324"/>
  <c r="S136" i="324"/>
  <c r="Q136" i="324"/>
  <c r="S135" i="324"/>
  <c r="Q135" i="324"/>
  <c r="S134" i="324"/>
  <c r="Q134" i="324"/>
  <c r="S133" i="324"/>
  <c r="Q133" i="324"/>
  <c r="S132" i="324"/>
  <c r="Q132" i="324"/>
  <c r="S131" i="324"/>
  <c r="Q131" i="324"/>
  <c r="S130" i="324"/>
  <c r="Q130" i="324"/>
  <c r="S129" i="324"/>
  <c r="Q129" i="324"/>
  <c r="S128" i="324"/>
  <c r="Q128" i="324"/>
  <c r="S127" i="324"/>
  <c r="Q127" i="324"/>
  <c r="S126" i="324"/>
  <c r="Q126" i="324"/>
  <c r="S125" i="324"/>
  <c r="Q125" i="324"/>
  <c r="S124" i="324"/>
  <c r="Q124" i="324"/>
  <c r="S123" i="324"/>
  <c r="Q123" i="324"/>
  <c r="S122" i="324"/>
  <c r="Q122" i="324"/>
  <c r="S121" i="324"/>
  <c r="Q121" i="324"/>
  <c r="S120" i="324"/>
  <c r="Q120" i="324"/>
  <c r="S119" i="324"/>
  <c r="Q119" i="324"/>
  <c r="S118" i="324"/>
  <c r="Q118" i="324"/>
  <c r="S117" i="324"/>
  <c r="Q117" i="324"/>
  <c r="S116" i="324"/>
  <c r="Q116" i="324"/>
  <c r="S115" i="324"/>
  <c r="Q115" i="324"/>
  <c r="S114" i="324"/>
  <c r="Q114" i="324"/>
  <c r="S113" i="324"/>
  <c r="Q113" i="324"/>
  <c r="S112" i="324"/>
  <c r="Q112" i="324"/>
  <c r="S111" i="324"/>
  <c r="Q111" i="324"/>
  <c r="S110" i="324"/>
  <c r="Q110" i="324"/>
  <c r="S109" i="324"/>
  <c r="Q109" i="324"/>
  <c r="S108" i="324"/>
  <c r="Q108" i="324"/>
  <c r="S107" i="324"/>
  <c r="Q107" i="324"/>
  <c r="S106" i="324"/>
  <c r="Q106" i="324"/>
  <c r="S105" i="324"/>
  <c r="Q105" i="324"/>
  <c r="S104" i="324"/>
  <c r="Q104" i="324"/>
  <c r="S103" i="324"/>
  <c r="Q103" i="324"/>
  <c r="S102" i="324"/>
  <c r="Q102" i="324"/>
  <c r="S101" i="324"/>
  <c r="Q101" i="324"/>
  <c r="S100" i="324"/>
  <c r="Q100" i="324"/>
  <c r="S99" i="324"/>
  <c r="Q99" i="324"/>
  <c r="S98" i="324"/>
  <c r="Q98" i="324"/>
  <c r="S97" i="324"/>
  <c r="Q97" i="324"/>
  <c r="S96" i="324"/>
  <c r="Q96" i="324"/>
  <c r="S95" i="324"/>
  <c r="Q95" i="324"/>
  <c r="S94" i="324"/>
  <c r="Q94" i="324"/>
  <c r="S93" i="324"/>
  <c r="Q93" i="324"/>
  <c r="S92" i="324"/>
  <c r="Q92" i="324"/>
  <c r="S91" i="324"/>
  <c r="Q91" i="324"/>
  <c r="S90" i="324"/>
  <c r="Q90" i="324"/>
  <c r="S89" i="324"/>
  <c r="Q89" i="324"/>
  <c r="S88" i="324"/>
  <c r="Q88" i="324"/>
  <c r="S87" i="324"/>
  <c r="Q87" i="324"/>
  <c r="S86" i="324"/>
  <c r="Q86" i="324"/>
  <c r="S85" i="324"/>
  <c r="Q85" i="324"/>
  <c r="S84" i="324"/>
  <c r="Q84" i="324"/>
  <c r="S83" i="324"/>
  <c r="Q83" i="324"/>
  <c r="S82" i="324"/>
  <c r="Q82" i="324"/>
  <c r="S81" i="324"/>
  <c r="Q81" i="324"/>
  <c r="S80" i="324"/>
  <c r="Q80" i="324"/>
  <c r="S79" i="324"/>
  <c r="Q79" i="324"/>
  <c r="S78" i="324"/>
  <c r="Q78" i="324"/>
  <c r="S77" i="324"/>
  <c r="Q77" i="324"/>
  <c r="S76" i="324"/>
  <c r="Q76" i="324"/>
  <c r="H68" i="324"/>
  <c r="H66" i="324"/>
  <c r="C7" i="324"/>
  <c r="O3" i="324"/>
  <c r="C203" i="277"/>
  <c r="C202" i="277"/>
  <c r="C201" i="277"/>
  <c r="C200" i="277"/>
  <c r="C199" i="277"/>
  <c r="C198" i="277"/>
  <c r="C197" i="277"/>
  <c r="C196" i="277"/>
  <c r="C195" i="277"/>
  <c r="C194" i="277"/>
  <c r="C193" i="277"/>
  <c r="C190" i="277"/>
  <c r="C191" i="277"/>
  <c r="F186" i="277"/>
  <c r="D186" i="277"/>
  <c r="H184" i="277"/>
  <c r="H183" i="277"/>
  <c r="C184" i="277"/>
  <c r="C183" i="277"/>
  <c r="F157" i="277"/>
  <c r="D157" i="277"/>
  <c r="H155" i="277"/>
  <c r="H154" i="277"/>
  <c r="C155" i="277"/>
  <c r="C154" i="277"/>
  <c r="C162" i="277"/>
  <c r="C161" i="277"/>
  <c r="C174" i="277"/>
  <c r="C172" i="277"/>
  <c r="C171" i="277"/>
  <c r="C170" i="277"/>
  <c r="C169" i="277"/>
  <c r="C168" i="277"/>
  <c r="C167" i="277"/>
  <c r="C166" i="277"/>
  <c r="C165" i="277"/>
  <c r="C164" i="277"/>
  <c r="C173" i="277"/>
  <c r="C145" i="277"/>
  <c r="C144" i="277"/>
  <c r="C143" i="277"/>
  <c r="C142" i="277"/>
  <c r="C141" i="277"/>
  <c r="C140" i="277"/>
  <c r="C139" i="277"/>
  <c r="C138" i="277"/>
  <c r="C137" i="277"/>
  <c r="C136" i="277"/>
  <c r="C135" i="277"/>
  <c r="H38" i="323"/>
  <c r="C38" i="323"/>
  <c r="H8" i="323"/>
  <c r="C8" i="323"/>
  <c r="U7" i="322"/>
  <c r="E7" i="322"/>
  <c r="P8" i="320"/>
  <c r="C8" i="320"/>
  <c r="C425" i="323"/>
  <c r="C391" i="323"/>
  <c r="C357" i="323"/>
  <c r="C322" i="323"/>
  <c r="C288" i="323"/>
  <c r="C254" i="323"/>
  <c r="C219" i="323"/>
  <c r="C185" i="323"/>
  <c r="C151" i="323"/>
  <c r="C116" i="323"/>
  <c r="C78" i="323"/>
  <c r="C44" i="323"/>
  <c r="C37" i="323"/>
  <c r="H32" i="323"/>
  <c r="C7" i="323"/>
  <c r="H3" i="323"/>
  <c r="M90" i="322"/>
  <c r="M89" i="322"/>
  <c r="S25" i="322"/>
  <c r="O24" i="322"/>
  <c r="M24" i="322"/>
  <c r="K24" i="322"/>
  <c r="I24" i="322"/>
  <c r="Q23" i="322"/>
  <c r="Q22" i="322"/>
  <c r="Q21" i="322"/>
  <c r="G20" i="322"/>
  <c r="G24" i="322" s="1"/>
  <c r="M19" i="322"/>
  <c r="M25" i="322" s="1"/>
  <c r="O18" i="322"/>
  <c r="O19" i="322" s="1"/>
  <c r="O25" i="322" s="1"/>
  <c r="M18" i="322"/>
  <c r="K18" i="322"/>
  <c r="K19" i="322" s="1"/>
  <c r="K25" i="322" s="1"/>
  <c r="I18" i="322"/>
  <c r="I19" i="322" s="1"/>
  <c r="I25" i="322" s="1"/>
  <c r="G18" i="322"/>
  <c r="G19" i="322" s="1"/>
  <c r="Q17" i="322"/>
  <c r="Q16" i="322"/>
  <c r="Q18" i="322" s="1"/>
  <c r="G16" i="322"/>
  <c r="S38" i="322" s="1"/>
  <c r="V38" i="322" s="1"/>
  <c r="Q15" i="322"/>
  <c r="Q14" i="322"/>
  <c r="W9" i="322"/>
  <c r="U9" i="322"/>
  <c r="E6" i="322"/>
  <c r="T3" i="322"/>
  <c r="Q59" i="321"/>
  <c r="I59" i="321"/>
  <c r="K58" i="321"/>
  <c r="I58" i="321"/>
  <c r="S57" i="321"/>
  <c r="S58" i="321" s="1"/>
  <c r="R57" i="321"/>
  <c r="R58" i="321" s="1"/>
  <c r="Q57" i="321"/>
  <c r="Q58" i="321" s="1"/>
  <c r="P57" i="321"/>
  <c r="P59" i="321" s="1"/>
  <c r="O57" i="321"/>
  <c r="O59" i="321" s="1"/>
  <c r="N57" i="321"/>
  <c r="N59" i="321" s="1"/>
  <c r="M57" i="321"/>
  <c r="M59" i="321" s="1"/>
  <c r="L57" i="321"/>
  <c r="L59" i="321" s="1"/>
  <c r="K57" i="321"/>
  <c r="K59" i="321" s="1"/>
  <c r="J57" i="321"/>
  <c r="J59" i="321" s="1"/>
  <c r="I57" i="321"/>
  <c r="H57" i="321"/>
  <c r="H59" i="321" s="1"/>
  <c r="G57" i="321"/>
  <c r="G58" i="321" s="1"/>
  <c r="F57" i="321"/>
  <c r="F58" i="321" s="1"/>
  <c r="E57" i="321"/>
  <c r="E58" i="321" s="1"/>
  <c r="V56" i="321"/>
  <c r="U56" i="321"/>
  <c r="T56" i="321" s="1"/>
  <c r="V55" i="321"/>
  <c r="U55" i="321"/>
  <c r="T55" i="321" s="1"/>
  <c r="V54" i="321"/>
  <c r="U54" i="321"/>
  <c r="T54" i="321" s="1"/>
  <c r="V53" i="321"/>
  <c r="U53" i="321"/>
  <c r="T53" i="321" s="1"/>
  <c r="V52" i="321"/>
  <c r="U52" i="321"/>
  <c r="T52" i="321" s="1"/>
  <c r="V51" i="321"/>
  <c r="U51" i="321"/>
  <c r="T51" i="321" s="1"/>
  <c r="V50" i="321"/>
  <c r="U50" i="321"/>
  <c r="T50" i="321" s="1"/>
  <c r="V49" i="321"/>
  <c r="U49" i="321"/>
  <c r="T49" i="321" s="1"/>
  <c r="V48" i="321"/>
  <c r="U48" i="321"/>
  <c r="T48" i="321" s="1"/>
  <c r="V47" i="321"/>
  <c r="U47" i="321"/>
  <c r="T47" i="321" s="1"/>
  <c r="V46" i="321"/>
  <c r="U46" i="321"/>
  <c r="T46" i="321" s="1"/>
  <c r="V45" i="321"/>
  <c r="U45" i="321"/>
  <c r="T45" i="321" s="1"/>
  <c r="V44" i="321"/>
  <c r="U44" i="321"/>
  <c r="T44" i="321" s="1"/>
  <c r="V43" i="321"/>
  <c r="U43" i="321"/>
  <c r="T43" i="321" s="1"/>
  <c r="V42" i="321"/>
  <c r="U42" i="321"/>
  <c r="T42" i="321" s="1"/>
  <c r="V41" i="321"/>
  <c r="U41" i="321"/>
  <c r="T41" i="321" s="1"/>
  <c r="V40" i="321"/>
  <c r="U40" i="321"/>
  <c r="T40" i="321" s="1"/>
  <c r="V39" i="321"/>
  <c r="U39" i="321"/>
  <c r="T39" i="321" s="1"/>
  <c r="V38" i="321"/>
  <c r="U38" i="321"/>
  <c r="T38" i="321" s="1"/>
  <c r="V37" i="321"/>
  <c r="U37" i="321"/>
  <c r="T37" i="321" s="1"/>
  <c r="V36" i="321"/>
  <c r="U36" i="321"/>
  <c r="T36" i="321" s="1"/>
  <c r="V35" i="321"/>
  <c r="U35" i="321"/>
  <c r="T35" i="321" s="1"/>
  <c r="V34" i="321"/>
  <c r="U34" i="321"/>
  <c r="T34" i="321" s="1"/>
  <c r="V33" i="321"/>
  <c r="U33" i="321"/>
  <c r="T33" i="321" s="1"/>
  <c r="V32" i="321"/>
  <c r="U32" i="321"/>
  <c r="T32" i="321" s="1"/>
  <c r="V31" i="321"/>
  <c r="U31" i="321"/>
  <c r="T31" i="321" s="1"/>
  <c r="V30" i="321"/>
  <c r="U30" i="321"/>
  <c r="T30" i="321" s="1"/>
  <c r="V29" i="321"/>
  <c r="U29" i="321"/>
  <c r="T29" i="321" s="1"/>
  <c r="V28" i="321"/>
  <c r="U28" i="321"/>
  <c r="T28" i="321" s="1"/>
  <c r="V27" i="321"/>
  <c r="U27" i="321"/>
  <c r="T27" i="321" s="1"/>
  <c r="V26" i="321"/>
  <c r="U26" i="321"/>
  <c r="T26" i="321" s="1"/>
  <c r="V25" i="321"/>
  <c r="U25" i="321"/>
  <c r="T25" i="321" s="1"/>
  <c r="V24" i="321"/>
  <c r="U24" i="321"/>
  <c r="T24" i="321" s="1"/>
  <c r="V23" i="321"/>
  <c r="U23" i="321"/>
  <c r="T23" i="321" s="1"/>
  <c r="V22" i="321"/>
  <c r="U22" i="321"/>
  <c r="T22" i="321" s="1"/>
  <c r="V21" i="321"/>
  <c r="U21" i="321"/>
  <c r="T21" i="321" s="1"/>
  <c r="V20" i="321"/>
  <c r="U20" i="321"/>
  <c r="T20" i="321" s="1"/>
  <c r="V19" i="321"/>
  <c r="U19" i="321"/>
  <c r="T19" i="321" s="1"/>
  <c r="V18" i="321"/>
  <c r="U18" i="321"/>
  <c r="T18" i="321" s="1"/>
  <c r="V17" i="321"/>
  <c r="U17" i="321"/>
  <c r="T17" i="321" s="1"/>
  <c r="V16" i="321"/>
  <c r="U16" i="321"/>
  <c r="T16" i="321" s="1"/>
  <c r="V15" i="321"/>
  <c r="U15" i="321"/>
  <c r="T15" i="321" s="1"/>
  <c r="V14" i="321"/>
  <c r="U14" i="321"/>
  <c r="T14" i="321" s="1"/>
  <c r="E192" i="320"/>
  <c r="L166" i="320"/>
  <c r="S165" i="320"/>
  <c r="Q165" i="320"/>
  <c r="S164" i="320"/>
  <c r="Q164" i="320"/>
  <c r="S163" i="320"/>
  <c r="Q163" i="320"/>
  <c r="S162" i="320"/>
  <c r="Q162" i="320"/>
  <c r="S161" i="320"/>
  <c r="Q161" i="320"/>
  <c r="S160" i="320"/>
  <c r="Q160" i="320"/>
  <c r="S159" i="320"/>
  <c r="Q159" i="320"/>
  <c r="S158" i="320"/>
  <c r="Q158" i="320"/>
  <c r="S157" i="320"/>
  <c r="Q157" i="320"/>
  <c r="S156" i="320"/>
  <c r="Q156" i="320"/>
  <c r="S155" i="320"/>
  <c r="Q155" i="320"/>
  <c r="S154" i="320"/>
  <c r="Q154" i="320"/>
  <c r="S153" i="320"/>
  <c r="Q153" i="320"/>
  <c r="S152" i="320"/>
  <c r="Q152" i="320"/>
  <c r="S151" i="320"/>
  <c r="Q151" i="320"/>
  <c r="S150" i="320"/>
  <c r="Q150" i="320"/>
  <c r="S149" i="320"/>
  <c r="Q149" i="320"/>
  <c r="S148" i="320"/>
  <c r="Q148" i="320"/>
  <c r="S147" i="320"/>
  <c r="Q147" i="320"/>
  <c r="S146" i="320"/>
  <c r="Q146" i="320"/>
  <c r="S145" i="320"/>
  <c r="Q145" i="320"/>
  <c r="S144" i="320"/>
  <c r="Q144" i="320"/>
  <c r="S143" i="320"/>
  <c r="Q143" i="320"/>
  <c r="S142" i="320"/>
  <c r="Q142" i="320"/>
  <c r="S141" i="320"/>
  <c r="Q141" i="320"/>
  <c r="S140" i="320"/>
  <c r="Q140" i="320"/>
  <c r="S139" i="320"/>
  <c r="Q139" i="320"/>
  <c r="S138" i="320"/>
  <c r="Q138" i="320"/>
  <c r="S137" i="320"/>
  <c r="Q137" i="320"/>
  <c r="S136" i="320"/>
  <c r="Q136" i="320"/>
  <c r="S135" i="320"/>
  <c r="Q135" i="320"/>
  <c r="S134" i="320"/>
  <c r="Q134" i="320"/>
  <c r="S133" i="320"/>
  <c r="Q133" i="320"/>
  <c r="S132" i="320"/>
  <c r="Q132" i="320"/>
  <c r="S131" i="320"/>
  <c r="Q131" i="320"/>
  <c r="S130" i="320"/>
  <c r="Q130" i="320"/>
  <c r="S129" i="320"/>
  <c r="Q129" i="320"/>
  <c r="S128" i="320"/>
  <c r="Q128" i="320"/>
  <c r="S127" i="320"/>
  <c r="Q127" i="320"/>
  <c r="S126" i="320"/>
  <c r="Q126" i="320"/>
  <c r="S125" i="320"/>
  <c r="Q125" i="320"/>
  <c r="S124" i="320"/>
  <c r="Q124" i="320"/>
  <c r="S123" i="320"/>
  <c r="Q123" i="320"/>
  <c r="S122" i="320"/>
  <c r="Q122" i="320"/>
  <c r="S121" i="320"/>
  <c r="Q121" i="320"/>
  <c r="S120" i="320"/>
  <c r="Q120" i="320"/>
  <c r="S119" i="320"/>
  <c r="Q119" i="320"/>
  <c r="S118" i="320"/>
  <c r="Q118" i="320"/>
  <c r="S117" i="320"/>
  <c r="Q117" i="320"/>
  <c r="S116" i="320"/>
  <c r="Q116" i="320"/>
  <c r="S115" i="320"/>
  <c r="Q115" i="320"/>
  <c r="S114" i="320"/>
  <c r="Q114" i="320"/>
  <c r="S113" i="320"/>
  <c r="Q113" i="320"/>
  <c r="S112" i="320"/>
  <c r="Q112" i="320"/>
  <c r="S111" i="320"/>
  <c r="Q111" i="320"/>
  <c r="S110" i="320"/>
  <c r="Q110" i="320"/>
  <c r="S109" i="320"/>
  <c r="Q109" i="320"/>
  <c r="S108" i="320"/>
  <c r="Q108" i="320"/>
  <c r="S107" i="320"/>
  <c r="Q107" i="320"/>
  <c r="S106" i="320"/>
  <c r="Q106" i="320"/>
  <c r="S105" i="320"/>
  <c r="Q105" i="320"/>
  <c r="S104" i="320"/>
  <c r="Q104" i="320"/>
  <c r="S103" i="320"/>
  <c r="Q103" i="320"/>
  <c r="S102" i="320"/>
  <c r="Q102" i="320"/>
  <c r="S101" i="320"/>
  <c r="Q101" i="320"/>
  <c r="S100" i="320"/>
  <c r="Q100" i="320"/>
  <c r="S99" i="320"/>
  <c r="Q99" i="320"/>
  <c r="S98" i="320"/>
  <c r="Q98" i="320"/>
  <c r="S97" i="320"/>
  <c r="Q97" i="320"/>
  <c r="S96" i="320"/>
  <c r="Q96" i="320"/>
  <c r="S95" i="320"/>
  <c r="Q95" i="320"/>
  <c r="S94" i="320"/>
  <c r="Q94" i="320"/>
  <c r="S93" i="320"/>
  <c r="Q93" i="320"/>
  <c r="S92" i="320"/>
  <c r="Q92" i="320"/>
  <c r="S91" i="320"/>
  <c r="Q91" i="320"/>
  <c r="S90" i="320"/>
  <c r="Q90" i="320"/>
  <c r="S89" i="320"/>
  <c r="Q89" i="320"/>
  <c r="S88" i="320"/>
  <c r="Q88" i="320"/>
  <c r="S87" i="320"/>
  <c r="Q87" i="320"/>
  <c r="S86" i="320"/>
  <c r="Q86" i="320"/>
  <c r="S85" i="320"/>
  <c r="Q85" i="320"/>
  <c r="S84" i="320"/>
  <c r="Q84" i="320"/>
  <c r="S83" i="320"/>
  <c r="Q83" i="320"/>
  <c r="S82" i="320"/>
  <c r="Q82" i="320"/>
  <c r="S81" i="320"/>
  <c r="Q81" i="320"/>
  <c r="S80" i="320"/>
  <c r="Q80" i="320"/>
  <c r="S79" i="320"/>
  <c r="Q79" i="320"/>
  <c r="S78" i="320"/>
  <c r="Q78" i="320"/>
  <c r="S77" i="320"/>
  <c r="Q77" i="320"/>
  <c r="S76" i="320"/>
  <c r="Q76" i="320"/>
  <c r="H68" i="320"/>
  <c r="H66" i="320"/>
  <c r="C7" i="320"/>
  <c r="O3" i="320"/>
  <c r="C268" i="277"/>
  <c r="A265" i="277" s="1"/>
  <c r="C239" i="277"/>
  <c r="A236" i="277" s="1"/>
  <c r="H273" i="277"/>
  <c r="C267" i="277"/>
  <c r="A264" i="277" s="1"/>
  <c r="H244" i="277"/>
  <c r="C238" i="277"/>
  <c r="A235" i="277" s="1"/>
  <c r="C210" i="277"/>
  <c r="A207" i="277" s="1"/>
  <c r="C181" i="277"/>
  <c r="A178" i="277" s="1"/>
  <c r="C152" i="277"/>
  <c r="A149" i="277" s="1"/>
  <c r="C209" i="277"/>
  <c r="A206" i="277" s="1"/>
  <c r="H186" i="277"/>
  <c r="C180" i="277"/>
  <c r="A177" i="277" s="1"/>
  <c r="C151" i="277"/>
  <c r="A148" i="277"/>
  <c r="H38" i="319"/>
  <c r="C38" i="319"/>
  <c r="H8" i="319"/>
  <c r="C8" i="319"/>
  <c r="U7" i="318"/>
  <c r="E7" i="318"/>
  <c r="P8" i="316"/>
  <c r="C8" i="316"/>
  <c r="C425" i="319"/>
  <c r="C391" i="319"/>
  <c r="C357" i="319"/>
  <c r="C322" i="319"/>
  <c r="C288" i="319"/>
  <c r="C254" i="319"/>
  <c r="C219" i="319"/>
  <c r="C185" i="319"/>
  <c r="C151" i="319"/>
  <c r="C116" i="319"/>
  <c r="C78" i="319"/>
  <c r="C44" i="319"/>
  <c r="C37" i="319"/>
  <c r="H32" i="319"/>
  <c r="C7" i="319"/>
  <c r="H3" i="319"/>
  <c r="M90" i="318"/>
  <c r="G20" i="318" s="1"/>
  <c r="M89" i="318"/>
  <c r="G16" i="318" s="1"/>
  <c r="S25" i="318"/>
  <c r="O24" i="318"/>
  <c r="M24" i="318"/>
  <c r="K24" i="318"/>
  <c r="I24" i="318"/>
  <c r="Q23" i="318"/>
  <c r="Q22" i="318"/>
  <c r="Q21" i="318"/>
  <c r="O19" i="318"/>
  <c r="O25" i="318" s="1"/>
  <c r="O18" i="318"/>
  <c r="M18" i="318"/>
  <c r="M19" i="318" s="1"/>
  <c r="M25" i="318" s="1"/>
  <c r="K18" i="318"/>
  <c r="K19" i="318" s="1"/>
  <c r="K25" i="318" s="1"/>
  <c r="I18" i="318"/>
  <c r="I19" i="318" s="1"/>
  <c r="I25" i="318" s="1"/>
  <c r="Q17" i="318"/>
  <c r="Q15" i="318"/>
  <c r="Q14" i="318"/>
  <c r="W9" i="318"/>
  <c r="U9" i="318"/>
  <c r="E6" i="318"/>
  <c r="T3" i="318"/>
  <c r="Q59" i="317"/>
  <c r="Q58" i="317"/>
  <c r="K58" i="317"/>
  <c r="S57" i="317"/>
  <c r="S58" i="317" s="1"/>
  <c r="R57" i="317"/>
  <c r="R58" i="317" s="1"/>
  <c r="Q57" i="317"/>
  <c r="P57" i="317"/>
  <c r="P59" i="317" s="1"/>
  <c r="O57" i="317"/>
  <c r="O59" i="317" s="1"/>
  <c r="N57" i="317"/>
  <c r="N59" i="317" s="1"/>
  <c r="M57" i="317"/>
  <c r="M58" i="317" s="1"/>
  <c r="L57" i="317"/>
  <c r="L59" i="317" s="1"/>
  <c r="K57" i="317"/>
  <c r="K59" i="317" s="1"/>
  <c r="J57" i="317"/>
  <c r="J59" i="317" s="1"/>
  <c r="I57" i="317"/>
  <c r="I59" i="317" s="1"/>
  <c r="H57" i="317"/>
  <c r="H59" i="317" s="1"/>
  <c r="G57" i="317"/>
  <c r="G58" i="317" s="1"/>
  <c r="F57" i="317"/>
  <c r="F58" i="317" s="1"/>
  <c r="E57" i="317"/>
  <c r="E59" i="317" s="1"/>
  <c r="V56" i="317"/>
  <c r="U56" i="317"/>
  <c r="T56" i="317" s="1"/>
  <c r="V55" i="317"/>
  <c r="U55" i="317"/>
  <c r="T55" i="317" s="1"/>
  <c r="V54" i="317"/>
  <c r="U54" i="317"/>
  <c r="T54" i="317" s="1"/>
  <c r="V53" i="317"/>
  <c r="U53" i="317"/>
  <c r="T53" i="317" s="1"/>
  <c r="V52" i="317"/>
  <c r="U52" i="317"/>
  <c r="T52" i="317" s="1"/>
  <c r="V51" i="317"/>
  <c r="U51" i="317"/>
  <c r="T51" i="317" s="1"/>
  <c r="V50" i="317"/>
  <c r="U50" i="317"/>
  <c r="T50" i="317" s="1"/>
  <c r="V49" i="317"/>
  <c r="U49" i="317"/>
  <c r="T49" i="317" s="1"/>
  <c r="V48" i="317"/>
  <c r="U48" i="317"/>
  <c r="T48" i="317" s="1"/>
  <c r="V47" i="317"/>
  <c r="U47" i="317"/>
  <c r="T47" i="317" s="1"/>
  <c r="V46" i="317"/>
  <c r="U46" i="317"/>
  <c r="T46" i="317" s="1"/>
  <c r="V45" i="317"/>
  <c r="U45" i="317"/>
  <c r="T45" i="317" s="1"/>
  <c r="V44" i="317"/>
  <c r="U44" i="317"/>
  <c r="T44" i="317" s="1"/>
  <c r="V43" i="317"/>
  <c r="U43" i="317"/>
  <c r="T43" i="317" s="1"/>
  <c r="V42" i="317"/>
  <c r="U42" i="317"/>
  <c r="T42" i="317" s="1"/>
  <c r="V41" i="317"/>
  <c r="U41" i="317"/>
  <c r="T41" i="317" s="1"/>
  <c r="V40" i="317"/>
  <c r="U40" i="317"/>
  <c r="T40" i="317" s="1"/>
  <c r="V39" i="317"/>
  <c r="U39" i="317"/>
  <c r="T39" i="317" s="1"/>
  <c r="V38" i="317"/>
  <c r="U38" i="317"/>
  <c r="T38" i="317" s="1"/>
  <c r="V37" i="317"/>
  <c r="U37" i="317"/>
  <c r="T37" i="317" s="1"/>
  <c r="V36" i="317"/>
  <c r="U36" i="317"/>
  <c r="T36" i="317" s="1"/>
  <c r="V35" i="317"/>
  <c r="U35" i="317"/>
  <c r="T35" i="317" s="1"/>
  <c r="V34" i="317"/>
  <c r="U34" i="317"/>
  <c r="T34" i="317" s="1"/>
  <c r="V33" i="317"/>
  <c r="U33" i="317"/>
  <c r="T33" i="317" s="1"/>
  <c r="V32" i="317"/>
  <c r="U32" i="317"/>
  <c r="T32" i="317" s="1"/>
  <c r="V31" i="317"/>
  <c r="U31" i="317"/>
  <c r="T31" i="317" s="1"/>
  <c r="V30" i="317"/>
  <c r="U30" i="317"/>
  <c r="T30" i="317" s="1"/>
  <c r="V29" i="317"/>
  <c r="U29" i="317"/>
  <c r="T29" i="317" s="1"/>
  <c r="V28" i="317"/>
  <c r="U28" i="317"/>
  <c r="T28" i="317" s="1"/>
  <c r="V27" i="317"/>
  <c r="U27" i="317"/>
  <c r="T27" i="317" s="1"/>
  <c r="V26" i="317"/>
  <c r="U26" i="317"/>
  <c r="T26" i="317" s="1"/>
  <c r="V25" i="317"/>
  <c r="U25" i="317"/>
  <c r="T25" i="317" s="1"/>
  <c r="V24" i="317"/>
  <c r="U24" i="317"/>
  <c r="T24" i="317" s="1"/>
  <c r="V23" i="317"/>
  <c r="U23" i="317"/>
  <c r="T23" i="317" s="1"/>
  <c r="V22" i="317"/>
  <c r="U22" i="317"/>
  <c r="T22" i="317" s="1"/>
  <c r="V21" i="317"/>
  <c r="U21" i="317"/>
  <c r="T21" i="317" s="1"/>
  <c r="V20" i="317"/>
  <c r="U20" i="317"/>
  <c r="T20" i="317" s="1"/>
  <c r="V19" i="317"/>
  <c r="U19" i="317"/>
  <c r="T19" i="317" s="1"/>
  <c r="V18" i="317"/>
  <c r="U18" i="317"/>
  <c r="T18" i="317" s="1"/>
  <c r="V17" i="317"/>
  <c r="U17" i="317"/>
  <c r="T17" i="317" s="1"/>
  <c r="V16" i="317"/>
  <c r="U16" i="317"/>
  <c r="T16" i="317" s="1"/>
  <c r="V15" i="317"/>
  <c r="U15" i="317"/>
  <c r="T15" i="317" s="1"/>
  <c r="V14" i="317"/>
  <c r="U14" i="317"/>
  <c r="T14" i="317" s="1"/>
  <c r="E192" i="316"/>
  <c r="L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S79" i="316"/>
  <c r="Q79" i="316"/>
  <c r="S78" i="316"/>
  <c r="Q78" i="316"/>
  <c r="S77" i="316"/>
  <c r="Q77" i="316"/>
  <c r="S76" i="316"/>
  <c r="Q76" i="316"/>
  <c r="H68" i="316"/>
  <c r="H66" i="316"/>
  <c r="C7" i="316"/>
  <c r="O3" i="316"/>
  <c r="Q85" i="304"/>
  <c r="C133" i="277"/>
  <c r="C132" i="277"/>
  <c r="F128" i="277"/>
  <c r="D128" i="277"/>
  <c r="H126" i="277"/>
  <c r="H125" i="277"/>
  <c r="C126" i="277"/>
  <c r="C125" i="277"/>
  <c r="C116" i="277"/>
  <c r="C28" i="277"/>
  <c r="C57" i="277"/>
  <c r="C115" i="277"/>
  <c r="C114" i="277"/>
  <c r="C113" i="277"/>
  <c r="C112" i="277"/>
  <c r="C111" i="277"/>
  <c r="C110" i="277"/>
  <c r="C109" i="277"/>
  <c r="C108" i="277"/>
  <c r="C107" i="277"/>
  <c r="C106" i="277"/>
  <c r="C104" i="277"/>
  <c r="C103" i="277"/>
  <c r="F99" i="277"/>
  <c r="D99" i="277"/>
  <c r="H97" i="277"/>
  <c r="H96" i="277"/>
  <c r="C97" i="277"/>
  <c r="C96" i="277"/>
  <c r="C87" i="277"/>
  <c r="C86" i="277"/>
  <c r="C85" i="277"/>
  <c r="C84" i="277"/>
  <c r="C83" i="277"/>
  <c r="C82" i="277"/>
  <c r="C81" i="277"/>
  <c r="C80" i="277"/>
  <c r="C79" i="277"/>
  <c r="C78" i="277"/>
  <c r="C77" i="277"/>
  <c r="C75" i="277"/>
  <c r="C74" i="277"/>
  <c r="F70" i="277"/>
  <c r="D12" i="277"/>
  <c r="D41" i="277"/>
  <c r="D70" i="277"/>
  <c r="H68" i="277"/>
  <c r="H67" i="277"/>
  <c r="C68" i="277"/>
  <c r="C67" i="277"/>
  <c r="C38" i="277"/>
  <c r="C58" i="277"/>
  <c r="C56" i="277"/>
  <c r="C55" i="277"/>
  <c r="C54" i="277"/>
  <c r="C53" i="277"/>
  <c r="C52" i="277"/>
  <c r="C51" i="277"/>
  <c r="C50" i="277"/>
  <c r="C49" i="277"/>
  <c r="C48" i="277"/>
  <c r="C46" i="277"/>
  <c r="E59" i="321" l="1"/>
  <c r="E58" i="317"/>
  <c r="E59" i="330"/>
  <c r="F59" i="317"/>
  <c r="P58" i="325"/>
  <c r="J59" i="325"/>
  <c r="J59" i="330"/>
  <c r="R59" i="330"/>
  <c r="I58" i="317"/>
  <c r="P58" i="317"/>
  <c r="M59" i="317"/>
  <c r="R59" i="317"/>
  <c r="J58" i="321"/>
  <c r="N58" i="321"/>
  <c r="G59" i="321"/>
  <c r="S59" i="321"/>
  <c r="F59" i="325"/>
  <c r="R59" i="325"/>
  <c r="F59" i="330"/>
  <c r="Q59" i="330"/>
  <c r="S59" i="330"/>
  <c r="T57" i="330"/>
  <c r="N166" i="329" s="1"/>
  <c r="T57" i="325"/>
  <c r="N166" i="324" s="1"/>
  <c r="T57" i="321"/>
  <c r="N166" i="320" s="1"/>
  <c r="T57" i="317"/>
  <c r="N166" i="316" s="1"/>
  <c r="T57" i="334"/>
  <c r="N166" i="333" s="1"/>
  <c r="G25" i="335"/>
  <c r="H58" i="334"/>
  <c r="E59" i="334"/>
  <c r="S40" i="335"/>
  <c r="V40" i="335" s="1"/>
  <c r="I58" i="334"/>
  <c r="F59" i="334"/>
  <c r="R59" i="334"/>
  <c r="J58" i="334"/>
  <c r="S49" i="333" s="1"/>
  <c r="G59" i="334"/>
  <c r="S59" i="334"/>
  <c r="K58" i="334"/>
  <c r="Q20" i="335"/>
  <c r="Q24" i="335" s="1"/>
  <c r="Q25" i="335" s="1"/>
  <c r="L58" i="334"/>
  <c r="M58" i="334"/>
  <c r="O58" i="334"/>
  <c r="P58" i="334"/>
  <c r="V37" i="335"/>
  <c r="S38" i="331"/>
  <c r="G18" i="331"/>
  <c r="G19" i="331" s="1"/>
  <c r="G25" i="331" s="1"/>
  <c r="Q16" i="331"/>
  <c r="S51" i="329"/>
  <c r="Q18" i="331"/>
  <c r="H58" i="330"/>
  <c r="K58" i="330"/>
  <c r="Q20" i="331"/>
  <c r="Q24" i="331" s="1"/>
  <c r="L58" i="330"/>
  <c r="M58" i="330"/>
  <c r="N58" i="330"/>
  <c r="O58" i="330"/>
  <c r="P58" i="330"/>
  <c r="S38" i="326"/>
  <c r="G18" i="326"/>
  <c r="G19" i="326" s="1"/>
  <c r="G25" i="326" s="1"/>
  <c r="Q16" i="326"/>
  <c r="Q18" i="326" s="1"/>
  <c r="H58" i="325"/>
  <c r="E59" i="325"/>
  <c r="Q59" i="325"/>
  <c r="G59" i="325"/>
  <c r="S59" i="325"/>
  <c r="K58" i="325"/>
  <c r="Q20" i="326"/>
  <c r="Q24" i="326" s="1"/>
  <c r="L58" i="325"/>
  <c r="M58" i="325"/>
  <c r="N58" i="325"/>
  <c r="O58" i="325"/>
  <c r="H215" i="277"/>
  <c r="V39" i="322"/>
  <c r="V37" i="322"/>
  <c r="Q19" i="322"/>
  <c r="S40" i="322"/>
  <c r="V40" i="322" s="1"/>
  <c r="G25" i="322"/>
  <c r="H58" i="321"/>
  <c r="F59" i="321"/>
  <c r="R59" i="321"/>
  <c r="Q20" i="322"/>
  <c r="Q24" i="322" s="1"/>
  <c r="L58" i="321"/>
  <c r="M58" i="321"/>
  <c r="O58" i="321"/>
  <c r="P58" i="321"/>
  <c r="H157" i="277"/>
  <c r="S38" i="318"/>
  <c r="G18" i="318"/>
  <c r="G19" i="318" s="1"/>
  <c r="Q16" i="318"/>
  <c r="G24" i="318"/>
  <c r="Q20" i="318"/>
  <c r="Q24" i="318" s="1"/>
  <c r="Q18" i="318"/>
  <c r="H58" i="317"/>
  <c r="J58" i="317"/>
  <c r="G59" i="317"/>
  <c r="S59" i="317"/>
  <c r="L58" i="317"/>
  <c r="N58" i="317"/>
  <c r="O58" i="317"/>
  <c r="C45" i="277"/>
  <c r="Q18" i="290"/>
  <c r="Q19" i="290"/>
  <c r="F41" i="277"/>
  <c r="H39" i="277"/>
  <c r="H38" i="277"/>
  <c r="C39" i="277"/>
  <c r="H38" i="315"/>
  <c r="C38" i="315"/>
  <c r="H8" i="315"/>
  <c r="C8" i="315"/>
  <c r="U7" i="314"/>
  <c r="E7" i="314"/>
  <c r="P8" i="312"/>
  <c r="C8" i="312"/>
  <c r="C425" i="315"/>
  <c r="C391" i="315"/>
  <c r="C357" i="315"/>
  <c r="C322" i="315"/>
  <c r="C288" i="315"/>
  <c r="C254" i="315"/>
  <c r="C219" i="315"/>
  <c r="C185" i="315"/>
  <c r="C151" i="315"/>
  <c r="C116" i="315"/>
  <c r="C78" i="315"/>
  <c r="C44" i="315"/>
  <c r="C37" i="315"/>
  <c r="H32" i="315"/>
  <c r="C7" i="315"/>
  <c r="H3" i="315"/>
  <c r="M90" i="314"/>
  <c r="M89" i="314"/>
  <c r="G16" i="314" s="1"/>
  <c r="S25" i="314"/>
  <c r="O24" i="314"/>
  <c r="M24" i="314"/>
  <c r="K24" i="314"/>
  <c r="I24" i="314"/>
  <c r="Q23" i="314"/>
  <c r="Q22" i="314"/>
  <c r="Q21" i="314"/>
  <c r="G20" i="314"/>
  <c r="G24" i="314" s="1"/>
  <c r="O19" i="314"/>
  <c r="O25" i="314" s="1"/>
  <c r="K19" i="314"/>
  <c r="K25" i="314" s="1"/>
  <c r="O18" i="314"/>
  <c r="M18" i="314"/>
  <c r="M19" i="314" s="1"/>
  <c r="M25" i="314" s="1"/>
  <c r="K18" i="314"/>
  <c r="I18" i="314"/>
  <c r="I19" i="314" s="1"/>
  <c r="I25" i="314" s="1"/>
  <c r="Q17" i="314"/>
  <c r="Q15" i="314"/>
  <c r="Q14" i="314"/>
  <c r="W9" i="314"/>
  <c r="U9" i="314"/>
  <c r="E6" i="314"/>
  <c r="T3" i="314"/>
  <c r="R59" i="313"/>
  <c r="R58" i="313"/>
  <c r="S57" i="313"/>
  <c r="S58" i="313" s="1"/>
  <c r="R57" i="313"/>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9" i="313" s="1"/>
  <c r="E57" i="313"/>
  <c r="E58" i="313" s="1"/>
  <c r="V56" i="313"/>
  <c r="U56" i="313"/>
  <c r="T56" i="313" s="1"/>
  <c r="V55" i="313"/>
  <c r="U55" i="313"/>
  <c r="T55" i="313" s="1"/>
  <c r="V54" i="313"/>
  <c r="U54" i="313"/>
  <c r="T54" i="313" s="1"/>
  <c r="V53" i="313"/>
  <c r="U53" i="313"/>
  <c r="T53" i="313" s="1"/>
  <c r="V52" i="313"/>
  <c r="U52" i="313"/>
  <c r="T52" i="313" s="1"/>
  <c r="V51" i="313"/>
  <c r="U51" i="313"/>
  <c r="T51" i="313" s="1"/>
  <c r="V50" i="313"/>
  <c r="U50" i="313"/>
  <c r="T50" i="313" s="1"/>
  <c r="V49" i="313"/>
  <c r="U49" i="313"/>
  <c r="T49" i="313" s="1"/>
  <c r="V48" i="313"/>
  <c r="U48" i="313"/>
  <c r="T48" i="313" s="1"/>
  <c r="V47" i="313"/>
  <c r="U47" i="313"/>
  <c r="T47" i="313" s="1"/>
  <c r="V46" i="313"/>
  <c r="U46" i="313"/>
  <c r="T46" i="313" s="1"/>
  <c r="V45" i="313"/>
  <c r="U45" i="313"/>
  <c r="T45" i="313" s="1"/>
  <c r="V44" i="313"/>
  <c r="U44" i="313"/>
  <c r="T44" i="313" s="1"/>
  <c r="V43" i="313"/>
  <c r="U43" i="313"/>
  <c r="T43" i="313" s="1"/>
  <c r="V42" i="313"/>
  <c r="U42" i="313"/>
  <c r="T42" i="313" s="1"/>
  <c r="V41" i="313"/>
  <c r="U41" i="313"/>
  <c r="T41" i="313" s="1"/>
  <c r="V40" i="313"/>
  <c r="U40" i="313"/>
  <c r="T40" i="313" s="1"/>
  <c r="V39" i="313"/>
  <c r="U39" i="313"/>
  <c r="T39" i="313" s="1"/>
  <c r="V38" i="313"/>
  <c r="U38" i="313"/>
  <c r="T38" i="313" s="1"/>
  <c r="V37" i="313"/>
  <c r="U37" i="313"/>
  <c r="T37" i="313" s="1"/>
  <c r="V36" i="313"/>
  <c r="U36" i="313"/>
  <c r="T36" i="313" s="1"/>
  <c r="V35" i="313"/>
  <c r="U35" i="313"/>
  <c r="T35" i="313" s="1"/>
  <c r="V34" i="313"/>
  <c r="U34" i="313"/>
  <c r="T34" i="313" s="1"/>
  <c r="V33" i="313"/>
  <c r="U33" i="313"/>
  <c r="T33" i="313" s="1"/>
  <c r="V32" i="313"/>
  <c r="U32" i="313"/>
  <c r="T32" i="313" s="1"/>
  <c r="V31" i="313"/>
  <c r="U31" i="313"/>
  <c r="T31" i="313" s="1"/>
  <c r="V30" i="313"/>
  <c r="U30" i="313"/>
  <c r="T30" i="313" s="1"/>
  <c r="V29" i="313"/>
  <c r="U29" i="313"/>
  <c r="T29" i="313" s="1"/>
  <c r="V28" i="313"/>
  <c r="U28" i="313"/>
  <c r="T28" i="313" s="1"/>
  <c r="V27" i="313"/>
  <c r="U27" i="313"/>
  <c r="T27" i="313" s="1"/>
  <c r="V26" i="313"/>
  <c r="U26" i="313"/>
  <c r="T26" i="313" s="1"/>
  <c r="V25" i="313"/>
  <c r="U25" i="313"/>
  <c r="T25" i="313" s="1"/>
  <c r="V24" i="313"/>
  <c r="U24" i="313"/>
  <c r="T24" i="313" s="1"/>
  <c r="V23" i="313"/>
  <c r="U23" i="313"/>
  <c r="T23" i="313" s="1"/>
  <c r="V22" i="313"/>
  <c r="U22" i="313"/>
  <c r="T22" i="313" s="1"/>
  <c r="V21" i="313"/>
  <c r="U21" i="313"/>
  <c r="T21" i="313" s="1"/>
  <c r="V20" i="313"/>
  <c r="U20" i="313"/>
  <c r="T20" i="313" s="1"/>
  <c r="V19" i="313"/>
  <c r="U19" i="313"/>
  <c r="T19" i="313" s="1"/>
  <c r="V18" i="313"/>
  <c r="U18" i="313"/>
  <c r="T18" i="313" s="1"/>
  <c r="V17" i="313"/>
  <c r="U17" i="313"/>
  <c r="T17" i="313" s="1"/>
  <c r="V16" i="313"/>
  <c r="U16" i="313"/>
  <c r="T16" i="313" s="1"/>
  <c r="V15" i="313"/>
  <c r="U15" i="313"/>
  <c r="T15" i="313" s="1"/>
  <c r="V14" i="313"/>
  <c r="U14" i="313"/>
  <c r="T14" i="313" s="1"/>
  <c r="E192" i="312"/>
  <c r="L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S78" i="312"/>
  <c r="Q78" i="312"/>
  <c r="S77" i="312"/>
  <c r="Q77" i="312"/>
  <c r="S76" i="312"/>
  <c r="Q76" i="312"/>
  <c r="H68" i="312"/>
  <c r="H66" i="312"/>
  <c r="C7" i="312"/>
  <c r="O3" i="312"/>
  <c r="H38" i="311"/>
  <c r="C38" i="311"/>
  <c r="H8" i="311"/>
  <c r="C8" i="311"/>
  <c r="U7" i="310"/>
  <c r="E7" i="310"/>
  <c r="Q131" i="298"/>
  <c r="P8" i="308"/>
  <c r="C8" i="308"/>
  <c r="C425" i="311"/>
  <c r="C391" i="311"/>
  <c r="C357" i="311"/>
  <c r="C322" i="311"/>
  <c r="C288" i="311"/>
  <c r="C254" i="311"/>
  <c r="C219" i="311"/>
  <c r="C185" i="311"/>
  <c r="C151" i="311"/>
  <c r="C116" i="311"/>
  <c r="C78" i="311"/>
  <c r="C44" i="311"/>
  <c r="C37" i="311"/>
  <c r="H32" i="311"/>
  <c r="C7" i="311"/>
  <c r="H3" i="311"/>
  <c r="M90" i="310"/>
  <c r="G20" i="310" s="1"/>
  <c r="M8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W9" i="310"/>
  <c r="U9" i="310"/>
  <c r="E6" i="310"/>
  <c r="T3" i="310"/>
  <c r="K59"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U56" i="309"/>
  <c r="T56" i="309" s="1"/>
  <c r="V55" i="309"/>
  <c r="U55" i="309"/>
  <c r="T55" i="309" s="1"/>
  <c r="V54" i="309"/>
  <c r="U54" i="309"/>
  <c r="T54" i="309" s="1"/>
  <c r="V53" i="309"/>
  <c r="U53" i="309"/>
  <c r="T53" i="309" s="1"/>
  <c r="V52" i="309"/>
  <c r="U52" i="309"/>
  <c r="T52" i="309" s="1"/>
  <c r="V51" i="309"/>
  <c r="U51" i="309"/>
  <c r="T51" i="309" s="1"/>
  <c r="V50" i="309"/>
  <c r="U50" i="309"/>
  <c r="T50" i="309" s="1"/>
  <c r="V49" i="309"/>
  <c r="U49" i="309"/>
  <c r="T49" i="309" s="1"/>
  <c r="V48" i="309"/>
  <c r="U48" i="309"/>
  <c r="T48" i="309" s="1"/>
  <c r="V47" i="309"/>
  <c r="U47" i="309"/>
  <c r="T47" i="309" s="1"/>
  <c r="V46" i="309"/>
  <c r="U46" i="309"/>
  <c r="T46" i="309" s="1"/>
  <c r="V45" i="309"/>
  <c r="U45" i="309"/>
  <c r="T45" i="309" s="1"/>
  <c r="V44" i="309"/>
  <c r="U44" i="309"/>
  <c r="T44" i="309" s="1"/>
  <c r="V43" i="309"/>
  <c r="U43" i="309"/>
  <c r="T43" i="309" s="1"/>
  <c r="V42" i="309"/>
  <c r="U42" i="309"/>
  <c r="T42" i="309" s="1"/>
  <c r="V41" i="309"/>
  <c r="U41" i="309"/>
  <c r="T41" i="309" s="1"/>
  <c r="V40" i="309"/>
  <c r="U40" i="309"/>
  <c r="T40" i="309" s="1"/>
  <c r="V39" i="309"/>
  <c r="U39" i="309"/>
  <c r="T39" i="309" s="1"/>
  <c r="V38" i="309"/>
  <c r="U38" i="309"/>
  <c r="T38" i="309" s="1"/>
  <c r="V37" i="309"/>
  <c r="U37" i="309"/>
  <c r="T37" i="309" s="1"/>
  <c r="V36" i="309"/>
  <c r="U36" i="309"/>
  <c r="T36" i="309" s="1"/>
  <c r="V35" i="309"/>
  <c r="U35" i="309"/>
  <c r="T35" i="309" s="1"/>
  <c r="V34" i="309"/>
  <c r="U34" i="309"/>
  <c r="T34" i="309" s="1"/>
  <c r="V33" i="309"/>
  <c r="U33" i="309"/>
  <c r="T33" i="309" s="1"/>
  <c r="V32" i="309"/>
  <c r="U32" i="309"/>
  <c r="T32" i="309" s="1"/>
  <c r="V31" i="309"/>
  <c r="U31" i="309"/>
  <c r="T31" i="309" s="1"/>
  <c r="V30" i="309"/>
  <c r="U30" i="309"/>
  <c r="T30" i="309" s="1"/>
  <c r="V29" i="309"/>
  <c r="U29" i="309"/>
  <c r="T29" i="309" s="1"/>
  <c r="V28" i="309"/>
  <c r="U28" i="309"/>
  <c r="T28" i="309" s="1"/>
  <c r="V27" i="309"/>
  <c r="U27" i="309"/>
  <c r="T27" i="309" s="1"/>
  <c r="V26" i="309"/>
  <c r="U26" i="309"/>
  <c r="T26" i="309" s="1"/>
  <c r="V25" i="309"/>
  <c r="U25" i="309"/>
  <c r="T25" i="309" s="1"/>
  <c r="V24" i="309"/>
  <c r="U24" i="309"/>
  <c r="T24" i="309" s="1"/>
  <c r="V23" i="309"/>
  <c r="U23" i="309"/>
  <c r="T23" i="309" s="1"/>
  <c r="V22" i="309"/>
  <c r="U22" i="309"/>
  <c r="T22" i="309" s="1"/>
  <c r="V21" i="309"/>
  <c r="U21" i="309"/>
  <c r="T21" i="309" s="1"/>
  <c r="V20" i="309"/>
  <c r="U20" i="309"/>
  <c r="T20" i="309" s="1"/>
  <c r="V19" i="309"/>
  <c r="U19" i="309"/>
  <c r="T19" i="309" s="1"/>
  <c r="V18" i="309"/>
  <c r="U18" i="309"/>
  <c r="T18" i="309" s="1"/>
  <c r="V17" i="309"/>
  <c r="U17" i="309"/>
  <c r="T17" i="309" s="1"/>
  <c r="V16" i="309"/>
  <c r="U16" i="309"/>
  <c r="T16" i="309" s="1"/>
  <c r="V15" i="309"/>
  <c r="U15" i="309"/>
  <c r="T15" i="309" s="1"/>
  <c r="V14" i="309"/>
  <c r="U14" i="309"/>
  <c r="T14" i="309" s="1"/>
  <c r="E192" i="308"/>
  <c r="L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S78" i="308"/>
  <c r="Q78" i="308"/>
  <c r="S77" i="308"/>
  <c r="Q77" i="308"/>
  <c r="S76" i="308"/>
  <c r="Q76" i="308"/>
  <c r="H68" i="308"/>
  <c r="H66" i="308"/>
  <c r="C7" i="308"/>
  <c r="O3" i="308"/>
  <c r="H38" i="307"/>
  <c r="C38" i="307"/>
  <c r="H8" i="307"/>
  <c r="C8" i="307"/>
  <c r="E7" i="306"/>
  <c r="U7" i="306"/>
  <c r="P8" i="304"/>
  <c r="C8" i="304"/>
  <c r="C425" i="307"/>
  <c r="C391" i="307"/>
  <c r="C357" i="307"/>
  <c r="C322" i="307"/>
  <c r="C288" i="307"/>
  <c r="C254" i="307"/>
  <c r="C219" i="307"/>
  <c r="C185" i="307"/>
  <c r="C151" i="307"/>
  <c r="C116" i="307"/>
  <c r="C78" i="307"/>
  <c r="C44" i="307"/>
  <c r="C37" i="307"/>
  <c r="H32" i="307"/>
  <c r="C7" i="307"/>
  <c r="H3" i="307"/>
  <c r="M90" i="306"/>
  <c r="M89" i="306"/>
  <c r="G16" i="306" s="1"/>
  <c r="S25" i="306"/>
  <c r="O24" i="306"/>
  <c r="M24" i="306"/>
  <c r="K24" i="306"/>
  <c r="I24" i="306"/>
  <c r="Q23" i="306"/>
  <c r="Q22" i="306"/>
  <c r="Q21" i="306"/>
  <c r="G20" i="306"/>
  <c r="G24" i="306" s="1"/>
  <c r="O19" i="306"/>
  <c r="O25" i="306" s="1"/>
  <c r="O18" i="306"/>
  <c r="M18" i="306"/>
  <c r="M19" i="306" s="1"/>
  <c r="M25" i="306" s="1"/>
  <c r="K18" i="306"/>
  <c r="K19" i="306" s="1"/>
  <c r="K25" i="306" s="1"/>
  <c r="I18" i="306"/>
  <c r="I19" i="306" s="1"/>
  <c r="I25" i="306" s="1"/>
  <c r="Q17" i="306"/>
  <c r="Q15" i="306"/>
  <c r="Q14" i="306"/>
  <c r="W9" i="306"/>
  <c r="U9" i="306"/>
  <c r="E6" i="306"/>
  <c r="T3" i="306"/>
  <c r="J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U56" i="305"/>
  <c r="T56" i="305" s="1"/>
  <c r="V55" i="305"/>
  <c r="U55" i="305"/>
  <c r="T55" i="305" s="1"/>
  <c r="V54" i="305"/>
  <c r="U54" i="305"/>
  <c r="T54" i="305" s="1"/>
  <c r="V53" i="305"/>
  <c r="U53" i="305"/>
  <c r="T53" i="305" s="1"/>
  <c r="V52" i="305"/>
  <c r="U52" i="305"/>
  <c r="T52" i="305" s="1"/>
  <c r="V51" i="305"/>
  <c r="U51" i="305"/>
  <c r="T51" i="305" s="1"/>
  <c r="V50" i="305"/>
  <c r="U50" i="305"/>
  <c r="T50" i="305" s="1"/>
  <c r="V49" i="305"/>
  <c r="U49" i="305"/>
  <c r="T49" i="305" s="1"/>
  <c r="V48" i="305"/>
  <c r="U48" i="305"/>
  <c r="T48" i="305" s="1"/>
  <c r="V47" i="305"/>
  <c r="U47" i="305"/>
  <c r="T47" i="305" s="1"/>
  <c r="V46" i="305"/>
  <c r="U46" i="305"/>
  <c r="T46" i="305" s="1"/>
  <c r="V45" i="305"/>
  <c r="U45" i="305"/>
  <c r="T45" i="305" s="1"/>
  <c r="V44" i="305"/>
  <c r="U44" i="305"/>
  <c r="T44" i="305" s="1"/>
  <c r="V43" i="305"/>
  <c r="U43" i="305"/>
  <c r="T43" i="305" s="1"/>
  <c r="V42" i="305"/>
  <c r="U42" i="305"/>
  <c r="T42" i="305" s="1"/>
  <c r="V41" i="305"/>
  <c r="U41" i="305"/>
  <c r="T41" i="305" s="1"/>
  <c r="V40" i="305"/>
  <c r="U40" i="305"/>
  <c r="T40" i="305" s="1"/>
  <c r="V39" i="305"/>
  <c r="U39" i="305"/>
  <c r="T39" i="305" s="1"/>
  <c r="V38" i="305"/>
  <c r="U38" i="305"/>
  <c r="T38" i="305" s="1"/>
  <c r="V37" i="305"/>
  <c r="U37" i="305"/>
  <c r="T37" i="305" s="1"/>
  <c r="V36" i="305"/>
  <c r="U36" i="305"/>
  <c r="T36" i="305" s="1"/>
  <c r="V35" i="305"/>
  <c r="U35" i="305"/>
  <c r="T35" i="305" s="1"/>
  <c r="V34" i="305"/>
  <c r="U34" i="305"/>
  <c r="T34" i="305" s="1"/>
  <c r="V33" i="305"/>
  <c r="U33" i="305"/>
  <c r="T33" i="305" s="1"/>
  <c r="V32" i="305"/>
  <c r="U32" i="305"/>
  <c r="T32" i="305" s="1"/>
  <c r="V31" i="305"/>
  <c r="U31" i="305"/>
  <c r="T31" i="305" s="1"/>
  <c r="V30" i="305"/>
  <c r="U30" i="305"/>
  <c r="T30" i="305" s="1"/>
  <c r="V29" i="305"/>
  <c r="U29" i="305"/>
  <c r="T29" i="305" s="1"/>
  <c r="V28" i="305"/>
  <c r="U28" i="305"/>
  <c r="T28" i="305" s="1"/>
  <c r="V27" i="305"/>
  <c r="U27" i="305"/>
  <c r="T27" i="305" s="1"/>
  <c r="V26" i="305"/>
  <c r="U26" i="305"/>
  <c r="T26" i="305" s="1"/>
  <c r="V25" i="305"/>
  <c r="U25" i="305"/>
  <c r="T25" i="305" s="1"/>
  <c r="V24" i="305"/>
  <c r="U24" i="305"/>
  <c r="T24" i="305" s="1"/>
  <c r="V23" i="305"/>
  <c r="U23" i="305"/>
  <c r="T23" i="305" s="1"/>
  <c r="V22" i="305"/>
  <c r="U22" i="305"/>
  <c r="T22" i="305" s="1"/>
  <c r="V21" i="305"/>
  <c r="U21" i="305"/>
  <c r="T21" i="305" s="1"/>
  <c r="V20" i="305"/>
  <c r="U20" i="305"/>
  <c r="T20" i="305" s="1"/>
  <c r="V19" i="305"/>
  <c r="U19" i="305"/>
  <c r="T19" i="305" s="1"/>
  <c r="V18" i="305"/>
  <c r="U18" i="305"/>
  <c r="T18" i="305" s="1"/>
  <c r="V17" i="305"/>
  <c r="U17" i="305"/>
  <c r="T17" i="305" s="1"/>
  <c r="V16" i="305"/>
  <c r="U16" i="305"/>
  <c r="T16" i="305" s="1"/>
  <c r="V15" i="305"/>
  <c r="U15" i="305"/>
  <c r="T15" i="305" s="1"/>
  <c r="V14" i="305"/>
  <c r="U14" i="305"/>
  <c r="T14" i="305" s="1"/>
  <c r="E192" i="304"/>
  <c r="L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S84" i="304"/>
  <c r="Q84" i="304"/>
  <c r="S83" i="304"/>
  <c r="Q83" i="304"/>
  <c r="S82" i="304"/>
  <c r="Q82" i="304"/>
  <c r="S81" i="304"/>
  <c r="Q81" i="304"/>
  <c r="S80" i="304"/>
  <c r="Q80" i="304"/>
  <c r="S79" i="304"/>
  <c r="Q79" i="304"/>
  <c r="S78" i="304"/>
  <c r="Q78" i="304"/>
  <c r="S77" i="304"/>
  <c r="Q77" i="304"/>
  <c r="S76" i="304"/>
  <c r="Q76" i="304"/>
  <c r="H68" i="304"/>
  <c r="H66" i="304"/>
  <c r="C7" i="304"/>
  <c r="O3" i="304"/>
  <c r="Q59" i="305" l="1"/>
  <c r="S59" i="305"/>
  <c r="H58" i="309"/>
  <c r="J58" i="309"/>
  <c r="O59" i="313"/>
  <c r="S49" i="320"/>
  <c r="S49" i="324"/>
  <c r="S51" i="324"/>
  <c r="I58" i="305"/>
  <c r="G59" i="305"/>
  <c r="R59" i="305"/>
  <c r="I58" i="309"/>
  <c r="S49" i="308" s="1"/>
  <c r="N58" i="309"/>
  <c r="Q59" i="309"/>
  <c r="I58" i="313"/>
  <c r="G59" i="313"/>
  <c r="Q59" i="313"/>
  <c r="S59" i="313"/>
  <c r="S49" i="316"/>
  <c r="S49" i="329"/>
  <c r="S51" i="333"/>
  <c r="V39" i="331"/>
  <c r="V37" i="331"/>
  <c r="Q19" i="331"/>
  <c r="Q25" i="331" s="1"/>
  <c r="S40" i="331"/>
  <c r="V40" i="331" s="1"/>
  <c r="V38" i="331"/>
  <c r="V39" i="326"/>
  <c r="V37" i="326"/>
  <c r="Q19" i="326"/>
  <c r="Q25" i="326" s="1"/>
  <c r="S40" i="326"/>
  <c r="V40" i="326" s="1"/>
  <c r="V38" i="326"/>
  <c r="S51" i="320"/>
  <c r="Q25" i="322"/>
  <c r="S51" i="316"/>
  <c r="V39" i="318"/>
  <c r="V37" i="318"/>
  <c r="Q19" i="318"/>
  <c r="Q25" i="318" s="1"/>
  <c r="S40" i="318"/>
  <c r="V40" i="318" s="1"/>
  <c r="G25" i="318"/>
  <c r="V38" i="318"/>
  <c r="F58" i="313"/>
  <c r="E59" i="313"/>
  <c r="S51" i="312" s="1"/>
  <c r="E59" i="309"/>
  <c r="S38" i="314"/>
  <c r="G18" i="314"/>
  <c r="G19" i="314" s="1"/>
  <c r="G25" i="314" s="1"/>
  <c r="Q16" i="314"/>
  <c r="Q18" i="314" s="1"/>
  <c r="T57" i="313"/>
  <c r="N166" i="312" s="1"/>
  <c r="H58" i="313"/>
  <c r="J58" i="313"/>
  <c r="K58" i="313"/>
  <c r="Q20" i="314"/>
  <c r="Q24" i="314" s="1"/>
  <c r="L58" i="313"/>
  <c r="M58" i="313"/>
  <c r="N58" i="313"/>
  <c r="P58" i="313"/>
  <c r="S38" i="310"/>
  <c r="G18" i="310"/>
  <c r="G19" i="310" s="1"/>
  <c r="Q16" i="310"/>
  <c r="Q18" i="310" s="1"/>
  <c r="G24" i="310"/>
  <c r="Q20" i="310"/>
  <c r="Q24" i="310" s="1"/>
  <c r="T57" i="309"/>
  <c r="N166" i="308" s="1"/>
  <c r="F59" i="309"/>
  <c r="R59" i="309"/>
  <c r="G59" i="309"/>
  <c r="S59" i="309"/>
  <c r="L58" i="309"/>
  <c r="M58" i="309"/>
  <c r="O58" i="309"/>
  <c r="P58" i="309"/>
  <c r="F59" i="305"/>
  <c r="E59" i="305"/>
  <c r="S51" i="304"/>
  <c r="T57" i="305"/>
  <c r="N166" i="304" s="1"/>
  <c r="S38" i="306"/>
  <c r="G18" i="306"/>
  <c r="G19" i="306" s="1"/>
  <c r="G25" i="306" s="1"/>
  <c r="Q16" i="306"/>
  <c r="Q18" i="306" s="1"/>
  <c r="H58" i="305"/>
  <c r="S49" i="304" s="1"/>
  <c r="K58" i="305"/>
  <c r="Q20" i="306"/>
  <c r="Q24" i="306" s="1"/>
  <c r="L58" i="305"/>
  <c r="M58" i="305"/>
  <c r="N58" i="305"/>
  <c r="O58" i="305"/>
  <c r="P58" i="305"/>
  <c r="P8" i="298"/>
  <c r="C7" i="291"/>
  <c r="C425" i="291"/>
  <c r="C391" i="291"/>
  <c r="C357" i="291"/>
  <c r="C322" i="291"/>
  <c r="C288" i="291"/>
  <c r="C254" i="291"/>
  <c r="C219" i="291"/>
  <c r="C185" i="291"/>
  <c r="C151" i="291"/>
  <c r="C116" i="291"/>
  <c r="H38" i="291"/>
  <c r="C78" i="291"/>
  <c r="C44" i="291"/>
  <c r="C37" i="291"/>
  <c r="H32" i="291"/>
  <c r="H8" i="291"/>
  <c r="H3" i="291"/>
  <c r="U7" i="290"/>
  <c r="E6" i="290"/>
  <c r="W9"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U56" i="299"/>
  <c r="T56" i="299" s="1"/>
  <c r="V55" i="299"/>
  <c r="U55" i="299"/>
  <c r="T55" i="299" s="1"/>
  <c r="V54" i="299"/>
  <c r="U54" i="299"/>
  <c r="T54" i="299" s="1"/>
  <c r="V53" i="299"/>
  <c r="U53" i="299"/>
  <c r="T53" i="299" s="1"/>
  <c r="V52" i="299"/>
  <c r="U52" i="299"/>
  <c r="T52" i="299" s="1"/>
  <c r="V51" i="299"/>
  <c r="U51" i="299"/>
  <c r="T51" i="299" s="1"/>
  <c r="V50" i="299"/>
  <c r="U50" i="299"/>
  <c r="T50" i="299" s="1"/>
  <c r="V49" i="299"/>
  <c r="U49" i="299"/>
  <c r="T49" i="299" s="1"/>
  <c r="V48" i="299"/>
  <c r="U48" i="299"/>
  <c r="T48" i="299" s="1"/>
  <c r="V47" i="299"/>
  <c r="U47" i="299"/>
  <c r="T47" i="299" s="1"/>
  <c r="V46" i="299"/>
  <c r="U46" i="299"/>
  <c r="T46" i="299" s="1"/>
  <c r="V45" i="299"/>
  <c r="U45" i="299"/>
  <c r="T45" i="299" s="1"/>
  <c r="V44" i="299"/>
  <c r="U44" i="299"/>
  <c r="T44" i="299" s="1"/>
  <c r="V43" i="299"/>
  <c r="U43" i="299"/>
  <c r="T43" i="299" s="1"/>
  <c r="V42" i="299"/>
  <c r="U42" i="299"/>
  <c r="T42" i="299" s="1"/>
  <c r="V41" i="299"/>
  <c r="U41" i="299"/>
  <c r="T41" i="299" s="1"/>
  <c r="V40" i="299"/>
  <c r="U40" i="299"/>
  <c r="T40" i="299" s="1"/>
  <c r="V39" i="299"/>
  <c r="U39" i="299"/>
  <c r="T39" i="299" s="1"/>
  <c r="V38" i="299"/>
  <c r="U38" i="299"/>
  <c r="T38" i="299" s="1"/>
  <c r="V37" i="299"/>
  <c r="U37" i="299"/>
  <c r="T37" i="299" s="1"/>
  <c r="V36" i="299"/>
  <c r="U36" i="299"/>
  <c r="T36" i="299" s="1"/>
  <c r="V35" i="299"/>
  <c r="U35" i="299"/>
  <c r="T35" i="299" s="1"/>
  <c r="V34" i="299"/>
  <c r="U34" i="299"/>
  <c r="T34" i="299" s="1"/>
  <c r="V33" i="299"/>
  <c r="U33" i="299"/>
  <c r="T33" i="299" s="1"/>
  <c r="V32" i="299"/>
  <c r="U32" i="299"/>
  <c r="T32" i="299" s="1"/>
  <c r="V31" i="299"/>
  <c r="U31" i="299"/>
  <c r="T31" i="299" s="1"/>
  <c r="V30" i="299"/>
  <c r="U30" i="299"/>
  <c r="T30" i="299" s="1"/>
  <c r="V29" i="299"/>
  <c r="U29" i="299"/>
  <c r="T29" i="299" s="1"/>
  <c r="V28" i="299"/>
  <c r="U28" i="299"/>
  <c r="T28" i="299" s="1"/>
  <c r="V27" i="299"/>
  <c r="U27" i="299"/>
  <c r="T27" i="299" s="1"/>
  <c r="V26" i="299"/>
  <c r="U26" i="299"/>
  <c r="T26" i="299" s="1"/>
  <c r="V25" i="299"/>
  <c r="U25" i="299"/>
  <c r="T25" i="299" s="1"/>
  <c r="V24" i="299"/>
  <c r="U24" i="299"/>
  <c r="T24" i="299" s="1"/>
  <c r="V23" i="299"/>
  <c r="U23" i="299"/>
  <c r="T23" i="299" s="1"/>
  <c r="V22" i="299"/>
  <c r="U22" i="299"/>
  <c r="T22" i="299" s="1"/>
  <c r="V21" i="299"/>
  <c r="U21" i="299"/>
  <c r="T21" i="299" s="1"/>
  <c r="V20" i="299"/>
  <c r="U20" i="299"/>
  <c r="T20" i="299" s="1"/>
  <c r="V19" i="299"/>
  <c r="U19" i="299"/>
  <c r="T19" i="299" s="1"/>
  <c r="V18" i="299"/>
  <c r="U18" i="299"/>
  <c r="T18" i="299" s="1"/>
  <c r="V17" i="299"/>
  <c r="U17" i="299"/>
  <c r="T17" i="299" s="1"/>
  <c r="V16" i="299"/>
  <c r="U16" i="299"/>
  <c r="T16" i="299" s="1"/>
  <c r="V15" i="299"/>
  <c r="U15" i="299"/>
  <c r="T15" i="299" s="1"/>
  <c r="V14" i="299"/>
  <c r="U14" i="299"/>
  <c r="T14" i="299" s="1"/>
  <c r="E192" i="298"/>
  <c r="L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S78" i="298"/>
  <c r="Q78" i="298"/>
  <c r="S77" i="298"/>
  <c r="Q77" i="298"/>
  <c r="S76" i="298"/>
  <c r="Q76" i="298"/>
  <c r="H68" i="298"/>
  <c r="H66" i="298"/>
  <c r="C7" i="298"/>
  <c r="O3" i="298"/>
  <c r="I59" i="299" l="1"/>
  <c r="L58" i="299"/>
  <c r="S49" i="312"/>
  <c r="T57" i="299"/>
  <c r="N166" i="298" s="1"/>
  <c r="V39" i="314"/>
  <c r="V37" i="314"/>
  <c r="Q19" i="314"/>
  <c r="Q25" i="314" s="1"/>
  <c r="S40" i="314"/>
  <c r="V40" i="314" s="1"/>
  <c r="V38" i="314"/>
  <c r="S51" i="308"/>
  <c r="V39" i="310"/>
  <c r="V37" i="310"/>
  <c r="Q19" i="310"/>
  <c r="Q25" i="310" s="1"/>
  <c r="S40" i="310"/>
  <c r="V40" i="310" s="1"/>
  <c r="G25" i="310"/>
  <c r="V38" i="310"/>
  <c r="V39" i="306"/>
  <c r="V37" i="306"/>
  <c r="Q19" i="306"/>
  <c r="Q25" i="306" s="1"/>
  <c r="S40" i="306"/>
  <c r="V40" i="306" s="1"/>
  <c r="V38" i="306"/>
  <c r="K58" i="299"/>
  <c r="H59" i="299"/>
  <c r="S51" i="298" s="1"/>
  <c r="M58" i="299"/>
  <c r="J59" i="299"/>
  <c r="N58" i="299"/>
  <c r="O58" i="299"/>
  <c r="P58" i="299"/>
  <c r="E58" i="299"/>
  <c r="Q58" i="299"/>
  <c r="F58" i="299"/>
  <c r="R58" i="299"/>
  <c r="G58" i="299"/>
  <c r="S58" i="299"/>
  <c r="M90" i="290"/>
  <c r="M89" i="290"/>
  <c r="G16" i="290" s="1"/>
  <c r="S25" i="290"/>
  <c r="O24" i="290"/>
  <c r="M24" i="290"/>
  <c r="K24" i="290"/>
  <c r="I24" i="290"/>
  <c r="Q23" i="290"/>
  <c r="Q22" i="290"/>
  <c r="Q21" i="290"/>
  <c r="G20" i="290"/>
  <c r="G24" i="290" s="1"/>
  <c r="O19" i="290"/>
  <c r="O25" i="290" s="1"/>
  <c r="K19" i="290"/>
  <c r="K25" i="290" s="1"/>
  <c r="I19" i="290"/>
  <c r="I25" i="290" s="1"/>
  <c r="O18" i="290"/>
  <c r="M18" i="290"/>
  <c r="M19" i="290" s="1"/>
  <c r="M25" i="290" s="1"/>
  <c r="K18" i="290"/>
  <c r="I18" i="290"/>
  <c r="Q17" i="290"/>
  <c r="Q15" i="290"/>
  <c r="Q14" i="290"/>
  <c r="S49" i="298" l="1"/>
  <c r="G18" i="290"/>
  <c r="G19" i="290" s="1"/>
  <c r="G25" i="290" s="1"/>
  <c r="S38" i="290"/>
  <c r="Q16" i="290"/>
  <c r="Q20" i="290"/>
  <c r="Q24" i="290" s="1"/>
  <c r="V39" i="290" l="1"/>
  <c r="V37" i="290"/>
  <c r="S40" i="290"/>
  <c r="V40" i="290" s="1"/>
  <c r="Q25" i="290"/>
  <c r="V38" i="290"/>
  <c r="C122" i="277" l="1"/>
  <c r="C123" i="277"/>
  <c r="C94" i="277"/>
  <c r="C93" i="277"/>
  <c r="C65" i="277"/>
  <c r="C64" i="277"/>
  <c r="C6" i="277"/>
  <c r="C35" i="277"/>
  <c r="C36" i="277"/>
  <c r="A33" i="277" s="1"/>
  <c r="C29" i="277"/>
  <c r="C27" i="277"/>
  <c r="C26" i="277"/>
  <c r="C25" i="277"/>
  <c r="C24" i="277"/>
  <c r="C23" i="277"/>
  <c r="C22" i="277"/>
  <c r="C21" i="277"/>
  <c r="C20" i="277"/>
  <c r="C19" i="277" l="1"/>
  <c r="C17" i="277"/>
  <c r="C16" i="277"/>
  <c r="F12" i="277"/>
  <c r="H10" i="277"/>
  <c r="H9" i="277"/>
  <c r="C10" i="277"/>
  <c r="C9" i="277"/>
  <c r="C7" i="277"/>
  <c r="A4" i="277" s="1"/>
  <c r="C67" i="86"/>
  <c r="A3" i="277" s="1"/>
  <c r="Q127" i="185"/>
  <c r="H128" i="277"/>
  <c r="A120" i="277"/>
  <c r="A119" i="277"/>
  <c r="H99" i="277"/>
  <c r="A91" i="277"/>
  <c r="A90" i="277"/>
  <c r="H70" i="277"/>
  <c r="A62" i="277"/>
  <c r="A61" i="277"/>
  <c r="H41" i="277"/>
  <c r="A32" i="277"/>
  <c r="H12" i="277" l="1"/>
  <c r="S165" i="185" l="1"/>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Q130" i="185"/>
  <c r="S129" i="185"/>
  <c r="Q129" i="185"/>
  <c r="S128" i="185"/>
  <c r="Q128" i="185"/>
  <c r="S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S78" i="185"/>
  <c r="Q78" i="185"/>
  <c r="S77" i="185"/>
  <c r="Q77" i="185"/>
  <c r="S76" i="185"/>
  <c r="Q76"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6" i="185" s="1"/>
  <c r="P57" i="186"/>
  <c r="H68" i="185"/>
  <c r="H66" i="185"/>
  <c r="O3" i="185"/>
  <c r="C7" i="185"/>
  <c r="P8" i="185"/>
  <c r="L166" i="185"/>
  <c r="E192" i="185"/>
  <c r="Q20" i="79"/>
  <c r="T15" i="79"/>
  <c r="C425" i="126"/>
  <c r="C391" i="126"/>
  <c r="C357" i="126"/>
  <c r="C322" i="126"/>
  <c r="C288" i="126"/>
  <c r="C254" i="126"/>
  <c r="C219" i="126"/>
  <c r="C185" i="126"/>
  <c r="C151" i="126"/>
  <c r="C116" i="126"/>
  <c r="C78" i="126"/>
  <c r="C44" i="126"/>
  <c r="W9" i="21"/>
  <c r="U9" i="21"/>
  <c r="E6" i="21"/>
  <c r="S57" i="186"/>
  <c r="R57" i="186"/>
  <c r="Q57" i="186"/>
  <c r="O57" i="186"/>
  <c r="N57" i="186"/>
  <c r="M57" i="186"/>
  <c r="L57" i="186"/>
  <c r="K57" i="186"/>
  <c r="J57" i="186"/>
  <c r="I57" i="186"/>
  <c r="H57" i="186"/>
  <c r="G57" i="186"/>
  <c r="F57" i="186"/>
  <c r="E57" i="186"/>
  <c r="AA40" i="79"/>
  <c r="Q41" i="79"/>
  <c r="U7" i="21"/>
  <c r="H8" i="126"/>
  <c r="C7" i="126"/>
  <c r="M89" i="21"/>
  <c r="G16" i="21"/>
  <c r="H32" i="126"/>
  <c r="H3" i="126"/>
  <c r="H38" i="126"/>
  <c r="C37" i="126"/>
  <c r="A7" i="80"/>
  <c r="B4" i="34"/>
  <c r="X3" i="80"/>
  <c r="CB52" i="79"/>
  <c r="CB51" i="79"/>
  <c r="Z53" i="79"/>
  <c r="Z52" i="79"/>
  <c r="Z51" i="79"/>
  <c r="CA48" i="79"/>
  <c r="Q48" i="79"/>
  <c r="Q45" i="79"/>
  <c r="BR44" i="79"/>
  <c r="U44" i="79"/>
  <c r="DA40" i="79"/>
  <c r="BU40" i="79"/>
  <c r="M90" i="21"/>
  <c r="T3" i="21"/>
  <c r="I4" i="79"/>
  <c r="BJ8" i="79"/>
  <c r="C171" i="86"/>
  <c r="C151" i="86"/>
  <c r="C131" i="86"/>
  <c r="C111" i="86"/>
  <c r="C91" i="86"/>
  <c r="D72" i="86"/>
  <c r="C72" i="86"/>
  <c r="C71" i="86"/>
  <c r="J70" i="86"/>
  <c r="D70" i="86"/>
  <c r="C69" i="86"/>
  <c r="D68" i="86"/>
  <c r="D66"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 r="F59" i="186" l="1"/>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S51" i="185" l="1"/>
  <c r="S49" i="185"/>
</calcChain>
</file>

<file path=xl/sharedStrings.xml><?xml version="1.0" encoding="utf-8"?>
<sst xmlns="http://schemas.openxmlformats.org/spreadsheetml/2006/main" count="17100" uniqueCount="1104">
  <si>
    <t>（ふりがな）</t>
    <phoneticPr fontId="6"/>
  </si>
  <si>
    <t>〒（</t>
    <phoneticPr fontId="6"/>
  </si>
  <si>
    <t>）</t>
    <phoneticPr fontId="6"/>
  </si>
  <si>
    <t>Tel.</t>
    <phoneticPr fontId="6"/>
  </si>
  <si>
    <t>①</t>
    <phoneticPr fontId="6"/>
  </si>
  <si>
    <t>②</t>
    <phoneticPr fontId="6"/>
  </si>
  <si>
    <t>③</t>
    <phoneticPr fontId="6"/>
  </si>
  <si>
    <t>氏名：</t>
    <rPh sb="0" eb="2">
      <t>シメイ</t>
    </rPh>
    <phoneticPr fontId="6"/>
  </si>
  <si>
    <t>所属：</t>
    <rPh sb="0" eb="2">
      <t>ショゾク</t>
    </rPh>
    <phoneticPr fontId="6"/>
  </si>
  <si>
    <t>（ふりがな）</t>
  </si>
  <si>
    <t>電話番号欄には、フリーダイヤル・携帯電話以外の電話番号を記載してください。</t>
    <phoneticPr fontId="6"/>
  </si>
  <si>
    <t>※２</t>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</si>
  <si>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</si>
  <si>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※１</t>
    <phoneticPr fontId="6"/>
  </si>
  <si>
    <t>氏名</t>
    <rPh sb="0" eb="2">
      <t>シメイ</t>
    </rPh>
    <phoneticPr fontId="20"/>
  </si>
  <si>
    <t>人</t>
    <rPh sb="0" eb="1">
      <t>ニン</t>
    </rPh>
    <phoneticPr fontId="20"/>
  </si>
  <si>
    <t>百万円</t>
    <rPh sb="0" eb="3">
      <t>ヒャクマンエン</t>
    </rPh>
    <phoneticPr fontId="20"/>
  </si>
  <si>
    <t xml:space="preserve"> 氏名 </t>
    <rPh sb="1" eb="3">
      <t>シメイ</t>
    </rPh>
    <phoneticPr fontId="6"/>
  </si>
  <si>
    <t xml:space="preserve">Tel. </t>
    <phoneticPr fontId="6"/>
  </si>
  <si>
    <t xml:space="preserve">e-mail. </t>
    <phoneticPr fontId="6"/>
  </si>
  <si>
    <t xml:space="preserve"> 所属・役職 </t>
    <rPh sb="1" eb="3">
      <t>ショゾク</t>
    </rPh>
    <rPh sb="4" eb="6">
      <t>ヤクショク</t>
    </rPh>
    <phoneticPr fontId="6"/>
  </si>
  <si>
    <t>社</t>
    <rPh sb="0" eb="1">
      <t>シャ</t>
    </rPh>
    <phoneticPr fontId="20"/>
  </si>
  <si>
    <t>計</t>
    <rPh sb="0" eb="1">
      <t>ケイ</t>
    </rPh>
    <phoneticPr fontId="20"/>
  </si>
  <si>
    <t>①業績概要</t>
    <rPh sb="1" eb="3">
      <t>ギョウセキ</t>
    </rPh>
    <rPh sb="3" eb="5">
      <t>ガイヨウ</t>
    </rPh>
    <phoneticPr fontId="20"/>
  </si>
  <si>
    <t>③機関種類</t>
    <rPh sb="1" eb="3">
      <t>キカン</t>
    </rPh>
    <rPh sb="3" eb="5">
      <t>シュルイ</t>
    </rPh>
    <phoneticPr fontId="20"/>
  </si>
  <si>
    <t>回</t>
    <rPh sb="0" eb="1">
      <t>カイ</t>
    </rPh>
    <phoneticPr fontId="20"/>
  </si>
  <si>
    <t>②開設年月</t>
    <rPh sb="1" eb="3">
      <t>カイセツ</t>
    </rPh>
    <rPh sb="3" eb="5">
      <t>ネンゲツ</t>
    </rPh>
    <phoneticPr fontId="6"/>
  </si>
  <si>
    <t>⑥主な受講者</t>
    <rPh sb="1" eb="2">
      <t>オモ</t>
    </rPh>
    <rPh sb="3" eb="5">
      <t>ジュコウ</t>
    </rPh>
    <phoneticPr fontId="6"/>
  </si>
  <si>
    <t>時間</t>
    <rPh sb="0" eb="2">
      <t>ジカン</t>
    </rPh>
    <phoneticPr fontId="20"/>
  </si>
  <si>
    <t>円</t>
    <rPh sb="0" eb="1">
      <t>エン</t>
    </rPh>
    <phoneticPr fontId="20"/>
  </si>
  <si>
    <t>④授業時間</t>
    <rPh sb="1" eb="3">
      <t>ジュギョウ</t>
    </rPh>
    <rPh sb="3" eb="5">
      <t>ジカン</t>
    </rPh>
    <phoneticPr fontId="20"/>
  </si>
  <si>
    <t xml:space="preserve">＜１件目＞  </t>
    <rPh sb="2" eb="3">
      <t>ケン</t>
    </rPh>
    <rPh sb="3" eb="4">
      <t>メ</t>
    </rPh>
    <phoneticPr fontId="20"/>
  </si>
  <si>
    <t xml:space="preserve"> 勤務形態：</t>
    <phoneticPr fontId="6"/>
  </si>
  <si>
    <t>登録状況：</t>
    <rPh sb="0" eb="2">
      <t>トウロク</t>
    </rPh>
    <rPh sb="2" eb="4">
      <t>ジョウキョウ</t>
    </rPh>
    <phoneticPr fontId="6"/>
  </si>
  <si>
    <t>登録番号：</t>
    <rPh sb="0" eb="2">
      <t>トウロク</t>
    </rPh>
    <rPh sb="2" eb="4">
      <t>バンゴウ</t>
    </rPh>
    <phoneticPr fontId="6"/>
  </si>
  <si>
    <t>有効期間満了日：</t>
    <rPh sb="0" eb="2">
      <t>ユウコウ</t>
    </rPh>
    <rPh sb="2" eb="4">
      <t>キカン</t>
    </rPh>
    <rPh sb="4" eb="6">
      <t>マンリョウ</t>
    </rPh>
    <rPh sb="6" eb="7">
      <t>ビ</t>
    </rPh>
    <phoneticPr fontId="6"/>
  </si>
  <si>
    <t>審査機関：</t>
    <rPh sb="0" eb="2">
      <t>シンサ</t>
    </rPh>
    <rPh sb="2" eb="4">
      <t>キカン</t>
    </rPh>
    <phoneticPr fontId="6"/>
  </si>
  <si>
    <t>　 登録事業者名：</t>
    <rPh sb="2" eb="4">
      <t>トウロク</t>
    </rPh>
    <rPh sb="4" eb="7">
      <t>ジギョウシャ</t>
    </rPh>
    <rPh sb="7" eb="8">
      <t>メイ</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</si>
  <si>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</si>
  <si>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</si>
  <si>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</si>
  <si>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策定状況：</t>
    <rPh sb="0" eb="2">
      <t>サクテイ</t>
    </rPh>
    <rPh sb="2" eb="4">
      <t>ジョウキョウ</t>
    </rPh>
    <phoneticPr fontId="6"/>
  </si>
  <si>
    <t>公開状況：</t>
    <rPh sb="0" eb="2">
      <t>コウカイ</t>
    </rPh>
    <rPh sb="2" eb="4">
      <t>ジョウキョウ</t>
    </rPh>
    <phoneticPr fontId="6"/>
  </si>
  <si>
    <t>　　 初回登録日：</t>
    <rPh sb="3" eb="5">
      <t>ショカイ</t>
    </rPh>
    <rPh sb="5" eb="8">
      <t>トウロクビ</t>
    </rPh>
    <phoneticPr fontId="6"/>
  </si>
  <si>
    <t xml:space="preserve">  公開先URL：</t>
    <rPh sb="2" eb="4">
      <t>コウカイ</t>
    </rPh>
    <rPh sb="4" eb="5">
      <t>サキ</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</si>
  <si>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</si>
  <si>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</si>
  <si>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教育訓練の実施における具体的な役割</t>
    <rPh sb="0" eb="2">
      <t>キョウイク</t>
    </rPh>
    <rPh sb="2" eb="4">
      <t>クンレン</t>
    </rPh>
    <rPh sb="5" eb="7">
      <t>ジッシ</t>
    </rPh>
    <rPh sb="11" eb="14">
      <t>グタイテキ</t>
    </rPh>
    <rPh sb="15" eb="17">
      <t>ヤクワリ</t>
    </rPh>
    <phoneticPr fontId="20"/>
  </si>
  <si>
    <t>①名称</t>
    <rPh sb="1" eb="2">
      <t>ナ</t>
    </rPh>
    <rPh sb="2" eb="3">
      <t>ショウ</t>
    </rPh>
    <phoneticPr fontId="6"/>
  </si>
  <si>
    <t xml:space="preserve"> (1) 国等から公的制度の適用を受けて</t>
    <rPh sb="5" eb="7">
      <t>クニトウ</t>
    </rPh>
    <rPh sb="9" eb="11">
      <t>コウテキ</t>
    </rPh>
    <rPh sb="11" eb="13">
      <t>セイド</t>
    </rPh>
    <rPh sb="14" eb="16">
      <t>テキヨウ</t>
    </rPh>
    <rPh sb="17" eb="18">
      <t>ウ</t>
    </rPh>
    <phoneticPr fontId="6"/>
  </si>
  <si>
    <t>媒体</t>
    <rPh sb="0" eb="2">
      <t>バイタイ</t>
    </rPh>
    <phoneticPr fontId="6"/>
  </si>
  <si>
    <t>③受講料（税込）</t>
    <rPh sb="1" eb="4">
      <t>ジュコウリョウ</t>
    </rPh>
    <rPh sb="5" eb="7">
      <t>ゼイコ</t>
    </rPh>
    <phoneticPr fontId="20"/>
  </si>
  <si>
    <t>④所在地</t>
    <rPh sb="1" eb="4">
      <t>ショザイチ</t>
    </rPh>
    <phoneticPr fontId="6"/>
  </si>
  <si>
    <t>⑤URL</t>
    <phoneticPr fontId="6"/>
  </si>
  <si>
    <t>　　認定取得組織名：</t>
    <rPh sb="2" eb="4">
      <t>ニンテイ</t>
    </rPh>
    <rPh sb="4" eb="6">
      <t>シュトク</t>
    </rPh>
    <rPh sb="6" eb="9">
      <t>ソシキメイ</t>
    </rPh>
    <phoneticPr fontId="6"/>
  </si>
  <si>
    <t>　　最新改訂年月日：</t>
    <rPh sb="2" eb="4">
      <t>サイシン</t>
    </rPh>
    <rPh sb="4" eb="6">
      <t>カイテイ</t>
    </rPh>
    <rPh sb="6" eb="9">
      <t>ネンガッピ</t>
    </rPh>
    <phoneticPr fontId="6"/>
  </si>
  <si>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6"/>
  </si>
  <si>
    <t>⑩前年度の受講者数</t>
    <rPh sb="1" eb="4">
      <t>ゼンネンド</t>
    </rPh>
    <rPh sb="5" eb="8">
      <t>ジュコウシャ</t>
    </rPh>
    <rPh sb="8" eb="9">
      <t>スウ</t>
    </rPh>
    <phoneticPr fontId="20"/>
  </si>
  <si>
    <t xml:space="preserve">＜２件目＞ </t>
    <phoneticPr fontId="20"/>
  </si>
  <si>
    <t>今期末（見込）</t>
    <rPh sb="0" eb="3">
      <t>コンキマツ</t>
    </rPh>
    <rPh sb="4" eb="6">
      <t>ミコ</t>
    </rPh>
    <phoneticPr fontId="20"/>
  </si>
  <si>
    <t>前期末</t>
    <rPh sb="0" eb="2">
      <t>ゼンキ</t>
    </rPh>
    <rPh sb="2" eb="3">
      <t>マツ</t>
    </rPh>
    <phoneticPr fontId="20"/>
  </si>
  <si>
    <t>前々期末</t>
    <rPh sb="0" eb="2">
      <t>ゼンゼン</t>
    </rPh>
    <rPh sb="2" eb="4">
      <t>キマツ</t>
    </rPh>
    <phoneticPr fontId="20"/>
  </si>
  <si>
    <t>役職名</t>
    <rPh sb="0" eb="2">
      <t>ヤクショク</t>
    </rPh>
    <rPh sb="2" eb="3">
      <t>メイ</t>
    </rPh>
    <phoneticPr fontId="20"/>
  </si>
  <si>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6"/>
  </si>
  <si>
    <t>１．申請者の概要※１</t>
    <rPh sb="2" eb="4">
      <t>シンセイ</t>
    </rPh>
    <rPh sb="4" eb="5">
      <t>シャ</t>
    </rPh>
    <rPh sb="6" eb="8">
      <t>ガイヨウ</t>
    </rPh>
    <phoneticPr fontId="6"/>
  </si>
  <si>
    <t>＜資本金＞</t>
    <rPh sb="1" eb="4">
      <t>シホンキン</t>
    </rPh>
    <phoneticPr fontId="20"/>
  </si>
  <si>
    <t>＜当期純利益＞</t>
    <rPh sb="1" eb="3">
      <t>トウキ</t>
    </rPh>
    <rPh sb="3" eb="6">
      <t>ジュンリエキ</t>
    </rPh>
    <phoneticPr fontId="20"/>
  </si>
  <si>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6"/>
  </si>
  <si>
    <t>７．適正な実施のための組織体制</t>
    <rPh sb="2" eb="4">
      <t>テキセイ</t>
    </rPh>
    <rPh sb="5" eb="7">
      <t>ジッシ</t>
    </rPh>
    <rPh sb="11" eb="13">
      <t>ソシキ</t>
    </rPh>
    <rPh sb="13" eb="15">
      <t>タイセイ</t>
    </rPh>
    <phoneticPr fontId="6"/>
  </si>
  <si>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</si>
  <si>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6"/>
  </si>
  <si>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6"/>
  </si>
  <si>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6"/>
  </si>
  <si>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6"/>
  </si>
  <si>
    <t>①法人の名称</t>
    <rPh sb="1" eb="3">
      <t>ホウジン</t>
    </rPh>
    <rPh sb="4" eb="6">
      <t>メイショウ</t>
    </rPh>
    <phoneticPr fontId="6"/>
  </si>
  <si>
    <t>講座</t>
    <rPh sb="0" eb="2">
      <t>コウザ</t>
    </rPh>
    <phoneticPr fontId="20"/>
  </si>
  <si>
    <t>再認定</t>
    <rPh sb="0" eb="3">
      <t>サイニンテイ</t>
    </rPh>
    <phoneticPr fontId="20"/>
  </si>
  <si>
    <t>新規認定</t>
    <rPh sb="0" eb="2">
      <t>シンキ</t>
    </rPh>
    <rPh sb="2" eb="4">
      <t>ニンテイ</t>
    </rPh>
    <phoneticPr fontId="20"/>
  </si>
  <si>
    <t>＜従業員数＞</t>
    <phoneticPr fontId="20"/>
  </si>
  <si>
    <t>名</t>
    <rPh sb="0" eb="1">
      <t>メイ</t>
    </rPh>
    <phoneticPr fontId="20"/>
  </si>
  <si>
    <t>②連携理由</t>
    <rPh sb="1" eb="3">
      <t>レンケイ</t>
    </rPh>
    <rPh sb="3" eb="5">
      <t>リユウ</t>
    </rPh>
    <phoneticPr fontId="6"/>
  </si>
  <si>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6"/>
  </si>
  <si>
    <t>機関の名称</t>
    <rPh sb="0" eb="2">
      <t>キカン</t>
    </rPh>
    <rPh sb="3" eb="5">
      <t>メイショウ</t>
    </rPh>
    <phoneticPr fontId="20"/>
  </si>
  <si>
    <t>教育訓練の
代表実施機関
の名称</t>
    <rPh sb="0" eb="2">
      <t>キョウイク</t>
    </rPh>
    <rPh sb="2" eb="4">
      <t>クンレン</t>
    </rPh>
    <rPh sb="6" eb="8">
      <t>ダイヒョウ</t>
    </rPh>
    <rPh sb="8" eb="10">
      <t>ジッシ</t>
    </rPh>
    <rPh sb="10" eb="12">
      <t>キカン</t>
    </rPh>
    <rPh sb="14" eb="16">
      <t>メイショウ</t>
    </rPh>
    <phoneticPr fontId="6"/>
  </si>
  <si>
    <t>講座の名称</t>
    <rPh sb="0" eb="2">
      <t>コウザ</t>
    </rPh>
    <rPh sb="3" eb="5">
      <t>メイショウ</t>
    </rPh>
    <phoneticPr fontId="6"/>
  </si>
  <si>
    <t>様式第1号の
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</si>
  <si>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</si>
  <si>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１．教育訓練の概要</t>
    <rPh sb="2" eb="4">
      <t>キョウイク</t>
    </rPh>
    <rPh sb="4" eb="6">
      <t>クンレン</t>
    </rPh>
    <rPh sb="7" eb="9">
      <t>ガイヨウ</t>
    </rPh>
    <phoneticPr fontId="6"/>
  </si>
  <si>
    <t>人</t>
    <rPh sb="0" eb="1">
      <t>ニン</t>
    </rPh>
    <phoneticPr fontId="6"/>
  </si>
  <si>
    <t>回</t>
    <rPh sb="0" eb="1">
      <t>カイ</t>
    </rPh>
    <phoneticPr fontId="6"/>
  </si>
  <si>
    <t>1年目</t>
    <rPh sb="1" eb="3">
      <t>ネンメ</t>
    </rPh>
    <phoneticPr fontId="6"/>
  </si>
  <si>
    <t>2年目</t>
    <rPh sb="1" eb="3">
      <t>ネンメ</t>
    </rPh>
    <phoneticPr fontId="6"/>
  </si>
  <si>
    <t>3年目</t>
    <rPh sb="1" eb="3">
      <t>ネンメ</t>
    </rPh>
    <phoneticPr fontId="6"/>
  </si>
  <si>
    <t>既存講座１</t>
    <rPh sb="0" eb="2">
      <t>キゾン</t>
    </rPh>
    <rPh sb="2" eb="4">
      <t>コウザ</t>
    </rPh>
    <phoneticPr fontId="6"/>
  </si>
  <si>
    <t>既存講座２</t>
    <rPh sb="0" eb="2">
      <t>キゾン</t>
    </rPh>
    <rPh sb="2" eb="4">
      <t>コウザ</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</si>
  <si>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</si>
  <si>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</si>
  <si>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番号</t>
    <rPh sb="0" eb="2">
      <t>バンゴウ</t>
    </rPh>
    <phoneticPr fontId="6"/>
  </si>
  <si>
    <t>講義時間</t>
    <rPh sb="0" eb="2">
      <t>コウギ</t>
    </rPh>
    <rPh sb="2" eb="4">
      <t>ジカン</t>
    </rPh>
    <phoneticPr fontId="6"/>
  </si>
  <si>
    <t>　　合　　　計</t>
    <rPh sb="2" eb="3">
      <t>ゴウ</t>
    </rPh>
    <rPh sb="6" eb="7">
      <t>ケイ</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</si>
  <si>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</si>
  <si>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6"/>
  </si>
  <si>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</si>
  <si>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</si>
  <si>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</si>
  <si>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</si>
  <si>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</si>
  <si>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</si>
  <si>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</si>
  <si>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</si>
  <si>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</si>
  <si>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</si>
  <si>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</si>
  <si>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</si>
  <si>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</si>
  <si>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</si>
  <si>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</si>
  <si>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</si>
  <si>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</si>
  <si>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</si>
  <si>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</si>
  <si>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</si>
  <si>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</si>
  <si>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</si>
  <si>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</si>
  <si>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(6) フォローアップ調査反映方法</t>
    <rPh sb="12" eb="14">
      <t>チョウサ</t>
    </rPh>
    <rPh sb="14" eb="16">
      <t>ハンエイ</t>
    </rPh>
    <rPh sb="16" eb="18">
      <t>ホウホウ</t>
    </rPh>
    <phoneticPr fontId="6"/>
  </si>
  <si>
    <t>氏名</t>
    <rPh sb="0" eb="2">
      <t>シメイ</t>
    </rPh>
    <phoneticPr fontId="6"/>
  </si>
  <si>
    <t>所属・役職</t>
    <rPh sb="0" eb="2">
      <t>ショゾク</t>
    </rPh>
    <rPh sb="3" eb="5">
      <t>ヤクショク</t>
    </rPh>
    <phoneticPr fontId="6"/>
  </si>
  <si>
    <t>当該教育訓練における役割等</t>
    <rPh sb="0" eb="2">
      <t>トウガイ</t>
    </rPh>
    <rPh sb="2" eb="4">
      <t>キョウイク</t>
    </rPh>
    <rPh sb="4" eb="6">
      <t>クンレン</t>
    </rPh>
    <rPh sb="10" eb="12">
      <t>ヤクワリ</t>
    </rPh>
    <rPh sb="12" eb="13">
      <t>トウ</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</si>
  <si>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</si>
  <si>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※１3</t>
    <phoneticPr fontId="6"/>
  </si>
  <si>
    <t>仮番号</t>
    <rPh sb="0" eb="1">
      <t>カリ</t>
    </rPh>
    <rPh sb="1" eb="3">
      <t>バンゴウ</t>
    </rPh>
    <phoneticPr fontId="6"/>
  </si>
  <si>
    <t>ヶ月／</t>
  </si>
  <si>
    <t>日</t>
    <rPh sb="0" eb="1">
      <t>ニチ</t>
    </rPh>
    <phoneticPr fontId="20"/>
  </si>
  <si>
    <t>１０．サブジェクトマターエキスパート（SME：領域専門家）と講師</t>
    <rPh sb="23" eb="25">
      <t>リョウイキ</t>
    </rPh>
    <rPh sb="25" eb="28">
      <t>センモンカ</t>
    </rPh>
    <rPh sb="30" eb="32">
      <t>コウシ</t>
    </rPh>
    <phoneticPr fontId="6"/>
  </si>
  <si>
    <t>人数</t>
    <rPh sb="0" eb="2">
      <t>ニンズウ</t>
    </rPh>
    <phoneticPr fontId="6"/>
  </si>
  <si>
    <t>当該教育訓練における役割等</t>
    <phoneticPr fontId="20"/>
  </si>
  <si>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</si>
  <si>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</si>
  <si>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t>訓練期間</t>
    <rPh sb="0" eb="2">
      <t>クンレン</t>
    </rPh>
    <rPh sb="2" eb="4">
      <t>キカン</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</si>
  <si>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</si>
  <si>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</si>
  <si>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</si>
  <si>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</si>
  <si>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</si>
  <si>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</si>
  <si>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</si>
  <si>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</si>
  <si>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</si>
  <si>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</si>
  <si>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</si>
  <si>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</si>
  <si>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</si>
  <si>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</si>
  <si>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</si>
  <si>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</si>
  <si>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</si>
  <si>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</si>
  <si>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</si>
  <si>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支払方法</t>
    <rPh sb="0" eb="2">
      <t>シハライ</t>
    </rPh>
    <rPh sb="2" eb="4">
      <t>ホウホウ</t>
    </rPh>
    <phoneticPr fontId="6"/>
  </si>
  <si>
    <t>２．教育訓練経費の内訳等</t>
    <rPh sb="2" eb="4">
      <t>キョウイク</t>
    </rPh>
    <rPh sb="4" eb="6">
      <t>クンレン</t>
    </rPh>
    <rPh sb="6" eb="8">
      <t>ケイヒ</t>
    </rPh>
    <rPh sb="9" eb="11">
      <t>ウチワケ</t>
    </rPh>
    <rPh sb="11" eb="12">
      <t>トウ</t>
    </rPh>
    <phoneticPr fontId="6"/>
  </si>
  <si>
    <t>(1)入学料</t>
    <rPh sb="3" eb="5">
      <t>ニュウガク</t>
    </rPh>
    <rPh sb="5" eb="6">
      <t>リョウ</t>
    </rPh>
    <phoneticPr fontId="6"/>
  </si>
  <si>
    <t>入学料（1.（1）の金額）に含まれる
費用・経費等の内容</t>
    <rPh sb="0" eb="2">
      <t>ニュウガク</t>
    </rPh>
    <rPh sb="2" eb="3">
      <t>リョウ</t>
    </rPh>
    <rPh sb="14" eb="15">
      <t>フク</t>
    </rPh>
    <rPh sb="19" eb="21">
      <t>ヒヨウ</t>
    </rPh>
    <rPh sb="22" eb="25">
      <t>ケイヒトウ</t>
    </rPh>
    <rPh sb="26" eb="28">
      <t>ナイヨウ</t>
    </rPh>
    <phoneticPr fontId="6"/>
  </si>
  <si>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6"/>
  </si>
  <si>
    <t>円</t>
    <rPh sb="0" eb="1">
      <t>エン</t>
    </rPh>
    <phoneticPr fontId="6"/>
  </si>
  <si>
    <t>％</t>
    <phoneticPr fontId="6"/>
  </si>
  <si>
    <t>価格（税込）</t>
    <rPh sb="0" eb="2">
      <t>カカク</t>
    </rPh>
    <rPh sb="3" eb="5">
      <t>ゼイコミ</t>
    </rPh>
    <phoneticPr fontId="6"/>
  </si>
  <si>
    <t>著者・出版者・メーカー等</t>
    <rPh sb="0" eb="2">
      <t>チョシャ</t>
    </rPh>
    <rPh sb="3" eb="5">
      <t>シュッパン</t>
    </rPh>
    <rPh sb="5" eb="6">
      <t>シャ</t>
    </rPh>
    <rPh sb="11" eb="12">
      <t>トウ</t>
    </rPh>
    <phoneticPr fontId="6"/>
  </si>
  <si>
    <t>教材名</t>
    <rPh sb="0" eb="2">
      <t>キョウザイ</t>
    </rPh>
    <rPh sb="2" eb="3">
      <t>メイ</t>
    </rPh>
    <phoneticPr fontId="6"/>
  </si>
  <si>
    <t>ヶ月／　</t>
  </si>
  <si>
    <t>様式第３号</t>
    <phoneticPr fontId="6"/>
  </si>
  <si>
    <t>受講料（1.(5)合計の金額）
の内訳</t>
    <rPh sb="0" eb="3">
      <t>ジュコウリョウ</t>
    </rPh>
    <rPh sb="9" eb="11">
      <t>ゴウケイ</t>
    </rPh>
    <rPh sb="12" eb="14">
      <t>キンガク</t>
    </rPh>
    <rPh sb="17" eb="19">
      <t>ウチワケ</t>
    </rPh>
    <phoneticPr fontId="6"/>
  </si>
  <si>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</si>
  <si>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r>
      <t>(10)その他の経費　</t>
    </r>
    <r>
      <rPr>
        <sz val="8"/>
        <color theme="1"/>
        <rFont val="ＭＳ Ｐ明朝"/>
        <family val="1"/>
        <charset val="128"/>
      </rPr>
      <t>※3</t>
    </r>
    <rPh sb="6" eb="7">
      <t>ホカ</t>
    </rPh>
    <rPh sb="8" eb="10">
      <t>ケイヒ</t>
    </rPh>
    <phoneticPr fontId="6"/>
  </si>
  <si>
    <r>
      <t>(3)必須の教材費　</t>
    </r>
    <r>
      <rPr>
        <sz val="8"/>
        <color theme="1"/>
        <rFont val="ＭＳ Ｐ明朝"/>
        <family val="1"/>
        <charset val="128"/>
      </rPr>
      <t>※1※2</t>
    </r>
    <rPh sb="3" eb="5">
      <t>ヒッス</t>
    </rPh>
    <rPh sb="6" eb="9">
      <t>キョウザイヒ</t>
    </rPh>
    <phoneticPr fontId="6"/>
  </si>
  <si>
    <t>(7)任意の教材費 ※2</t>
    <rPh sb="3" eb="5">
      <t>ニンイ</t>
    </rPh>
    <rPh sb="6" eb="9">
      <t>キョウザイヒ</t>
    </rPh>
    <phoneticPr fontId="6"/>
  </si>
  <si>
    <t>①講座運営に係る必要最低経費（人件費等）</t>
  </si>
  <si>
    <t>②必須の教材費　</t>
    <phoneticPr fontId="20"/>
  </si>
  <si>
    <t>③販売活動に関する経費（PR費用等）</t>
    <phoneticPr fontId="20"/>
  </si>
  <si>
    <t>④見込まれる利益　（（1.(5)の受講料合計－2.(2)の（①＋②＋③）））</t>
    <phoneticPr fontId="20"/>
  </si>
  <si>
    <t>～</t>
  </si>
  <si>
    <t>～</t>
    <phoneticPr fontId="20"/>
  </si>
  <si>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</si>
  <si>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</si>
  <si>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</si>
  <si>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① 評価の具体的実施方法
　　（実施体制、実施頻度、
　　　評価に用いる情報等） </t>
    <rPh sb="19" eb="21">
      <t>タイセイ</t>
    </rPh>
    <phoneticPr fontId="6"/>
  </si>
  <si>
    <t>１．講師の管理</t>
    <rPh sb="2" eb="4">
      <t>コウシ</t>
    </rPh>
    <rPh sb="5" eb="7">
      <t>カンリ</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</si>
  <si>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</si>
  <si>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t>その他
( 賞 罰 等 )</t>
    <rPh sb="2" eb="3">
      <t>タ</t>
    </rPh>
    <phoneticPr fontId="6"/>
  </si>
  <si>
    <t>取得資格等</t>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</si>
  <si>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</si>
  <si>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期間</t>
    <rPh sb="0" eb="2">
      <t>キカン</t>
    </rPh>
    <phoneticPr fontId="6"/>
  </si>
  <si>
    <t>業務の内容</t>
    <rPh sb="0" eb="2">
      <t>ギョウム</t>
    </rPh>
    <rPh sb="3" eb="5">
      <t>ナイヨウ</t>
    </rPh>
    <phoneticPr fontId="6"/>
  </si>
  <si>
    <t>講師の専門領域</t>
    <rPh sb="0" eb="2">
      <t>コウシ</t>
    </rPh>
    <phoneticPr fontId="6"/>
  </si>
  <si>
    <t>雇用形態</t>
    <rPh sb="0" eb="2">
      <t>コヨウ</t>
    </rPh>
    <rPh sb="2" eb="4">
      <t>ケイタイ</t>
    </rPh>
    <phoneticPr fontId="6"/>
  </si>
  <si>
    <t>氏　  　名</t>
  </si>
  <si>
    <t>講座の名称</t>
  </si>
  <si>
    <t>教育訓練の
代表実施機関
の名称</t>
    <phoneticPr fontId="6"/>
  </si>
  <si>
    <t>※全ての講師等について提出してください。</t>
    <phoneticPr fontId="6"/>
  </si>
  <si>
    <r>
      <t>所在地</t>
    </r>
    <r>
      <rPr>
        <sz val="11"/>
        <color indexed="8"/>
        <rFont val="ＭＳ Ｐゴシック"/>
        <family val="3"/>
        <charset val="128"/>
      </rPr>
      <t/>
    </r>
    <phoneticPr fontId="6"/>
  </si>
  <si>
    <t>施設名称（本校）</t>
    <phoneticPr fontId="6"/>
  </si>
  <si>
    <t>④変更事項､備考</t>
    <phoneticPr fontId="6"/>
  </si>
  <si>
    <t>①教育訓練施設の名称・所在地</t>
    <phoneticPr fontId="6"/>
  </si>
  <si>
    <t>期間</t>
    <rPh sb="0" eb="2">
      <t>キカン</t>
    </rPh>
    <phoneticPr fontId="20"/>
  </si>
  <si>
    <t>所属（事業者名）および担当分野</t>
    <rPh sb="0" eb="2">
      <t>ショゾク</t>
    </rPh>
    <rPh sb="3" eb="6">
      <t>ジギョウシャ</t>
    </rPh>
    <rPh sb="6" eb="7">
      <t>メイ</t>
    </rPh>
    <rPh sb="11" eb="13">
      <t>タントウ</t>
    </rPh>
    <rPh sb="13" eb="15">
      <t>ブンヤ</t>
    </rPh>
    <phoneticPr fontId="6"/>
  </si>
  <si>
    <t>)</t>
    <phoneticPr fontId="20"/>
  </si>
  <si>
    <t>〒(</t>
    <phoneticPr fontId="6"/>
  </si>
  <si>
    <t>Tel.</t>
    <phoneticPr fontId="20"/>
  </si>
  <si>
    <t xml:space="preserve">時間 </t>
    <rPh sb="0" eb="2">
      <t>ジカン</t>
    </rPh>
    <phoneticPr fontId="6"/>
  </si>
  <si>
    <t>サブジェクトマターエキスパート</t>
    <phoneticPr fontId="20"/>
  </si>
  <si>
    <t>種　　　別</t>
    <rPh sb="0" eb="1">
      <t>シュ</t>
    </rPh>
    <rPh sb="4" eb="5">
      <t>ベツ</t>
    </rPh>
    <phoneticPr fontId="6"/>
  </si>
  <si>
    <t>無</t>
    <rPh sb="0" eb="1">
      <t>ナ</t>
    </rPh>
    <phoneticPr fontId="20"/>
  </si>
  <si>
    <t xml:space="preserve"> (2)　実施期間（開講月数／日数）</t>
    <rPh sb="5" eb="7">
      <t>ジッシ</t>
    </rPh>
    <rPh sb="7" eb="9">
      <t>キカン</t>
    </rPh>
    <rPh sb="10" eb="12">
      <t>カイコウ</t>
    </rPh>
    <rPh sb="12" eb="13">
      <t>ツキ</t>
    </rPh>
    <rPh sb="13" eb="14">
      <t>スウ</t>
    </rPh>
    <rPh sb="15" eb="17">
      <t>ニッスウ</t>
    </rPh>
    <phoneticPr fontId="6"/>
  </si>
  <si>
    <t xml:space="preserve"> (4)　入学定員　</t>
    <rPh sb="5" eb="7">
      <t>ニュウガク</t>
    </rPh>
    <rPh sb="7" eb="9">
      <t>テイイン</t>
    </rPh>
    <phoneticPr fontId="6"/>
  </si>
  <si>
    <t xml:space="preserve"> (5)　講座の創設年月日</t>
    <rPh sb="5" eb="7">
      <t>コウザ</t>
    </rPh>
    <rPh sb="8" eb="10">
      <t>ソウセツ</t>
    </rPh>
    <rPh sb="10" eb="13">
      <t>ネンガッピ</t>
    </rPh>
    <phoneticPr fontId="6"/>
  </si>
  <si>
    <t xml:space="preserve"> (9） 修了証の発行等の有無</t>
    <rPh sb="5" eb="8">
      <t>シュウリョウショウ</t>
    </rPh>
    <rPh sb="9" eb="11">
      <t>ハッコウ</t>
    </rPh>
    <rPh sb="11" eb="12">
      <t>トウ</t>
    </rPh>
    <rPh sb="13" eb="15">
      <t>ウム</t>
    </rPh>
    <phoneticPr fontId="20"/>
  </si>
  <si>
    <t xml:space="preserve"> (11)　修了者実績（累計）</t>
    <rPh sb="12" eb="14">
      <t>ルイケイ</t>
    </rPh>
    <phoneticPr fontId="6"/>
  </si>
  <si>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</si>
  <si>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機関種類</t>
    <rPh sb="0" eb="2">
      <t>キカン</t>
    </rPh>
    <rPh sb="2" eb="4">
      <t>シュルイ</t>
    </rPh>
    <phoneticPr fontId="20"/>
  </si>
  <si>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20"/>
  </si>
  <si>
    <t>社団・財団</t>
    <rPh sb="0" eb="2">
      <t>シャダン</t>
    </rPh>
    <rPh sb="3" eb="5">
      <t>ザイダン</t>
    </rPh>
    <phoneticPr fontId="20"/>
  </si>
  <si>
    <t>大学・大学院</t>
    <rPh sb="0" eb="2">
      <t>ダイガク</t>
    </rPh>
    <rPh sb="3" eb="6">
      <t>ダイガクイン</t>
    </rPh>
    <phoneticPr fontId="20"/>
  </si>
  <si>
    <t>専修学校</t>
    <rPh sb="0" eb="2">
      <t>センシュウ</t>
    </rPh>
    <rPh sb="2" eb="4">
      <t>ガッコウ</t>
    </rPh>
    <phoneticPr fontId="20"/>
  </si>
  <si>
    <t>各種学校</t>
    <rPh sb="0" eb="2">
      <t>カクシュ</t>
    </rPh>
    <rPh sb="2" eb="4">
      <t>ガッコウ</t>
    </rPh>
    <phoneticPr fontId="20"/>
  </si>
  <si>
    <t>その他法人</t>
    <rPh sb="2" eb="3">
      <t>タ</t>
    </rPh>
    <rPh sb="3" eb="5">
      <t>ホウジン</t>
    </rPh>
    <phoneticPr fontId="20"/>
  </si>
  <si>
    <t>有無</t>
    <rPh sb="0" eb="2">
      <t>ウム</t>
    </rPh>
    <phoneticPr fontId="20"/>
  </si>
  <si>
    <t>有</t>
    <rPh sb="0" eb="1">
      <t>アリ</t>
    </rPh>
    <phoneticPr fontId="20"/>
  </si>
  <si>
    <t xml:space="preserve">＜3件目＞ </t>
    <phoneticPr fontId="20"/>
  </si>
  <si>
    <t xml:space="preserve">＜4件目＞ </t>
    <phoneticPr fontId="20"/>
  </si>
  <si>
    <t>〇</t>
    <phoneticPr fontId="20"/>
  </si>
  <si>
    <t>平日昼間</t>
    <rPh sb="0" eb="2">
      <t>ヘイジツ</t>
    </rPh>
    <rPh sb="2" eb="4">
      <t>ヒルマ</t>
    </rPh>
    <phoneticPr fontId="20"/>
  </si>
  <si>
    <t>平日夜間</t>
    <rPh sb="0" eb="2">
      <t>ヘイジツ</t>
    </rPh>
    <rPh sb="2" eb="4">
      <t>ヤカン</t>
    </rPh>
    <phoneticPr fontId="20"/>
  </si>
  <si>
    <t>土日</t>
    <rPh sb="0" eb="2">
      <t>ドニチ</t>
    </rPh>
    <phoneticPr fontId="20"/>
  </si>
  <si>
    <t>e-ラーニング</t>
    <phoneticPr fontId="20"/>
  </si>
  <si>
    <t>既存講座３</t>
    <phoneticPr fontId="20"/>
  </si>
  <si>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</si>
  <si>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</si>
  <si>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 xml:space="preserve"> (15)　パッケージの内容</t>
    <rPh sb="12" eb="14">
      <t>ナイヨウ</t>
    </rPh>
    <phoneticPr fontId="6"/>
  </si>
  <si>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</si>
  <si>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直接雇用 （常勤</t>
    <phoneticPr fontId="20"/>
  </si>
  <si>
    <t>直接雇用 （非常勤</t>
    <rPh sb="6" eb="9">
      <t>ヒジョウキン</t>
    </rPh>
    <phoneticPr fontId="20"/>
  </si>
  <si>
    <t>委託・派遣等</t>
    <phoneticPr fontId="20"/>
  </si>
  <si>
    <t>１．サブジェクトマターエキスパートの経歴書</t>
    <rPh sb="18" eb="20">
      <t>ケイレキ</t>
    </rPh>
    <rPh sb="20" eb="21">
      <t>ショ</t>
    </rPh>
    <phoneticPr fontId="20"/>
  </si>
  <si>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</si>
  <si>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20"/>
  </si>
  <si>
    <t>直接雇用（常勤）</t>
    <rPh sb="0" eb="2">
      <t>チョクセツ</t>
    </rPh>
    <rPh sb="2" eb="4">
      <t>コヨウ</t>
    </rPh>
    <rPh sb="5" eb="7">
      <t>ジョウキン</t>
    </rPh>
    <phoneticPr fontId="20"/>
  </si>
  <si>
    <t>直接雇用（非常勤）</t>
    <rPh sb="0" eb="2">
      <t>チョクセツ</t>
    </rPh>
    <rPh sb="2" eb="4">
      <t>コヨウ</t>
    </rPh>
    <rPh sb="5" eb="8">
      <t>ヒジョウキン</t>
    </rPh>
    <phoneticPr fontId="20"/>
  </si>
  <si>
    <t>委託・派遣等</t>
    <rPh sb="0" eb="2">
      <t>イタク</t>
    </rPh>
    <rPh sb="3" eb="6">
      <t>ハケントウ</t>
    </rPh>
    <phoneticPr fontId="20"/>
  </si>
  <si>
    <t>はい（いずれにも該当しない）</t>
    <rPh sb="8" eb="10">
      <t>ガイトウ</t>
    </rPh>
    <phoneticPr fontId="20"/>
  </si>
  <si>
    <t>いいえ（いずれかに該当する）</t>
    <rPh sb="9" eb="11">
      <t>ガイトウ</t>
    </rPh>
    <phoneticPr fontId="20"/>
  </si>
  <si>
    <t>主担当講師</t>
  </si>
  <si>
    <t xml:space="preserve"> </t>
    <phoneticPr fontId="6"/>
  </si>
  <si>
    <t xml:space="preserve"> (1) 当該講座の担当講師数</t>
    <phoneticPr fontId="20"/>
  </si>
  <si>
    <t xml:space="preserve"> (2) 主担当講師の勤務形態</t>
    <phoneticPr fontId="20"/>
  </si>
  <si>
    <t>【新規申請】</t>
    <rPh sb="1" eb="3">
      <t>シンキ</t>
    </rPh>
    <rPh sb="3" eb="5">
      <t>シンセイ</t>
    </rPh>
    <phoneticPr fontId="20"/>
  </si>
  <si>
    <t>様式名</t>
    <rPh sb="0" eb="3">
      <t>ヨウシキメイ</t>
    </rPh>
    <phoneticPr fontId="20"/>
  </si>
  <si>
    <t>帳票名</t>
    <rPh sb="0" eb="2">
      <t>チョウヒョウ</t>
    </rPh>
    <rPh sb="2" eb="3">
      <t>メイ</t>
    </rPh>
    <phoneticPr fontId="20"/>
  </si>
  <si>
    <t>備考</t>
    <rPh sb="0" eb="2">
      <t>ビコウ</t>
    </rPh>
    <phoneticPr fontId="20"/>
  </si>
  <si>
    <t>個票-1001</t>
    <rPh sb="0" eb="2">
      <t>コヒョウ</t>
    </rPh>
    <phoneticPr fontId="20"/>
  </si>
  <si>
    <t>(1)生産システム工学一般</t>
    <rPh sb="3" eb="5">
      <t>セイサン</t>
    </rPh>
    <rPh sb="9" eb="11">
      <t>コウガク</t>
    </rPh>
    <rPh sb="11" eb="13">
      <t>イッパン</t>
    </rPh>
    <phoneticPr fontId="20"/>
  </si>
  <si>
    <t>(2)生産システム工学CPS</t>
    <rPh sb="3" eb="5">
      <t>セイサン</t>
    </rPh>
    <rPh sb="9" eb="11">
      <t>コウガク</t>
    </rPh>
    <phoneticPr fontId="20"/>
  </si>
  <si>
    <t>(3)管理工学</t>
    <rPh sb="3" eb="5">
      <t>カンリ</t>
    </rPh>
    <rPh sb="5" eb="7">
      <t>コウガク</t>
    </rPh>
    <phoneticPr fontId="20"/>
  </si>
  <si>
    <t>(4)オペレーションズリサーチ</t>
    <phoneticPr fontId="20"/>
  </si>
  <si>
    <t>(5)原価管理</t>
    <rPh sb="3" eb="5">
      <t>ゲンカ</t>
    </rPh>
    <rPh sb="5" eb="7">
      <t>カンリ</t>
    </rPh>
    <phoneticPr fontId="20"/>
  </si>
  <si>
    <t>(6)環境工学</t>
    <rPh sb="3" eb="7">
      <t>カンキョウコウガク</t>
    </rPh>
    <phoneticPr fontId="20"/>
  </si>
  <si>
    <t>(7)統計学</t>
    <rPh sb="3" eb="6">
      <t>トウケイガク</t>
    </rPh>
    <phoneticPr fontId="20"/>
  </si>
  <si>
    <t>(8)生産シミュレーション適用</t>
    <phoneticPr fontId="20"/>
  </si>
  <si>
    <t>(9)生産シミュレーション論理設計</t>
    <phoneticPr fontId="20"/>
  </si>
  <si>
    <t>(10)ソフトウェア</t>
    <phoneticPr fontId="20"/>
  </si>
  <si>
    <t>2.開発技術_2.モデルベース開発</t>
    <rPh sb="2" eb="4">
      <t>カイハツ</t>
    </rPh>
    <rPh sb="4" eb="6">
      <t>ギジュツ</t>
    </rPh>
    <rPh sb="15" eb="17">
      <t>カイハツ</t>
    </rPh>
    <phoneticPr fontId="20"/>
  </si>
  <si>
    <t>2.開発技術_3.アジャイル開発</t>
    <rPh sb="2" eb="4">
      <t>カイハツ</t>
    </rPh>
    <rPh sb="4" eb="6">
      <t>ギジュツ</t>
    </rPh>
    <rPh sb="14" eb="16">
      <t>カイハツ</t>
    </rPh>
    <phoneticPr fontId="20"/>
  </si>
  <si>
    <t>2.開発技術_4.新しい安全性評価</t>
    <rPh sb="9" eb="10">
      <t>アタラ</t>
    </rPh>
    <rPh sb="12" eb="14">
      <t>アンゼン</t>
    </rPh>
    <rPh sb="14" eb="15">
      <t>セイ</t>
    </rPh>
    <rPh sb="15" eb="17">
      <t>ヒョウカ</t>
    </rPh>
    <phoneticPr fontId="20"/>
  </si>
  <si>
    <t>2.開発技術_5.セキュリティ開発</t>
    <rPh sb="15" eb="17">
      <t>カイハツ</t>
    </rPh>
    <phoneticPr fontId="20"/>
  </si>
  <si>
    <t>⑴システム要求分析</t>
    <phoneticPr fontId="20"/>
  </si>
  <si>
    <t>⑵システム設計</t>
    <phoneticPr fontId="20"/>
  </si>
  <si>
    <t>⑶制御システム要求分析</t>
    <phoneticPr fontId="20"/>
  </si>
  <si>
    <t>⑷制御システム設計</t>
    <phoneticPr fontId="20"/>
  </si>
  <si>
    <t>⑸モデル要求分析</t>
    <phoneticPr fontId="20"/>
  </si>
  <si>
    <t>⑹モデル方式設計</t>
    <phoneticPr fontId="20"/>
  </si>
  <si>
    <t>⑺モデル詳細設計・モデルコード作成とテスト</t>
    <phoneticPr fontId="20"/>
  </si>
  <si>
    <t>⑻モデル結合テストの仕様設計</t>
    <phoneticPr fontId="20"/>
  </si>
  <si>
    <t>⑼システム結合</t>
    <phoneticPr fontId="20"/>
  </si>
  <si>
    <t>⑽システム適格性確認テスト</t>
    <phoneticPr fontId="20"/>
  </si>
  <si>
    <t>⑾キャリブレーション</t>
    <phoneticPr fontId="20"/>
  </si>
  <si>
    <t>⑿開発環境の自動化</t>
    <phoneticPr fontId="20"/>
  </si>
  <si>
    <t>1.ソリューションライフサイクルプロセス_1.企画</t>
    <rPh sb="23" eb="25">
      <t>キカク</t>
    </rPh>
    <phoneticPr fontId="20"/>
  </si>
  <si>
    <t>2.ソリューション管理・推進プロセス_1.セキュリティマネージメント</t>
    <phoneticPr fontId="20"/>
  </si>
  <si>
    <t>3.サイエンス・テクノロジ_1.企画</t>
    <rPh sb="16" eb="18">
      <t>キカク</t>
    </rPh>
    <phoneticPr fontId="20"/>
  </si>
  <si>
    <t>2.サイエンス・テクノロジ_1.ネットワーク</t>
    <phoneticPr fontId="20"/>
  </si>
  <si>
    <t>(1)デザイン思考_1.ソリューション管理・推進プロセス_1.プロセスマネージメント</t>
    <rPh sb="7" eb="9">
      <t>シコウ</t>
    </rPh>
    <rPh sb="19" eb="21">
      <t>カンリ</t>
    </rPh>
    <rPh sb="22" eb="24">
      <t>スイシン</t>
    </rPh>
    <phoneticPr fontId="20"/>
  </si>
  <si>
    <t>(2)サービス企画_2.ソリューションライフサイクルプロセス_1.戦略</t>
    <rPh sb="7" eb="9">
      <t>キカク</t>
    </rPh>
    <rPh sb="33" eb="35">
      <t>センリャク</t>
    </rPh>
    <phoneticPr fontId="20"/>
  </si>
  <si>
    <t>(2)サービス企画_2.ソリューションライフサイクルプロセス_2.企画</t>
    <rPh sb="7" eb="9">
      <t>キカク</t>
    </rPh>
    <rPh sb="33" eb="35">
      <t>キカク</t>
    </rPh>
    <phoneticPr fontId="20"/>
  </si>
  <si>
    <t>(3)データ分析_3.サイエンス・テクノロジ_1.データ活用</t>
    <rPh sb="6" eb="8">
      <t>ブンセキ</t>
    </rPh>
    <rPh sb="28" eb="30">
      <t>カツヨウ</t>
    </rPh>
    <phoneticPr fontId="20"/>
  </si>
  <si>
    <t>(4)アジャイル_4.ソリューション管理・推進プロセス_1.プロセスマネージメント</t>
    <rPh sb="18" eb="20">
      <t>カンリ</t>
    </rPh>
    <rPh sb="21" eb="23">
      <t>スイシン</t>
    </rPh>
    <phoneticPr fontId="20"/>
  </si>
  <si>
    <t>2.サイエンステクノロジ_1.データ活用</t>
    <rPh sb="18" eb="20">
      <t>カツヨウ</t>
    </rPh>
    <phoneticPr fontId="20"/>
  </si>
  <si>
    <t>2.サイエンステクノロジ_2.AI</t>
    <phoneticPr fontId="20"/>
  </si>
  <si>
    <t>2.サイエンステクノロジ_3.マルチメディア</t>
    <phoneticPr fontId="20"/>
  </si>
  <si>
    <t>2.サイエンステクノロジ_4.データベース</t>
    <phoneticPr fontId="20"/>
  </si>
  <si>
    <t>2.サイエンステクノロジ_5.基礎理論</t>
    <rPh sb="15" eb="17">
      <t>キソ</t>
    </rPh>
    <rPh sb="17" eb="19">
      <t>リロン</t>
    </rPh>
    <phoneticPr fontId="20"/>
  </si>
  <si>
    <t>1.サイエンステクノロジ_1.AI</t>
    <phoneticPr fontId="20"/>
  </si>
  <si>
    <t>1.サイエンステクノロジ_2.マルチメディア</t>
    <phoneticPr fontId="20"/>
  </si>
  <si>
    <t>1.サイエンステクノロジ_3.基礎理論</t>
    <rPh sb="15" eb="17">
      <t>キソ</t>
    </rPh>
    <rPh sb="17" eb="19">
      <t>リロン</t>
    </rPh>
    <phoneticPr fontId="20"/>
  </si>
  <si>
    <t>1.ソリューションライフサイクル_1.企画</t>
    <rPh sb="19" eb="21">
      <t>キカク</t>
    </rPh>
    <phoneticPr fontId="20"/>
  </si>
  <si>
    <t>1.ソリューションライフサイクル_2.開発</t>
    <rPh sb="19" eb="21">
      <t>カイハツ</t>
    </rPh>
    <phoneticPr fontId="20"/>
  </si>
  <si>
    <t>1.ソリューションライフサイクル_3.運用保守</t>
    <rPh sb="19" eb="21">
      <t>ウンヨウ</t>
    </rPh>
    <rPh sb="21" eb="23">
      <t>ホシュ</t>
    </rPh>
    <phoneticPr fontId="20"/>
  </si>
  <si>
    <t>2.ソリューション管理・推進プロセス_1.品質・安全性マネージメント</t>
    <rPh sb="9" eb="11">
      <t>カンリ</t>
    </rPh>
    <rPh sb="12" eb="14">
      <t>スイシン</t>
    </rPh>
    <rPh sb="21" eb="23">
      <t>ヒンシツ</t>
    </rPh>
    <rPh sb="24" eb="27">
      <t>アンゼンセイ</t>
    </rPh>
    <phoneticPr fontId="20"/>
  </si>
  <si>
    <t>3.サイエンス・テクノロジ_1_コンピュータシステム</t>
    <phoneticPr fontId="20"/>
  </si>
  <si>
    <t>3.サイエンス・テクノロジ_2_コンピュータソフトウェア</t>
    <phoneticPr fontId="20"/>
  </si>
  <si>
    <t>3.サイエンス・テクノロジ_3_コンピュータハードウェア</t>
    <phoneticPr fontId="20"/>
  </si>
  <si>
    <t>3.サイエンス・テクノロジ_4.ネットワーク</t>
    <phoneticPr fontId="20"/>
  </si>
  <si>
    <t>3.サイエンス・テクノロジ_5.セキュリティ</t>
    <phoneticPr fontId="20"/>
  </si>
  <si>
    <t>3.サイエンス・テクノロジ_6.基礎理論</t>
    <rPh sb="16" eb="18">
      <t>キソ</t>
    </rPh>
    <rPh sb="18" eb="20">
      <t>リロン</t>
    </rPh>
    <phoneticPr fontId="20"/>
  </si>
  <si>
    <t>1.ソリューションライフサイクル_1.戦略</t>
    <rPh sb="19" eb="21">
      <t>センリャク</t>
    </rPh>
    <phoneticPr fontId="20"/>
  </si>
  <si>
    <t>1.ソリューションライフサイクル_2.企画</t>
    <rPh sb="19" eb="21">
      <t>キカク</t>
    </rPh>
    <phoneticPr fontId="20"/>
  </si>
  <si>
    <t>1.ソリューションライフサイクル_3.開発</t>
    <rPh sb="19" eb="21">
      <t>カイハツ</t>
    </rPh>
    <phoneticPr fontId="20"/>
  </si>
  <si>
    <t>2.ソリューション管理・推進プロセス_1.プロセスマネージメント</t>
    <rPh sb="9" eb="11">
      <t>カンリ</t>
    </rPh>
    <rPh sb="12" eb="14">
      <t>スイシン</t>
    </rPh>
    <phoneticPr fontId="20"/>
  </si>
  <si>
    <t>_1.クラウド関連の知識・技術</t>
    <rPh sb="7" eb="9">
      <t>カンレン</t>
    </rPh>
    <rPh sb="10" eb="12">
      <t>チシキ</t>
    </rPh>
    <rPh sb="13" eb="15">
      <t>ギジュツ</t>
    </rPh>
    <phoneticPr fontId="20"/>
  </si>
  <si>
    <t>_2.IoT関連の知識・技術</t>
    <rPh sb="6" eb="8">
      <t>カンレン</t>
    </rPh>
    <rPh sb="9" eb="11">
      <t>チシキ</t>
    </rPh>
    <rPh sb="12" eb="14">
      <t>ギジュツ</t>
    </rPh>
    <phoneticPr fontId="20"/>
  </si>
  <si>
    <t>_3.AI関連の知識・技術</t>
    <rPh sb="5" eb="7">
      <t>カンレン</t>
    </rPh>
    <rPh sb="8" eb="10">
      <t>チシキ</t>
    </rPh>
    <rPh sb="11" eb="13">
      <t>ギジュツ</t>
    </rPh>
    <phoneticPr fontId="20"/>
  </si>
  <si>
    <t>_4.データサイエンス関連の知識・技術</t>
    <rPh sb="11" eb="13">
      <t>カンレン</t>
    </rPh>
    <rPh sb="14" eb="16">
      <t>チシキ</t>
    </rPh>
    <rPh sb="17" eb="19">
      <t>ギジュツ</t>
    </rPh>
    <phoneticPr fontId="20"/>
  </si>
  <si>
    <t>_5.デジタルビジネス創出に関連する知識・技術</t>
    <rPh sb="11" eb="13">
      <t>ソウシュツ</t>
    </rPh>
    <rPh sb="14" eb="16">
      <t>カンレン</t>
    </rPh>
    <rPh sb="18" eb="20">
      <t>チシキ</t>
    </rPh>
    <rPh sb="21" eb="23">
      <t>ギジュツ</t>
    </rPh>
    <phoneticPr fontId="20"/>
  </si>
  <si>
    <t>_6.ネットワークに関する知識・技術</t>
    <rPh sb="10" eb="11">
      <t>カン</t>
    </rPh>
    <rPh sb="13" eb="15">
      <t>チシキ</t>
    </rPh>
    <rPh sb="16" eb="18">
      <t>ギジュツ</t>
    </rPh>
    <phoneticPr fontId="20"/>
  </si>
  <si>
    <t>_7.セキュリティに関連する知識・技術</t>
    <rPh sb="10" eb="12">
      <t>カンレン</t>
    </rPh>
    <rPh sb="14" eb="16">
      <t>チシキ</t>
    </rPh>
    <rPh sb="17" eb="19">
      <t>ギジュツ</t>
    </rPh>
    <phoneticPr fontId="20"/>
  </si>
  <si>
    <t>_8.自動車モデルベース開発関連の知識・技術</t>
    <rPh sb="3" eb="6">
      <t>ジドウシャ</t>
    </rPh>
    <rPh sb="12" eb="14">
      <t>カイハツ</t>
    </rPh>
    <rPh sb="14" eb="16">
      <t>カンレン</t>
    </rPh>
    <rPh sb="17" eb="19">
      <t>チシキ</t>
    </rPh>
    <rPh sb="20" eb="22">
      <t>ギジュツ</t>
    </rPh>
    <phoneticPr fontId="20"/>
  </si>
  <si>
    <t>_9.自動運転関連の知識・技術</t>
    <rPh sb="3" eb="5">
      <t>ジドウ</t>
    </rPh>
    <rPh sb="5" eb="7">
      <t>ウンテン</t>
    </rPh>
    <rPh sb="7" eb="9">
      <t>カンレン</t>
    </rPh>
    <rPh sb="10" eb="12">
      <t>チシキ</t>
    </rPh>
    <rPh sb="13" eb="15">
      <t>ギジュツ</t>
    </rPh>
    <phoneticPr fontId="20"/>
  </si>
  <si>
    <t>_10.生産システム分野関連の知識・技術</t>
    <rPh sb="4" eb="6">
      <t>セイサン</t>
    </rPh>
    <rPh sb="10" eb="12">
      <t>ブンヤ</t>
    </rPh>
    <rPh sb="12" eb="14">
      <t>カンレン</t>
    </rPh>
    <rPh sb="15" eb="17">
      <t>チシキ</t>
    </rPh>
    <rPh sb="18" eb="20">
      <t>ギジュツ</t>
    </rPh>
    <phoneticPr fontId="20"/>
  </si>
  <si>
    <t>氏　  　名</t>
    <phoneticPr fontId="20"/>
  </si>
  <si>
    <t>はい</t>
    <phoneticPr fontId="20"/>
  </si>
  <si>
    <t>いいえ</t>
    <phoneticPr fontId="20"/>
  </si>
  <si>
    <t>ある（以下に内容を記入）</t>
    <rPh sb="3" eb="5">
      <t>イカ</t>
    </rPh>
    <rPh sb="6" eb="8">
      <t>ナイヨウ</t>
    </rPh>
    <rPh sb="9" eb="11">
      <t>キニュウ</t>
    </rPh>
    <phoneticPr fontId="20"/>
  </si>
  <si>
    <t>ない</t>
    <phoneticPr fontId="20"/>
  </si>
  <si>
    <t>登録済み（更新手続き中を含む）</t>
    <rPh sb="0" eb="3">
      <t>トウロクスミ</t>
    </rPh>
    <rPh sb="5" eb="9">
      <t>コウシンテツヅ</t>
    </rPh>
    <rPh sb="10" eb="11">
      <t>チュウ</t>
    </rPh>
    <rPh sb="12" eb="13">
      <t>フク</t>
    </rPh>
    <phoneticPr fontId="20"/>
  </si>
  <si>
    <t>登録していない</t>
    <rPh sb="0" eb="2">
      <t>トウロク</t>
    </rPh>
    <phoneticPr fontId="20"/>
  </si>
  <si>
    <t>取得済み</t>
    <rPh sb="0" eb="2">
      <t>シュトク</t>
    </rPh>
    <rPh sb="2" eb="3">
      <t>スミ</t>
    </rPh>
    <phoneticPr fontId="20"/>
  </si>
  <si>
    <t>取得していない</t>
    <rPh sb="0" eb="2">
      <t>シュトク</t>
    </rPh>
    <phoneticPr fontId="20"/>
  </si>
  <si>
    <t>策定している</t>
    <rPh sb="0" eb="2">
      <t>サクテイ</t>
    </rPh>
    <phoneticPr fontId="20"/>
  </si>
  <si>
    <t>策定していない</t>
    <rPh sb="0" eb="2">
      <t>サクテイ</t>
    </rPh>
    <phoneticPr fontId="20"/>
  </si>
  <si>
    <t>公開している</t>
    <rPh sb="0" eb="2">
      <t>コウカイ</t>
    </rPh>
    <phoneticPr fontId="20"/>
  </si>
  <si>
    <t>公開していない</t>
    <rPh sb="0" eb="2">
      <t>コウカイ</t>
    </rPh>
    <phoneticPr fontId="20"/>
  </si>
  <si>
    <t>パンフレット</t>
    <phoneticPr fontId="20"/>
  </si>
  <si>
    <t>定め、一般に公開していることが必要です。</t>
    <phoneticPr fontId="6"/>
  </si>
  <si>
    <t>プライバシーマーク又はＩＳＭＳ取得が必要。これらを取得していない場合には、個人情報保護方針を</t>
    <phoneticPr fontId="20"/>
  </si>
  <si>
    <t>現在も開講中</t>
    <rPh sb="0" eb="2">
      <t>ゲンザイ</t>
    </rPh>
    <rPh sb="3" eb="6">
      <t>カイコウチュウ</t>
    </rPh>
    <phoneticPr fontId="20"/>
  </si>
  <si>
    <t>開催終了</t>
    <rPh sb="0" eb="2">
      <t>カイサイ</t>
    </rPh>
    <rPh sb="2" eb="4">
      <t>シュウリョウ</t>
    </rPh>
    <phoneticPr fontId="20"/>
  </si>
  <si>
    <t>1月</t>
    <rPh sb="1" eb="2">
      <t>ガツ</t>
    </rPh>
    <phoneticPr fontId="6"/>
  </si>
  <si>
    <t>2月</t>
    <rPh sb="1" eb="2">
      <t>ガツ</t>
    </rPh>
    <phoneticPr fontId="20"/>
  </si>
  <si>
    <t>3月</t>
    <rPh sb="1" eb="2">
      <t>ガツ</t>
    </rPh>
    <phoneticPr fontId="20"/>
  </si>
  <si>
    <t>4月</t>
    <rPh sb="1" eb="2">
      <t>ガツ</t>
    </rPh>
    <phoneticPr fontId="20"/>
  </si>
  <si>
    <t>5月</t>
    <rPh sb="1" eb="2">
      <t>ガツ</t>
    </rPh>
    <phoneticPr fontId="20"/>
  </si>
  <si>
    <t>6月</t>
    <rPh sb="1" eb="2">
      <t>ガツ</t>
    </rPh>
    <phoneticPr fontId="20"/>
  </si>
  <si>
    <t>7月</t>
    <rPh sb="1" eb="2">
      <t>ガツ</t>
    </rPh>
    <phoneticPr fontId="20"/>
  </si>
  <si>
    <t>8月</t>
    <rPh sb="1" eb="2">
      <t>ガツ</t>
    </rPh>
    <phoneticPr fontId="20"/>
  </si>
  <si>
    <t>9月</t>
    <rPh sb="1" eb="2">
      <t>ガツ</t>
    </rPh>
    <phoneticPr fontId="20"/>
  </si>
  <si>
    <t>10月</t>
    <rPh sb="2" eb="3">
      <t>ガツ</t>
    </rPh>
    <phoneticPr fontId="20"/>
  </si>
  <si>
    <t>11月</t>
    <rPh sb="2" eb="3">
      <t>ガツ</t>
    </rPh>
    <phoneticPr fontId="20"/>
  </si>
  <si>
    <t>12月</t>
    <rPh sb="2" eb="3">
      <t>ガツ</t>
    </rPh>
    <phoneticPr fontId="20"/>
  </si>
  <si>
    <t>既存講座の申請</t>
    <rPh sb="0" eb="2">
      <t>キゾン</t>
    </rPh>
    <rPh sb="2" eb="4">
      <t>コウザ</t>
    </rPh>
    <rPh sb="5" eb="7">
      <t>シンセイ</t>
    </rPh>
    <phoneticPr fontId="20"/>
  </si>
  <si>
    <t>2つ以上の既存講座をパッケージ</t>
    <rPh sb="2" eb="4">
      <t>イジョウ</t>
    </rPh>
    <rPh sb="5" eb="7">
      <t>キゾン</t>
    </rPh>
    <rPh sb="7" eb="9">
      <t>コウザ</t>
    </rPh>
    <phoneticPr fontId="20"/>
  </si>
  <si>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20"/>
  </si>
  <si>
    <t>セキュリティ</t>
    <phoneticPr fontId="20"/>
  </si>
  <si>
    <t>対象分野（2.(1))　</t>
    <phoneticPr fontId="20"/>
  </si>
  <si>
    <t>目標とするレベル(3.(1))　</t>
    <phoneticPr fontId="20"/>
  </si>
  <si>
    <t>具体的な到達目標(3.(2))</t>
    <phoneticPr fontId="20"/>
  </si>
  <si>
    <t>習得できるスキル(3.(3))　</t>
    <phoneticPr fontId="20"/>
  </si>
  <si>
    <t>受講の利便性を高める工夫(7.(1))</t>
    <phoneticPr fontId="20"/>
  </si>
  <si>
    <t>ホームページ（右にURLを記載）</t>
    <rPh sb="7" eb="8">
      <t>ミギ</t>
    </rPh>
    <rPh sb="13" eb="15">
      <t>キサイ</t>
    </rPh>
    <phoneticPr fontId="20"/>
  </si>
  <si>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6"/>
  </si>
  <si>
    <t xml:space="preserve"> (3) 受講の利便性に関する公表先　</t>
    <rPh sb="5" eb="7">
      <t>ジュコウ</t>
    </rPh>
    <rPh sb="8" eb="11">
      <t>リベンセイ</t>
    </rPh>
    <rPh sb="12" eb="13">
      <t>カン</t>
    </rPh>
    <rPh sb="15" eb="17">
      <t>コウヒョウ</t>
    </rPh>
    <rPh sb="17" eb="18">
      <t>サキ</t>
    </rPh>
    <phoneticPr fontId="6"/>
  </si>
  <si>
    <t>一括</t>
    <rPh sb="0" eb="2">
      <t>イッカツ</t>
    </rPh>
    <phoneticPr fontId="20"/>
  </si>
  <si>
    <t>分割</t>
    <rPh sb="0" eb="2">
      <t>ブンカツ</t>
    </rPh>
    <phoneticPr fontId="20"/>
  </si>
  <si>
    <t>両方</t>
    <rPh sb="0" eb="2">
      <t>リョウホウ</t>
    </rPh>
    <phoneticPr fontId="20"/>
  </si>
  <si>
    <t>直接雇用（非常勤）</t>
    <rPh sb="0" eb="2">
      <t>チョクセツ</t>
    </rPh>
    <rPh sb="2" eb="4">
      <t>コヨウ</t>
    </rPh>
    <rPh sb="5" eb="6">
      <t>ヒ</t>
    </rPh>
    <rPh sb="6" eb="8">
      <t>ジョウキン</t>
    </rPh>
    <phoneticPr fontId="20"/>
  </si>
  <si>
    <t>委託・派遣等</t>
    <rPh sb="0" eb="2">
      <t>イタク</t>
    </rPh>
    <rPh sb="3" eb="5">
      <t>ハケン</t>
    </rPh>
    <rPh sb="5" eb="6">
      <t>トウ</t>
    </rPh>
    <phoneticPr fontId="20"/>
  </si>
  <si>
    <t>全員の評価を行っている</t>
    <rPh sb="0" eb="2">
      <t>ゼンイン</t>
    </rPh>
    <rPh sb="3" eb="5">
      <t>ヒョウカ</t>
    </rPh>
    <rPh sb="6" eb="7">
      <t>オコナ</t>
    </rPh>
    <phoneticPr fontId="20"/>
  </si>
  <si>
    <t>一部に評価を行っている</t>
    <rPh sb="0" eb="2">
      <t>イチブ</t>
    </rPh>
    <rPh sb="3" eb="5">
      <t>ヒョウカ</t>
    </rPh>
    <rPh sb="6" eb="7">
      <t>オコナ</t>
    </rPh>
    <phoneticPr fontId="20"/>
  </si>
  <si>
    <t>評価を行っていない</t>
    <rPh sb="0" eb="2">
      <t>ヒョウカ</t>
    </rPh>
    <rPh sb="3" eb="4">
      <t>オコナ</t>
    </rPh>
    <phoneticPr fontId="20"/>
  </si>
  <si>
    <t>全員に伝えている</t>
    <rPh sb="0" eb="2">
      <t>ゼンイン</t>
    </rPh>
    <rPh sb="3" eb="4">
      <t>ツタ</t>
    </rPh>
    <phoneticPr fontId="20"/>
  </si>
  <si>
    <t>一部に伝えている</t>
    <rPh sb="0" eb="2">
      <t>イチブ</t>
    </rPh>
    <rPh sb="3" eb="4">
      <t>ツタ</t>
    </rPh>
    <phoneticPr fontId="20"/>
  </si>
  <si>
    <t>伝えていない</t>
    <rPh sb="0" eb="1">
      <t>ツタ</t>
    </rPh>
    <phoneticPr fontId="20"/>
  </si>
  <si>
    <t>全員に支援を行っている</t>
    <rPh sb="0" eb="2">
      <t>ゼンイン</t>
    </rPh>
    <rPh sb="3" eb="5">
      <t>シエン</t>
    </rPh>
    <rPh sb="6" eb="7">
      <t>オコナ</t>
    </rPh>
    <phoneticPr fontId="20"/>
  </si>
  <si>
    <t>一部に支援を行っている</t>
    <rPh sb="0" eb="2">
      <t>イチブ</t>
    </rPh>
    <rPh sb="3" eb="5">
      <t>シエン</t>
    </rPh>
    <rPh sb="6" eb="7">
      <t>オコナ</t>
    </rPh>
    <phoneticPr fontId="20"/>
  </si>
  <si>
    <t>支援を行っていない</t>
    <rPh sb="0" eb="2">
      <t>シエン</t>
    </rPh>
    <rPh sb="3" eb="4">
      <t>オコナ</t>
    </rPh>
    <phoneticPr fontId="20"/>
  </si>
  <si>
    <t>受講案内</t>
    <rPh sb="0" eb="2">
      <t>ジュコウ</t>
    </rPh>
    <rPh sb="2" eb="4">
      <t>アンナイ</t>
    </rPh>
    <phoneticPr fontId="20"/>
  </si>
  <si>
    <t>領収書の発行</t>
    <rPh sb="0" eb="3">
      <t>リョウシュウショ</t>
    </rPh>
    <rPh sb="4" eb="6">
      <t>ハッコウ</t>
    </rPh>
    <phoneticPr fontId="20"/>
  </si>
  <si>
    <t>修了認定</t>
    <rPh sb="0" eb="2">
      <t>シュウリョウ</t>
    </rPh>
    <rPh sb="2" eb="4">
      <t>ニンテイ</t>
    </rPh>
    <phoneticPr fontId="20"/>
  </si>
  <si>
    <t>②施設事務  ※1</t>
    <phoneticPr fontId="6"/>
  </si>
  <si>
    <t>※1 各教育訓練施設で取り扱う事務の種別を選択。実施しない事務ついては、どのように対応するのか、備考に記載</t>
    <phoneticPr fontId="20"/>
  </si>
  <si>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20"/>
  </si>
  <si>
    <t>※本様式とは別に直近２期の財務諸表を提出してください。（提出物チェックリストを参照）　</t>
    <phoneticPr fontId="20"/>
  </si>
  <si>
    <t>②代表者氏名</t>
    <rPh sb="1" eb="4">
      <t>ダイヒョウシャ</t>
    </rPh>
    <rPh sb="4" eb="6">
      <t>シメイ</t>
    </rPh>
    <phoneticPr fontId="6"/>
  </si>
  <si>
    <t>①教育研修等の名称</t>
    <rPh sb="1" eb="3">
      <t>キョウイク</t>
    </rPh>
    <rPh sb="3" eb="5">
      <t>ケンシュウ</t>
    </rPh>
    <rPh sb="5" eb="6">
      <t>トウ</t>
    </rPh>
    <rPh sb="7" eb="9">
      <t>メイショウ</t>
    </rPh>
    <phoneticPr fontId="6"/>
  </si>
  <si>
    <t>⑤教育研修等の概要</t>
    <rPh sb="1" eb="3">
      <t>キョウイク</t>
    </rPh>
    <rPh sb="3" eb="5">
      <t>ケンシュウ</t>
    </rPh>
    <rPh sb="5" eb="6">
      <t>トウ</t>
    </rPh>
    <rPh sb="7" eb="9">
      <t>ガイヨウ</t>
    </rPh>
    <phoneticPr fontId="6"/>
  </si>
  <si>
    <t>⑦目標レベル（※ITSS）</t>
    <rPh sb="1" eb="3">
      <t>モクヒョウ</t>
    </rPh>
    <phoneticPr fontId="6"/>
  </si>
  <si>
    <t>⑧現在の実施状況</t>
    <rPh sb="1" eb="3">
      <t>ゲンザイ</t>
    </rPh>
    <rPh sb="4" eb="6">
      <t>ジッシ</t>
    </rPh>
    <rPh sb="6" eb="8">
      <t>ジョウキョウ</t>
    </rPh>
    <phoneticPr fontId="6"/>
  </si>
  <si>
    <t>⑨前年度の実施回数</t>
    <rPh sb="1" eb="4">
      <t>ゼンネンド</t>
    </rPh>
    <rPh sb="5" eb="7">
      <t>ジッシ</t>
    </rPh>
    <rPh sb="7" eb="9">
      <t>カイスウ</t>
    </rPh>
    <phoneticPr fontId="20"/>
  </si>
  <si>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</si>
  <si>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</si>
  <si>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①プライバシーマークの登録状況</t>
    <rPh sb="11" eb="13">
      <t>トウロク</t>
    </rPh>
    <rPh sb="13" eb="15">
      <t>ジョウキョウ</t>
    </rPh>
    <phoneticPr fontId="6"/>
  </si>
  <si>
    <t>②ISMS認証の取得状況</t>
    <rPh sb="5" eb="7">
      <t>ニンショウ</t>
    </rPh>
    <rPh sb="8" eb="10">
      <t>シュトク</t>
    </rPh>
    <rPh sb="10" eb="12">
      <t>ジョウキョウ</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</si>
  <si>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</si>
  <si>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パンフレット、ホームページ（右にURLを記載）</t>
    <rPh sb="14" eb="15">
      <t>ミギ</t>
    </rPh>
    <rPh sb="20" eb="22">
      <t>キサイ</t>
    </rPh>
    <phoneticPr fontId="20"/>
  </si>
  <si>
    <t>URL</t>
    <phoneticPr fontId="20"/>
  </si>
  <si>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</si>
  <si>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</si>
  <si>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t xml:space="preserve"> (2) 制度の
   名称､ 内容</t>
    <phoneticPr fontId="20"/>
  </si>
  <si>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</si>
  <si>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</si>
  <si>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 xml:space="preserve"> (7)  講座開講月（予定）</t>
    <rPh sb="6" eb="8">
      <t>コウザ</t>
    </rPh>
    <rPh sb="8" eb="10">
      <t>カイコウ</t>
    </rPh>
    <rPh sb="10" eb="11">
      <t>ツキ</t>
    </rPh>
    <rPh sb="12" eb="14">
      <t>ヨテイ</t>
    </rPh>
    <phoneticPr fontId="20"/>
  </si>
  <si>
    <t xml:space="preserve"> (8)  講座開始月</t>
    <rPh sb="6" eb="8">
      <t>コウザ</t>
    </rPh>
    <rPh sb="8" eb="10">
      <t>カイシ</t>
    </rPh>
    <rPh sb="10" eb="11">
      <t>ツキ</t>
    </rPh>
    <phoneticPr fontId="20"/>
  </si>
  <si>
    <t>1月</t>
    <rPh sb="1" eb="2">
      <t>ガツ</t>
    </rPh>
    <phoneticPr fontId="20"/>
  </si>
  <si>
    <t>2月</t>
  </si>
  <si>
    <t>3月</t>
  </si>
  <si>
    <t>4月</t>
  </si>
  <si>
    <t>5月</t>
  </si>
  <si>
    <t>6月</t>
  </si>
  <si>
    <t>7月</t>
  </si>
  <si>
    <t>8月</t>
  </si>
  <si>
    <t>9月</t>
  </si>
  <si>
    <t>10月</t>
  </si>
  <si>
    <t>11月</t>
  </si>
  <si>
    <t>12月</t>
  </si>
  <si>
    <t>③所在地</t>
    <rPh sb="1" eb="4">
      <t>ショザイチ</t>
    </rPh>
    <phoneticPr fontId="6"/>
  </si>
  <si>
    <t>①参画機関数 (代表機関を除く)</t>
    <rPh sb="1" eb="3">
      <t>サンカク</t>
    </rPh>
    <rPh sb="3" eb="5">
      <t>キカン</t>
    </rPh>
    <rPh sb="5" eb="6">
      <t>スウ</t>
    </rPh>
    <rPh sb="8" eb="10">
      <t>ダイヒョウ</t>
    </rPh>
    <rPh sb="10" eb="12">
      <t>キカン</t>
    </rPh>
    <rPh sb="13" eb="14">
      <t>ノゾ</t>
    </rPh>
    <phoneticPr fontId="6"/>
  </si>
  <si>
    <t>⑥設立年月日</t>
    <rPh sb="1" eb="3">
      <t>セツリツ</t>
    </rPh>
    <rPh sb="3" eb="6">
      <t>ネンガッピ</t>
    </rPh>
    <phoneticPr fontId="6"/>
  </si>
  <si>
    <t>⑧定款で定める営業年度</t>
    <rPh sb="1" eb="3">
      <t>テイカン</t>
    </rPh>
    <rPh sb="4" eb="5">
      <t>サダ</t>
    </rPh>
    <rPh sb="7" eb="9">
      <t>エイギョウ</t>
    </rPh>
    <rPh sb="9" eb="11">
      <t>ネンド</t>
    </rPh>
    <phoneticPr fontId="20"/>
  </si>
  <si>
    <t>⑨主たる教育訓練の内容</t>
    <rPh sb="1" eb="2">
      <t>シュ</t>
    </rPh>
    <rPh sb="4" eb="6">
      <t>キョウイク</t>
    </rPh>
    <rPh sb="6" eb="8">
      <t>クンレン</t>
    </rPh>
    <rPh sb="9" eb="11">
      <t>ナイヨウ</t>
    </rPh>
    <phoneticPr fontId="6"/>
  </si>
  <si>
    <t>⑩組織の沿革</t>
    <phoneticPr fontId="6"/>
  </si>
  <si>
    <t>⑪主要役員</t>
    <rPh sb="1" eb="3">
      <t>シュヨウ</t>
    </rPh>
    <rPh sb="3" eb="5">
      <t>ヤクイン</t>
    </rPh>
    <phoneticPr fontId="20"/>
  </si>
  <si>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6"/>
  </si>
  <si>
    <t>教育訓練実施責任者
所属・氏名</t>
    <rPh sb="0" eb="2">
      <t>キョウイク</t>
    </rPh>
    <rPh sb="2" eb="4">
      <t>クンレン</t>
    </rPh>
    <rPh sb="4" eb="6">
      <t>ジッシ</t>
    </rPh>
    <rPh sb="6" eb="9">
      <t>セキニンシャ</t>
    </rPh>
    <rPh sb="10" eb="12">
      <t>ショゾク</t>
    </rPh>
    <rPh sb="13" eb="15">
      <t>シメイ</t>
    </rPh>
    <phoneticPr fontId="6"/>
  </si>
  <si>
    <t>事務担当者
所属・氏名</t>
    <rPh sb="0" eb="2">
      <t>ジム</t>
    </rPh>
    <rPh sb="2" eb="5">
      <t>タントウシャ</t>
    </rPh>
    <rPh sb="6" eb="8">
      <t>ショゾク</t>
    </rPh>
    <rPh sb="9" eb="11">
      <t>シメイ</t>
    </rPh>
    <phoneticPr fontId="6"/>
  </si>
  <si>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6"/>
  </si>
  <si>
    <t>苦情受付者
所属・氏名</t>
    <rPh sb="0" eb="2">
      <t>クジョウ</t>
    </rPh>
    <rPh sb="2" eb="3">
      <t>ウ</t>
    </rPh>
    <rPh sb="3" eb="4">
      <t>ツ</t>
    </rPh>
    <rPh sb="4" eb="5">
      <t>シャ</t>
    </rPh>
    <rPh sb="6" eb="8">
      <t>ショゾク</t>
    </rPh>
    <rPh sb="9" eb="11">
      <t>シメイ</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</si>
  <si>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</si>
  <si>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</si>
  <si>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</si>
  <si>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</si>
  <si>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</si>
  <si>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SME
番号</t>
    <rPh sb="4" eb="6">
      <t>バンゴウ</t>
    </rPh>
    <phoneticPr fontId="6"/>
  </si>
  <si>
    <t>担当
講師
番号</t>
    <rPh sb="0" eb="2">
      <t>タントウ</t>
    </rPh>
    <rPh sb="3" eb="5">
      <t>コウシ</t>
    </rPh>
    <rPh sb="6" eb="8">
      <t>バンゴウ</t>
    </rPh>
    <phoneticPr fontId="6"/>
  </si>
  <si>
    <t>補助
教員等</t>
    <rPh sb="0" eb="2">
      <t>ホジョ</t>
    </rPh>
    <rPh sb="4" eb="5">
      <t>トウ</t>
    </rPh>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</si>
  <si>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</si>
  <si>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</si>
  <si>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t>役職</t>
    <rPh sb="0" eb="2">
      <t>ヤクショク</t>
    </rPh>
    <phoneticPr fontId="20"/>
  </si>
  <si>
    <t>②代表者氏名・役職</t>
    <rPh sb="1" eb="3">
      <t>ダイヒョウ</t>
    </rPh>
    <rPh sb="3" eb="4">
      <t>シャ</t>
    </rPh>
    <rPh sb="4" eb="6">
      <t>シメイ</t>
    </rPh>
    <rPh sb="7" eb="9">
      <t>ヤクショク</t>
    </rPh>
    <phoneticPr fontId="6"/>
  </si>
  <si>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</si>
  <si>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20"/>
  </si>
  <si>
    <t>④送付先住所
※３</t>
    <rPh sb="1" eb="4">
      <t>ソウフサキ</t>
    </rPh>
    <rPh sb="4" eb="6">
      <t>ジュウショ</t>
    </rPh>
    <phoneticPr fontId="20"/>
  </si>
  <si>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20"/>
  </si>
  <si>
    <t>１６．マナビDXへの掲載に関する確認事項</t>
    <rPh sb="10" eb="12">
      <t>ケイサイ</t>
    </rPh>
    <rPh sb="13" eb="14">
      <t>カン</t>
    </rPh>
    <rPh sb="16" eb="20">
      <t>カクニンジコウ</t>
    </rPh>
    <phoneticPr fontId="20"/>
  </si>
  <si>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</si>
  <si>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6"/>
  </si>
  <si>
    <t>１２．確認事項</t>
    <rPh sb="3" eb="5">
      <t>カクニン</t>
    </rPh>
    <rPh sb="5" eb="7">
      <t>ジコウ</t>
    </rPh>
    <phoneticPr fontId="6"/>
  </si>
  <si>
    <t>⑤主要事業</t>
    <rPh sb="1" eb="3">
      <t>シュヨウ</t>
    </rPh>
    <rPh sb="3" eb="5">
      <t>ジギョウ</t>
    </rPh>
    <phoneticPr fontId="20"/>
  </si>
  <si>
    <t>⑥従業員数</t>
    <rPh sb="1" eb="4">
      <t>ジュウギョウイン</t>
    </rPh>
    <rPh sb="4" eb="5">
      <t>スウ</t>
    </rPh>
    <phoneticPr fontId="6"/>
  </si>
  <si>
    <t>⑦URL</t>
    <phoneticPr fontId="6"/>
  </si>
  <si>
    <t>⑧認定講座の保有状況</t>
    <rPh sb="1" eb="3">
      <t>ニンテイ</t>
    </rPh>
    <rPh sb="3" eb="5">
      <t>コウザ</t>
    </rPh>
    <rPh sb="6" eb="8">
      <t>ホユウ</t>
    </rPh>
    <rPh sb="8" eb="10">
      <t>ジョウキョウ</t>
    </rPh>
    <phoneticPr fontId="6"/>
  </si>
  <si>
    <t>⑨申請区分</t>
    <rPh sb="1" eb="3">
      <t>シンセイ</t>
    </rPh>
    <rPh sb="3" eb="5">
      <t>クブン</t>
    </rPh>
    <phoneticPr fontId="20"/>
  </si>
  <si>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20"/>
  </si>
  <si>
    <t>(</t>
    <phoneticPr fontId="72"/>
  </si>
  <si>
    <t>)</t>
    <phoneticPr fontId="72"/>
  </si>
  <si>
    <t>１．申請者(教育訓練施設)</t>
    <rPh sb="2" eb="5">
      <t>シンセイシャ</t>
    </rPh>
    <rPh sb="6" eb="8">
      <t>キョウイク</t>
    </rPh>
    <rPh sb="8" eb="10">
      <t>クンレン</t>
    </rPh>
    <rPh sb="10" eb="12">
      <t>シセツ</t>
    </rPh>
    <phoneticPr fontId="20"/>
  </si>
  <si>
    <t>一般及び特定
一般教育訓練</t>
    <rPh sb="0" eb="2">
      <t>イッパン</t>
    </rPh>
    <rPh sb="2" eb="3">
      <t>オヨ</t>
    </rPh>
    <rPh sb="4" eb="6">
      <t>トクテイ</t>
    </rPh>
    <rPh sb="7" eb="9">
      <t>イッパン</t>
    </rPh>
    <rPh sb="9" eb="11">
      <t>キョウイク</t>
    </rPh>
    <rPh sb="11" eb="13">
      <t>クンレン</t>
    </rPh>
    <phoneticPr fontId="20"/>
  </si>
  <si>
    <t>(ふりがな)</t>
    <phoneticPr fontId="20"/>
  </si>
  <si>
    <t>専門実践
教育訓練</t>
    <rPh sb="0" eb="2">
      <t>センモン</t>
    </rPh>
    <rPh sb="2" eb="4">
      <t>ジッセン</t>
    </rPh>
    <rPh sb="5" eb="7">
      <t>キョウイク</t>
    </rPh>
    <rPh sb="7" eb="9">
      <t>クンレン</t>
    </rPh>
    <phoneticPr fontId="20"/>
  </si>
  <si>
    <t>〒</t>
    <phoneticPr fontId="20"/>
  </si>
  <si>
    <t>Tel.　</t>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</si>
  <si>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2"/>
  </si>
  <si>
    <t>既指定
講座数</t>
    <rPh sb="0" eb="1">
      <t>キ</t>
    </rPh>
    <rPh sb="1" eb="3">
      <t>シテイ</t>
    </rPh>
    <rPh sb="4" eb="7">
      <t>コウザスウ</t>
    </rPh>
    <phoneticPr fontId="20"/>
  </si>
  <si>
    <t>うち一般
教育訓練</t>
    <rPh sb="2" eb="4">
      <t>イッパン</t>
    </rPh>
    <rPh sb="5" eb="7">
      <t>キョウイク</t>
    </rPh>
    <rPh sb="7" eb="9">
      <t>クンレン</t>
    </rPh>
    <phoneticPr fontId="20"/>
  </si>
  <si>
    <t>うち特定一般
教育訓練</t>
    <rPh sb="2" eb="4">
      <t>トクテイ</t>
    </rPh>
    <rPh sb="4" eb="6">
      <t>イッパン</t>
    </rPh>
    <rPh sb="7" eb="9">
      <t>キョウイク</t>
    </rPh>
    <rPh sb="9" eb="11">
      <t>クンレン</t>
    </rPh>
    <phoneticPr fontId="20"/>
  </si>
  <si>
    <t>うち専門実践教育訓練</t>
    <rPh sb="2" eb="4">
      <t>センモン</t>
    </rPh>
    <rPh sb="4" eb="6">
      <t>ジッセン</t>
    </rPh>
    <rPh sb="6" eb="8">
      <t>キョウイク</t>
    </rPh>
    <rPh sb="8" eb="10">
      <t>クンレン</t>
    </rPh>
    <phoneticPr fontId="20"/>
  </si>
  <si>
    <t>一般教育訓練</t>
    <rPh sb="0" eb="2">
      <t>イッパン</t>
    </rPh>
    <rPh sb="2" eb="4">
      <t>キョウイク</t>
    </rPh>
    <rPh sb="4" eb="6">
      <t>クンレン</t>
    </rPh>
    <phoneticPr fontId="20"/>
  </si>
  <si>
    <t>新規希望</t>
    <rPh sb="0" eb="2">
      <t>シンキ</t>
    </rPh>
    <rPh sb="2" eb="4">
      <t>キボウ</t>
    </rPh>
    <phoneticPr fontId="20"/>
  </si>
  <si>
    <t>再指定希望</t>
    <rPh sb="0" eb="3">
      <t>サイシテイ</t>
    </rPh>
    <rPh sb="3" eb="5">
      <t>キボウ</t>
    </rPh>
    <phoneticPr fontId="20"/>
  </si>
  <si>
    <t>変更希望</t>
    <rPh sb="0" eb="2">
      <t>ヘンコウ</t>
    </rPh>
    <rPh sb="2" eb="4">
      <t>キボウ</t>
    </rPh>
    <phoneticPr fontId="20"/>
  </si>
  <si>
    <t>廃止候補</t>
    <rPh sb="0" eb="2">
      <t>ハイシ</t>
    </rPh>
    <rPh sb="2" eb="4">
      <t>コウホ</t>
    </rPh>
    <phoneticPr fontId="20"/>
  </si>
  <si>
    <t>特定一般教育訓練</t>
    <rPh sb="0" eb="2">
      <t>トクテイ</t>
    </rPh>
    <rPh sb="2" eb="4">
      <t>イッパン</t>
    </rPh>
    <rPh sb="4" eb="6">
      <t>キョウイク</t>
    </rPh>
    <rPh sb="6" eb="8">
      <t>クンレン</t>
    </rPh>
    <phoneticPr fontId="20"/>
  </si>
  <si>
    <t>一般教育訓練
から移行</t>
    <rPh sb="0" eb="2">
      <t>イッパン</t>
    </rPh>
    <rPh sb="2" eb="4">
      <t>キョウイク</t>
    </rPh>
    <rPh sb="4" eb="6">
      <t>クンレン</t>
    </rPh>
    <rPh sb="9" eb="11">
      <t>イコウ</t>
    </rPh>
    <phoneticPr fontId="20"/>
  </si>
  <si>
    <t>専門実践教育訓練</t>
    <rPh sb="0" eb="2">
      <t>センモン</t>
    </rPh>
    <rPh sb="2" eb="4">
      <t>ジッセン</t>
    </rPh>
    <rPh sb="4" eb="6">
      <t>キョウイク</t>
    </rPh>
    <rPh sb="6" eb="8">
      <t>クンレン</t>
    </rPh>
    <phoneticPr fontId="20"/>
  </si>
  <si>
    <t>２．教育訓練実施者（１．の設置者）</t>
    <rPh sb="2" eb="4">
      <t>キョウイク</t>
    </rPh>
    <rPh sb="4" eb="6">
      <t>クンレン</t>
    </rPh>
    <rPh sb="6" eb="9">
      <t>ジッシシャ</t>
    </rPh>
    <rPh sb="13" eb="16">
      <t>セッチシャ</t>
    </rPh>
    <phoneticPr fontId="6"/>
  </si>
  <si>
    <t>(ふりがな)</t>
    <phoneticPr fontId="6"/>
  </si>
  <si>
    <t>※１　｢施設番号｣は、現在指定講座を有する施設の場合、指定通知書等で確認して記入してください。過去に指定講座を有して
　　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</si>
  <si>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</si>
  <si>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
　　｢変更あり｣にチェックをした上で、変更後の内容を記入し、新規・移行・再指定手続きとは別に変更ファイルにて別途変更
　　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</si>
  <si>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</si>
  <si>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</si>
  <si>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e-mail</t>
    <phoneticPr fontId="20"/>
  </si>
  <si>
    <t>⑥託児所の有無</t>
    <rPh sb="1" eb="4">
      <t>タクジショ</t>
    </rPh>
    <rPh sb="5" eb="7">
      <t>ウム</t>
    </rPh>
    <phoneticPr fontId="6"/>
  </si>
  <si>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20"/>
  </si>
  <si>
    <t>④所在地
　※３　</t>
    <rPh sb="1" eb="4">
      <t>ショザイチ</t>
    </rPh>
    <phoneticPr fontId="20"/>
  </si>
  <si>
    <t xml:space="preserve">①施設番号(７桁)
　※１ </t>
    <rPh sb="1" eb="3">
      <t>シセツ</t>
    </rPh>
    <rPh sb="3" eb="5">
      <t>バンゴウ</t>
    </rPh>
    <rPh sb="7" eb="8">
      <t>ケタ</t>
    </rPh>
    <phoneticPr fontId="20"/>
  </si>
  <si>
    <t>③施設の名称
　※３　　　</t>
    <rPh sb="1" eb="3">
      <t>シセツ</t>
    </rPh>
    <rPh sb="4" eb="6">
      <t>メイショウ</t>
    </rPh>
    <phoneticPr fontId="20"/>
  </si>
  <si>
    <t>施設長
(施設責任者)
役職・氏名</t>
    <rPh sb="12" eb="13">
      <t>ヤク</t>
    </rPh>
    <rPh sb="13" eb="14">
      <t>ショク</t>
    </rPh>
    <phoneticPr fontId="20"/>
  </si>
  <si>
    <t>⑤従業員数</t>
    <rPh sb="1" eb="4">
      <t>ジュウギョウイン</t>
    </rPh>
    <rPh sb="4" eb="5">
      <t>スウ</t>
    </rPh>
    <phoneticPr fontId="6"/>
  </si>
  <si>
    <t>⑦ホームページ
アドレス</t>
    <phoneticPr fontId="6"/>
  </si>
  <si>
    <t xml:space="preserve"> 氏名：</t>
    <rPh sb="1" eb="3">
      <t>シメイ</t>
    </rPh>
    <phoneticPr fontId="20"/>
  </si>
  <si>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</si>
  <si>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作成担当者
氏名・所属・連絡先</t>
    <rPh sb="0" eb="2">
      <t>サクセイ</t>
    </rPh>
    <rPh sb="2" eb="5">
      <t>タントウシャ</t>
    </rPh>
    <rPh sb="6" eb="8">
      <t>シメイ</t>
    </rPh>
    <rPh sb="9" eb="11">
      <t>ショゾク</t>
    </rPh>
    <rPh sb="12" eb="15">
      <t>レンラクサキ</t>
    </rPh>
    <phoneticPr fontId="6"/>
  </si>
  <si>
    <t>④法人番号
　(13桁)</t>
    <rPh sb="1" eb="3">
      <t>ホウジン</t>
    </rPh>
    <rPh sb="3" eb="5">
      <t>バンゴウ</t>
    </rPh>
    <rPh sb="10" eb="11">
      <t>ケタ</t>
    </rPh>
    <phoneticPr fontId="6"/>
  </si>
  <si>
    <t>③所在地
　※３</t>
    <rPh sb="1" eb="4">
      <t>ショザイチ</t>
    </rPh>
    <phoneticPr fontId="20"/>
  </si>
  <si>
    <t>①名称
　※３</t>
    <rPh sb="1" eb="3">
      <t>メイショウ</t>
    </rPh>
    <phoneticPr fontId="6"/>
  </si>
  <si>
    <t>⑧講座指定状況等</t>
    <rPh sb="1" eb="3">
      <t>コウザ</t>
    </rPh>
    <rPh sb="3" eb="5">
      <t>シテイ</t>
    </rPh>
    <rPh sb="5" eb="7">
      <t>ジョウキョウ</t>
    </rPh>
    <rPh sb="7" eb="8">
      <t>ナド</t>
    </rPh>
    <phoneticPr fontId="6"/>
  </si>
  <si>
    <t>②代表者
役職・氏名※３</t>
    <rPh sb="1" eb="4">
      <t>ダイヒョウシャ</t>
    </rPh>
    <rPh sb="5" eb="7">
      <t>ヤクショク</t>
    </rPh>
    <rPh sb="8" eb="10">
      <t>シメイ</t>
    </rPh>
    <phoneticPr fontId="6"/>
  </si>
  <si>
    <t>法人番号</t>
    <rPh sb="0" eb="2">
      <t>ホウジン</t>
    </rPh>
    <rPh sb="2" eb="4">
      <t>バンゴウ</t>
    </rPh>
    <phoneticPr fontId="20"/>
  </si>
  <si>
    <t>　　はい</t>
  </si>
  <si>
    <t>　　いいえ</t>
  </si>
  <si>
    <t>申請日:</t>
    <rPh sb="0" eb="2">
      <t>シンセイ</t>
    </rPh>
    <rPh sb="2" eb="3">
      <t>ビ</t>
    </rPh>
    <phoneticPr fontId="20"/>
  </si>
  <si>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2"/>
  </si>
  <si>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</si>
  <si>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</si>
  <si>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</si>
  <si>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</si>
  <si>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2"/>
  </si>
  <si>
    <t>合計</t>
    <rPh sb="0" eb="2">
      <t>ゴウケイ</t>
    </rPh>
    <phoneticPr fontId="72"/>
  </si>
  <si>
    <t>②　①に係る講座の
入構（入学）者数</t>
    <rPh sb="4" eb="5">
      <t>カカ</t>
    </rPh>
    <rPh sb="6" eb="8">
      <t>コウザ</t>
    </rPh>
    <rPh sb="10" eb="12">
      <t>ニュウコウ</t>
    </rPh>
    <rPh sb="13" eb="15">
      <t>ニュウガク</t>
    </rPh>
    <rPh sb="16" eb="17">
      <t>シャ</t>
    </rPh>
    <rPh sb="17" eb="18">
      <t>スウ</t>
    </rPh>
    <phoneticPr fontId="72"/>
  </si>
  <si>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2"/>
  </si>
  <si>
    <t>※計算式にご注意ください。</t>
    <rPh sb="1" eb="4">
      <t>ケイサンシキ</t>
    </rPh>
    <rPh sb="6" eb="8">
      <t>チュウイ</t>
    </rPh>
    <phoneticPr fontId="72"/>
  </si>
  <si>
    <t>（１）新規指定を希望する講座に組み込まれているすべての講座の実績を記入してください。</t>
    <rPh sb="3" eb="5">
      <t>シンキ</t>
    </rPh>
    <rPh sb="5" eb="7">
      <t>シテイ</t>
    </rPh>
    <rPh sb="8" eb="10">
      <t>キボウ</t>
    </rPh>
    <rPh sb="12" eb="14">
      <t>コウザ</t>
    </rPh>
    <rPh sb="15" eb="16">
      <t>ク</t>
    </rPh>
    <rPh sb="17" eb="18">
      <t>コ</t>
    </rPh>
    <rPh sb="27" eb="29">
      <t>コウザ</t>
    </rPh>
    <rPh sb="30" eb="32">
      <t>ジッセキ</t>
    </rPh>
    <rPh sb="33" eb="35">
      <t>キニュウ</t>
    </rPh>
    <phoneticPr fontId="72"/>
  </si>
  <si>
    <t>（２）上記すべての講座について、開講していた際の講座名称を記入してください。</t>
    <rPh sb="3" eb="5">
      <t>ジョウキ</t>
    </rPh>
    <rPh sb="9" eb="11">
      <t>コウザ</t>
    </rPh>
    <rPh sb="16" eb="18">
      <t>カイコウ</t>
    </rPh>
    <rPh sb="22" eb="23">
      <t>サイ</t>
    </rPh>
    <rPh sb="24" eb="26">
      <t>コウザ</t>
    </rPh>
    <rPh sb="26" eb="28">
      <t>メイショウ</t>
    </rPh>
    <rPh sb="29" eb="31">
      <t>キニュウ</t>
    </rPh>
    <phoneticPr fontId="72"/>
  </si>
  <si>
    <t>１の講座名称</t>
    <rPh sb="2" eb="4">
      <t>コウザ</t>
    </rPh>
    <rPh sb="4" eb="6">
      <t>メイショウ</t>
    </rPh>
    <phoneticPr fontId="72"/>
  </si>
  <si>
    <t>3の講座名称</t>
    <rPh sb="2" eb="4">
      <t>コウザ</t>
    </rPh>
    <rPh sb="4" eb="6">
      <t>メイショウ</t>
    </rPh>
    <phoneticPr fontId="72"/>
  </si>
  <si>
    <t>2の講座名称</t>
    <rPh sb="2" eb="4">
      <t>コウザ</t>
    </rPh>
    <rPh sb="4" eb="6">
      <t>メイショウ</t>
    </rPh>
    <phoneticPr fontId="72"/>
  </si>
  <si>
    <t>4の講座名称</t>
    <rPh sb="2" eb="4">
      <t>コウザ</t>
    </rPh>
    <rPh sb="4" eb="6">
      <t>メイショウ</t>
    </rPh>
    <phoneticPr fontId="72"/>
  </si>
  <si>
    <t>5の講座名称</t>
    <rPh sb="2" eb="4">
      <t>コウザ</t>
    </rPh>
    <rPh sb="4" eb="6">
      <t>メイショウ</t>
    </rPh>
    <phoneticPr fontId="72"/>
  </si>
  <si>
    <t>6の講座名称</t>
    <rPh sb="2" eb="4">
      <t>コウザ</t>
    </rPh>
    <rPh sb="4" eb="6">
      <t>メイショウ</t>
    </rPh>
    <phoneticPr fontId="72"/>
  </si>
  <si>
    <t>１３．販売活動等の内容</t>
    <rPh sb="3" eb="5">
      <t>ハンバイ</t>
    </rPh>
    <rPh sb="5" eb="7">
      <t>カツドウ</t>
    </rPh>
    <rPh sb="7" eb="8">
      <t>トウ</t>
    </rPh>
    <rPh sb="9" eb="11">
      <t>ナイヨウ</t>
    </rPh>
    <phoneticPr fontId="72"/>
  </si>
  <si>
    <t>（１）販売活動等（※２）の内容</t>
    <rPh sb="3" eb="5">
      <t>ハンバイ</t>
    </rPh>
    <rPh sb="5" eb="7">
      <t>カツドウ</t>
    </rPh>
    <rPh sb="7" eb="8">
      <t>トウ</t>
    </rPh>
    <rPh sb="13" eb="15">
      <t>ナイヨウ</t>
    </rPh>
    <phoneticPr fontId="72"/>
  </si>
  <si>
    <t>①販売活動等の態様</t>
    <rPh sb="1" eb="3">
      <t>ハンバイ</t>
    </rPh>
    <rPh sb="3" eb="5">
      <t>カツドウ</t>
    </rPh>
    <rPh sb="5" eb="6">
      <t>トウ</t>
    </rPh>
    <rPh sb="7" eb="9">
      <t>タイヨウ</t>
    </rPh>
    <phoneticPr fontId="72"/>
  </si>
  <si>
    <t>②具体的な販売活動等の内容・方法</t>
    <rPh sb="1" eb="4">
      <t>グタイテキ</t>
    </rPh>
    <rPh sb="5" eb="7">
      <t>ハンバイ</t>
    </rPh>
    <rPh sb="7" eb="9">
      <t>カツドウ</t>
    </rPh>
    <rPh sb="9" eb="10">
      <t>トウ</t>
    </rPh>
    <rPh sb="11" eb="13">
      <t>ナイヨウ</t>
    </rPh>
    <rPh sb="14" eb="16">
      <t>ホウホウ</t>
    </rPh>
    <phoneticPr fontId="72"/>
  </si>
  <si>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2"/>
  </si>
  <si>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2"/>
  </si>
  <si>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2"/>
  </si>
  <si>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2"/>
  </si>
  <si>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2"/>
  </si>
  <si>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2"/>
  </si>
  <si>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2"/>
  </si>
  <si>
    <t>（２）教育訓練施設における販売活動体制</t>
    <rPh sb="3" eb="5">
      <t>キョウイク</t>
    </rPh>
    <rPh sb="5" eb="7">
      <t>クンレン</t>
    </rPh>
    <rPh sb="7" eb="9">
      <t>シセツ</t>
    </rPh>
    <rPh sb="13" eb="15">
      <t>ハンバイ</t>
    </rPh>
    <rPh sb="15" eb="17">
      <t>カツドウ</t>
    </rPh>
    <rPh sb="17" eb="19">
      <t>タイセイ</t>
    </rPh>
    <phoneticPr fontId="72"/>
  </si>
  <si>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2"/>
  </si>
  <si>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2"/>
  </si>
  <si>
    <t>（１）奨学金制度について（該当がある場合のみ記入）</t>
    <rPh sb="3" eb="6">
      <t>ショウガクキン</t>
    </rPh>
    <rPh sb="6" eb="8">
      <t>セイド</t>
    </rPh>
    <rPh sb="13" eb="15">
      <t>ガイトウ</t>
    </rPh>
    <rPh sb="18" eb="20">
      <t>バアイ</t>
    </rPh>
    <rPh sb="22" eb="24">
      <t>キニュウ</t>
    </rPh>
    <phoneticPr fontId="20"/>
  </si>
  <si>
    <t>①返済義務の有無について</t>
    <rPh sb="1" eb="3">
      <t>ヘンサイ</t>
    </rPh>
    <rPh sb="3" eb="5">
      <t>ギム</t>
    </rPh>
    <rPh sb="6" eb="8">
      <t>ウム</t>
    </rPh>
    <phoneticPr fontId="20"/>
  </si>
  <si>
    <t>②奨学金の条件・金額</t>
    <rPh sb="1" eb="4">
      <t>ショウガクキン</t>
    </rPh>
    <rPh sb="5" eb="7">
      <t>ジョウケン</t>
    </rPh>
    <rPh sb="8" eb="10">
      <t>キンガク</t>
    </rPh>
    <phoneticPr fontId="20"/>
  </si>
  <si>
    <t>③返済方法・期限</t>
    <rPh sb="1" eb="3">
      <t>ヘンサイ</t>
    </rPh>
    <rPh sb="3" eb="5">
      <t>ホウホウ</t>
    </rPh>
    <rPh sb="6" eb="8">
      <t>キゲン</t>
    </rPh>
    <phoneticPr fontId="20"/>
  </si>
  <si>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20"/>
  </si>
  <si>
    <t>その他受講者
が負担する
経費</t>
    <phoneticPr fontId="6"/>
  </si>
  <si>
    <t>①割引又は還元の条件・金額</t>
    <rPh sb="1" eb="3">
      <t>ワリビキ</t>
    </rPh>
    <rPh sb="3" eb="4">
      <t>マタ</t>
    </rPh>
    <rPh sb="5" eb="7">
      <t>カンゲン</t>
    </rPh>
    <rPh sb="8" eb="10">
      <t>ジョウケン</t>
    </rPh>
    <rPh sb="11" eb="13">
      <t>キンガク</t>
    </rPh>
    <phoneticPr fontId="20"/>
  </si>
  <si>
    <t>②割引又は還元を行う期間</t>
    <rPh sb="1" eb="3">
      <t>ワリビキ</t>
    </rPh>
    <rPh sb="3" eb="4">
      <t>マタ</t>
    </rPh>
    <rPh sb="5" eb="7">
      <t>カンゲン</t>
    </rPh>
    <rPh sb="8" eb="9">
      <t>オコナ</t>
    </rPh>
    <rPh sb="10" eb="12">
      <t>キカン</t>
    </rPh>
    <phoneticPr fontId="20"/>
  </si>
  <si>
    <t>４．教材費の内訳</t>
    <rPh sb="2" eb="5">
      <t>キョウザイヒ</t>
    </rPh>
    <rPh sb="6" eb="8">
      <t>ウチワケ</t>
    </rPh>
    <phoneticPr fontId="6"/>
  </si>
  <si>
    <t>安定所番号</t>
    <rPh sb="0" eb="3">
      <t>アンテイジョ</t>
    </rPh>
    <rPh sb="3" eb="5">
      <t>バンゴウ</t>
    </rPh>
    <phoneticPr fontId="20"/>
  </si>
  <si>
    <t>受講証明書</t>
    <rPh sb="0" eb="2">
      <t>ジュコウ</t>
    </rPh>
    <rPh sb="2" eb="5">
      <t>ショウメイショ</t>
    </rPh>
    <phoneticPr fontId="20"/>
  </si>
  <si>
    <t>修了証明書</t>
    <rPh sb="0" eb="2">
      <t>シュウリョウ</t>
    </rPh>
    <rPh sb="2" eb="5">
      <t>ショウメイショ</t>
    </rPh>
    <phoneticPr fontId="20"/>
  </si>
  <si>
    <t>実施の有無</t>
    <rPh sb="0" eb="2">
      <t>ジッシ</t>
    </rPh>
    <rPh sb="3" eb="5">
      <t>ウム</t>
    </rPh>
    <phoneticPr fontId="20"/>
  </si>
  <si>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20"/>
  </si>
  <si>
    <t>施設名称</t>
    <phoneticPr fontId="6"/>
  </si>
  <si>
    <t>通学</t>
    <rPh sb="0" eb="2">
      <t>ツウガク</t>
    </rPh>
    <phoneticPr fontId="20"/>
  </si>
  <si>
    <t>通信</t>
    <rPh sb="0" eb="2">
      <t>ツウシン</t>
    </rPh>
    <phoneticPr fontId="20"/>
  </si>
  <si>
    <t>一部eラーニング</t>
    <rPh sb="0" eb="2">
      <t>イチブ</t>
    </rPh>
    <phoneticPr fontId="20"/>
  </si>
  <si>
    <t>他の教育訓練施設との兼務：</t>
    <rPh sb="0" eb="1">
      <t>ホカ</t>
    </rPh>
    <rPh sb="2" eb="4">
      <t>キョウイク</t>
    </rPh>
    <rPh sb="4" eb="6">
      <t>クンレン</t>
    </rPh>
    <rPh sb="6" eb="8">
      <t>シセツ</t>
    </rPh>
    <rPh sb="10" eb="12">
      <t>ケンム</t>
    </rPh>
    <phoneticPr fontId="20"/>
  </si>
  <si>
    <t>⑤託児所の有無</t>
    <rPh sb="1" eb="4">
      <t>タクジショ</t>
    </rPh>
    <rPh sb="5" eb="7">
      <t>ウム</t>
    </rPh>
    <phoneticPr fontId="20"/>
  </si>
  <si>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20"/>
  </si>
  <si>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20"/>
  </si>
  <si>
    <t>区分</t>
    <rPh sb="0" eb="2">
      <t>クブン</t>
    </rPh>
    <phoneticPr fontId="20"/>
  </si>
  <si>
    <t xml:space="preserve"> (6)  実施方法</t>
    <rPh sb="6" eb="8">
      <t>ジッシ</t>
    </rPh>
    <rPh sb="8" eb="10">
      <t>ホウホウ</t>
    </rPh>
    <phoneticPr fontId="20"/>
  </si>
  <si>
    <t>昼間（平日）</t>
    <rPh sb="0" eb="2">
      <t>ヒルマ</t>
    </rPh>
    <rPh sb="3" eb="5">
      <t>ヘイジツ</t>
    </rPh>
    <phoneticPr fontId="20"/>
  </si>
  <si>
    <t>夜間（平日）</t>
    <rPh sb="0" eb="2">
      <t>ヤカン</t>
    </rPh>
    <rPh sb="3" eb="5">
      <t>ヘイジツ</t>
    </rPh>
    <phoneticPr fontId="20"/>
  </si>
  <si>
    <t>昼間（平日）・土日</t>
    <rPh sb="0" eb="2">
      <t>ヒルマ</t>
    </rPh>
    <rPh sb="3" eb="5">
      <t>ヘイジツ</t>
    </rPh>
    <rPh sb="7" eb="9">
      <t>ドニチ</t>
    </rPh>
    <phoneticPr fontId="20"/>
  </si>
  <si>
    <t>夜間（平日）・土日</t>
    <rPh sb="0" eb="2">
      <t>ヤカン</t>
    </rPh>
    <rPh sb="3" eb="5">
      <t>ヘイジツ</t>
    </rPh>
    <rPh sb="7" eb="9">
      <t>ドニチ</t>
    </rPh>
    <phoneticPr fontId="20"/>
  </si>
  <si>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20"/>
  </si>
  <si>
    <t>eラーニング</t>
    <phoneticPr fontId="20"/>
  </si>
  <si>
    <t>１４．教育訓練施設における販売活動体制</t>
    <rPh sb="3" eb="5">
      <t>キョウイク</t>
    </rPh>
    <rPh sb="5" eb="7">
      <t>クンレン</t>
    </rPh>
    <rPh sb="7" eb="9">
      <t>シセツ</t>
    </rPh>
    <rPh sb="13" eb="15">
      <t>ハンバイ</t>
    </rPh>
    <rPh sb="15" eb="17">
      <t>カツドウ</t>
    </rPh>
    <rPh sb="17" eb="19">
      <t>タイセイ</t>
    </rPh>
    <phoneticPr fontId="72"/>
  </si>
  <si>
    <t>（１）販売活動等管理責任者</t>
    <rPh sb="3" eb="5">
      <t>ハンバイ</t>
    </rPh>
    <rPh sb="5" eb="7">
      <t>カツドウ</t>
    </rPh>
    <rPh sb="7" eb="8">
      <t>トウ</t>
    </rPh>
    <rPh sb="8" eb="10">
      <t>カンリ</t>
    </rPh>
    <rPh sb="10" eb="13">
      <t>セキニンシャ</t>
    </rPh>
    <phoneticPr fontId="72"/>
  </si>
  <si>
    <t>担当部署名</t>
    <rPh sb="0" eb="2">
      <t>タントウ</t>
    </rPh>
    <rPh sb="2" eb="5">
      <t>ブショメイ</t>
    </rPh>
    <phoneticPr fontId="20"/>
  </si>
  <si>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20"/>
  </si>
  <si>
    <t>担当者人数</t>
    <rPh sb="0" eb="3">
      <t>タントウシャ</t>
    </rPh>
    <rPh sb="3" eb="5">
      <t>ニンズウ</t>
    </rPh>
    <phoneticPr fontId="20"/>
  </si>
  <si>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2"/>
  </si>
  <si>
    <t>　　TEL：</t>
    <phoneticPr fontId="20"/>
  </si>
  <si>
    <t>　　FAX：</t>
    <phoneticPr fontId="20"/>
  </si>
  <si>
    <t>出席率</t>
    <rPh sb="0" eb="3">
      <t>シュッセキリツ</t>
    </rPh>
    <phoneticPr fontId="20"/>
  </si>
  <si>
    <t>試験合格率</t>
    <rPh sb="0" eb="2">
      <t>シケン</t>
    </rPh>
    <rPh sb="2" eb="5">
      <t>ゴウカクリツ</t>
    </rPh>
    <phoneticPr fontId="20"/>
  </si>
  <si>
    <t>補講・追試の
有無</t>
    <rPh sb="0" eb="2">
      <t>ホコウ</t>
    </rPh>
    <rPh sb="3" eb="5">
      <t>ツイシ</t>
    </rPh>
    <rPh sb="7" eb="9">
      <t>ウム</t>
    </rPh>
    <phoneticPr fontId="20"/>
  </si>
  <si>
    <t>「通学」の場合</t>
    <rPh sb="1" eb="3">
      <t>ツウガク</t>
    </rPh>
    <rPh sb="5" eb="7">
      <t>バアイ</t>
    </rPh>
    <phoneticPr fontId="20"/>
  </si>
  <si>
    <t>「通信」の場合</t>
    <rPh sb="1" eb="3">
      <t>ツウシン</t>
    </rPh>
    <rPh sb="5" eb="7">
      <t>バアイ</t>
    </rPh>
    <phoneticPr fontId="20"/>
  </si>
  <si>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</si>
  <si>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</si>
  <si>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2"/>
  </si>
  <si>
    <t>③様式第１号の仮番号（新規）／</t>
    <rPh sb="1" eb="3">
      <t>ヨウシキ</t>
    </rPh>
    <phoneticPr fontId="6"/>
  </si>
  <si>
    <t>仮番号（再認定・再指定）</t>
    <rPh sb="8" eb="11">
      <t>サイシテイ</t>
    </rPh>
    <phoneticPr fontId="20"/>
  </si>
  <si>
    <t>３．確認事項　</t>
    <rPh sb="2" eb="4">
      <t>カクニン</t>
    </rPh>
    <rPh sb="4" eb="6">
      <t>ジコウ</t>
    </rPh>
    <phoneticPr fontId="6"/>
  </si>
  <si>
    <t>講座の名称（40文字以内）</t>
    <rPh sb="8" eb="10">
      <t>モジ</t>
    </rPh>
    <rPh sb="10" eb="12">
      <t>イナイ</t>
    </rPh>
    <phoneticPr fontId="20"/>
  </si>
  <si>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</si>
  <si>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</si>
  <si>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</si>
  <si>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6"/>
  </si>
  <si>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6"/>
  </si>
  <si>
    <t>（11）スクーリングの実施状況</t>
    <rPh sb="11" eb="13">
      <t>ジッシ</t>
    </rPh>
    <rPh sb="13" eb="15">
      <t>ジョウキョウ</t>
    </rPh>
    <phoneticPr fontId="6"/>
  </si>
  <si>
    <t xml:space="preserve">※1　申請講座に限らず、施設全体での取り組み状況を記入してください。
</t>
    <phoneticPr fontId="20"/>
  </si>
  <si>
    <t>※2　申請講座において、過去3年以内に実施された場合に限り、記入してください。</t>
    <phoneticPr fontId="20"/>
  </si>
  <si>
    <t>その他の場合、
詳細を記入</t>
    <rPh sb="2" eb="3">
      <t>タ</t>
    </rPh>
    <rPh sb="4" eb="6">
      <t>バアイ</t>
    </rPh>
    <rPh sb="8" eb="10">
      <t>ショウサイ</t>
    </rPh>
    <rPh sb="11" eb="13">
      <t>キニュウ</t>
    </rPh>
    <phoneticPr fontId="20"/>
  </si>
  <si>
    <t xml:space="preserve"> (4) 授業を行う
　　場合の具体的
　　な措置
</t>
    <rPh sb="5" eb="7">
      <t>ジュギョウ</t>
    </rPh>
    <rPh sb="8" eb="9">
      <t>オコナ</t>
    </rPh>
    <rPh sb="13" eb="15">
      <t>バアイ</t>
    </rPh>
    <rPh sb="16" eb="19">
      <t>グタイテキ</t>
    </rPh>
    <rPh sb="23" eb="25">
      <t>ソチ</t>
    </rPh>
    <phoneticPr fontId="6"/>
  </si>
  <si>
    <t>（ふりがな）</t>
    <phoneticPr fontId="20"/>
  </si>
  <si>
    <t>氏　名：</t>
    <phoneticPr fontId="20"/>
  </si>
  <si>
    <t>所　属：</t>
    <phoneticPr fontId="20"/>
  </si>
  <si>
    <t xml:space="preserve"> (10)　実施実績（累計）　※１</t>
    <rPh sb="8" eb="10">
      <t>ジッセキ</t>
    </rPh>
    <rPh sb="11" eb="13">
      <t>ルイケイ</t>
    </rPh>
    <phoneticPr fontId="6"/>
  </si>
  <si>
    <t xml:space="preserve"> (14)　申請講座のパッケージ等の状況
　　　　　　　　　　　※２</t>
    <rPh sb="6" eb="8">
      <t>シンセイ</t>
    </rPh>
    <rPh sb="8" eb="10">
      <t>コウザ</t>
    </rPh>
    <rPh sb="16" eb="17">
      <t>トウ</t>
    </rPh>
    <rPh sb="18" eb="20">
      <t>ジョウキョウ</t>
    </rPh>
    <phoneticPr fontId="6"/>
  </si>
  <si>
    <t>　</t>
    <phoneticPr fontId="20"/>
  </si>
  <si>
    <t xml:space="preserve"> (16) 申請にあたり、新たに追加・変更
　　した内容　※３</t>
    <rPh sb="6" eb="8">
      <t>シンセイ</t>
    </rPh>
    <rPh sb="13" eb="14">
      <t>アラ</t>
    </rPh>
    <rPh sb="16" eb="18">
      <t>ツイカ</t>
    </rPh>
    <rPh sb="19" eb="21">
      <t>ヘンコウ</t>
    </rPh>
    <rPh sb="26" eb="28">
      <t>ナイヨウ</t>
    </rPh>
    <phoneticPr fontId="6"/>
  </si>
  <si>
    <t>単元／章　※１</t>
    <rPh sb="0" eb="2">
      <t>タンゲン</t>
    </rPh>
    <rPh sb="3" eb="4">
      <t>ショウ</t>
    </rPh>
    <phoneticPr fontId="6"/>
  </si>
  <si>
    <t>ｅﾗｰﾆﾝｸﾞ等メディアの活用状況　
※２</t>
    <rPh sb="7" eb="8">
      <t>トウ</t>
    </rPh>
    <rPh sb="13" eb="15">
      <t>カツヨウ</t>
    </rPh>
    <rPh sb="15" eb="17">
      <t>ジョウキョウ</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</si>
  <si>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</si>
  <si>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</si>
  <si>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6"/>
  </si>
  <si>
    <t>③参画する実施機関の役割※4</t>
    <rPh sb="1" eb="3">
      <t>サンカク</t>
    </rPh>
    <rPh sb="5" eb="7">
      <t>ジッシ</t>
    </rPh>
    <rPh sb="7" eb="9">
      <t>キカン</t>
    </rPh>
    <rPh sb="10" eb="12">
      <t>ヤクワリ</t>
    </rPh>
    <phoneticPr fontId="20"/>
  </si>
  <si>
    <t>※４</t>
    <phoneticPr fontId="20"/>
  </si>
  <si>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</si>
  <si>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※5　 代表実施機関は、主体的に講座を運営する者（受講生の募集・受付、受講料の収受、苦情対応を行う者）とする</t>
    <phoneticPr fontId="20"/>
  </si>
  <si>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20"/>
  </si>
  <si>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20"/>
  </si>
  <si>
    <t>　厚生労働省「専門実践教育訓練給付金制度」へ申請される方は以下も記載してください。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18" eb="20">
      <t>セイド</t>
    </rPh>
    <rPh sb="22" eb="24">
      <t>シンセイ</t>
    </rPh>
    <rPh sb="27" eb="28">
      <t>カタ</t>
    </rPh>
    <rPh sb="29" eb="31">
      <t>イカ</t>
    </rPh>
    <rPh sb="32" eb="34">
      <t>キサイ</t>
    </rPh>
    <phoneticPr fontId="20"/>
  </si>
  <si>
    <t>※</t>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</si>
  <si>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</si>
  <si>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2"/>
  </si>
  <si>
    <r>
      <t>　</t>
    </r>
    <r>
      <rPr>
        <b/>
        <u/>
        <sz val="11"/>
        <color rgb="FFFF0000"/>
        <rFont val="ＭＳ Ｐゴシック"/>
        <family val="3"/>
        <charset val="128"/>
      </rPr>
      <t>※厚生労働省「専門実践教育訓練給付金制度」への申請も併せて行う場合は、ご回答ください。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7" eb="49">
      <t>キョウイク</t>
    </rPh>
    <rPh sb="49" eb="51">
      <t>クンレン</t>
    </rPh>
    <rPh sb="51" eb="53">
      <t>ケイヒ</t>
    </rPh>
    <rPh sb="54" eb="57">
      <t>ショウガクキン</t>
    </rPh>
    <rPh sb="57" eb="59">
      <t>セイド</t>
    </rPh>
    <rPh sb="60" eb="62">
      <t>キョウイク</t>
    </rPh>
    <rPh sb="62" eb="64">
      <t>クンレン</t>
    </rPh>
    <rPh sb="64" eb="66">
      <t>シセツ</t>
    </rPh>
    <rPh sb="66" eb="67">
      <t>マタ</t>
    </rPh>
    <rPh sb="68" eb="70">
      <t>キョウイク</t>
    </rPh>
    <rPh sb="70" eb="72">
      <t>クンレン</t>
    </rPh>
    <rPh sb="72" eb="75">
      <t>ジッシシャ</t>
    </rPh>
    <rPh sb="77" eb="79">
      <t>ドクジ</t>
    </rPh>
    <rPh sb="80" eb="82">
      <t>ウンエイ</t>
    </rPh>
    <rPh sb="89" eb="90">
      <t>カギ</t>
    </rPh>
    <rPh sb="95" eb="97">
      <t>ワリビキ</t>
    </rPh>
    <rPh sb="98" eb="102">
      <t>カンゲンソチ</t>
    </rPh>
    <phoneticPr fontId="20"/>
  </si>
  <si>
    <t>＜教育訓練事業の売上高＞※7</t>
    <phoneticPr fontId="20"/>
  </si>
  <si>
    <t>②各期純利益の赤字（▲）に関する特別な理由
※8</t>
    <rPh sb="1" eb="3">
      <t>カクキ</t>
    </rPh>
    <rPh sb="3" eb="6">
      <t>ジュンリエキ</t>
    </rPh>
    <rPh sb="7" eb="9">
      <t>アカジ</t>
    </rPh>
    <rPh sb="13" eb="14">
      <t>カン</t>
    </rPh>
    <rPh sb="16" eb="18">
      <t>トクベツ</t>
    </rPh>
    <rPh sb="19" eb="21">
      <t>リユウ</t>
    </rPh>
    <phoneticPr fontId="6"/>
  </si>
  <si>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20"/>
  </si>
  <si>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20"/>
  </si>
  <si>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</si>
  <si>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</si>
  <si>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必須区分No</t>
    <rPh sb="0" eb="2">
      <t>ヒッス</t>
    </rPh>
    <rPh sb="2" eb="4">
      <t>クブン</t>
    </rPh>
    <phoneticPr fontId="6"/>
  </si>
  <si>
    <t>任意区分No</t>
    <rPh sb="0" eb="2">
      <t>ニンイ</t>
    </rPh>
    <rPh sb="2" eb="4">
      <t>クブン</t>
    </rPh>
    <phoneticPr fontId="6"/>
  </si>
  <si>
    <t xml:space="preserve"> (3)　総授業時間（20時間以下は対象外)</t>
    <rPh sb="5" eb="6">
      <t>ソウ</t>
    </rPh>
    <rPh sb="6" eb="8">
      <t>ジュギョウ</t>
    </rPh>
    <rPh sb="8" eb="10">
      <t>ジカン</t>
    </rPh>
    <rPh sb="13" eb="15">
      <t>ジカン</t>
    </rPh>
    <rPh sb="15" eb="17">
      <t>イカ</t>
    </rPh>
    <rPh sb="18" eb="21">
      <t>タイショウガイ</t>
    </rPh>
    <phoneticPr fontId="6"/>
  </si>
  <si>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0"/>
  </si>
  <si>
    <t>※１　販売活動等とは、広告、宣伝も含めた当該教育訓練講座の販売、募集、勧誘の活動等を指します。</t>
    <phoneticPr fontId="20"/>
  </si>
  <si>
    <t>※２　販売代理店等とは、契約関係の有無及びいかなる名称によるかを問わず、販売代理店、販売取次店、販売代理員その他当該教育訓練講座を販売する者全てを指します。</t>
    <phoneticPr fontId="20"/>
  </si>
  <si>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</si>
  <si>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</si>
  <si>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</si>
  <si>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</si>
  <si>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 xml:space="preserve"> (4) 講師の専門能力を高めるための
　　　支援をおこなっていますか</t>
    <phoneticPr fontId="20"/>
  </si>
  <si>
    <t xml:space="preserve"> (3) 講師に対して、能力又は業績の
　　　評価を行っていますか</t>
    <rPh sb="26" eb="27">
      <t>オコナ</t>
    </rPh>
    <phoneticPr fontId="20"/>
  </si>
  <si>
    <r>
      <t xml:space="preserve">
　　 行っていますか。 </t>
    </r>
    <r>
      <rPr>
        <sz val="8"/>
        <rFont val="ＭＳ Ｐ明朝"/>
        <family val="1"/>
        <charset val="128"/>
      </rPr>
      <t>※１</t>
    </r>
    <rPh sb="4" eb="5">
      <t>オコナ</t>
    </rPh>
    <phoneticPr fontId="6"/>
  </si>
  <si>
    <t>人）</t>
    <rPh sb="0" eb="1">
      <t>ニン</t>
    </rPh>
    <phoneticPr fontId="20"/>
  </si>
  <si>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2"/>
  </si>
  <si>
    <t>個票-1002</t>
    <rPh sb="0" eb="2">
      <t>コヒョウ</t>
    </rPh>
    <phoneticPr fontId="20"/>
  </si>
  <si>
    <t>施設別教育訓練講座票</t>
    <rPh sb="0" eb="3">
      <t>シセツベツ</t>
    </rPh>
    <rPh sb="3" eb="5">
      <t>キョウイク</t>
    </rPh>
    <rPh sb="5" eb="7">
      <t>クンレン</t>
    </rPh>
    <rPh sb="7" eb="9">
      <t>コウザ</t>
    </rPh>
    <rPh sb="9" eb="10">
      <t>ヒョウ</t>
    </rPh>
    <phoneticPr fontId="20"/>
  </si>
  <si>
    <t>講座運営管理状況調査票_講師等経歴書-1001</t>
    <rPh sb="12" eb="14">
      <t>コウシ</t>
    </rPh>
    <rPh sb="14" eb="15">
      <t>トウ</t>
    </rPh>
    <rPh sb="15" eb="18">
      <t>ケイレキショ</t>
    </rPh>
    <phoneticPr fontId="20"/>
  </si>
  <si>
    <t>講座運営管理状況調査票_講師等経歴書-1002</t>
    <rPh sb="12" eb="14">
      <t>コウシ</t>
    </rPh>
    <rPh sb="14" eb="15">
      <t>トウ</t>
    </rPh>
    <rPh sb="15" eb="18">
      <t>ケイレキショ</t>
    </rPh>
    <phoneticPr fontId="20"/>
  </si>
  <si>
    <t>様式第1号</t>
    <rPh sb="0" eb="2">
      <t>ヨウシキ</t>
    </rPh>
    <rPh sb="2" eb="3">
      <t>ダイ</t>
    </rPh>
    <rPh sb="4" eb="5">
      <t>ゴウ</t>
    </rPh>
    <phoneticPr fontId="20"/>
  </si>
  <si>
    <t>様式第１号</t>
    <rPh sb="0" eb="2">
      <t>ヨウシキ</t>
    </rPh>
    <phoneticPr fontId="6"/>
  </si>
  <si>
    <t>様 式 第 2 号</t>
    <rPh sb="0" eb="1">
      <t>サマ</t>
    </rPh>
    <rPh sb="2" eb="3">
      <t>シキ</t>
    </rPh>
    <rPh sb="4" eb="5">
      <t>ダイ</t>
    </rPh>
    <rPh sb="8" eb="9">
      <t>ゴウ</t>
    </rPh>
    <phoneticPr fontId="20"/>
  </si>
  <si>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</si>
  <si>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</si>
  <si>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</si>
  <si>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様式第6号</t>
    <phoneticPr fontId="6"/>
  </si>
  <si>
    <t>様式第7号</t>
    <rPh sb="0" eb="1">
      <t>サマ</t>
    </rPh>
    <rPh sb="1" eb="2">
      <t>シキ</t>
    </rPh>
    <rPh sb="2" eb="3">
      <t>ダイ</t>
    </rPh>
    <rPh sb="4" eb="5">
      <t>ゴウ</t>
    </rPh>
    <phoneticPr fontId="6"/>
  </si>
  <si>
    <t>・講座内で使用する全ての教材について記載。自社制作で市販されていない教材などについても記載。（価格はゼロとすること）</t>
    <phoneticPr fontId="20"/>
  </si>
  <si>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</si>
  <si>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</si>
  <si>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</si>
  <si>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様式第4号(10.)の
担当講師番号</t>
    <phoneticPr fontId="20"/>
  </si>
  <si>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20"/>
  </si>
  <si>
    <t>訓練経費内訳票-1001</t>
    <rPh sb="0" eb="2">
      <t>クンレン</t>
    </rPh>
    <rPh sb="2" eb="4">
      <t>ケイヒ</t>
    </rPh>
    <rPh sb="4" eb="6">
      <t>ウチワケ</t>
    </rPh>
    <rPh sb="6" eb="7">
      <t>ヒョウ</t>
    </rPh>
    <phoneticPr fontId="20"/>
  </si>
  <si>
    <t>【新規申請用】第四次産業革命スキル習得講座認定制度
　　　　　　　　　及び専門実践教育訓練給付金制度への申請について（目次）</t>
    <rPh sb="1" eb="3">
      <t>シンキ</t>
    </rPh>
    <rPh sb="3" eb="6">
      <t>シンセイヨウ</t>
    </rPh>
    <rPh sb="35" eb="36">
      <t>オヨ</t>
    </rPh>
    <rPh sb="37" eb="39">
      <t>センモン</t>
    </rPh>
    <rPh sb="39" eb="41">
      <t>ジッセン</t>
    </rPh>
    <rPh sb="41" eb="43">
      <t>キョウイク</t>
    </rPh>
    <rPh sb="43" eb="45">
      <t>クンレン</t>
    </rPh>
    <rPh sb="45" eb="48">
      <t>キュウフキン</t>
    </rPh>
    <rPh sb="48" eb="50">
      <t>セイド</t>
    </rPh>
    <rPh sb="52" eb="54">
      <t>シンセイ</t>
    </rPh>
    <rPh sb="59" eb="61">
      <t>モクジ</t>
    </rPh>
    <phoneticPr fontId="20"/>
  </si>
  <si>
    <t>2.開発技術_1.システムズエンジニアリング</t>
    <rPh sb="2" eb="4">
      <t>カイハツ</t>
    </rPh>
    <rPh sb="4" eb="6">
      <t>ギジュツ</t>
    </rPh>
    <phoneticPr fontId="20"/>
  </si>
  <si>
    <t>3.管理技術_1.新技術評価・管理</t>
    <rPh sb="2" eb="4">
      <t>カンリ</t>
    </rPh>
    <rPh sb="9" eb="12">
      <t>シンギジュツ</t>
    </rPh>
    <rPh sb="12" eb="14">
      <t>ヒョウカ</t>
    </rPh>
    <rPh sb="15" eb="17">
      <t>カンリ</t>
    </rPh>
    <phoneticPr fontId="20"/>
  </si>
  <si>
    <t>様式第2号</t>
    <rPh sb="0" eb="2">
      <t>ヨウシキ</t>
    </rPh>
    <rPh sb="2" eb="3">
      <t>ダイ</t>
    </rPh>
    <rPh sb="4" eb="5">
      <t>ゴウ</t>
    </rPh>
    <phoneticPr fontId="20"/>
  </si>
  <si>
    <t>様式第3号</t>
    <rPh sb="0" eb="2">
      <t>ヨウシキ</t>
    </rPh>
    <rPh sb="2" eb="3">
      <t>ダイ</t>
    </rPh>
    <rPh sb="4" eb="5">
      <t>ゴウ</t>
    </rPh>
    <phoneticPr fontId="20"/>
  </si>
  <si>
    <t>様式第4号</t>
    <rPh sb="0" eb="2">
      <t>ヨウシキ</t>
    </rPh>
    <rPh sb="2" eb="3">
      <t>ダイ</t>
    </rPh>
    <rPh sb="4" eb="5">
      <t>ゴウ</t>
    </rPh>
    <phoneticPr fontId="20"/>
  </si>
  <si>
    <t>様式第5号</t>
    <rPh sb="0" eb="2">
      <t>ヨウシキ</t>
    </rPh>
    <rPh sb="2" eb="3">
      <t>ダイ</t>
    </rPh>
    <rPh sb="4" eb="5">
      <t>ゴウ</t>
    </rPh>
    <phoneticPr fontId="20"/>
  </si>
  <si>
    <t>様式第6・7号</t>
    <rPh sb="0" eb="2">
      <t>ヨウシキ</t>
    </rPh>
    <rPh sb="2" eb="3">
      <t>ダイ</t>
    </rPh>
    <rPh sb="6" eb="7">
      <t>ゴウ</t>
    </rPh>
    <phoneticPr fontId="20"/>
  </si>
  <si>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20"/>
  </si>
  <si>
    <t>個票-1003</t>
    <rPh sb="0" eb="2">
      <t>コヒョウ</t>
    </rPh>
    <phoneticPr fontId="20"/>
  </si>
  <si>
    <t>訓練経費内訳票-1003</t>
    <rPh sb="0" eb="2">
      <t>クンレン</t>
    </rPh>
    <rPh sb="2" eb="4">
      <t>ケイヒ</t>
    </rPh>
    <rPh sb="4" eb="6">
      <t>ウチワケ</t>
    </rPh>
    <rPh sb="6" eb="7">
      <t>ヒョウ</t>
    </rPh>
    <phoneticPr fontId="20"/>
  </si>
  <si>
    <t>講座運営管理状況調査票_講師等経歴書-1003</t>
    <rPh sb="12" eb="14">
      <t>コウシ</t>
    </rPh>
    <rPh sb="14" eb="15">
      <t>トウ</t>
    </rPh>
    <rPh sb="15" eb="18">
      <t>ケイレキショ</t>
    </rPh>
    <phoneticPr fontId="20"/>
  </si>
  <si>
    <t>個票-1004</t>
    <rPh sb="0" eb="2">
      <t>コヒョウ</t>
    </rPh>
    <phoneticPr fontId="20"/>
  </si>
  <si>
    <t>訓練経費内訳票-1004</t>
    <rPh sb="0" eb="2">
      <t>クンレン</t>
    </rPh>
    <rPh sb="2" eb="4">
      <t>ケイヒ</t>
    </rPh>
    <rPh sb="4" eb="6">
      <t>ウチワケ</t>
    </rPh>
    <rPh sb="6" eb="7">
      <t>ヒョウ</t>
    </rPh>
    <phoneticPr fontId="20"/>
  </si>
  <si>
    <t>講座運営管理状況調査票_講師等経歴書-1004</t>
    <rPh sb="12" eb="14">
      <t>コウシ</t>
    </rPh>
    <rPh sb="14" eb="15">
      <t>トウ</t>
    </rPh>
    <rPh sb="15" eb="18">
      <t>ケイレキショ</t>
    </rPh>
    <phoneticPr fontId="20"/>
  </si>
  <si>
    <t>個票-1005</t>
    <rPh sb="0" eb="2">
      <t>コヒョウ</t>
    </rPh>
    <phoneticPr fontId="20"/>
  </si>
  <si>
    <t>訓練経費内訳票-1005</t>
    <rPh sb="0" eb="2">
      <t>クンレン</t>
    </rPh>
    <rPh sb="2" eb="4">
      <t>ケイヒ</t>
    </rPh>
    <rPh sb="4" eb="6">
      <t>ウチワケ</t>
    </rPh>
    <rPh sb="6" eb="7">
      <t>ヒョウ</t>
    </rPh>
    <phoneticPr fontId="20"/>
  </si>
  <si>
    <t>講座運営管理状況調査票_講師等経歴書-1005</t>
    <rPh sb="12" eb="14">
      <t>コウシ</t>
    </rPh>
    <rPh sb="14" eb="15">
      <t>トウ</t>
    </rPh>
    <rPh sb="15" eb="18">
      <t>ケイレキショ</t>
    </rPh>
    <phoneticPr fontId="20"/>
  </si>
  <si>
    <t>専門実践教育訓練　様式第12号</t>
    <rPh sb="0" eb="2">
      <t>センモン</t>
    </rPh>
    <rPh sb="2" eb="4">
      <t>ジッセン</t>
    </rPh>
    <rPh sb="4" eb="6">
      <t>キョウイク</t>
    </rPh>
    <rPh sb="6" eb="8">
      <t>クンレン</t>
    </rPh>
    <rPh sb="9" eb="11">
      <t>ヨウシキ</t>
    </rPh>
    <rPh sb="11" eb="12">
      <t>ダイ</t>
    </rPh>
    <rPh sb="14" eb="15">
      <t>ゴウ</t>
    </rPh>
    <phoneticPr fontId="20"/>
  </si>
  <si>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20"/>
  </si>
  <si>
    <t>専門実践教育訓練　様式第14号</t>
    <rPh sb="0" eb="2">
      <t>センモン</t>
    </rPh>
    <rPh sb="2" eb="4">
      <t>ジッセン</t>
    </rPh>
    <rPh sb="4" eb="6">
      <t>キョウイク</t>
    </rPh>
    <rPh sb="6" eb="8">
      <t>クンレン</t>
    </rPh>
    <rPh sb="9" eb="11">
      <t>ヨウシキ</t>
    </rPh>
    <rPh sb="11" eb="12">
      <t>ダイ</t>
    </rPh>
    <rPh sb="14" eb="15">
      <t>ゴウ</t>
    </rPh>
    <phoneticPr fontId="20"/>
  </si>
  <si>
    <t>様式第5号</t>
    <rPh sb="0" eb="2">
      <t>ヨウシキ</t>
    </rPh>
    <rPh sb="2" eb="3">
      <t>ダイ</t>
    </rPh>
    <rPh sb="4" eb="5">
      <t>ゴウ</t>
    </rPh>
    <phoneticPr fontId="6"/>
  </si>
  <si>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</si>
  <si>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第四次産業革命スキル習得講座　講師等経歴書</t>
    <rPh sb="1" eb="2">
      <t>ヨン</t>
    </rPh>
    <rPh sb="15" eb="17">
      <t>コウシ</t>
    </rPh>
    <rPh sb="17" eb="18">
      <t>トウ</t>
    </rPh>
    <phoneticPr fontId="6"/>
  </si>
  <si>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</si>
  <si>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20"/>
  </si>
  <si>
    <r>
      <t>・赤字部分（安定所番号、⑤託児所の有無）に関しましては、</t>
    </r>
    <r>
      <rPr>
        <b/>
        <u/>
        <sz val="13"/>
        <color rgb="FFFF0000"/>
        <rFont val="ＭＳ Ｐゴシック"/>
        <family val="3"/>
        <charset val="128"/>
      </rPr>
      <t>厚生労働省「専門実践教育訓練給付制度」へも併せて申請する場合に記載いただく項目です。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6">
      <t>セイド</t>
    </rPh>
    <rPh sb="49" eb="50">
      <t>アワ</t>
    </rPh>
    <rPh sb="52" eb="54">
      <t>シンセイ</t>
    </rPh>
    <rPh sb="56" eb="58">
      <t>バアイ</t>
    </rPh>
    <rPh sb="59" eb="61">
      <t>キサイ</t>
    </rPh>
    <rPh sb="65" eb="67">
      <t>コウモク</t>
    </rPh>
    <phoneticPr fontId="20"/>
  </si>
  <si>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20"/>
  </si>
  <si>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20"/>
  </si>
  <si>
    <t>1.技術要素_1.In-Carの自動運転技術_2.判断系技術</t>
    <rPh sb="25" eb="27">
      <t>ハンダン</t>
    </rPh>
    <phoneticPr fontId="20"/>
  </si>
  <si>
    <t>1.技術要素_1.In-Car の自動運転技術_3.操作系技術</t>
    <rPh sb="17" eb="19">
      <t>ジドウ</t>
    </rPh>
    <rPh sb="19" eb="21">
      <t>ウンテン</t>
    </rPh>
    <rPh sb="21" eb="23">
      <t>ギジュツ</t>
    </rPh>
    <rPh sb="26" eb="28">
      <t>ソウサ</t>
    </rPh>
    <rPh sb="28" eb="29">
      <t>ケイ</t>
    </rPh>
    <rPh sb="29" eb="31">
      <t>ギジュツ</t>
    </rPh>
    <phoneticPr fontId="20"/>
  </si>
  <si>
    <t>1.技術要素_2.In-Car の関連強化技術_1.HMI</t>
    <rPh sb="17" eb="19">
      <t>カンレン</t>
    </rPh>
    <rPh sb="19" eb="21">
      <t>キョウカ</t>
    </rPh>
    <phoneticPr fontId="20"/>
  </si>
  <si>
    <t>1.技術要素_2.In-Car の関連強化技術_2.安全関連系</t>
    <rPh sb="17" eb="19">
      <t>カンレン</t>
    </rPh>
    <rPh sb="19" eb="21">
      <t>キョウカ</t>
    </rPh>
    <rPh sb="26" eb="28">
      <t>アンゼン</t>
    </rPh>
    <rPh sb="28" eb="30">
      <t>カンレン</t>
    </rPh>
    <rPh sb="30" eb="31">
      <t>ケイ</t>
    </rPh>
    <phoneticPr fontId="20"/>
  </si>
  <si>
    <t>1.技術要素_2.In-Car の関連強化技術_3.車載セキュリティ関係</t>
    <rPh sb="17" eb="19">
      <t>カンレン</t>
    </rPh>
    <rPh sb="19" eb="21">
      <t>キョウカ</t>
    </rPh>
    <rPh sb="26" eb="28">
      <t>シャサイ</t>
    </rPh>
    <rPh sb="34" eb="36">
      <t>カンケイ</t>
    </rPh>
    <phoneticPr fontId="20"/>
  </si>
  <si>
    <t>1.技術要素_3.In-Car の基盤技術_1.組込みソフトウェア基盤</t>
    <rPh sb="17" eb="19">
      <t>キバン</t>
    </rPh>
    <rPh sb="19" eb="21">
      <t>ギジュツ</t>
    </rPh>
    <rPh sb="24" eb="26">
      <t>クミコミ</t>
    </rPh>
    <rPh sb="33" eb="35">
      <t>キバン</t>
    </rPh>
    <phoneticPr fontId="20"/>
  </si>
  <si>
    <t>1.技術要素_3.In-Car の基盤技術_2.自動車メカ制御基盤</t>
    <rPh sb="17" eb="19">
      <t>キバン</t>
    </rPh>
    <rPh sb="19" eb="21">
      <t>ギジュツ</t>
    </rPh>
    <rPh sb="24" eb="27">
      <t>ジドウシャ</t>
    </rPh>
    <rPh sb="29" eb="31">
      <t>セイギョ</t>
    </rPh>
    <rPh sb="31" eb="33">
      <t>キバン</t>
    </rPh>
    <phoneticPr fontId="20"/>
  </si>
  <si>
    <t>1.技術要素_4.Out-Car を含む汎用基盤技術_1.AI・データ解析</t>
    <rPh sb="18" eb="19">
      <t>フクム</t>
    </rPh>
    <rPh sb="20" eb="22">
      <t>ハンヨウ</t>
    </rPh>
    <rPh sb="22" eb="24">
      <t>キバン</t>
    </rPh>
    <rPh sb="24" eb="26">
      <t>ギジュツ</t>
    </rPh>
    <rPh sb="35" eb="37">
      <t>カイセキ</t>
    </rPh>
    <phoneticPr fontId="20"/>
  </si>
  <si>
    <t>1.技術要素_4.Out-Car を含む汎用基盤技術_2.通信系</t>
    <rPh sb="18" eb="19">
      <t>フクム</t>
    </rPh>
    <rPh sb="20" eb="22">
      <t>ハンヨウ</t>
    </rPh>
    <rPh sb="22" eb="24">
      <t>キバン</t>
    </rPh>
    <rPh sb="24" eb="26">
      <t>ギジュツ</t>
    </rPh>
    <rPh sb="29" eb="32">
      <t>ツウシンケイ</t>
    </rPh>
    <phoneticPr fontId="20"/>
  </si>
  <si>
    <t>1.技術要素_5.Out-Car を含む応用技術_1.モビリティサービス系</t>
    <rPh sb="18" eb="19">
      <t>フクム</t>
    </rPh>
    <rPh sb="20" eb="22">
      <t>オウヨウ</t>
    </rPh>
    <rPh sb="22" eb="24">
      <t>ギジュツ</t>
    </rPh>
    <rPh sb="36" eb="37">
      <t>ケイ</t>
    </rPh>
    <phoneticPr fontId="20"/>
  </si>
  <si>
    <t>1.技術要素_5.Out-Car を含む応用技術_2.地図情報系</t>
    <rPh sb="18" eb="19">
      <t>フクム</t>
    </rPh>
    <rPh sb="20" eb="22">
      <t>オウヨウ</t>
    </rPh>
    <rPh sb="22" eb="24">
      <t>ギジュツ</t>
    </rPh>
    <rPh sb="27" eb="29">
      <t>チズ</t>
    </rPh>
    <rPh sb="29" eb="31">
      <t>ジョウホウ</t>
    </rPh>
    <rPh sb="31" eb="32">
      <t>ケイ</t>
    </rPh>
    <phoneticPr fontId="20"/>
  </si>
  <si>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</si>
  <si>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</si>
  <si>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厚生労働省「専門実践教育訓練給付金制度」も併せて申請される場合はご記入ください。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7" eb="19">
      <t>セイド</t>
    </rPh>
    <rPh sb="21" eb="22">
      <t>アワ</t>
    </rPh>
    <rPh sb="24" eb="26">
      <t>シンセイ</t>
    </rPh>
    <rPh sb="29" eb="31">
      <t>バアイ</t>
    </rPh>
    <rPh sb="33" eb="35">
      <t>キニュウ</t>
    </rPh>
    <phoneticPr fontId="20"/>
  </si>
  <si>
    <t>専門実践教育訓練　様式第13号</t>
    <rPh sb="0" eb="8">
      <t>センモンジッセンキョウイククンレン</t>
    </rPh>
    <rPh sb="9" eb="11">
      <t>ヨウシキ</t>
    </rPh>
    <rPh sb="11" eb="12">
      <t>ダイ</t>
    </rPh>
    <rPh sb="14" eb="15">
      <t>ゴウ</t>
    </rPh>
    <phoneticPr fontId="20"/>
  </si>
  <si>
    <t>専門実践教育訓練　様式第1７号</t>
    <rPh sb="0" eb="8">
      <t>センモンジッセンキョウイククンレン</t>
    </rPh>
    <rPh sb="9" eb="11">
      <t>ヨウシキ</t>
    </rPh>
    <rPh sb="11" eb="12">
      <t>ダイ</t>
    </rPh>
    <rPh sb="14" eb="15">
      <t>ゴウ</t>
    </rPh>
    <phoneticPr fontId="20"/>
  </si>
  <si>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20"/>
  </si>
  <si>
    <t>様式第4号</t>
    <phoneticPr fontId="20"/>
  </si>
  <si>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20"/>
  </si>
  <si>
    <t>経済産業大臣　殿
　以下の教育訓練について、第四次産業革命スキル習得講座の認定に関する規程（平成２９年経済産業省告示第１８２号）第２条に基づく教育訓練として、新規認定を希望します。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phoneticPr fontId="20"/>
  </si>
  <si>
    <t>申請書・総括票（共通）</t>
    <phoneticPr fontId="20"/>
  </si>
  <si>
    <t>総括票（専門実践教育訓練給付金）</t>
    <phoneticPr fontId="20"/>
  </si>
  <si>
    <t>ビジネス変革</t>
    <rPh sb="4" eb="6">
      <t>ヘンカク</t>
    </rPh>
    <phoneticPr fontId="20"/>
  </si>
  <si>
    <t>データ活用</t>
    <rPh sb="3" eb="5">
      <t>カツヨウ</t>
    </rPh>
    <phoneticPr fontId="20"/>
  </si>
  <si>
    <t>テクノロジー</t>
    <phoneticPr fontId="20"/>
  </si>
  <si>
    <t>ビジネス変革</t>
    <rPh sb="4" eb="6">
      <t>ヘンカク</t>
    </rPh>
    <phoneticPr fontId="19"/>
  </si>
  <si>
    <t>データ活用</t>
    <rPh sb="3" eb="5">
      <t>カツヨウ</t>
    </rPh>
    <phoneticPr fontId="19"/>
  </si>
  <si>
    <t>テクノロジー</t>
  </si>
  <si>
    <t>セキュリティ</t>
  </si>
  <si>
    <t>a</t>
    <phoneticPr fontId="20"/>
  </si>
  <si>
    <t>_ビジネス変革</t>
    <phoneticPr fontId="20"/>
  </si>
  <si>
    <t>_データ活用</t>
    <phoneticPr fontId="20"/>
  </si>
  <si>
    <t>_テクノロジー</t>
    <phoneticPr fontId="20"/>
  </si>
  <si>
    <t>_セキュリティ</t>
    <phoneticPr fontId="20"/>
  </si>
  <si>
    <t>_パーソナルスキル</t>
    <phoneticPr fontId="20"/>
  </si>
  <si>
    <t>戦略・マネジメントシステム</t>
    <rPh sb="0" eb="2">
      <t>センリャク</t>
    </rPh>
    <phoneticPr fontId="19"/>
  </si>
  <si>
    <t>データ・AIの戦略的活用</t>
  </si>
  <si>
    <t>ソフトウェア開発</t>
    <rPh sb="6" eb="8">
      <t>カイハツ</t>
    </rPh>
    <phoneticPr fontId="19"/>
  </si>
  <si>
    <t>セキュリティマネジメント</t>
    <phoneticPr fontId="20"/>
  </si>
  <si>
    <t>ビジネスモデル・プロセス</t>
  </si>
  <si>
    <t>デザイン</t>
  </si>
  <si>
    <t>AI・データサイエンス</t>
  </si>
  <si>
    <t>データエンジニアリング</t>
  </si>
  <si>
    <t>デジタルテクノロジー</t>
  </si>
  <si>
    <t>セキュリティマネジメント</t>
  </si>
  <si>
    <t>b</t>
    <phoneticPr fontId="20"/>
  </si>
  <si>
    <t>戦略・マネジメント・システム</t>
  </si>
  <si>
    <t>データの戦略的活用</t>
  </si>
  <si>
    <t>ソフトウェア開発</t>
  </si>
  <si>
    <t>ヒューマンスキル</t>
  </si>
  <si>
    <t>ビジネス戦略策定・実行</t>
    <rPh sb="4" eb="6">
      <t>センリャク</t>
    </rPh>
    <rPh sb="6" eb="8">
      <t>サクテイ</t>
    </rPh>
    <rPh sb="9" eb="11">
      <t>ジッコウ</t>
    </rPh>
    <phoneticPr fontId="19"/>
  </si>
  <si>
    <t>ビジネス調査</t>
    <rPh sb="4" eb="6">
      <t>チョウサ</t>
    </rPh>
    <phoneticPr fontId="19"/>
  </si>
  <si>
    <t>顧客・ユーザー理解</t>
    <rPh sb="0" eb="2">
      <t>コキャク</t>
    </rPh>
    <rPh sb="7" eb="9">
      <t>リカイ</t>
    </rPh>
    <phoneticPr fontId="19"/>
  </si>
  <si>
    <t>データ理解・活用</t>
    <phoneticPr fontId="19"/>
  </si>
  <si>
    <t>数理統計・多変量解析・データ可視化</t>
    <rPh sb="0" eb="2">
      <t>スウリ</t>
    </rPh>
    <rPh sb="2" eb="4">
      <t>トウケイ</t>
    </rPh>
    <rPh sb="5" eb="8">
      <t>タヘンリョウ</t>
    </rPh>
    <rPh sb="8" eb="10">
      <t>カイセキ</t>
    </rPh>
    <rPh sb="14" eb="17">
      <t>カシカ</t>
    </rPh>
    <phoneticPr fontId="19"/>
  </si>
  <si>
    <t>データ活用基盤設計</t>
  </si>
  <si>
    <t>コンピュータサイエンス</t>
  </si>
  <si>
    <t>フィジカルコンピューティング</t>
  </si>
  <si>
    <t>セキュリティ体制構築・運営</t>
  </si>
  <si>
    <t>セキュア設計・開発・構築</t>
  </si>
  <si>
    <t>c</t>
    <phoneticPr fontId="20"/>
  </si>
  <si>
    <t>セキュリティ技術</t>
  </si>
  <si>
    <t>コンセプチュアルスキル</t>
  </si>
  <si>
    <t>プロダクトマネジメント</t>
  </si>
  <si>
    <t>ビジネスモデル設計</t>
    <rPh sb="7" eb="9">
      <t>セッケイ</t>
    </rPh>
    <phoneticPr fontId="19"/>
  </si>
  <si>
    <t>価値発見・定義</t>
    <rPh sb="0" eb="2">
      <t>カチ</t>
    </rPh>
    <rPh sb="2" eb="4">
      <t>ハッケン</t>
    </rPh>
    <rPh sb="5" eb="7">
      <t>テイギ</t>
    </rPh>
    <phoneticPr fontId="19"/>
  </si>
  <si>
    <t>データ・AI活用戦略</t>
    <rPh sb="6" eb="8">
      <t>カツヨウ</t>
    </rPh>
    <rPh sb="8" eb="10">
      <t>センリャク</t>
    </rPh>
    <phoneticPr fontId="19"/>
  </si>
  <si>
    <t>機械学習・深層学習</t>
  </si>
  <si>
    <t>データ活用基盤実装・運用</t>
  </si>
  <si>
    <t>チーム開発</t>
  </si>
  <si>
    <t>その他先端技術</t>
    <rPh sb="2" eb="3">
      <t>タ</t>
    </rPh>
    <rPh sb="3" eb="5">
      <t>センタン</t>
    </rPh>
    <rPh sb="5" eb="7">
      <t>ギジュツ</t>
    </rPh>
    <phoneticPr fontId="12"/>
  </si>
  <si>
    <t>セキュリティ運用・保守・監視</t>
  </si>
  <si>
    <t>d</t>
    <phoneticPr fontId="20"/>
  </si>
  <si>
    <t>変革マネジメント</t>
    <rPh sb="0" eb="2">
      <t>ヘンカク</t>
    </rPh>
    <phoneticPr fontId="19"/>
  </si>
  <si>
    <t>ビジネスアナリシス</t>
  </si>
  <si>
    <t>設計</t>
    <rPh sb="0" eb="2">
      <t>セッケイ</t>
    </rPh>
    <phoneticPr fontId="19"/>
  </si>
  <si>
    <t>データ・AI活用業務の設計・事業実装・評価</t>
    <rPh sb="6" eb="8">
      <t>カツヨウ</t>
    </rPh>
    <rPh sb="8" eb="10">
      <t>ギョウム</t>
    </rPh>
    <rPh sb="11" eb="13">
      <t>セッケイ</t>
    </rPh>
    <rPh sb="14" eb="16">
      <t>ジギョウ</t>
    </rPh>
    <rPh sb="16" eb="18">
      <t>ジッソウ</t>
    </rPh>
    <rPh sb="19" eb="21">
      <t>ヒョウカ</t>
    </rPh>
    <phoneticPr fontId="19"/>
  </si>
  <si>
    <t>ソフトウェア設計手法</t>
  </si>
  <si>
    <t>テクノロジートレンド</t>
  </si>
  <si>
    <t>インシデント対応と事業継続</t>
  </si>
  <si>
    <t>システムズエンジニアリング</t>
  </si>
  <si>
    <t>検証（ビジネス視点）</t>
    <rPh sb="0" eb="2">
      <t>ケンショウ</t>
    </rPh>
    <rPh sb="7" eb="9">
      <t>シテン</t>
    </rPh>
    <phoneticPr fontId="19"/>
  </si>
  <si>
    <t>検証（顧客・ユーザー視点）</t>
    <rPh sb="0" eb="2">
      <t>ケンショウ</t>
    </rPh>
    <rPh sb="3" eb="5">
      <t>コキャク</t>
    </rPh>
    <rPh sb="10" eb="12">
      <t>シテン</t>
    </rPh>
    <phoneticPr fontId="19"/>
  </si>
  <si>
    <t>ソフトウェア開発プロセス</t>
  </si>
  <si>
    <t>プライバシー保護</t>
  </si>
  <si>
    <t>エンタープライズアーキテクチャ</t>
  </si>
  <si>
    <t>マーケティング</t>
  </si>
  <si>
    <t>その他デザイン技術</t>
    <rPh sb="2" eb="3">
      <t>ホカ</t>
    </rPh>
    <rPh sb="7" eb="9">
      <t>ギジュツ</t>
    </rPh>
    <phoneticPr fontId="19"/>
  </si>
  <si>
    <t>Webアプリケーション基本技術</t>
  </si>
  <si>
    <t>プロジェクトマネジメント</t>
  </si>
  <si>
    <t>ブランディング</t>
  </si>
  <si>
    <t>フロントエンドシステム開発</t>
  </si>
  <si>
    <t>バックエンドシステム開発</t>
  </si>
  <si>
    <t>戦略・マネジメント・システム</t>
    <phoneticPr fontId="20"/>
  </si>
  <si>
    <t>ヒューマンスキル</t>
    <phoneticPr fontId="20"/>
  </si>
  <si>
    <t>クラウドインフラ活用</t>
  </si>
  <si>
    <t>ビジネス戦略策定・実行</t>
  </si>
  <si>
    <t>ビジネス調査</t>
  </si>
  <si>
    <t>顧客・ユーザー理解</t>
  </si>
  <si>
    <t>データ理解・活用</t>
  </si>
  <si>
    <t>数理統計・多変量解析・データ可視化</t>
  </si>
  <si>
    <t>データ活用基盤設計</t>
    <phoneticPr fontId="20"/>
  </si>
  <si>
    <t>リーダーシップ</t>
  </si>
  <si>
    <t>ゴール設定</t>
  </si>
  <si>
    <t>SREプロセス</t>
  </si>
  <si>
    <t>ビジネスモデル設計</t>
  </si>
  <si>
    <t>価値発見・定義</t>
  </si>
  <si>
    <t>データ・AI活用戦略</t>
  </si>
  <si>
    <t>その他先端技術</t>
  </si>
  <si>
    <t>コラボレーション</t>
  </si>
  <si>
    <t>創造的な問題解決</t>
  </si>
  <si>
    <t>サービス活用</t>
  </si>
  <si>
    <t>変革マネジメント</t>
  </si>
  <si>
    <t>設計</t>
  </si>
  <si>
    <t>データ・AI活用業務の設計・事業実装・評価</t>
  </si>
  <si>
    <t>批判的思考</t>
  </si>
  <si>
    <t>検証（ビジネス視点）</t>
  </si>
  <si>
    <t>検証（顧客・ユーザー視点）</t>
  </si>
  <si>
    <t>適応力</t>
  </si>
  <si>
    <t>エンタープライズアーキクチャ</t>
  </si>
  <si>
    <t>その他デザイン技術</t>
  </si>
  <si>
    <t>ビジネスアーキテクト</t>
    <phoneticPr fontId="20"/>
  </si>
  <si>
    <t>デザイナー</t>
    <phoneticPr fontId="20"/>
  </si>
  <si>
    <t>データサイエンティスト</t>
    <phoneticPr fontId="20"/>
  </si>
  <si>
    <t>ソフトウェアエンジニア</t>
    <phoneticPr fontId="20"/>
  </si>
  <si>
    <t>サイバーセキュリティ</t>
    <phoneticPr fontId="20"/>
  </si>
  <si>
    <t>ビジネスアーキテクト（新規事業開発）</t>
    <phoneticPr fontId="20"/>
  </si>
  <si>
    <t>新規事業開発</t>
    <phoneticPr fontId="20"/>
  </si>
  <si>
    <t>サービスデザイナー</t>
    <phoneticPr fontId="20"/>
  </si>
  <si>
    <t xml:space="preserve">データビジネスストラテジスト </t>
    <phoneticPr fontId="20"/>
  </si>
  <si>
    <t>フロントエンドエンジニア</t>
    <phoneticPr fontId="20"/>
  </si>
  <si>
    <t>サイバーセキュリティマネージャー</t>
    <phoneticPr fontId="20"/>
  </si>
  <si>
    <t>ビジネスアーキテクト（既存事業の高度化）</t>
    <phoneticPr fontId="20"/>
  </si>
  <si>
    <t>既存事業の高度化</t>
    <phoneticPr fontId="20"/>
  </si>
  <si>
    <t>ＵＸ／ＵＩデザイナー</t>
    <phoneticPr fontId="20"/>
  </si>
  <si>
    <t>データサイエンスプロフェッショナル</t>
    <phoneticPr fontId="20"/>
  </si>
  <si>
    <t>バックエンドエンジニア</t>
    <phoneticPr fontId="20"/>
  </si>
  <si>
    <t xml:space="preserve">サイバーセキュリテイエンジニア </t>
    <phoneticPr fontId="20"/>
  </si>
  <si>
    <t>ビジネスアーキテクト（社内業務の高度化・効率化）</t>
    <phoneticPr fontId="20"/>
  </si>
  <si>
    <t>社内業務の高度化・効率化</t>
    <phoneticPr fontId="20"/>
  </si>
  <si>
    <t>グラフィックデザイナー</t>
    <phoneticPr fontId="20"/>
  </si>
  <si>
    <t>データエンジニア</t>
    <phoneticPr fontId="20"/>
  </si>
  <si>
    <t>クラウドエンジニア／ＳＲＥ</t>
    <phoneticPr fontId="20"/>
  </si>
  <si>
    <t>フィジカルコンピューティングエンジニア</t>
    <phoneticPr fontId="20"/>
  </si>
  <si>
    <t>講義の内容と到達目標/
演習の内容と到達目標</t>
    <rPh sb="0" eb="2">
      <t>コウギ</t>
    </rPh>
    <rPh sb="3" eb="5">
      <t>ナイヨウ</t>
    </rPh>
    <rPh sb="6" eb="8">
      <t>トウタツ</t>
    </rPh>
    <rPh sb="8" eb="10">
      <t>モクヒョウ</t>
    </rPh>
    <phoneticPr fontId="6"/>
  </si>
  <si>
    <t>演習の有無</t>
    <rPh sb="0" eb="2">
      <t>エンシュウ</t>
    </rPh>
    <rPh sb="3" eb="5">
      <t>ウム</t>
    </rPh>
    <phoneticPr fontId="6"/>
  </si>
  <si>
    <t>実績の有無</t>
    <rPh sb="0" eb="2">
      <t>ジッセキ</t>
    </rPh>
    <rPh sb="3" eb="5">
      <t>ウム</t>
    </rPh>
    <phoneticPr fontId="20"/>
  </si>
  <si>
    <t>カテゴリー</t>
    <phoneticPr fontId="20"/>
  </si>
  <si>
    <t>サブカテゴリー</t>
    <phoneticPr fontId="20"/>
  </si>
  <si>
    <t>スキル項目</t>
    <rPh sb="3" eb="5">
      <t>コウモク</t>
    </rPh>
    <phoneticPr fontId="20"/>
  </si>
  <si>
    <t>（１）対象分野</t>
    <rPh sb="3" eb="5">
      <t>タイショウ</t>
    </rPh>
    <rPh sb="5" eb="7">
      <t>ブンヤ</t>
    </rPh>
    <phoneticPr fontId="20"/>
  </si>
  <si>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</si>
  <si>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</si>
  <si>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20"/>
  </si>
  <si>
    <t>主たるロール</t>
    <rPh sb="0" eb="1">
      <t>シュ</t>
    </rPh>
    <phoneticPr fontId="20"/>
  </si>
  <si>
    <t>（4）目標等の公表先</t>
    <rPh sb="3" eb="5">
      <t>モクヒョウ</t>
    </rPh>
    <rPh sb="5" eb="6">
      <t>トウ</t>
    </rPh>
    <rPh sb="7" eb="9">
      <t>コウヒョウ</t>
    </rPh>
    <rPh sb="9" eb="10">
      <t>サキ</t>
    </rPh>
    <phoneticPr fontId="6"/>
  </si>
  <si>
    <t>5．受講者の要件等</t>
    <rPh sb="2" eb="5">
      <t>ジュコウシャ</t>
    </rPh>
    <phoneticPr fontId="6"/>
  </si>
  <si>
    <t>６．教育効果の把握方法 （修了評価）</t>
    <rPh sb="2" eb="4">
      <t>キョウイク</t>
    </rPh>
    <rPh sb="13" eb="15">
      <t>シュウリョウ</t>
    </rPh>
    <rPh sb="15" eb="17">
      <t>ヒョウカ</t>
    </rPh>
    <phoneticPr fontId="6"/>
  </si>
  <si>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</si>
  <si>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DX推進スキル標準　ロール対応表</t>
    <rPh sb="13" eb="15">
      <t>タイオウ</t>
    </rPh>
    <rPh sb="15" eb="16">
      <t>ヒョウ</t>
    </rPh>
    <phoneticPr fontId="20"/>
  </si>
  <si>
    <t>＜各スキル項目における具体的な学習項目例等について＞</t>
    <rPh sb="20" eb="21">
      <t>ナド</t>
    </rPh>
    <phoneticPr fontId="20"/>
  </si>
  <si>
    <t>ビジネスアーキテクト</t>
  </si>
  <si>
    <t>デザイナー</t>
  </si>
  <si>
    <t>データサイエンティスト</t>
  </si>
  <si>
    <t>サービス
デザイナー</t>
    <phoneticPr fontId="20"/>
  </si>
  <si>
    <t>ＵＸ／ＵＩ
デザイナー</t>
    <phoneticPr fontId="20"/>
  </si>
  <si>
    <t>グラフィック
デザイナー</t>
    <phoneticPr fontId="72"/>
  </si>
  <si>
    <t xml:space="preserve">データビジネス
ストラテジスト </t>
    <phoneticPr fontId="20"/>
  </si>
  <si>
    <t xml:space="preserve">データサイエンス
プロフェッショナル </t>
  </si>
  <si>
    <t>データエンジニア</t>
  </si>
  <si>
    <t>フロントエンド
エンジニア</t>
    <phoneticPr fontId="20"/>
  </si>
  <si>
    <t>バックエンド
エンジニア</t>
    <phoneticPr fontId="20"/>
  </si>
  <si>
    <t>クラウド
エンジニア／
ＳＲＥ</t>
    <phoneticPr fontId="20"/>
  </si>
  <si>
    <t>フィジカル
コンピューティング
エンジニア</t>
    <phoneticPr fontId="72"/>
  </si>
  <si>
    <t>サイバー
セキュリティ
マネージャー</t>
    <phoneticPr fontId="20"/>
  </si>
  <si>
    <t xml:space="preserve">サイバー
セキュリテイ
エンジニア </t>
    <phoneticPr fontId="72"/>
  </si>
  <si>
    <t>カテゴリー</t>
  </si>
  <si>
    <t>サブカテゴリー</t>
    <phoneticPr fontId="72"/>
  </si>
  <si>
    <t>講座との対応</t>
    <rPh sb="0" eb="2">
      <t>コウザ</t>
    </rPh>
    <rPh sb="4" eb="6">
      <t>タイオウ</t>
    </rPh>
    <phoneticPr fontId="72"/>
  </si>
  <si>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20"/>
  </si>
  <si>
    <t>a</t>
  </si>
  <si>
    <t>d</t>
  </si>
  <si>
    <t>b</t>
  </si>
  <si>
    <t>c</t>
  </si>
  <si>
    <t>ビジネスモデル
・プロセス</t>
    <phoneticPr fontId="72"/>
  </si>
  <si>
    <t>ビジネスモデル設計</t>
    <rPh sb="7" eb="9">
      <t>セッケイ</t>
    </rPh>
    <phoneticPr fontId="20"/>
  </si>
  <si>
    <t>データ活用</t>
    <phoneticPr fontId="20"/>
  </si>
  <si>
    <t>データ・AIの
戦略的活用</t>
    <phoneticPr fontId="72"/>
  </si>
  <si>
    <t>AI・
データサイエンス</t>
    <phoneticPr fontId="72"/>
  </si>
  <si>
    <t>数理統計・多変量解析・データ可視化</t>
    <phoneticPr fontId="20"/>
  </si>
  <si>
    <t>データ
エンジニアリング</t>
    <phoneticPr fontId="20"/>
  </si>
  <si>
    <t>クラウドインフラ活用</t>
    <phoneticPr fontId="20"/>
  </si>
  <si>
    <t>デジタル
テクノロジー</t>
    <phoneticPr fontId="72"/>
  </si>
  <si>
    <t>その他先端技術</t>
    <rPh sb="2" eb="3">
      <t>タ</t>
    </rPh>
    <rPh sb="3" eb="5">
      <t>センタン</t>
    </rPh>
    <rPh sb="5" eb="7">
      <t>ギジュツ</t>
    </rPh>
    <phoneticPr fontId="20"/>
  </si>
  <si>
    <t>テクノロジートレンド</t>
    <phoneticPr fontId="20"/>
  </si>
  <si>
    <t>セキュリティ
マネジメント</t>
    <phoneticPr fontId="72"/>
  </si>
  <si>
    <t>セキュリティ体制構築・運営</t>
    <phoneticPr fontId="20"/>
  </si>
  <si>
    <t>インシデント対応と事業継続</t>
    <phoneticPr fontId="20"/>
  </si>
  <si>
    <t>セキュア設計・開発・構築</t>
    <phoneticPr fontId="20"/>
  </si>
  <si>
    <t>セキュリティ運用・保守・監視</t>
    <phoneticPr fontId="20"/>
  </si>
  <si>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20"/>
  </si>
  <si>
    <t>＜各人材類型における「ロール」の定義について＞</t>
    <rPh sb="1" eb="2">
      <t>カク</t>
    </rPh>
    <rPh sb="2" eb="4">
      <t>ジンザイ</t>
    </rPh>
    <rPh sb="4" eb="6">
      <t>ルイケイ</t>
    </rPh>
    <rPh sb="16" eb="18">
      <t>テイギ</t>
    </rPh>
    <phoneticPr fontId="20"/>
  </si>
  <si>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20"/>
  </si>
  <si>
    <t>専門実践教育訓練　様式第15号</t>
    <rPh sb="0" eb="2">
      <t>センモン</t>
    </rPh>
    <rPh sb="2" eb="4">
      <t>ジッセン</t>
    </rPh>
    <rPh sb="4" eb="6">
      <t>キョウイク</t>
    </rPh>
    <rPh sb="6" eb="8">
      <t>クンレン</t>
    </rPh>
    <rPh sb="9" eb="11">
      <t>ヨウシキ</t>
    </rPh>
    <rPh sb="11" eb="12">
      <t>ダイ</t>
    </rPh>
    <rPh sb="14" eb="15">
      <t>ゴウ</t>
    </rPh>
    <phoneticPr fontId="20"/>
  </si>
  <si>
    <t>セキュリティ技術</t>
    <rPh sb="6" eb="8">
      <t>ギジュツ</t>
    </rPh>
    <phoneticPr fontId="19"/>
  </si>
  <si>
    <t>データ・AIの戦略的活用</t>
    <phoneticPr fontId="20"/>
  </si>
  <si>
    <t>AI・データサイエンス</t>
    <phoneticPr fontId="20"/>
  </si>
  <si>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20"/>
  </si>
  <si>
    <t xml:space="preserve"> ▼ 以下目標とするレベルに該当する場合は○を記入</t>
    <rPh sb="3" eb="5">
      <t>イカ</t>
    </rPh>
    <rPh sb="5" eb="7">
      <t>モクヒョウ</t>
    </rPh>
    <rPh sb="14" eb="16">
      <t>ガイトウ</t>
    </rPh>
    <rPh sb="18" eb="20">
      <t>バアイ</t>
    </rPh>
    <rPh sb="21" eb="23">
      <t>キニュウ</t>
    </rPh>
    <phoneticPr fontId="6"/>
  </si>
  <si>
    <t>（1）目標とするレベル</t>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</si>
  <si>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</si>
  <si>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</si>
  <si>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※厚生労働省審査用</t>
    <rPh sb="1" eb="3">
      <t>コウセイ</t>
    </rPh>
    <rPh sb="3" eb="6">
      <t>ロウドウショウ</t>
    </rPh>
    <rPh sb="6" eb="9">
      <t>シンサヨウ</t>
    </rPh>
    <phoneticPr fontId="20"/>
  </si>
  <si>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</si>
  <si>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</si>
  <si>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</si>
  <si>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</si>
  <si>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</si>
  <si>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</si>
  <si>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20"/>
  </si>
  <si>
    <t>＜「補講・追試の有無」で、その他と回答した場合＞具体的な内容を記載してください。</t>
    <phoneticPr fontId="20"/>
  </si>
  <si>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20"/>
  </si>
  <si>
    <t>訓練経費内訳表-1002</t>
    <rPh sb="0" eb="2">
      <t>クンレン</t>
    </rPh>
    <rPh sb="2" eb="4">
      <t>ケイヒ</t>
    </rPh>
    <rPh sb="4" eb="7">
      <t>ウチワケヒョウ</t>
    </rPh>
    <phoneticPr fontId="20"/>
  </si>
  <si>
    <t>ビジネスアーキテクト（新規事業開発）</t>
    <phoneticPr fontId="72"/>
  </si>
  <si>
    <t>ビジネスアーキテクト（既存事業の高度化）</t>
    <phoneticPr fontId="72"/>
  </si>
  <si>
    <t>ビジネスアーキテクト（社内業務の高度化・効率化）</t>
    <rPh sb="20" eb="23">
      <t>コウリツカ</t>
    </rPh>
    <phoneticPr fontId="20"/>
  </si>
  <si>
    <t>グラフィックデザイナー</t>
    <phoneticPr fontId="72"/>
  </si>
  <si>
    <t xml:space="preserve">データサイエンスプロフェッショナル </t>
    <phoneticPr fontId="20"/>
  </si>
  <si>
    <t>フィジカルコンピューティングエンジニア</t>
    <phoneticPr fontId="72"/>
  </si>
  <si>
    <t xml:space="preserve">サイバーセキュリテイエンジニア </t>
    <phoneticPr fontId="72"/>
  </si>
  <si>
    <t>プルダウンメニューよりロールを選択してください</t>
    <rPh sb="15" eb="17">
      <t>センタク</t>
    </rPh>
    <phoneticPr fontId="20"/>
  </si>
  <si>
    <t>プルダウンメニューよりロールを選択してください（任意）</t>
    <rPh sb="15" eb="17">
      <t>センタク</t>
    </rPh>
    <rPh sb="24" eb="26">
      <t>ニンイ</t>
    </rPh>
    <phoneticPr fontId="20"/>
  </si>
  <si>
    <t>手順④を記載してください。</t>
    <rPh sb="0" eb="2">
      <t>テジュン</t>
    </rPh>
    <rPh sb="4" eb="6">
      <t>キサイ</t>
    </rPh>
    <phoneticPr fontId="20"/>
  </si>
  <si>
    <t>ビジネスモデル・プロセス</t>
    <phoneticPr fontId="72"/>
  </si>
  <si>
    <t>データ・AIの戦略的活用</t>
    <phoneticPr fontId="72"/>
  </si>
  <si>
    <t>AI・データサイエンス</t>
    <phoneticPr fontId="72"/>
  </si>
  <si>
    <t>データエンジニアリング</t>
    <phoneticPr fontId="20"/>
  </si>
  <si>
    <t>デジタルテクノロジー</t>
    <phoneticPr fontId="72"/>
  </si>
  <si>
    <t>セキュリティマネジメント</t>
    <phoneticPr fontId="72"/>
  </si>
  <si>
    <t>ビジネスアーキテクト
（社内業務の高度化・
効率化）</t>
    <rPh sb="22" eb="25">
      <t>コウリツカ</t>
    </rPh>
    <phoneticPr fontId="20"/>
  </si>
  <si>
    <t>ビジネスアーキテクト
（既存事業の高度化）</t>
    <phoneticPr fontId="72"/>
  </si>
  <si>
    <t>ビジネスアーキテクト
（新規事業開発）</t>
    <phoneticPr fontId="72"/>
  </si>
  <si>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2"/>
  </si>
  <si>
    <t>実施者</t>
    <rPh sb="0" eb="3">
      <t>ジッシシャ</t>
    </rPh>
    <phoneticPr fontId="72"/>
  </si>
  <si>
    <t>講座名称</t>
    <rPh sb="0" eb="2">
      <t>コウザ</t>
    </rPh>
    <rPh sb="2" eb="4">
      <t>メイショウ</t>
    </rPh>
    <phoneticPr fontId="72"/>
  </si>
  <si>
    <t>認定番号</t>
    <rPh sb="0" eb="2">
      <t>ニンテイ</t>
    </rPh>
    <rPh sb="2" eb="4">
      <t>バンゴウ</t>
    </rPh>
    <phoneticPr fontId="72"/>
  </si>
  <si>
    <t>認定期間</t>
    <rPh sb="0" eb="2">
      <t>ニンテイ</t>
    </rPh>
    <rPh sb="2" eb="4">
      <t>キカン</t>
    </rPh>
    <phoneticPr fontId="72"/>
  </si>
  <si>
    <t>～</t>
    <phoneticPr fontId="72"/>
  </si>
  <si>
    <t>実施方法</t>
    <rPh sb="0" eb="2">
      <t>ジッシ</t>
    </rPh>
    <rPh sb="2" eb="4">
      <t>ホウホウ</t>
    </rPh>
    <phoneticPr fontId="72"/>
  </si>
  <si>
    <t>入学定員</t>
    <rPh sb="0" eb="2">
      <t>ニュウガク</t>
    </rPh>
    <rPh sb="2" eb="4">
      <t>テイイン</t>
    </rPh>
    <phoneticPr fontId="72"/>
  </si>
  <si>
    <t>名</t>
    <rPh sb="0" eb="1">
      <t>メイ</t>
    </rPh>
    <phoneticPr fontId="72"/>
  </si>
  <si>
    <t>訓練期間</t>
    <rPh sb="0" eb="2">
      <t>クンレン</t>
    </rPh>
    <rPh sb="2" eb="4">
      <t>キカン</t>
    </rPh>
    <phoneticPr fontId="72"/>
  </si>
  <si>
    <t>日間</t>
    <rPh sb="0" eb="1">
      <t>ニチ</t>
    </rPh>
    <rPh sb="1" eb="2">
      <t>カン</t>
    </rPh>
    <phoneticPr fontId="72"/>
  </si>
  <si>
    <t>訓練時間</t>
    <rPh sb="0" eb="2">
      <t>クンレン</t>
    </rPh>
    <rPh sb="2" eb="4">
      <t>ジカン</t>
    </rPh>
    <phoneticPr fontId="72"/>
  </si>
  <si>
    <t>時間</t>
    <rPh sb="0" eb="2">
      <t>ジカン</t>
    </rPh>
    <phoneticPr fontId="72"/>
  </si>
  <si>
    <t>開講月</t>
    <rPh sb="0" eb="2">
      <t>カイコウ</t>
    </rPh>
    <rPh sb="2" eb="3">
      <t>ツキ</t>
    </rPh>
    <phoneticPr fontId="72"/>
  </si>
  <si>
    <t>受講経費</t>
    <rPh sb="0" eb="2">
      <t>ジュコウ</t>
    </rPh>
    <rPh sb="2" eb="4">
      <t>ケイヒ</t>
    </rPh>
    <phoneticPr fontId="72"/>
  </si>
  <si>
    <t>入学料</t>
    <rPh sb="0" eb="2">
      <t>ニュウガク</t>
    </rPh>
    <rPh sb="2" eb="3">
      <t>リョウ</t>
    </rPh>
    <phoneticPr fontId="72"/>
  </si>
  <si>
    <t>受講料</t>
    <rPh sb="0" eb="3">
      <t>ジュコウリョウ</t>
    </rPh>
    <phoneticPr fontId="72"/>
  </si>
  <si>
    <t>教育訓練給付指定</t>
    <rPh sb="0" eb="2">
      <t>キョウイク</t>
    </rPh>
    <rPh sb="2" eb="4">
      <t>クンレン</t>
    </rPh>
    <rPh sb="4" eb="6">
      <t>キュウフ</t>
    </rPh>
    <rPh sb="6" eb="8">
      <t>シテイ</t>
    </rPh>
    <phoneticPr fontId="72"/>
  </si>
  <si>
    <t>有無／指定番号 - -</t>
    <rPh sb="0" eb="2">
      <t>ウム</t>
    </rPh>
    <rPh sb="3" eb="5">
      <t>シテイ</t>
    </rPh>
    <rPh sb="5" eb="7">
      <t>バンゴウ</t>
    </rPh>
    <phoneticPr fontId="72"/>
  </si>
  <si>
    <t>指定期間</t>
    <rPh sb="0" eb="2">
      <t>シテイ</t>
    </rPh>
    <rPh sb="2" eb="4">
      <t>キカン</t>
    </rPh>
    <phoneticPr fontId="72"/>
  </si>
  <si>
    <t>対象分野</t>
    <rPh sb="0" eb="2">
      <t>タイショウ</t>
    </rPh>
    <rPh sb="2" eb="4">
      <t>ブンヤ</t>
    </rPh>
    <phoneticPr fontId="72"/>
  </si>
  <si>
    <t>講座の教育内容</t>
    <rPh sb="0" eb="2">
      <t>コウザ</t>
    </rPh>
    <rPh sb="3" eb="5">
      <t>キョウイク</t>
    </rPh>
    <rPh sb="5" eb="7">
      <t>ナイヨウ</t>
    </rPh>
    <phoneticPr fontId="72"/>
  </si>
  <si>
    <t>目標とするレベル</t>
    <rPh sb="0" eb="2">
      <t>モクヒョウ</t>
    </rPh>
    <phoneticPr fontId="72"/>
  </si>
  <si>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2"/>
  </si>
  <si>
    <t>具体的な到達目標</t>
    <rPh sb="0" eb="3">
      <t>グタイテキ</t>
    </rPh>
    <rPh sb="4" eb="6">
      <t>トウタツ</t>
    </rPh>
    <rPh sb="6" eb="8">
      <t>モクヒョウ</t>
    </rPh>
    <phoneticPr fontId="72"/>
  </si>
  <si>
    <t>習得できるスキル</t>
    <rPh sb="0" eb="2">
      <t>シュウトク</t>
    </rPh>
    <phoneticPr fontId="72"/>
  </si>
  <si>
    <t>講座の理解・習得のために
推奨される実務経験</t>
    <rPh sb="0" eb="2">
      <t>コウザ</t>
    </rPh>
    <rPh sb="3" eb="5">
      <t>リカイ</t>
    </rPh>
    <rPh sb="6" eb="8">
      <t>シュウトク</t>
    </rPh>
    <rPh sb="13" eb="15">
      <t>スイショウ</t>
    </rPh>
    <rPh sb="18" eb="20">
      <t>ジツム</t>
    </rPh>
    <rPh sb="20" eb="22">
      <t>ケイケン</t>
    </rPh>
    <phoneticPr fontId="72"/>
  </si>
  <si>
    <t>講座の理解・習得のために
推奨される知識・技術</t>
    <rPh sb="0" eb="2">
      <t>コウザ</t>
    </rPh>
    <rPh sb="3" eb="5">
      <t>リカイ</t>
    </rPh>
    <rPh sb="6" eb="8">
      <t>シュウトク</t>
    </rPh>
    <rPh sb="13" eb="15">
      <t>スイショウ</t>
    </rPh>
    <rPh sb="18" eb="20">
      <t>チシキ</t>
    </rPh>
    <rPh sb="21" eb="23">
      <t>ギジュツ</t>
    </rPh>
    <phoneticPr fontId="72"/>
  </si>
  <si>
    <t>技術・知識の到達度の
把握・測定方法</t>
    <rPh sb="0" eb="2">
      <t>ギジュツ</t>
    </rPh>
    <rPh sb="3" eb="5">
      <t>チシキ</t>
    </rPh>
    <rPh sb="6" eb="9">
      <t>トウタツド</t>
    </rPh>
    <rPh sb="11" eb="13">
      <t>ハアク</t>
    </rPh>
    <rPh sb="14" eb="16">
      <t>ソクテイ</t>
    </rPh>
    <rPh sb="16" eb="18">
      <t>ホウホウ</t>
    </rPh>
    <phoneticPr fontId="72"/>
  </si>
  <si>
    <t>修了認定の判断基準</t>
    <rPh sb="0" eb="2">
      <t>シュウリョウ</t>
    </rPh>
    <rPh sb="2" eb="4">
      <t>ニンテイ</t>
    </rPh>
    <rPh sb="5" eb="7">
      <t>ハンダン</t>
    </rPh>
    <rPh sb="7" eb="9">
      <t>キジュン</t>
    </rPh>
    <phoneticPr fontId="72"/>
  </si>
  <si>
    <t>修了認定基準に満たない
受講者への措置</t>
    <phoneticPr fontId="72"/>
  </si>
  <si>
    <t>社会人が受講しやすい
工夫</t>
    <rPh sb="0" eb="2">
      <t>シャカイ</t>
    </rPh>
    <rPh sb="2" eb="3">
      <t>ジン</t>
    </rPh>
    <rPh sb="4" eb="6">
      <t>ジュコウ</t>
    </rPh>
    <rPh sb="11" eb="13">
      <t>クフウ</t>
    </rPh>
    <phoneticPr fontId="72"/>
  </si>
  <si>
    <t>受講者に対する
サポート体制</t>
    <rPh sb="0" eb="3">
      <t>ジュコウシャ</t>
    </rPh>
    <rPh sb="4" eb="5">
      <t>タイ</t>
    </rPh>
    <rPh sb="12" eb="14">
      <t>タイセイ</t>
    </rPh>
    <phoneticPr fontId="72"/>
  </si>
  <si>
    <t>教育訓練施設
所在地</t>
    <rPh sb="0" eb="2">
      <t>キョウイク</t>
    </rPh>
    <rPh sb="2" eb="4">
      <t>クンレン</t>
    </rPh>
    <rPh sb="4" eb="6">
      <t>シセツ</t>
    </rPh>
    <rPh sb="7" eb="10">
      <t>ショザイチ</t>
    </rPh>
    <phoneticPr fontId="72"/>
  </si>
  <si>
    <t>ホームページ</t>
    <phoneticPr fontId="72"/>
  </si>
  <si>
    <t>別表1との対応について</t>
    <phoneticPr fontId="20"/>
  </si>
  <si>
    <t>記載にあたっては、ロール対応表－1001（４行目・６行目・７行目）を確認いただき、その手順に沿って選択してください（以下のプルダウンはロール対応表-１００１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</si>
  <si>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①当該講座の中で主として学習できる分野（ロール）を選択してください。</t>
    <rPh sb="17" eb="19">
      <t>ブンヤ</t>
    </rPh>
    <phoneticPr fontId="20"/>
  </si>
  <si>
    <t>②上記ロールの他に該当する分野（ロール）を選択してください。</t>
    <rPh sb="13" eb="15">
      <t>ブンヤ</t>
    </rPh>
    <phoneticPr fontId="20"/>
  </si>
  <si>
    <t>記載にあたっては、ロール対応表－1002（４行目・６行目・７行目）を確認いただき、その手順に沿って選択してください（以下のプルダウンはロール対応表-1002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</si>
  <si>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1003（４行目・６行目・７行目）を確認いただき、その手順に沿って選択してください（以下のプルダウンはロール対応表-1003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</si>
  <si>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1004（４行目・６行目・７行目）を確認いただき、その手順に沿って選択してください（以下のプルダウンはロール対応表-1004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</si>
  <si>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1005（４行目・６行目・７行目）を確認いただき、その手順に沿って選択してください（以下のプルダウンはロール対応表-1005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</si>
  <si>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
  </si>
  <si>
    <t>記載にあたっては、ロール対応表－1006（４行目・６行目・７行目）を確認いただき、その手順に沿って選択してください（以下のプルダウンはロール対応表-1006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</si>
  <si>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1007（４行目・６行目・７行目）を確認いただき、その手順に沿って選択してください（以下のプルダウンはロール対応表-1007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</si>
  <si>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1008（４行目・６行目・７行目）を確認いただき、その手順に沿って選択してください（以下のプルダウンはロール対応表-1008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</si>
  <si>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1009（４行目・６行目・７行目）を確認いただき、その手順に沿って選択してください（以下のプルダウンはロール対応表-1009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</si>
  <si>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1010（４行目・６行目・７行目）を確認いただき、その手順に沿って選択してください（以下のプルダウンはロール対応表-1010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</si>
  <si>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　※また、12行目・E列～S列には、各ロールごとにページリンクを貼っていますので、申請分野（ロール）の各ページに直接遷移されたい方はこちらを活用ください。</t>
    <phoneticPr fontId="20"/>
  </si>
  <si>
    <t>個票-1006</t>
    <rPh sb="0" eb="2">
      <t>コヒョウ</t>
    </rPh>
    <phoneticPr fontId="20"/>
  </si>
  <si>
    <t>訓練経費内訳票-1006</t>
    <rPh sb="0" eb="2">
      <t>クンレン</t>
    </rPh>
    <rPh sb="2" eb="4">
      <t>ケイヒ</t>
    </rPh>
    <rPh sb="4" eb="6">
      <t>ウチワケ</t>
    </rPh>
    <rPh sb="6" eb="7">
      <t>ヒョウ</t>
    </rPh>
    <phoneticPr fontId="20"/>
  </si>
  <si>
    <t>講座運営管理状況調査票_講師等経歴書-1006</t>
    <rPh sb="12" eb="14">
      <t>コウシ</t>
    </rPh>
    <rPh sb="14" eb="15">
      <t>トウ</t>
    </rPh>
    <rPh sb="15" eb="18">
      <t>ケイレキショ</t>
    </rPh>
    <phoneticPr fontId="20"/>
  </si>
  <si>
    <t>個票-1007</t>
    <rPh sb="0" eb="2">
      <t>コヒョウ</t>
    </rPh>
    <phoneticPr fontId="20"/>
  </si>
  <si>
    <t>訓練経費内訳票-1007</t>
    <rPh sb="0" eb="2">
      <t>クンレン</t>
    </rPh>
    <rPh sb="2" eb="4">
      <t>ケイヒ</t>
    </rPh>
    <rPh sb="4" eb="6">
      <t>ウチワケ</t>
    </rPh>
    <rPh sb="6" eb="7">
      <t>ヒョウ</t>
    </rPh>
    <phoneticPr fontId="20"/>
  </si>
  <si>
    <t>講座運営管理状況調査票_講師等経歴書-1007</t>
    <rPh sb="12" eb="14">
      <t>コウシ</t>
    </rPh>
    <rPh sb="14" eb="15">
      <t>トウ</t>
    </rPh>
    <rPh sb="15" eb="18">
      <t>ケイレキショ</t>
    </rPh>
    <phoneticPr fontId="20"/>
  </si>
  <si>
    <t>個票-1008</t>
    <rPh sb="0" eb="2">
      <t>コヒョウ</t>
    </rPh>
    <phoneticPr fontId="20"/>
  </si>
  <si>
    <t>訓練経費内訳票-1008</t>
    <rPh sb="0" eb="2">
      <t>クンレン</t>
    </rPh>
    <rPh sb="2" eb="4">
      <t>ケイヒ</t>
    </rPh>
    <rPh sb="4" eb="6">
      <t>ウチワケ</t>
    </rPh>
    <rPh sb="6" eb="7">
      <t>ヒョウ</t>
    </rPh>
    <phoneticPr fontId="20"/>
  </si>
  <si>
    <t>講座運営管理状況調査票_講師等経歴書-1008</t>
    <rPh sb="12" eb="14">
      <t>コウシ</t>
    </rPh>
    <rPh sb="14" eb="15">
      <t>トウ</t>
    </rPh>
    <rPh sb="15" eb="18">
      <t>ケイレキショ</t>
    </rPh>
    <phoneticPr fontId="20"/>
  </si>
  <si>
    <t>個票-1009</t>
    <rPh sb="0" eb="2">
      <t>コヒョウ</t>
    </rPh>
    <phoneticPr fontId="20"/>
  </si>
  <si>
    <t>訓練経費内訳票-1009</t>
    <rPh sb="0" eb="2">
      <t>クンレン</t>
    </rPh>
    <rPh sb="2" eb="4">
      <t>ケイヒ</t>
    </rPh>
    <rPh sb="4" eb="6">
      <t>ウチワケ</t>
    </rPh>
    <rPh sb="6" eb="7">
      <t>ヒョウ</t>
    </rPh>
    <phoneticPr fontId="20"/>
  </si>
  <si>
    <t>講座運営管理状況調査票_講師等経歴書-1009</t>
    <rPh sb="12" eb="14">
      <t>コウシ</t>
    </rPh>
    <rPh sb="14" eb="15">
      <t>トウ</t>
    </rPh>
    <rPh sb="15" eb="18">
      <t>ケイレキショ</t>
    </rPh>
    <phoneticPr fontId="20"/>
  </si>
  <si>
    <t>個票-1010</t>
    <rPh sb="0" eb="2">
      <t>コヒョウ</t>
    </rPh>
    <phoneticPr fontId="20"/>
  </si>
  <si>
    <t>訓練経費内訳票-1010</t>
    <rPh sb="0" eb="2">
      <t>クンレン</t>
    </rPh>
    <rPh sb="2" eb="4">
      <t>ケイヒ</t>
    </rPh>
    <rPh sb="4" eb="6">
      <t>ウチワケ</t>
    </rPh>
    <rPh sb="6" eb="7">
      <t>ヒョウ</t>
    </rPh>
    <phoneticPr fontId="20"/>
  </si>
  <si>
    <t>講座運営管理状況調査票_講師等経歴書-1010</t>
    <rPh sb="12" eb="14">
      <t>コウシ</t>
    </rPh>
    <rPh sb="14" eb="15">
      <t>トウ</t>
    </rPh>
    <rPh sb="15" eb="18">
      <t>ケイレキショ</t>
    </rPh>
    <phoneticPr fontId="20"/>
  </si>
  <si>
    <t>2．教育訓練の対象分野</t>
    <rPh sb="2" eb="4">
      <t>キョウイク</t>
    </rPh>
    <rPh sb="4" eb="6">
      <t>クンレン</t>
    </rPh>
    <rPh sb="7" eb="9">
      <t>タイショウ</t>
    </rPh>
    <rPh sb="9" eb="11">
      <t>ブンヤ</t>
    </rPh>
    <phoneticPr fontId="6"/>
  </si>
  <si>
    <t>3．教育訓練の目標レベル</t>
    <rPh sb="2" eb="4">
      <t>キョウイク</t>
    </rPh>
    <rPh sb="4" eb="6">
      <t>クンレン</t>
    </rPh>
    <rPh sb="7" eb="9">
      <t>モクヒョウ</t>
    </rPh>
    <phoneticPr fontId="6"/>
  </si>
  <si>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-1001（8行目）のリンク先資料のうち、各ロール（分野）の「担う責任・主な業務・スキル」のページに記載してある内容も参照しながら、ご記入ください（ロール対応表-1001・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</si>
  <si>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その他該当ロール</t>
    <rPh sb="2" eb="3">
      <t>ホカ</t>
    </rPh>
    <rPh sb="3" eb="5">
      <t>ガイトウ</t>
    </rPh>
    <phoneticPr fontId="20"/>
  </si>
  <si>
    <t>4．教育訓練の内容 （カリキュラム）　</t>
    <rPh sb="2" eb="4">
      <t>キョウイク</t>
    </rPh>
    <rPh sb="4" eb="6">
      <t>クンレン</t>
    </rPh>
    <rPh sb="7" eb="9">
      <t>ナイヨウ</t>
    </rPh>
    <phoneticPr fontId="6"/>
  </si>
  <si>
    <t>　「別表１との対応について（Q列～U列）」の記載にあたっては、ロール対応表－1001（９行目）を確認いただき、その手順に沿って選択してください（選択のプルダウンは、ロール対応表-1001（D列）で選択いただいたスキル項目と整合させてください）。
※「スキル項目(U列）」のプルダウンは、ロール対応表-1001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</si>
  <si>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（2）ＡＩ関連を含む教育訓練への確認</t>
    <rPh sb="5" eb="7">
      <t>カンレン</t>
    </rPh>
    <rPh sb="8" eb="9">
      <t>フク</t>
    </rPh>
    <rPh sb="10" eb="12">
      <t>キョウイク</t>
    </rPh>
    <rPh sb="12" eb="14">
      <t>クンレン</t>
    </rPh>
    <rPh sb="16" eb="18">
      <t>カクニン</t>
    </rPh>
    <phoneticPr fontId="20"/>
  </si>
  <si>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20"/>
  </si>
  <si>
    <t>a　AI事業者ガイドライン等の丁寧な周知</t>
    <rPh sb="4" eb="7">
      <t>ジギョウシャ</t>
    </rPh>
    <rPh sb="13" eb="14">
      <t>トウ</t>
    </rPh>
    <rPh sb="15" eb="17">
      <t>テイネイ</t>
    </rPh>
    <rPh sb="18" eb="20">
      <t>シュウチ</t>
    </rPh>
    <phoneticPr fontId="20"/>
  </si>
  <si>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20"/>
  </si>
  <si>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20"/>
  </si>
  <si>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20"/>
  </si>
  <si>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20"/>
  </si>
  <si>
    <t>②12行目をご確認ください。①で選択したスキル項目に応じて、該当する「ロール（DX推進において担うことが期待される役割）」のセルが朱塗りされます。
　それらが、個票ｰ1001「２．教育訓練の対象分野」において選択ができる、当該講座の「ロール」となります。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</si>
  <si>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</si>
  <si>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④①のスキル項目の記載を基に、『個票ｰ1001「４．教育訓練の内容 （カリキュラム）』において、各単元の内容とスキル項目の整合性を確認し、個票へ記載してください。</t>
    <phoneticPr fontId="20"/>
  </si>
  <si>
    <t xml:space="preserve"> (5) ＡＩ関連を含む教育訓練への確認</t>
    <phoneticPr fontId="20"/>
  </si>
  <si>
    <t>①当該教育訓練の中でAI関連の内容を含んでいるか、右記プルダ
　ウンメニューより選択ください。
　※「含んでいない」を選択された場合、②への回答は不要です。</t>
    <phoneticPr fontId="20"/>
  </si>
  <si>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20"/>
  </si>
  <si>
    <t>a　AI事業者ガイドライン等の丁寧な周知</t>
    <phoneticPr fontId="20"/>
  </si>
  <si>
    <t>b　講師等に対するオリエンテーション等の実施</t>
    <rPh sb="2" eb="4">
      <t>コウシ</t>
    </rPh>
    <rPh sb="4" eb="5">
      <t>トウ</t>
    </rPh>
    <rPh sb="6" eb="7">
      <t>タイ</t>
    </rPh>
    <rPh sb="18" eb="19">
      <t>トウ</t>
    </rPh>
    <rPh sb="20" eb="22">
      <t>ジッシ</t>
    </rPh>
    <phoneticPr fontId="20"/>
  </si>
  <si>
    <t>c　その他　　（※下記空欄へ具体的な実施内容をご記入ください）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</si>
  <si>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-1002（8行目）のリンク先資料のうち、各ロール（分野）の「担う責任・主な業務・スキル」のページに記載してある内容も参照しながら、ご記入ください（ロール対応表-1002・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</si>
  <si>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1002（９行目）を確認いただき、その手順に沿って選択してください（選択のプルダウンは、ロール対応表-1002（D列）で選択いただいたスキル項目と整合させてください）。
※「スキル項目(U列）」のプルダウンは、ロール対応表-1002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</si>
  <si>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それらが、個票ｰ1002「２．教育訓練の対象分野」において選択ができる、当該講座の「ロール」となります。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</si>
  <si>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</si>
  <si>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④①のスキル項目の記載を基に、『個票ｰ1002「４．教育訓練の内容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</si>
  <si>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-1003（8行目）のリンク先資料のうち、各ロール（分野）の「担う責任・主な業務・スキル」のページに記載してある内容も参照しながら、ご記入ください（ロール対応表-1003・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</si>
  <si>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1003（９行目）を確認いただき、その手順に沿って選択してください（選択のプルダウンは、ロール対応表-1003（D列）で選択いただいたスキル項目と整合させてください）。
※「スキル項目(U列）」のプルダウンは、ロール対応表-1003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</si>
  <si>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それらが、個票ｰ1003「２．教育訓練の対象分野」において選択ができる、当該講座の「ロール」となります。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</si>
  <si>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</si>
  <si>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④①のスキル項目の記載を基に、『個票ｰ1003「４．教育訓練の内容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</si>
  <si>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-1004（8行目）のリンク先資料のうち、各ロール（分野）の「担う責任・主な業務・スキル」のページに記載してある内容も参照しながら、ご記入ください（ロール対応表-1004・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</si>
  <si>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1004（９行目）を確認いただき、その手順に沿って選択してください（選択のプルダウンは、ロール対応表-1004（D列）で選択いただいたスキル項目と整合させてください）。
※「スキル項目(U列）」のプルダウンは、ロール対応表-1004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</si>
  <si>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それらが、個票ｰ1004「２．教育訓練の対象分野」において選択ができる、当該講座の「ロール」となります。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</si>
  <si>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</si>
  <si>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④①のスキル項目の記載を基に、『個票ｰ1004「４．教育訓練の内容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</si>
  <si>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-1005（8行目）のリンク先資料のうち、各ロール（分野）の「担う責任・主な業務・スキル」のページに記載してある内容も参照しながら、ご記入ください（ロール対応表-1005・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</si>
  <si>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1005（９行目）を確認いただき、その手順に沿って選択してください（選択のプルダウンは、ロール対応表-1005（D列）で選択いただいたスキル項目と整合させてください）。
※「スキル項目(U列）」のプルダウンは、ロール対応表-1005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</si>
  <si>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それらが、個票ｰ1005「２．教育訓練の対象分野」において選択ができる、当該講座の「ロール」となります。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</si>
  <si>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</si>
  <si>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④①のスキル項目の記載を基に、『個票ｰ1005「４．教育訓練の内容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</si>
  <si>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-1006（8行目）のリンク先資料のうち、各ロール（分野）の「担う責任・主な業務・スキル」のページに記載してある内容も参照しながら、ご記入ください（ロール対応表-1006・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</si>
  <si>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1006（９行目）を確認いただき、その手順に沿って選択してください（選択のプルダウンは、ロール対応表-1006（D列）で選択いただいたスキル項目と整合させてください）。
※「スキル項目(U列）」のプルダウンは、ロール対応表-1006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</si>
  <si>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それらが、個票ｰ1006「２．教育訓練の対象分野」において選択ができる、当該講座の「ロール」となります。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</si>
  <si>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</si>
  <si>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④①のスキル項目の記載を基に、『個票ｰ1006「４．教育訓練の内容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</si>
  <si>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-1007（8行目）のリンク先資料のうち、各ロール（分野）の「担う責任・主な業務・スキル」のページに記載してある内容も参照しながら、ご記入ください（ロール対応表-1007・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</si>
  <si>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1007（９行目）を確認いただき、その手順に沿って選択してください（選択のプルダウンは、ロール対応表-1007（D列）で選択いただいたスキル項目と整合させてください）。
※「スキル項目(U列）」のプルダウンは、ロール対応表-1007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</si>
  <si>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それらが、個票ｰ1007「２．教育訓練の対象分野」において選択ができる、当該講座の「ロール」となります。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</si>
  <si>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</si>
  <si>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④①のスキル項目の記載を基に、『個票ｰ1007「４．教育訓練の内容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</si>
  <si>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-1008（8行目）のリンク先資料のうち、各ロール（分野）の「担う責任・主な業務・スキル」のページに記載してある内容も参照しながら、ご記入ください（ロール対応表-1008・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</si>
  <si>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1008（９行目）を確認いただき、その手順に沿って選択してください（選択のプルダウンは、ロール対応表-1008（D列）で選択いただいたスキル項目と整合させてください）。
※「スキル項目(U列）」のプルダウンは、ロール対応表-1008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</si>
  <si>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それらが、個票ｰ1008「２．教育訓練の対象分野」において選択ができる、当該講座の「ロール」となります。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</si>
  <si>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</si>
  <si>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④①のスキル項目の記載を基に、『個票ｰ1008「４．教育訓練の内容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</si>
  <si>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-1009（8行目）のリンク先資料のうち、各ロール（分野）の「担う責任・主な業務・スキル」のページに記載してある内容も参照しながら、ご記入ください（ロール対応表-1009・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</si>
  <si>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1009（９行目）を確認いただき、その手順に沿って選択してください（選択のプルダウンは、ロール対応表-1009（D列）で選択いただいたスキル項目と整合させてください）。
※「スキル項目(U列）」のプルダウンは、ロール対応表-1009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</si>
  <si>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それらが、個票ｰ1009「２．教育訓練の対象分野」において選択ができる、当該講座の「ロール」となります。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</si>
  <si>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</si>
  <si>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④①のスキル項目の記載を基に、『個票ｰ1009「４．教育訓練の内容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</si>
  <si>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-1010（8行目）のリンク先資料のうち、各ロール（分野）の「担う責任・主な業務・スキル」のページに記載してある内容も参照しながら、ご記入ください（ロール対応表-1010・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</si>
  <si>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1010（９行目）を確認いただき、その手順に沿って選択してください（選択のプルダウンは、ロール対応表-1010（D列）で選択いただいたスキル項目と整合させてください）。
※「スキル項目(U列）」のプルダウンは、ロール対応表-1010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</si>
  <si>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それらが、個票ｰ1010「２．教育訓練の対象分野」において選択ができる、当該講座の「ロール」となります。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</si>
  <si>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『個票ｰ1010「２．教育訓練の対象分野－（１）対象分野」』のF53セル、F55セルにそれぞれ選択・記載してください。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</si>
  <si>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④①のスキル項目の記載を基に、『個票ｰ1010「４．教育訓練の内容 （カリキュラム）』において、各単元の内容とスキル項目の整合性を確認し、個票へ記載してください。</t>
    <phoneticPr fontId="20"/>
  </si>
  <si>
    <t>※本様式とは別に当該教育訓練で使用する教材と様式４の単元／章の対応が分かる資料を提出。（提出物チェックリストを参照）</t>
    <phoneticPr fontId="20"/>
  </si>
  <si>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20"/>
  </si>
  <si>
    <t>※３　申請にあたって講座内容を追加・変更した場合は、「４．教育訓練の内容 （カリキュラム）」の番号を記載し、追加箇所及び追加内容等を具体的に記載してください。</t>
    <phoneticPr fontId="20"/>
  </si>
  <si>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</si>
  <si>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教育訓練の内容（カリキュラム）(4)</t>
    <phoneticPr fontId="20"/>
  </si>
  <si>
    <t>受講者の推奨される実務経験(5.(1))　</t>
    <phoneticPr fontId="20"/>
  </si>
  <si>
    <t>受講者の推奨される知識・技術(5.(2))　</t>
    <phoneticPr fontId="20"/>
  </si>
  <si>
    <t>技術・知識の到達度の測定方法(6.(1))　</t>
    <phoneticPr fontId="20"/>
  </si>
  <si>
    <t>修了認定の判断基準(6.(2))　</t>
    <phoneticPr fontId="20"/>
  </si>
  <si>
    <r>
      <t>エンタープライズアーキ</t>
    </r>
    <r>
      <rPr>
        <sz val="8"/>
        <color rgb="FFFF0000"/>
        <rFont val="Meiryo UI"/>
        <family val="3"/>
        <charset val="128"/>
      </rPr>
      <t>テ</t>
    </r>
    <r>
      <rPr>
        <sz val="8"/>
        <rFont val="Meiryo UI"/>
        <family val="3"/>
        <charset val="128"/>
      </rPr>
      <t>クチャ</t>
    </r>
    <phoneticPr fontId="20"/>
  </si>
  <si>
    <t>データ・AI活用業務の設計・事業実装・評価</t>
    <phoneticPr fontId="20"/>
  </si>
  <si>
    <t>　　　　　　　　　　　　　　　　　　　　　　　　　　　　　　　　　　人材類型
　　　　　　　　　　　　　　　　　　　　　　　　　　　　　　　　　　　　ロール
 　　　スキル</t>
    <rPh sb="34" eb="36">
      <t>ジンザイ</t>
    </rPh>
    <rPh sb="36" eb="38">
      <t>ルイケイ</t>
    </rPh>
    <phoneticPr fontId="72"/>
  </si>
  <si>
    <t>エンタープライズアーキテクチャ</t>
    <phoneticPr fontId="20"/>
  </si>
  <si>
    <t>検証（ビジネス視点）</t>
    <phoneticPr fontId="20"/>
  </si>
  <si>
    <t>○</t>
  </si>
  <si>
    <t>２．新規認定申請講座一覧</t>
    <rPh sb="2" eb="4">
      <t>シンキ</t>
    </rPh>
    <rPh sb="6" eb="8">
      <t>シンセイ</t>
    </rPh>
    <rPh sb="8" eb="10">
      <t>コウザ</t>
    </rPh>
    <rPh sb="10" eb="12">
      <t>イチラン</t>
    </rPh>
    <phoneticPr fontId="6"/>
  </si>
  <si>
    <r>
      <t>３．教育訓練実施者の全体像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6"/>
  </si>
  <si>
    <r>
      <t xml:space="preserve">４ー１．教育訓練実施者の概要（代表機関）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6"/>
  </si>
  <si>
    <r>
      <t>４ー２．教育訓練実施者の概要（連携機関１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</si>
  <si>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</si>
  <si>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</si>
  <si>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</si>
  <si>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</si>
  <si>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５．教育訓練実施者（複数事業者が連携して実施する場合は、代表実施機関）の直近３年間の業績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6"/>
  </si>
  <si>
    <t>６．教育訓練実施者（複数事業者が連携して実施する場合は、代表実施機関）の前営業年度における教育研修等の実施に係る実績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6"/>
  </si>
  <si>
    <t>施設責任者及び指導者との兼務：</t>
    <rPh sb="7" eb="10">
      <t>シドウシャ</t>
    </rPh>
    <rPh sb="12" eb="14">
      <t>ケンム</t>
    </rPh>
    <phoneticPr fontId="20"/>
  </si>
  <si>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20"/>
  </si>
  <si>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20"/>
  </si>
  <si>
    <t>（10）受講中・終了時における
ⅰ資格取得 ⅱ就職へのバックアップ体制
※ⅰⅱの両方について記入</t>
    <rPh sb="4" eb="6">
      <t>ジュコウ</t>
    </rPh>
    <rPh sb="6" eb="7">
      <t>チュウ</t>
    </rPh>
    <rPh sb="8" eb="10">
      <t>シュウリョウ</t>
    </rPh>
    <rPh sb="10" eb="11">
      <t>ジ</t>
    </rPh>
    <rPh sb="17" eb="19">
      <t>シカク</t>
    </rPh>
    <rPh sb="19" eb="21">
      <t>シュトク</t>
    </rPh>
    <rPh sb="23" eb="25">
      <t>シュウショク</t>
    </rPh>
    <rPh sb="33" eb="35">
      <t>タイセイ</t>
    </rPh>
    <rPh sb="40" eb="42">
      <t>リョウホウ</t>
    </rPh>
    <rPh sb="46" eb="48">
      <t>キニュウ</t>
    </rPh>
    <phoneticPr fontId="6"/>
  </si>
  <si>
    <t xml:space="preserve"> (5)企業からの送り出しによる者のみを対象とする教育訓練、専ら起業人材の育成を目的とする教育訓練のいずれか又はいずれにも該当するか。</t>
    <phoneticPr fontId="6"/>
  </si>
  <si>
    <t xml:space="preserve">選択した期間　※１ </t>
    <rPh sb="0" eb="2">
      <t>センタク</t>
    </rPh>
    <rPh sb="4" eb="6">
      <t>キカン</t>
    </rPh>
    <phoneticPr fontId="72"/>
  </si>
  <si>
    <t>①選択した期間の
修了者数※２</t>
    <rPh sb="1" eb="3">
      <t>センタク</t>
    </rPh>
    <rPh sb="5" eb="7">
      <t>キカン</t>
    </rPh>
    <rPh sb="9" eb="12">
      <t>シュウリョウシャ</t>
    </rPh>
    <rPh sb="12" eb="13">
      <t>スウ</t>
    </rPh>
    <phoneticPr fontId="72"/>
  </si>
  <si>
    <t>③　①のうち、就職者数
※３</t>
    <rPh sb="7" eb="10">
      <t>シュウショクシャ</t>
    </rPh>
    <rPh sb="10" eb="11">
      <t>スウ</t>
    </rPh>
    <phoneticPr fontId="72"/>
  </si>
  <si>
    <t>④　①のうち在職者数※４</t>
    <rPh sb="6" eb="9">
      <t>ザイショクシャ</t>
    </rPh>
    <rPh sb="9" eb="10">
      <t>スウ</t>
    </rPh>
    <phoneticPr fontId="72"/>
  </si>
  <si>
    <t>⑤　就職・在職率※５
（③＋④/②）</t>
    <rPh sb="2" eb="4">
      <t>シュウショク</t>
    </rPh>
    <rPh sb="5" eb="7">
      <t>ザイショク</t>
    </rPh>
    <rPh sb="7" eb="8">
      <t>リツ</t>
    </rPh>
    <phoneticPr fontId="72"/>
  </si>
  <si>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①の修了者数については、入講（入学）年度の異なる修了者（留年者・休学者・退学者・編入者等）を除いた人数を記入してください。
※３　①の修了者のうち、受講開始時に職に就いていなかった者で指定申請日までに就職した者の数を記入してください。この場合、就職したとは、臨時的な仕事に就職した者は含めません。
※４　①の修了者のうち、受講開始時に既に職に就いていた者で、卒業後も引き続きその職にある者及び受講開始時に既に職に就いている者で、指定申請日までに別の職に転職した者の数を記入してください。
※５　入講(入学)者数に占める就職・在職者数の割合(就職・在職率)が80％以上に満たない場合は、指定されません。</t>
    <rPh sb="3" eb="4">
      <t>マエ</t>
    </rPh>
    <rPh sb="6" eb="7">
      <t>ネン</t>
    </rPh>
    <rPh sb="10" eb="12">
      <t>センタク</t>
    </rPh>
    <rPh sb="16" eb="17">
      <t>ネン</t>
    </rPh>
    <rPh sb="28" eb="30">
      <t>キニュウ</t>
    </rPh>
    <rPh sb="116" eb="118">
      <t>カノウ</t>
    </rPh>
    <phoneticPr fontId="20"/>
  </si>
  <si>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</si>
  <si>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⑩申請担当者所属・氏名</t>
    <rPh sb="1" eb="3">
      <t>シンセイ</t>
    </rPh>
    <rPh sb="3" eb="6">
      <t>タントウシャ</t>
    </rPh>
    <rPh sb="6" eb="8">
      <t>ショゾク</t>
    </rPh>
    <rPh sb="9" eb="11">
      <t>シメイ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</si>
</sst>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0.0%"/>
    <numFmt numFmtId="190" formatCode="[$]ggge&quot;年&quot;m&quot;月&quot;d&quot;日&quot;;@" x16r2:formatCode16="[$-ja-JP-x-gannen]ggge&quot;年&quot;m&quot;月&quot;d&quot;日&quot;;@"/>
    <numFmt numFmtId="191" formatCode="[$-F400]h:mm:ss\ AM/PM"/>
    <numFmt numFmtId="192" formatCode="0_);[Red]\(0\)"/>
    <numFmt numFmtId="193" formatCode="yyyy/m"/>
    <numFmt numFmtId="194" formatCode="#,##0&quot;円&quot;"/>
  </numFmts>
  <fonts count="144">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sz val="8"/>
      <color theme="1"/>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2"/>
      <name val="ＭＳ Ｐ明朝"/>
      <family val="1"/>
      <charset val="128"/>
    </font>
    <font>
      <sz val="13"/>
      <name val="Meiryo UI"/>
      <family val="3"/>
      <charset val="128"/>
    </font>
    <font>
      <sz val="11"/>
      <name val="ＭＳ Ｐ明朝"/>
      <family val="2"/>
      <charset val="128"/>
      <scheme val="minor"/>
    </font>
    <font>
      <b/>
      <strike/>
      <sz val="9"/>
      <name val="ＭＳ Ｐ明朝"/>
      <family val="1"/>
      <charset val="128"/>
    </font>
    <font>
      <sz val="8"/>
      <color rgb="FFFF0000"/>
      <name val="Meiryo UI"/>
      <family val="3"/>
      <charset val="128"/>
    </font>
    <font>
      <sz val="11"/>
      <color theme="1"/>
      <name val="BIZ UDPゴシック"/>
      <family val="3"/>
      <charset val="128"/>
    </font>
    <font>
      <sz val="9"/>
      <color theme="10"/>
      <name val="@Meiryo UI"/>
      <family val="3"/>
      <charset val="128"/>
    </font>
    <font>
      <sz val="8"/>
      <color theme="10"/>
      <name val="Meiryo UI"/>
      <family val="3"/>
      <charset val="128"/>
    </font>
    <font>
      <sz val="8"/>
      <name val="@Meiryo UI"/>
      <family val="3"/>
      <charset val="128"/>
    </font>
    <font>
      <sz val="10"/>
      <name val="ＭＳ 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341">
    <border>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style="thin">
        <color indexed="64"/>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top style="thin">
        <color indexed="8"/>
      </top>
      <bottom/>
      <diagonal/>
    </border>
    <border>
      <left style="thin">
        <color indexed="8"/>
      </left>
      <right/>
      <top style="thin">
        <color indexed="8"/>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style="medium">
        <color indexed="64"/>
      </left>
      <right style="thin">
        <color indexed="64"/>
      </right>
      <top style="thin">
        <color indexed="64"/>
      </top>
      <bottom style="thin">
        <color indexed="64"/>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top style="thin">
        <color indexed="8"/>
      </top>
      <bottom style="hair">
        <color indexed="8"/>
      </bottom>
      <diagonal/>
    </border>
    <border>
      <left/>
      <right style="double">
        <color indexed="8"/>
      </right>
      <top/>
      <bottom style="thin">
        <color indexed="64"/>
      </bottom>
      <diagonal/>
    </border>
    <border>
      <left/>
      <right style="double">
        <color indexed="8"/>
      </right>
      <top style="thin">
        <color indexed="8"/>
      </top>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right style="double">
        <color indexed="8"/>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right/>
      <top style="thin">
        <color auto="1"/>
      </top>
      <bottom/>
      <diagonal/>
    </border>
    <border>
      <left/>
      <right style="thin">
        <color indexed="8"/>
      </right>
      <top style="thin">
        <color indexed="64"/>
      </top>
      <bottom/>
      <diagonal/>
    </border>
    <border>
      <left style="double">
        <color indexed="64"/>
      </left>
      <right/>
      <top style="thin">
        <color indexed="8"/>
      </top>
      <bottom style="medium">
        <color indexed="8"/>
      </bottom>
      <diagonal/>
    </border>
    <border>
      <left style="double">
        <color indexed="8"/>
      </left>
      <right/>
      <top style="thin">
        <color indexed="8"/>
      </top>
      <bottom style="medium">
        <color indexed="8"/>
      </bottom>
      <diagonal/>
    </border>
    <border>
      <left style="thin">
        <color indexed="64"/>
      </left>
      <right style="medium">
        <color indexed="64"/>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8"/>
      </top>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style="medium">
        <color indexed="64"/>
      </right>
      <top style="thin">
        <color indexed="8"/>
      </top>
      <bottom/>
      <diagonal/>
    </border>
  </borders>
  <cellStyleXfs count="13">
    <xf numFmtId="0" fontId="0" fillId="0" borderId="0">
      <alignment vertical="center"/>
    </xf>
    <xf numFmtId="38" fontId="18" fillId="0" borderId="0" applyFont="0" applyFill="0" applyBorder="0" applyAlignment="0" applyProtection="0">
      <alignment vertical="center"/>
    </xf>
    <xf numFmtId="0" fontId="25" fillId="0" borderId="0" applyNumberFormat="0" applyFill="0" applyBorder="0" applyAlignment="0" applyProtection="0">
      <alignment vertical="center"/>
    </xf>
    <xf numFmtId="0" fontId="5" fillId="0" borderId="0">
      <alignment vertical="center"/>
    </xf>
    <xf numFmtId="38" fontId="44" fillId="0" borderId="0" applyFont="0" applyFill="0" applyBorder="0" applyAlignment="0" applyProtection="0">
      <alignment vertical="center"/>
    </xf>
    <xf numFmtId="0" fontId="13" fillId="0" borderId="0">
      <alignment vertical="center"/>
    </xf>
    <xf numFmtId="0" fontId="18" fillId="0" borderId="0">
      <alignment vertical="center"/>
    </xf>
    <xf numFmtId="0" fontId="99" fillId="0" borderId="0" applyNumberFormat="0" applyFill="0" applyBorder="0" applyAlignment="0" applyProtection="0">
      <alignment vertical="center"/>
    </xf>
    <xf numFmtId="0" fontId="4" fillId="0" borderId="0">
      <alignment vertical="center"/>
    </xf>
    <xf numFmtId="0" fontId="105" fillId="0" borderId="0"/>
    <xf numFmtId="38" fontId="2" fillId="0" borderId="0" applyFont="0" applyFill="0" applyBorder="0" applyAlignment="0" applyProtection="0">
      <alignment vertical="center"/>
    </xf>
    <xf numFmtId="0" fontId="129" fillId="0" borderId="0" applyNumberFormat="0" applyFill="0" applyBorder="0" applyAlignment="0" applyProtection="0">
      <alignment vertical="center"/>
    </xf>
    <xf numFmtId="0" fontId="1" fillId="0" borderId="0">
      <alignment vertical="center"/>
    </xf>
  </cellStyleXfs>
  <cellXfs count="2759">
    <xf numFmtId="0" fontId="0" fillId="0" borderId="0" xfId="0">
      <alignment vertical="center"/>
    </xf>
    <xf numFmtId="0" fontId="29" fillId="0" borderId="0" xfId="0" applyFont="1" applyAlignment="1">
      <alignment horizontal="right" vertical="center"/>
    </xf>
    <xf numFmtId="0" fontId="31" fillId="0" borderId="0" xfId="0" applyFont="1">
      <alignment vertical="center"/>
    </xf>
    <xf numFmtId="0" fontId="8" fillId="0" borderId="0" xfId="0" applyFont="1">
      <alignment vertical="center"/>
    </xf>
    <xf numFmtId="0" fontId="0" fillId="0" borderId="0" xfId="0" applyAlignment="1">
      <alignment vertical="center" wrapText="1"/>
    </xf>
    <xf numFmtId="185" fontId="32" fillId="2" borderId="14" xfId="0" applyNumberFormat="1" applyFont="1" applyFill="1" applyBorder="1" applyAlignment="1" applyProtection="1">
      <alignment vertical="center" wrapText="1"/>
      <protection locked="0"/>
    </xf>
    <xf numFmtId="0" fontId="32" fillId="2" borderId="17" xfId="0" applyFont="1" applyFill="1" applyBorder="1" applyAlignment="1" applyProtection="1">
      <alignment vertical="center" wrapText="1"/>
      <protection locked="0"/>
    </xf>
    <xf numFmtId="176" fontId="32" fillId="2" borderId="60"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3" fillId="0" borderId="0" xfId="7" applyFont="1" applyAlignment="1">
      <alignment horizontal="center" vertical="center"/>
    </xf>
    <xf numFmtId="0" fontId="4" fillId="0" borderId="0" xfId="8">
      <alignment vertical="center"/>
    </xf>
    <xf numFmtId="0" fontId="106" fillId="3" borderId="233" xfId="9" applyFont="1" applyFill="1" applyBorder="1" applyAlignment="1">
      <alignment horizontal="center" vertical="center"/>
    </xf>
    <xf numFmtId="0" fontId="106" fillId="3" borderId="235" xfId="9" applyFont="1" applyFill="1" applyBorder="1" applyAlignment="1">
      <alignment horizontal="center" vertical="center"/>
    </xf>
    <xf numFmtId="0" fontId="106" fillId="3" borderId="235" xfId="9" applyFont="1" applyFill="1" applyBorder="1" applyAlignment="1">
      <alignment horizontal="center" vertical="center" wrapText="1"/>
    </xf>
    <xf numFmtId="0" fontId="107" fillId="3" borderId="235" xfId="8" applyFont="1" applyFill="1" applyBorder="1">
      <alignment vertical="center"/>
    </xf>
    <xf numFmtId="0" fontId="107" fillId="3" borderId="234" xfId="8" applyFont="1" applyFill="1" applyBorder="1">
      <alignment vertical="center"/>
    </xf>
    <xf numFmtId="0" fontId="109" fillId="7" borderId="235" xfId="8" applyFont="1" applyFill="1" applyBorder="1" applyAlignment="1">
      <alignment horizontal="center" vertical="center"/>
    </xf>
    <xf numFmtId="0" fontId="109" fillId="0" borderId="235" xfId="8" applyFont="1" applyBorder="1" applyAlignment="1">
      <alignment horizontal="center" vertical="center"/>
    </xf>
    <xf numFmtId="0" fontId="109" fillId="0" borderId="234" xfId="8" applyFont="1" applyBorder="1" applyAlignment="1">
      <alignment horizontal="center" vertical="center"/>
    </xf>
    <xf numFmtId="0" fontId="107" fillId="3" borderId="235" xfId="9" applyFont="1" applyFill="1" applyBorder="1" applyAlignment="1">
      <alignment horizontal="center" vertical="center"/>
    </xf>
    <xf numFmtId="0" fontId="109" fillId="7" borderId="234" xfId="8" applyFont="1" applyFill="1" applyBorder="1" applyAlignment="1">
      <alignment horizontal="center" vertical="center"/>
    </xf>
    <xf numFmtId="0" fontId="107" fillId="3" borderId="288" xfId="9" applyFont="1" applyFill="1" applyBorder="1" applyAlignment="1">
      <alignment horizontal="center" vertical="center"/>
    </xf>
    <xf numFmtId="0" fontId="109" fillId="0" borderId="288" xfId="8" applyFont="1" applyBorder="1" applyAlignment="1">
      <alignment horizontal="center" vertical="center"/>
    </xf>
    <xf numFmtId="0" fontId="109" fillId="7" borderId="288" xfId="8" applyFont="1" applyFill="1" applyBorder="1" applyAlignment="1">
      <alignment horizontal="center" vertical="center"/>
    </xf>
    <xf numFmtId="0" fontId="109" fillId="7" borderId="289" xfId="8" applyFont="1" applyFill="1" applyBorder="1" applyAlignment="1">
      <alignment horizontal="center" vertical="center"/>
    </xf>
    <xf numFmtId="0" fontId="100" fillId="0" borderId="0" xfId="8" applyFont="1">
      <alignment vertical="center"/>
    </xf>
    <xf numFmtId="0" fontId="8" fillId="0" borderId="0" xfId="0" applyFont="1" applyFill="1" applyProtection="1">
      <alignment vertical="center"/>
      <protection locked="0"/>
    </xf>
    <xf numFmtId="0" fontId="8" fillId="2" borderId="2" xfId="0" applyFont="1" applyFill="1" applyBorder="1" applyProtection="1">
      <alignment vertical="center"/>
      <protection locked="0"/>
    </xf>
    <xf numFmtId="0" fontId="7" fillId="2" borderId="4" xfId="0" applyFont="1" applyFill="1" applyBorder="1" applyAlignment="1" applyProtection="1">
      <alignment horizontal="left" vertical="center"/>
      <protection locked="0"/>
    </xf>
    <xf numFmtId="0" fontId="7" fillId="2" borderId="12"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protection locked="0"/>
    </xf>
    <xf numFmtId="0" fontId="8" fillId="0" borderId="2" xfId="0" applyFont="1" applyFill="1" applyBorder="1" applyProtection="1">
      <alignment vertical="center"/>
      <protection locked="0"/>
    </xf>
    <xf numFmtId="0" fontId="14" fillId="0" borderId="4" xfId="0" applyFont="1" applyFill="1" applyBorder="1" applyProtection="1">
      <alignment vertical="center"/>
      <protection locked="0"/>
    </xf>
    <xf numFmtId="0" fontId="17" fillId="2" borderId="12" xfId="0" applyFont="1" applyFill="1" applyBorder="1" applyAlignment="1" applyProtection="1">
      <alignment horizontal="center" vertical="center" wrapText="1"/>
      <protection locked="0"/>
    </xf>
    <xf numFmtId="180" fontId="7" fillId="0" borderId="34" xfId="1" applyNumberFormat="1" applyFont="1" applyFill="1" applyBorder="1" applyAlignment="1" applyProtection="1">
      <alignment horizontal="right" vertical="center" wrapText="1"/>
      <protection locked="0"/>
    </xf>
    <xf numFmtId="180" fontId="7" fillId="0" borderId="42" xfId="1" applyNumberFormat="1" applyFont="1" applyFill="1" applyBorder="1" applyAlignment="1" applyProtection="1">
      <alignment horizontal="right" vertical="center" wrapText="1"/>
      <protection locked="0"/>
    </xf>
    <xf numFmtId="180" fontId="7" fillId="0" borderId="12" xfId="1" applyNumberFormat="1" applyFont="1" applyFill="1" applyBorder="1" applyAlignment="1" applyProtection="1">
      <alignment horizontal="right" vertical="center" wrapText="1"/>
      <protection locked="0"/>
    </xf>
    <xf numFmtId="3" fontId="7" fillId="0" borderId="12" xfId="0" applyNumberFormat="1" applyFont="1" applyFill="1" applyBorder="1" applyAlignment="1" applyProtection="1">
      <alignment vertical="center" wrapText="1"/>
      <protection locked="0"/>
    </xf>
    <xf numFmtId="20" fontId="7" fillId="0" borderId="0" xfId="0" applyNumberFormat="1" applyFont="1" applyFill="1" applyAlignment="1" applyProtection="1">
      <alignment horizontal="center" vertical="center" wrapText="1"/>
    </xf>
    <xf numFmtId="0" fontId="8" fillId="0" borderId="0" xfId="0" applyFont="1" applyFill="1" applyProtection="1">
      <alignment vertical="center"/>
    </xf>
    <xf numFmtId="0" fontId="7" fillId="0" borderId="0" xfId="0" applyFont="1" applyFill="1" applyAlignment="1" applyProtection="1">
      <alignment horizontal="center" vertical="center" wrapText="1"/>
    </xf>
    <xf numFmtId="0" fontId="8" fillId="0"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96" fillId="0" borderId="0" xfId="0" applyFont="1" applyFill="1" applyAlignment="1" applyProtection="1">
      <alignment horizontal="left" vertical="center"/>
    </xf>
    <xf numFmtId="0" fontId="8" fillId="0" borderId="0" xfId="0" applyFont="1" applyFill="1" applyBorder="1" applyAlignment="1" applyProtection="1">
      <alignment horizontal="right" vertical="center"/>
    </xf>
    <xf numFmtId="0" fontId="12" fillId="0" borderId="0" xfId="0" applyFont="1" applyFill="1" applyProtection="1">
      <alignment vertical="center"/>
    </xf>
    <xf numFmtId="0" fontId="69" fillId="0" borderId="0" xfId="0" applyFont="1" applyAlignment="1" applyProtection="1">
      <alignment vertical="distributed" wrapText="1"/>
    </xf>
    <xf numFmtId="0" fontId="69" fillId="0" borderId="0" xfId="0" applyFont="1" applyProtection="1">
      <alignment vertical="center"/>
    </xf>
    <xf numFmtId="0" fontId="8" fillId="0" borderId="0" xfId="0" applyFont="1" applyFill="1" applyBorder="1" applyAlignment="1" applyProtection="1">
      <alignment vertical="center"/>
    </xf>
    <xf numFmtId="0" fontId="16" fillId="3" borderId="13" xfId="0" applyFont="1" applyFill="1" applyBorder="1" applyAlignment="1" applyProtection="1">
      <alignment vertical="center" shrinkToFit="1"/>
    </xf>
    <xf numFmtId="0" fontId="8" fillId="3" borderId="1" xfId="0" applyFont="1" applyFill="1" applyBorder="1" applyAlignment="1" applyProtection="1">
      <alignment horizontal="center" vertical="center"/>
    </xf>
    <xf numFmtId="0" fontId="8" fillId="3" borderId="2" xfId="0" applyFont="1" applyFill="1" applyBorder="1" applyProtection="1">
      <alignment vertical="center"/>
    </xf>
    <xf numFmtId="0" fontId="19" fillId="3" borderId="3" xfId="0" applyFont="1" applyFill="1" applyBorder="1" applyProtection="1">
      <alignment vertical="center"/>
    </xf>
    <xf numFmtId="0" fontId="8" fillId="3" borderId="4" xfId="0" applyFont="1" applyFill="1" applyBorder="1" applyProtection="1">
      <alignment vertical="center"/>
    </xf>
    <xf numFmtId="182" fontId="8" fillId="3" borderId="5"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xf>
    <xf numFmtId="0" fontId="8" fillId="3" borderId="5" xfId="0" applyFont="1" applyFill="1" applyBorder="1" applyAlignment="1" applyProtection="1">
      <alignment vertical="center"/>
    </xf>
    <xf numFmtId="0" fontId="13" fillId="3" borderId="34" xfId="0" applyFont="1" applyFill="1" applyBorder="1" applyAlignment="1" applyProtection="1">
      <alignment horizontal="center" vertical="center"/>
    </xf>
    <xf numFmtId="0" fontId="8" fillId="0" borderId="8"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28" xfId="0" applyFont="1" applyFill="1" applyBorder="1" applyAlignment="1" applyProtection="1">
      <alignment horizontal="left" vertical="center" wrapText="1"/>
    </xf>
    <xf numFmtId="0" fontId="12" fillId="3" borderId="46" xfId="0" applyFont="1" applyFill="1" applyBorder="1" applyAlignment="1" applyProtection="1">
      <alignment horizontal="right" vertical="center"/>
    </xf>
    <xf numFmtId="0" fontId="13" fillId="0" borderId="0" xfId="0" applyFont="1" applyProtection="1">
      <alignment vertical="center"/>
    </xf>
    <xf numFmtId="0" fontId="12" fillId="3" borderId="21" xfId="0" applyFont="1" applyFill="1" applyBorder="1" applyAlignment="1" applyProtection="1">
      <alignment horizontal="right" vertical="center"/>
    </xf>
    <xf numFmtId="0" fontId="8" fillId="0" borderId="0" xfId="0" applyFont="1" applyProtection="1">
      <alignment vertical="center"/>
    </xf>
    <xf numFmtId="0" fontId="21" fillId="0" borderId="10" xfId="0" applyFont="1" applyBorder="1" applyAlignment="1" applyProtection="1">
      <alignment horizontal="right" vertical="center"/>
    </xf>
    <xf numFmtId="0" fontId="12" fillId="0" borderId="0" xfId="0" applyFont="1" applyFill="1" applyAlignment="1" applyProtection="1">
      <alignment horizontal="center" vertical="center" wrapText="1"/>
    </xf>
    <xf numFmtId="20" fontId="12" fillId="0" borderId="0" xfId="0" applyNumberFormat="1" applyFont="1" applyFill="1" applyAlignment="1" applyProtection="1">
      <alignment horizontal="center" vertical="top" wrapText="1"/>
    </xf>
    <xf numFmtId="0" fontId="12" fillId="0" borderId="0" xfId="0" applyFont="1" applyFill="1" applyAlignment="1" applyProtection="1">
      <alignment horizontal="left" vertical="top" wrapText="1"/>
    </xf>
    <xf numFmtId="0" fontId="7" fillId="3" borderId="12" xfId="0" applyFont="1" applyFill="1" applyBorder="1" applyAlignment="1" applyProtection="1">
      <alignment horizontal="right" vertical="center" shrinkToFit="1"/>
    </xf>
    <xf numFmtId="0" fontId="7" fillId="3" borderId="5" xfId="0" applyFont="1" applyFill="1" applyBorder="1" applyAlignment="1" applyProtection="1">
      <alignment vertical="center" shrinkToFit="1"/>
    </xf>
    <xf numFmtId="0" fontId="17" fillId="0" borderId="14" xfId="0" applyFont="1" applyFill="1" applyBorder="1" applyAlignment="1" applyProtection="1">
      <alignment vertical="center"/>
    </xf>
    <xf numFmtId="0" fontId="8" fillId="0" borderId="17" xfId="0" applyFont="1" applyFill="1" applyBorder="1" applyAlignment="1" applyProtection="1">
      <alignment vertical="center" wrapText="1"/>
    </xf>
    <xf numFmtId="0" fontId="8" fillId="0" borderId="17"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2" fillId="0" borderId="0" xfId="0" applyFont="1" applyFill="1" applyAlignment="1" applyProtection="1">
      <alignment horizontal="center" vertical="top" wrapText="1"/>
    </xf>
    <xf numFmtId="0" fontId="14" fillId="3" borderId="4" xfId="0" applyFont="1" applyFill="1" applyBorder="1" applyProtection="1">
      <alignment vertical="center"/>
    </xf>
    <xf numFmtId="0" fontId="17" fillId="3" borderId="12" xfId="0" applyFont="1" applyFill="1" applyBorder="1" applyAlignment="1" applyProtection="1">
      <alignment horizontal="center" vertical="center" wrapText="1"/>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179" fontId="7" fillId="2" borderId="0"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23" fillId="0" borderId="0" xfId="0" applyFont="1" applyFill="1" applyAlignment="1" applyProtection="1">
      <alignment horizontal="center" vertical="center"/>
    </xf>
    <xf numFmtId="0" fontId="14" fillId="3" borderId="42" xfId="0" applyFont="1" applyFill="1" applyBorder="1" applyAlignment="1" applyProtection="1">
      <alignment horizontal="center" vertical="center" wrapText="1"/>
    </xf>
    <xf numFmtId="178" fontId="61" fillId="3" borderId="48" xfId="0" quotePrefix="1" applyNumberFormat="1" applyFont="1" applyFill="1" applyBorder="1" applyAlignment="1" applyProtection="1">
      <alignment horizontal="center" vertical="center"/>
    </xf>
    <xf numFmtId="178" fontId="61" fillId="3" borderId="27" xfId="0" quotePrefix="1" applyNumberFormat="1" applyFont="1" applyFill="1" applyBorder="1" applyAlignment="1" applyProtection="1">
      <alignment horizontal="center" vertical="center"/>
    </xf>
    <xf numFmtId="0" fontId="11" fillId="0" borderId="0" xfId="0" applyFont="1" applyFill="1" applyProtection="1">
      <alignment vertical="center"/>
    </xf>
    <xf numFmtId="0" fontId="67" fillId="3" borderId="13" xfId="0" applyFont="1" applyFill="1" applyBorder="1" applyAlignment="1" applyProtection="1">
      <alignment horizontal="right" vertical="center"/>
    </xf>
    <xf numFmtId="0" fontId="8" fillId="3" borderId="10" xfId="0" applyFont="1" applyFill="1" applyBorder="1" applyAlignment="1" applyProtection="1">
      <alignment horizontal="right" vertical="center"/>
    </xf>
    <xf numFmtId="0" fontId="8" fillId="3" borderId="11"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7" fillId="0" borderId="10" xfId="0" applyFont="1" applyFill="1" applyBorder="1" applyAlignment="1" applyProtection="1">
      <alignment vertical="center"/>
    </xf>
    <xf numFmtId="0" fontId="8" fillId="2" borderId="0" xfId="0" applyFont="1" applyFill="1" applyProtection="1">
      <alignment vertical="center"/>
    </xf>
    <xf numFmtId="0" fontId="16" fillId="0" borderId="0" xfId="0" applyFont="1" applyFill="1" applyBorder="1" applyAlignment="1" applyProtection="1">
      <alignment horizontal="left" vertical="center" wrapText="1"/>
    </xf>
    <xf numFmtId="0" fontId="8" fillId="0" borderId="0" xfId="0" applyFont="1" applyFill="1" applyAlignment="1" applyProtection="1">
      <alignment horizontal="distributed" vertical="center" wrapText="1"/>
    </xf>
    <xf numFmtId="0" fontId="8" fillId="3" borderId="6" xfId="0" applyFont="1" applyFill="1" applyBorder="1" applyProtection="1">
      <alignment vertical="center"/>
    </xf>
    <xf numFmtId="0" fontId="8" fillId="3" borderId="7" xfId="0" applyFont="1" applyFill="1" applyBorder="1" applyProtection="1">
      <alignment vertical="center"/>
    </xf>
    <xf numFmtId="0" fontId="8" fillId="3" borderId="8" xfId="0" applyFont="1" applyFill="1" applyBorder="1" applyProtection="1">
      <alignment vertical="center"/>
    </xf>
    <xf numFmtId="0" fontId="8" fillId="3" borderId="9" xfId="0" applyFont="1" applyFill="1" applyBorder="1" applyProtection="1">
      <alignment vertical="center"/>
    </xf>
    <xf numFmtId="0" fontId="8" fillId="3" borderId="15" xfId="0" applyFont="1" applyFill="1" applyBorder="1" applyAlignment="1" applyProtection="1">
      <alignment horizontal="center" vertical="center"/>
    </xf>
    <xf numFmtId="0" fontId="7" fillId="0" borderId="0" xfId="0" applyFont="1" applyFill="1" applyProtection="1">
      <alignment vertical="center"/>
    </xf>
    <xf numFmtId="0" fontId="8" fillId="3" borderId="16" xfId="0" applyFont="1" applyFill="1" applyBorder="1" applyAlignment="1" applyProtection="1">
      <alignment horizontal="center" vertical="center"/>
    </xf>
    <xf numFmtId="0" fontId="70" fillId="0" borderId="0" xfId="0" applyFont="1" applyFill="1" applyAlignment="1" applyProtection="1">
      <alignment horizontal="center" vertical="center"/>
    </xf>
    <xf numFmtId="0" fontId="32" fillId="0" borderId="18" xfId="5" applyFont="1" applyFill="1" applyBorder="1" applyAlignment="1" applyProtection="1">
      <alignment horizontal="left" vertical="center" wrapText="1"/>
      <protection locked="0"/>
    </xf>
    <xf numFmtId="0" fontId="32" fillId="0" borderId="140" xfId="5" applyFont="1" applyFill="1" applyBorder="1" applyAlignment="1" applyProtection="1">
      <alignment horizontal="center" vertical="center" wrapText="1"/>
      <protection locked="0"/>
    </xf>
    <xf numFmtId="0" fontId="30" fillId="0" borderId="105" xfId="5" applyFont="1" applyBorder="1" applyAlignment="1" applyProtection="1">
      <alignment wrapText="1"/>
      <protection locked="0"/>
    </xf>
    <xf numFmtId="0" fontId="30" fillId="0" borderId="191" xfId="5" applyFont="1" applyBorder="1" applyAlignment="1" applyProtection="1">
      <alignment wrapText="1"/>
      <protection locked="0"/>
    </xf>
    <xf numFmtId="0" fontId="30" fillId="0" borderId="0" xfId="5" applyFont="1" applyBorder="1" applyAlignment="1" applyProtection="1">
      <alignment wrapText="1"/>
      <protection locked="0"/>
    </xf>
    <xf numFmtId="0" fontId="33" fillId="2" borderId="19"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left" vertical="center" wrapText="1"/>
      <protection locked="0"/>
    </xf>
    <xf numFmtId="0" fontId="33" fillId="2" borderId="153" xfId="5" applyFont="1" applyFill="1" applyBorder="1" applyAlignment="1" applyProtection="1">
      <alignment vertical="center" wrapText="1"/>
      <protection locked="0"/>
    </xf>
    <xf numFmtId="0" fontId="34" fillId="2" borderId="26" xfId="0" applyFont="1" applyFill="1" applyBorder="1" applyAlignment="1" applyProtection="1">
      <alignment vertical="center"/>
      <protection locked="0"/>
    </xf>
    <xf numFmtId="0" fontId="34" fillId="2" borderId="26" xfId="0" applyFont="1" applyFill="1" applyBorder="1" applyAlignment="1" applyProtection="1">
      <alignment vertical="center" wrapText="1"/>
      <protection locked="0"/>
    </xf>
    <xf numFmtId="0" fontId="34" fillId="2" borderId="181" xfId="0" applyFont="1" applyFill="1" applyBorder="1" applyAlignment="1" applyProtection="1">
      <alignment vertical="center" wrapText="1"/>
      <protection locked="0"/>
    </xf>
    <xf numFmtId="0" fontId="92" fillId="0" borderId="283" xfId="2" quotePrefix="1" applyFont="1" applyFill="1" applyBorder="1" applyAlignment="1" applyProtection="1">
      <alignment vertical="center" wrapText="1"/>
      <protection locked="0"/>
    </xf>
    <xf numFmtId="0" fontId="92" fillId="0" borderId="60" xfId="2" quotePrefix="1" applyFont="1" applyFill="1" applyBorder="1" applyProtection="1">
      <alignment vertical="center"/>
      <protection locked="0"/>
    </xf>
    <xf numFmtId="0" fontId="92" fillId="0" borderId="288" xfId="2" applyFont="1" applyFill="1" applyBorder="1" applyProtection="1">
      <alignment vertical="center"/>
      <protection locked="0"/>
    </xf>
    <xf numFmtId="0" fontId="25" fillId="0" borderId="175" xfId="2" applyFill="1" applyBorder="1" applyProtection="1">
      <alignment vertical="center"/>
      <protection locked="0"/>
    </xf>
    <xf numFmtId="0" fontId="25" fillId="0" borderId="235" xfId="2" applyFill="1" applyBorder="1" applyProtection="1">
      <alignment vertical="center"/>
      <protection locked="0"/>
    </xf>
    <xf numFmtId="0" fontId="25" fillId="0" borderId="288" xfId="2" applyFill="1" applyBorder="1" applyProtection="1">
      <alignment vertical="center"/>
      <protection locked="0"/>
    </xf>
    <xf numFmtId="178" fontId="61" fillId="3" borderId="311" xfId="0" quotePrefix="1" applyNumberFormat="1" applyFont="1" applyFill="1" applyBorder="1" applyAlignment="1" applyProtection="1">
      <alignment horizontal="center" vertical="center"/>
    </xf>
    <xf numFmtId="0" fontId="34" fillId="2" borderId="298" xfId="0" applyFont="1" applyFill="1" applyBorder="1" applyAlignment="1" applyProtection="1">
      <alignment vertical="center"/>
      <protection locked="0"/>
    </xf>
    <xf numFmtId="0" fontId="29" fillId="0" borderId="0" xfId="0" applyFont="1">
      <alignment vertical="center"/>
    </xf>
    <xf numFmtId="0" fontId="61" fillId="3" borderId="5" xfId="0" applyFont="1" applyFill="1" applyBorder="1" applyAlignment="1" applyProtection="1">
      <alignment vertical="center" wrapText="1"/>
    </xf>
    <xf numFmtId="0" fontId="61" fillId="3" borderId="5" xfId="0" applyFont="1" applyFill="1" applyBorder="1" applyAlignment="1" applyProtection="1">
      <alignment horizontal="left" vertical="center" wrapText="1"/>
    </xf>
    <xf numFmtId="0" fontId="28" fillId="3" borderId="34" xfId="0" applyFont="1" applyFill="1" applyBorder="1" applyAlignment="1" applyProtection="1">
      <alignment horizontal="center" vertical="center" shrinkToFit="1"/>
    </xf>
    <xf numFmtId="179" fontId="61" fillId="3" borderId="34" xfId="0" applyNumberFormat="1" applyFont="1" applyFill="1" applyBorder="1" applyAlignment="1" applyProtection="1">
      <alignment horizontal="left" vertical="center" wrapText="1"/>
    </xf>
    <xf numFmtId="179" fontId="61" fillId="3" borderId="43" xfId="0" applyNumberFormat="1" applyFont="1" applyFill="1" applyBorder="1" applyAlignment="1" applyProtection="1">
      <alignment horizontal="left" vertical="center" wrapText="1"/>
    </xf>
    <xf numFmtId="179" fontId="61" fillId="3" borderId="5" xfId="0" applyNumberFormat="1" applyFont="1" applyFill="1" applyBorder="1" applyAlignment="1" applyProtection="1">
      <alignment horizontal="left" vertical="center" wrapText="1"/>
    </xf>
    <xf numFmtId="179" fontId="7" fillId="0" borderId="3" xfId="0" applyNumberFormat="1" applyFont="1" applyFill="1" applyBorder="1" applyAlignment="1" applyProtection="1">
      <alignment horizontal="left" vertical="center" wrapText="1"/>
    </xf>
    <xf numFmtId="38" fontId="7" fillId="0" borderId="49" xfId="1" applyFont="1" applyFill="1" applyBorder="1" applyAlignment="1" applyProtection="1">
      <alignment horizontal="right" vertical="center" wrapText="1"/>
    </xf>
    <xf numFmtId="38" fontId="7" fillId="0" borderId="3" xfId="1" applyFont="1" applyFill="1" applyBorder="1" applyAlignment="1" applyProtection="1">
      <alignment horizontal="right" vertical="center" wrapText="1"/>
    </xf>
    <xf numFmtId="179" fontId="7" fillId="0" borderId="39" xfId="0" applyNumberFormat="1" applyFont="1" applyFill="1" applyBorder="1" applyAlignment="1" applyProtection="1">
      <alignment horizontal="left" vertical="center" wrapText="1"/>
    </xf>
    <xf numFmtId="38" fontId="7" fillId="0" borderId="2" xfId="1" applyFont="1" applyFill="1" applyBorder="1" applyAlignment="1" applyProtection="1">
      <alignment horizontal="right" vertical="center" wrapText="1"/>
    </xf>
    <xf numFmtId="179" fontId="7" fillId="0" borderId="2" xfId="0" applyNumberFormat="1" applyFont="1" applyFill="1" applyBorder="1" applyAlignment="1" applyProtection="1">
      <alignment horizontal="left" vertical="center" wrapText="1"/>
    </xf>
    <xf numFmtId="0" fontId="73" fillId="0" borderId="0" xfId="6" applyFont="1" applyAlignment="1" applyProtection="1">
      <alignment horizontal="centerContinuous" vertical="center"/>
    </xf>
    <xf numFmtId="0" fontId="71" fillId="0" borderId="0" xfId="6" applyFont="1" applyProtection="1">
      <alignment vertical="center"/>
    </xf>
    <xf numFmtId="0" fontId="71" fillId="0" borderId="0" xfId="6" applyFont="1" applyAlignment="1" applyProtection="1">
      <alignment vertical="center"/>
    </xf>
    <xf numFmtId="0" fontId="58" fillId="0" borderId="0" xfId="6" applyFont="1" applyProtection="1">
      <alignment vertical="center"/>
    </xf>
    <xf numFmtId="0" fontId="73" fillId="0" borderId="0" xfId="6" applyFont="1" applyAlignment="1" applyProtection="1">
      <alignment vertical="center"/>
    </xf>
    <xf numFmtId="0" fontId="97" fillId="0" borderId="0" xfId="6" applyFont="1" applyAlignment="1" applyProtection="1">
      <alignment horizontal="centerContinuous" vertical="center"/>
    </xf>
    <xf numFmtId="0" fontId="78" fillId="0" borderId="0" xfId="6" applyFont="1" applyProtection="1">
      <alignment vertical="center"/>
    </xf>
    <xf numFmtId="0" fontId="74" fillId="0" borderId="0" xfId="6" applyFont="1" applyFill="1" applyProtection="1">
      <alignment vertical="center"/>
    </xf>
    <xf numFmtId="0" fontId="71" fillId="0" borderId="0" xfId="6" applyFont="1" applyFill="1" applyProtection="1">
      <alignment vertical="center"/>
    </xf>
    <xf numFmtId="0" fontId="75" fillId="0" borderId="0" xfId="6" applyFont="1" applyProtection="1">
      <alignment vertical="center"/>
    </xf>
    <xf numFmtId="0" fontId="71" fillId="3" borderId="17" xfId="6" applyFont="1" applyFill="1" applyBorder="1" applyAlignment="1" applyProtection="1">
      <alignment vertical="center" wrapText="1"/>
    </xf>
    <xf numFmtId="0" fontId="71" fillId="3" borderId="14" xfId="6" applyFont="1" applyFill="1" applyBorder="1" applyAlignment="1" applyProtection="1">
      <alignment vertical="center" wrapText="1"/>
    </xf>
    <xf numFmtId="0" fontId="71" fillId="3" borderId="17" xfId="6" applyFont="1" applyFill="1" applyBorder="1" applyProtection="1">
      <alignment vertical="center"/>
    </xf>
    <xf numFmtId="0" fontId="71" fillId="3" borderId="184" xfId="6" applyFont="1" applyFill="1" applyBorder="1" applyAlignment="1" applyProtection="1">
      <alignment vertical="center" wrapText="1"/>
    </xf>
    <xf numFmtId="49" fontId="71" fillId="3" borderId="2" xfId="6" applyNumberFormat="1" applyFont="1" applyFill="1" applyBorder="1" applyProtection="1">
      <alignment vertical="center"/>
    </xf>
    <xf numFmtId="0" fontId="71" fillId="3" borderId="185" xfId="6" applyFont="1" applyFill="1" applyBorder="1" applyProtection="1">
      <alignment vertical="center"/>
    </xf>
    <xf numFmtId="0" fontId="71" fillId="3" borderId="10" xfId="6" applyFont="1" applyFill="1" applyBorder="1" applyAlignment="1" applyProtection="1">
      <alignment vertical="center"/>
    </xf>
    <xf numFmtId="0" fontId="71" fillId="3" borderId="0" xfId="6" applyFont="1" applyFill="1" applyAlignment="1" applyProtection="1">
      <alignment vertical="center"/>
    </xf>
    <xf numFmtId="0" fontId="71" fillId="3" borderId="0" xfId="6" applyFont="1" applyFill="1" applyProtection="1">
      <alignment vertical="center"/>
    </xf>
    <xf numFmtId="0" fontId="71" fillId="3" borderId="0" xfId="6" applyFont="1" applyFill="1" applyBorder="1" applyProtection="1">
      <alignment vertical="center"/>
    </xf>
    <xf numFmtId="0" fontId="71" fillId="3" borderId="97" xfId="6" applyFont="1" applyFill="1" applyBorder="1" applyProtection="1">
      <alignment vertical="center"/>
    </xf>
    <xf numFmtId="0" fontId="71" fillId="3" borderId="14" xfId="6" applyFont="1" applyFill="1" applyBorder="1" applyProtection="1">
      <alignment vertical="center"/>
    </xf>
    <xf numFmtId="0" fontId="71" fillId="0" borderId="91" xfId="6" applyFont="1" applyBorder="1" applyProtection="1">
      <alignment vertical="center"/>
    </xf>
    <xf numFmtId="0" fontId="71" fillId="0" borderId="99" xfId="6" applyFont="1" applyBorder="1" applyProtection="1">
      <alignment vertical="center"/>
    </xf>
    <xf numFmtId="0" fontId="71" fillId="0" borderId="97" xfId="6" applyFont="1" applyBorder="1" applyProtection="1">
      <alignment vertical="center"/>
    </xf>
    <xf numFmtId="0" fontId="71" fillId="0" borderId="17" xfId="6" applyFont="1" applyBorder="1" applyProtection="1">
      <alignment vertical="center"/>
    </xf>
    <xf numFmtId="0" fontId="74" fillId="0" borderId="0" xfId="6" applyFont="1" applyProtection="1">
      <alignment vertical="center"/>
    </xf>
    <xf numFmtId="0" fontId="71" fillId="3" borderId="91" xfId="6" applyFont="1" applyFill="1" applyBorder="1" applyAlignment="1" applyProtection="1">
      <alignment vertical="center"/>
    </xf>
    <xf numFmtId="0" fontId="71" fillId="0" borderId="176" xfId="6" applyFont="1" applyFill="1" applyBorder="1" applyAlignment="1" applyProtection="1">
      <alignment vertical="center"/>
    </xf>
    <xf numFmtId="0" fontId="71" fillId="0" borderId="173" xfId="6" applyFont="1" applyFill="1" applyBorder="1" applyAlignment="1" applyProtection="1">
      <alignment vertical="center"/>
    </xf>
    <xf numFmtId="49" fontId="71" fillId="0" borderId="173" xfId="6" applyNumberFormat="1" applyFont="1" applyFill="1" applyBorder="1" applyAlignment="1" applyProtection="1">
      <alignment vertical="center"/>
    </xf>
    <xf numFmtId="49" fontId="71" fillId="0" borderId="174" xfId="6" applyNumberFormat="1" applyFont="1" applyFill="1" applyBorder="1" applyAlignment="1" applyProtection="1">
      <alignment vertical="center"/>
    </xf>
    <xf numFmtId="0" fontId="33" fillId="0" borderId="0" xfId="5" applyFont="1" applyProtection="1">
      <alignment vertical="center"/>
    </xf>
    <xf numFmtId="0" fontId="57" fillId="2" borderId="0" xfId="5" applyFont="1" applyFill="1" applyBorder="1" applyAlignment="1" applyProtection="1">
      <alignment horizontal="left" vertical="center"/>
    </xf>
    <xf numFmtId="0" fontId="57" fillId="0" borderId="0" xfId="5" applyFont="1" applyFill="1" applyBorder="1" applyAlignment="1" applyProtection="1">
      <alignment horizontal="left" vertical="center"/>
    </xf>
    <xf numFmtId="0" fontId="39" fillId="0" borderId="0" xfId="5" applyFont="1" applyFill="1" applyBorder="1" applyAlignment="1" applyProtection="1">
      <alignment horizontal="left" vertical="center"/>
    </xf>
    <xf numFmtId="0" fontId="80" fillId="0" borderId="0" xfId="5" applyFont="1" applyFill="1" applyBorder="1" applyAlignment="1" applyProtection="1">
      <alignment horizontal="left" vertical="center"/>
    </xf>
    <xf numFmtId="0" fontId="80" fillId="0" borderId="0" xfId="5" applyFont="1" applyFill="1" applyBorder="1" applyAlignment="1" applyProtection="1">
      <alignment vertical="center"/>
    </xf>
    <xf numFmtId="0" fontId="56" fillId="0" borderId="0" xfId="5" applyFont="1" applyProtection="1">
      <alignment vertical="center"/>
    </xf>
    <xf numFmtId="0" fontId="29" fillId="3" borderId="212" xfId="5" applyFont="1" applyFill="1" applyBorder="1" applyAlignment="1" applyProtection="1">
      <alignment horizontal="right" vertical="center" wrapText="1"/>
    </xf>
    <xf numFmtId="0" fontId="29" fillId="3" borderId="213" xfId="5" applyFont="1" applyFill="1" applyBorder="1" applyAlignment="1" applyProtection="1">
      <alignment vertical="center" wrapText="1"/>
    </xf>
    <xf numFmtId="0" fontId="29" fillId="3" borderId="208" xfId="5" applyFont="1" applyFill="1" applyBorder="1" applyAlignment="1" applyProtection="1">
      <alignment horizontal="center" vertical="center" wrapText="1"/>
    </xf>
    <xf numFmtId="0" fontId="49" fillId="3" borderId="207" xfId="5" applyFont="1" applyFill="1" applyBorder="1" applyAlignment="1" applyProtection="1">
      <alignment horizontal="center" vertical="center" wrapText="1"/>
    </xf>
    <xf numFmtId="0" fontId="29" fillId="3" borderId="133" xfId="5" applyFont="1" applyFill="1" applyBorder="1" applyAlignment="1" applyProtection="1">
      <alignment vertical="center" wrapText="1"/>
    </xf>
    <xf numFmtId="0" fontId="29" fillId="3" borderId="105" xfId="5" applyFont="1" applyFill="1" applyBorder="1" applyAlignment="1" applyProtection="1">
      <alignment vertical="center" wrapText="1"/>
    </xf>
    <xf numFmtId="0" fontId="30" fillId="2" borderId="0" xfId="5" applyFont="1" applyFill="1" applyBorder="1" applyAlignment="1" applyProtection="1">
      <alignment horizontal="center" vertical="center" wrapText="1"/>
    </xf>
    <xf numFmtId="0" fontId="29" fillId="2" borderId="0" xfId="5" applyFont="1" applyFill="1" applyBorder="1" applyAlignment="1" applyProtection="1">
      <alignment horizontal="left" vertical="center" wrapText="1"/>
    </xf>
    <xf numFmtId="0" fontId="42" fillId="0" borderId="0" xfId="5" applyFont="1" applyAlignment="1" applyProtection="1">
      <alignment vertical="center" wrapText="1"/>
    </xf>
    <xf numFmtId="0" fontId="42" fillId="0" borderId="0" xfId="5" applyFont="1" applyAlignment="1" applyProtection="1">
      <alignment vertical="top" wrapText="1"/>
    </xf>
    <xf numFmtId="0" fontId="45" fillId="0" borderId="0" xfId="5" applyFont="1" applyAlignment="1" applyProtection="1">
      <alignment horizontal="center" vertical="center" wrapText="1"/>
    </xf>
    <xf numFmtId="0" fontId="33" fillId="0" borderId="0" xfId="5" applyFont="1" applyAlignment="1" applyProtection="1">
      <alignment horizontal="center" vertical="center" wrapText="1"/>
    </xf>
    <xf numFmtId="0" fontId="59" fillId="0" borderId="0" xfId="5" applyFont="1" applyProtection="1">
      <alignment vertical="center"/>
    </xf>
    <xf numFmtId="0" fontId="42" fillId="0" borderId="0" xfId="5" applyFont="1" applyAlignment="1" applyProtection="1">
      <alignment horizontal="right" vertical="center"/>
    </xf>
    <xf numFmtId="0" fontId="42" fillId="0" borderId="0" xfId="5" applyFont="1" applyProtection="1">
      <alignment vertical="center"/>
    </xf>
    <xf numFmtId="0" fontId="60" fillId="0" borderId="0" xfId="5" applyFont="1" applyProtection="1">
      <alignment vertical="center"/>
    </xf>
    <xf numFmtId="0" fontId="32" fillId="0" borderId="0" xfId="0" applyFont="1" applyAlignment="1" applyProtection="1">
      <alignment horizontal="center" vertical="center" wrapText="1"/>
    </xf>
    <xf numFmtId="0" fontId="29" fillId="0" borderId="0" xfId="0" applyFont="1" applyAlignment="1" applyProtection="1">
      <alignment vertical="center" wrapText="1"/>
    </xf>
    <xf numFmtId="0" fontId="64" fillId="0" borderId="0" xfId="0" applyFont="1" applyAlignment="1" applyProtection="1">
      <alignment horizontal="center" vertical="center"/>
    </xf>
    <xf numFmtId="0" fontId="65" fillId="0" borderId="0" xfId="0" applyFont="1" applyAlignment="1" applyProtection="1">
      <alignment horizontal="center" vertical="center" wrapText="1"/>
    </xf>
    <xf numFmtId="0" fontId="66" fillId="0" borderId="0" xfId="0" applyFont="1" applyProtection="1">
      <alignment vertical="center"/>
    </xf>
    <xf numFmtId="0" fontId="49" fillId="0" borderId="0" xfId="0" applyFont="1" applyProtection="1">
      <alignment vertical="center"/>
    </xf>
    <xf numFmtId="0" fontId="29" fillId="0" borderId="0" xfId="0" applyFont="1" applyAlignment="1" applyProtection="1">
      <alignment horizontal="distributed" vertical="center" wrapText="1"/>
    </xf>
    <xf numFmtId="0" fontId="29" fillId="0" borderId="0" xfId="0" applyFont="1" applyAlignment="1" applyProtection="1">
      <alignment horizontal="right" vertical="center"/>
    </xf>
    <xf numFmtId="0" fontId="33" fillId="0" borderId="0" xfId="0" applyFont="1" applyProtection="1">
      <alignment vertical="center"/>
    </xf>
    <xf numFmtId="0" fontId="29" fillId="3" borderId="17"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260" xfId="0" applyFont="1" applyFill="1" applyBorder="1" applyAlignment="1" applyProtection="1">
      <alignment horizontal="right" vertical="center" wrapText="1"/>
    </xf>
    <xf numFmtId="176" fontId="29" fillId="3" borderId="280" xfId="0" applyNumberFormat="1" applyFont="1" applyFill="1" applyBorder="1" applyAlignment="1" applyProtection="1">
      <alignment horizontal="center" vertical="center" wrapText="1"/>
    </xf>
    <xf numFmtId="176" fontId="29" fillId="3" borderId="71" xfId="0" applyNumberFormat="1" applyFont="1" applyFill="1" applyBorder="1" applyAlignment="1" applyProtection="1">
      <alignment horizontal="center" vertical="center" wrapText="1"/>
    </xf>
    <xf numFmtId="0" fontId="29" fillId="3" borderId="278" xfId="0" applyFont="1" applyFill="1" applyBorder="1" applyAlignment="1" applyProtection="1">
      <alignment horizontal="right" vertical="center" wrapText="1"/>
    </xf>
    <xf numFmtId="0" fontId="29" fillId="3" borderId="46"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0" fontId="29" fillId="3" borderId="35" xfId="0" applyFont="1" applyFill="1" applyBorder="1" applyAlignment="1" applyProtection="1">
      <alignment horizontal="right" vertical="center" wrapText="1"/>
    </xf>
    <xf numFmtId="0" fontId="29" fillId="3" borderId="59" xfId="0" applyFont="1" applyFill="1" applyBorder="1" applyAlignment="1" applyProtection="1">
      <alignment horizontal="center" vertical="center" wrapText="1"/>
    </xf>
    <xf numFmtId="0" fontId="29" fillId="3" borderId="18" xfId="0" applyFont="1" applyFill="1" applyBorder="1" applyAlignment="1" applyProtection="1">
      <alignment horizontal="right" vertical="center" wrapText="1"/>
    </xf>
    <xf numFmtId="0" fontId="31" fillId="0" borderId="0" xfId="0" applyFont="1" applyProtection="1">
      <alignment vertical="center"/>
    </xf>
    <xf numFmtId="0" fontId="31" fillId="0" borderId="0" xfId="0" applyFont="1" applyAlignment="1" applyProtection="1">
      <alignment horizontal="left" vertical="center"/>
    </xf>
    <xf numFmtId="0" fontId="33" fillId="0" borderId="0" xfId="0" applyFont="1" applyAlignment="1" applyProtection="1">
      <alignment vertical="center" wrapText="1"/>
    </xf>
    <xf numFmtId="0" fontId="32" fillId="0" borderId="0" xfId="0" applyFont="1" applyAlignment="1" applyProtection="1">
      <alignment horizontal="left" vertical="center" wrapText="1"/>
    </xf>
    <xf numFmtId="0" fontId="40" fillId="0" borderId="0" xfId="2" applyFont="1" applyFill="1" applyBorder="1" applyAlignment="1" applyProtection="1">
      <alignment horizontal="left" vertical="center" wrapText="1"/>
    </xf>
    <xf numFmtId="0" fontId="29" fillId="0" borderId="10" xfId="0" applyFont="1" applyBorder="1" applyProtection="1">
      <alignment vertical="center"/>
    </xf>
    <xf numFmtId="0" fontId="29" fillId="0" borderId="0" xfId="0" applyFont="1" applyAlignment="1" applyProtection="1">
      <alignment horizontal="left" vertical="top"/>
    </xf>
    <xf numFmtId="0" fontId="32" fillId="2" borderId="0" xfId="0" applyFont="1" applyFill="1" applyAlignment="1" applyProtection="1">
      <alignment horizontal="left" vertical="center" wrapText="1"/>
    </xf>
    <xf numFmtId="0" fontId="29" fillId="2" borderId="0" xfId="0" applyFont="1" applyFill="1" applyProtection="1">
      <alignment vertical="center"/>
    </xf>
    <xf numFmtId="0" fontId="29" fillId="0" borderId="8" xfId="0" applyFont="1" applyBorder="1" applyAlignment="1" applyProtection="1">
      <alignment horizontal="left" vertical="center" wrapText="1"/>
    </xf>
    <xf numFmtId="0" fontId="113" fillId="0" borderId="0" xfId="0" applyFont="1" applyAlignment="1" applyProtection="1">
      <alignment vertical="center"/>
    </xf>
    <xf numFmtId="0" fontId="29" fillId="0" borderId="0" xfId="0" applyFont="1" applyAlignment="1" applyProtection="1">
      <alignment vertical="center"/>
    </xf>
    <xf numFmtId="0" fontId="29" fillId="0" borderId="0" xfId="0" applyFont="1" applyAlignment="1" applyProtection="1">
      <alignment horizontal="right" vertical="center" wrapText="1"/>
    </xf>
    <xf numFmtId="0" fontId="29" fillId="0" borderId="0" xfId="0" applyFont="1" applyAlignment="1" applyProtection="1">
      <alignment horizontal="center" wrapText="1"/>
    </xf>
    <xf numFmtId="0" fontId="29" fillId="3" borderId="277" xfId="0" applyFont="1" applyFill="1" applyBorder="1" applyAlignment="1" applyProtection="1">
      <alignment vertical="center" wrapText="1"/>
    </xf>
    <xf numFmtId="0" fontId="32" fillId="3" borderId="40" xfId="0" applyFont="1" applyFill="1" applyBorder="1" applyAlignment="1" applyProtection="1">
      <alignment horizontal="left" vertical="center" wrapText="1"/>
    </xf>
    <xf numFmtId="0" fontId="88" fillId="2" borderId="0" xfId="0" applyFont="1" applyFill="1" applyProtection="1">
      <alignment vertical="center"/>
    </xf>
    <xf numFmtId="0" fontId="89" fillId="2" borderId="0" xfId="0" applyFont="1" applyFill="1" applyProtection="1">
      <alignment vertical="center"/>
    </xf>
    <xf numFmtId="0" fontId="90" fillId="2" borderId="0" xfId="0" applyFont="1" applyFill="1" applyAlignment="1" applyProtection="1">
      <alignment horizontal="right" vertical="center"/>
    </xf>
    <xf numFmtId="0" fontId="29" fillId="0" borderId="0" xfId="0" applyFont="1" applyAlignment="1" applyProtection="1">
      <alignment horizontal="center" vertical="center"/>
    </xf>
    <xf numFmtId="0" fontId="29" fillId="3" borderId="71" xfId="0" applyFont="1" applyFill="1" applyBorder="1" applyAlignment="1" applyProtection="1">
      <alignment vertical="center" wrapText="1"/>
    </xf>
    <xf numFmtId="0" fontId="29" fillId="3" borderId="60" xfId="0" applyFont="1" applyFill="1" applyBorder="1" applyAlignment="1" applyProtection="1">
      <alignment vertical="center" wrapText="1"/>
    </xf>
    <xf numFmtId="0" fontId="85" fillId="0" borderId="0" xfId="0" applyFont="1" applyAlignment="1" applyProtection="1">
      <alignment horizontal="left" vertical="top"/>
    </xf>
    <xf numFmtId="0" fontId="41" fillId="0" borderId="0" xfId="0" applyFont="1" applyProtection="1">
      <alignment vertical="center"/>
    </xf>
    <xf numFmtId="0" fontId="41" fillId="0" borderId="0" xfId="0" applyFont="1" applyAlignment="1" applyProtection="1">
      <alignment horizontal="center" vertical="center" wrapText="1"/>
    </xf>
    <xf numFmtId="0" fontId="32" fillId="3" borderId="12" xfId="0" applyNumberFormat="1" applyFont="1" applyFill="1" applyBorder="1" applyAlignment="1" applyProtection="1">
      <alignment vertical="center" wrapText="1"/>
    </xf>
    <xf numFmtId="178" fontId="29" fillId="3" borderId="34" xfId="0" applyNumberFormat="1" applyFont="1" applyFill="1" applyBorder="1" applyAlignment="1" applyProtection="1">
      <alignment vertical="center" wrapText="1"/>
    </xf>
    <xf numFmtId="0" fontId="32" fillId="3" borderId="34" xfId="0" applyNumberFormat="1" applyFont="1" applyFill="1" applyBorder="1" applyAlignment="1" applyProtection="1">
      <alignment vertical="center" wrapText="1"/>
    </xf>
    <xf numFmtId="178" fontId="29" fillId="3" borderId="5" xfId="0" applyNumberFormat="1" applyFont="1" applyFill="1" applyBorder="1" applyAlignment="1" applyProtection="1">
      <alignment vertical="center" wrapText="1"/>
    </xf>
    <xf numFmtId="0" fontId="31" fillId="0" borderId="0" xfId="0" applyFont="1" applyAlignment="1" applyProtection="1">
      <alignment horizontal="center" vertical="center"/>
    </xf>
    <xf numFmtId="0" fontId="34" fillId="0" borderId="0" xfId="0" applyFont="1" applyAlignment="1" applyProtection="1">
      <alignment horizontal="center" vertical="center"/>
    </xf>
    <xf numFmtId="0" fontId="34" fillId="0" borderId="0" xfId="0" applyFont="1" applyAlignment="1" applyProtection="1">
      <alignment horizontal="left" vertical="center"/>
    </xf>
    <xf numFmtId="0" fontId="42" fillId="0" borderId="0" xfId="0" applyFont="1" applyProtection="1">
      <alignment vertical="center"/>
    </xf>
    <xf numFmtId="0" fontId="45" fillId="0" borderId="0" xfId="0" applyFont="1" applyProtection="1">
      <alignment vertical="center"/>
    </xf>
    <xf numFmtId="0" fontId="46" fillId="3" borderId="34" xfId="0" applyFont="1" applyFill="1" applyBorder="1" applyAlignment="1" applyProtection="1">
      <alignment horizontal="left" vertical="center" shrinkToFit="1"/>
    </xf>
    <xf numFmtId="0" fontId="52" fillId="0" borderId="0" xfId="0" applyFont="1" applyAlignment="1" applyProtection="1">
      <alignment horizontal="left" vertical="center"/>
    </xf>
    <xf numFmtId="0" fontId="39" fillId="0" borderId="0" xfId="0" applyFont="1" applyProtection="1">
      <alignment vertical="center"/>
    </xf>
    <xf numFmtId="0" fontId="29" fillId="3" borderId="5" xfId="0" applyFont="1" applyFill="1" applyBorder="1" applyProtection="1">
      <alignment vertical="center"/>
    </xf>
    <xf numFmtId="0" fontId="29" fillId="3" borderId="4" xfId="0" applyFont="1" applyFill="1" applyBorder="1" applyProtection="1">
      <alignment vertical="center"/>
    </xf>
    <xf numFmtId="0" fontId="29" fillId="3" borderId="18" xfId="0" applyFont="1" applyFill="1" applyBorder="1" applyProtection="1">
      <alignment vertical="center"/>
    </xf>
    <xf numFmtId="0" fontId="29" fillId="0" borderId="0" xfId="0" applyFont="1" applyFill="1" applyProtection="1">
      <alignment vertical="center"/>
    </xf>
    <xf numFmtId="0" fontId="29" fillId="0" borderId="0" xfId="0" applyFont="1" applyFill="1" applyAlignment="1" applyProtection="1">
      <alignment horizontal="right" vertical="center"/>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8" fillId="0" borderId="0" xfId="0" applyFont="1" applyAlignment="1" applyProtection="1">
      <alignment horizontal="right" vertical="center"/>
    </xf>
    <xf numFmtId="0" fontId="8" fillId="3" borderId="33" xfId="0" applyFont="1" applyFill="1" applyBorder="1" applyProtection="1">
      <alignment vertical="center"/>
    </xf>
    <xf numFmtId="0" fontId="8" fillId="3" borderId="35" xfId="0" applyFont="1" applyFill="1" applyBorder="1" applyProtection="1">
      <alignment vertical="center"/>
    </xf>
    <xf numFmtId="0" fontId="8" fillId="0" borderId="10" xfId="0" applyFont="1" applyBorder="1" applyProtection="1">
      <alignment vertical="center"/>
    </xf>
    <xf numFmtId="0" fontId="8" fillId="3" borderId="31" xfId="0" applyFont="1" applyFill="1" applyBorder="1" applyProtection="1">
      <alignment vertical="center"/>
    </xf>
    <xf numFmtId="0" fontId="8" fillId="3" borderId="37" xfId="0" applyFont="1" applyFill="1" applyBorder="1" applyProtection="1">
      <alignment vertical="center"/>
    </xf>
    <xf numFmtId="0" fontId="8" fillId="3" borderId="39" xfId="0" applyFont="1" applyFill="1" applyBorder="1" applyProtection="1">
      <alignment vertical="center"/>
    </xf>
    <xf numFmtId="0" fontId="8" fillId="3" borderId="56" xfId="0" applyFont="1" applyFill="1" applyBorder="1" applyProtection="1">
      <alignment vertical="center"/>
    </xf>
    <xf numFmtId="0" fontId="11" fillId="0" borderId="0" xfId="0" applyFont="1" applyProtection="1">
      <alignment vertical="center"/>
    </xf>
    <xf numFmtId="0" fontId="7" fillId="0" borderId="248" xfId="0" applyFont="1" applyBorder="1" applyProtection="1">
      <alignment vertical="center"/>
      <protection locked="0"/>
    </xf>
    <xf numFmtId="176" fontId="7" fillId="0" borderId="134" xfId="5" applyNumberFormat="1" applyFont="1" applyBorder="1" applyAlignment="1" applyProtection="1">
      <alignment horizontal="center" vertical="center" wrapText="1"/>
      <protection locked="0"/>
    </xf>
    <xf numFmtId="176" fontId="7" fillId="0" borderId="253" xfId="5" applyNumberFormat="1" applyFont="1" applyBorder="1" applyAlignment="1" applyProtection="1">
      <alignment horizontal="center" vertical="center" wrapText="1"/>
      <protection locked="0"/>
    </xf>
    <xf numFmtId="176" fontId="7" fillId="0" borderId="251" xfId="5" applyNumberFormat="1" applyFont="1" applyBorder="1" applyAlignment="1" applyProtection="1">
      <alignment horizontal="center" vertical="center" wrapText="1"/>
      <protection locked="0"/>
    </xf>
    <xf numFmtId="176" fontId="7" fillId="0" borderId="136" xfId="5" applyNumberFormat="1" applyFont="1" applyBorder="1" applyAlignment="1" applyProtection="1">
      <alignment horizontal="center" vertical="center" wrapText="1"/>
      <protection locked="0"/>
    </xf>
    <xf numFmtId="176" fontId="7" fillId="0" borderId="127" xfId="5" applyNumberFormat="1" applyFont="1" applyBorder="1" applyAlignment="1" applyProtection="1">
      <alignment horizontal="center" vertical="center" wrapText="1"/>
      <protection locked="0"/>
    </xf>
    <xf numFmtId="176" fontId="7" fillId="0" borderId="14" xfId="5" applyNumberFormat="1" applyFont="1" applyBorder="1" applyAlignment="1" applyProtection="1">
      <alignment horizontal="center" vertical="center" wrapText="1"/>
      <protection locked="0"/>
    </xf>
    <xf numFmtId="176" fontId="7" fillId="0" borderId="137" xfId="5" applyNumberFormat="1" applyFont="1" applyBorder="1" applyAlignment="1" applyProtection="1">
      <alignment horizontal="center" vertical="center" wrapText="1"/>
      <protection locked="0"/>
    </xf>
    <xf numFmtId="176" fontId="7" fillId="0" borderId="138" xfId="5" applyNumberFormat="1" applyFont="1" applyBorder="1" applyAlignment="1" applyProtection="1">
      <alignment horizontal="center" vertical="center" wrapText="1"/>
      <protection locked="0"/>
    </xf>
    <xf numFmtId="176" fontId="7" fillId="0" borderId="135" xfId="5" applyNumberFormat="1" applyFont="1" applyBorder="1" applyAlignment="1" applyProtection="1">
      <alignment horizontal="center" vertical="center" wrapText="1"/>
      <protection locked="0"/>
    </xf>
    <xf numFmtId="0" fontId="8" fillId="0" borderId="0" xfId="0" applyFont="1" applyAlignment="1" applyProtection="1">
      <alignment horizontal="distributed" vertical="center" wrapText="1"/>
    </xf>
    <xf numFmtId="0" fontId="9" fillId="0" borderId="0" xfId="0" applyFont="1" applyAlignment="1" applyProtection="1">
      <alignment horizontal="center" vertical="center"/>
    </xf>
    <xf numFmtId="0" fontId="7" fillId="0" borderId="10" xfId="0" applyFont="1" applyBorder="1" applyProtection="1">
      <alignment vertical="center"/>
    </xf>
    <xf numFmtId="0" fontId="12" fillId="3" borderId="235" xfId="0" applyFont="1" applyFill="1" applyBorder="1" applyAlignment="1" applyProtection="1">
      <alignment horizontal="center" vertical="center" wrapText="1"/>
    </xf>
    <xf numFmtId="0" fontId="17" fillId="0" borderId="19" xfId="0" applyFont="1" applyBorder="1" applyAlignment="1" applyProtection="1">
      <alignment vertical="center" wrapText="1"/>
    </xf>
    <xf numFmtId="0" fontId="8" fillId="3" borderId="235" xfId="0" applyFont="1" applyFill="1" applyBorder="1" applyAlignment="1" applyProtection="1">
      <alignment horizontal="center" vertical="center" wrapText="1"/>
    </xf>
    <xf numFmtId="0" fontId="7" fillId="0" borderId="19" xfId="0" applyFont="1" applyBorder="1" applyAlignment="1" applyProtection="1">
      <alignment vertical="center" wrapText="1"/>
    </xf>
    <xf numFmtId="0" fontId="8" fillId="3" borderId="25" xfId="0" applyFont="1" applyFill="1" applyBorder="1" applyAlignment="1" applyProtection="1">
      <alignment vertical="center" wrapText="1"/>
    </xf>
    <xf numFmtId="0" fontId="8" fillId="3" borderId="249" xfId="0" applyFont="1" applyFill="1" applyBorder="1" applyAlignment="1" applyProtection="1">
      <alignment horizontal="left" vertical="center" wrapText="1"/>
    </xf>
    <xf numFmtId="0" fontId="8" fillId="3" borderId="26" xfId="0" applyFont="1" applyFill="1" applyBorder="1" applyAlignment="1" applyProtection="1">
      <alignment vertical="center" wrapText="1"/>
    </xf>
    <xf numFmtId="0" fontId="8" fillId="3" borderId="32" xfId="0" applyFont="1" applyFill="1" applyBorder="1" applyAlignment="1" applyProtection="1">
      <alignment vertical="center" wrapText="1"/>
    </xf>
    <xf numFmtId="0" fontId="7" fillId="0" borderId="0" xfId="0" applyFont="1" applyProtection="1">
      <alignment vertical="center"/>
    </xf>
    <xf numFmtId="0" fontId="7" fillId="0" borderId="0" xfId="0" applyFont="1" applyAlignment="1" applyProtection="1">
      <alignment vertical="top" wrapText="1"/>
    </xf>
    <xf numFmtId="0" fontId="14" fillId="3" borderId="61" xfId="0" applyFont="1" applyFill="1" applyBorder="1" applyAlignment="1" applyProtection="1">
      <alignment vertical="center" textRotation="255" wrapText="1"/>
    </xf>
    <xf numFmtId="0" fontId="7" fillId="0" borderId="0" xfId="0" applyFont="1" applyAlignment="1" applyProtection="1">
      <alignment vertical="center" wrapText="1"/>
    </xf>
    <xf numFmtId="0" fontId="13" fillId="0" borderId="0" xfId="5" applyProtection="1">
      <alignment vertical="center"/>
    </xf>
    <xf numFmtId="0" fontId="55" fillId="0" borderId="0" xfId="5" applyFont="1" applyProtection="1">
      <alignment vertical="center"/>
    </xf>
    <xf numFmtId="0" fontId="54" fillId="0" borderId="0" xfId="5" applyFont="1" applyProtection="1">
      <alignment vertical="center"/>
    </xf>
    <xf numFmtId="0" fontId="51" fillId="0" borderId="0" xfId="5" applyFont="1" applyAlignment="1" applyProtection="1">
      <alignment vertical="distributed" wrapText="1"/>
    </xf>
    <xf numFmtId="0" fontId="8" fillId="0" borderId="0" xfId="5" applyFont="1" applyAlignment="1" applyProtection="1">
      <alignment vertical="center" wrapText="1"/>
    </xf>
    <xf numFmtId="0" fontId="8" fillId="0" borderId="0" xfId="5" applyFont="1" applyProtection="1">
      <alignment vertical="center"/>
    </xf>
    <xf numFmtId="0" fontId="14" fillId="0" borderId="0" xfId="5" applyFont="1" applyAlignment="1" applyProtection="1">
      <alignment horizontal="center" vertical="center"/>
    </xf>
    <xf numFmtId="0" fontId="12" fillId="0" borderId="0" xfId="5" applyFont="1" applyProtection="1">
      <alignment vertical="center"/>
    </xf>
    <xf numFmtId="0" fontId="50" fillId="3" borderId="171" xfId="5" applyFont="1" applyFill="1" applyBorder="1" applyAlignment="1" applyProtection="1">
      <alignment horizontal="center" vertical="center" wrapText="1"/>
    </xf>
    <xf numFmtId="0" fontId="52" fillId="3" borderId="175" xfId="5" applyFont="1" applyFill="1" applyBorder="1" applyAlignment="1" applyProtection="1">
      <alignment horizontal="center" vertical="center" wrapText="1"/>
    </xf>
    <xf numFmtId="0" fontId="7" fillId="3" borderId="221" xfId="5" applyFont="1" applyFill="1" applyBorder="1" applyAlignment="1" applyProtection="1">
      <alignment horizontal="center" vertical="center" wrapText="1"/>
    </xf>
    <xf numFmtId="0" fontId="7" fillId="3" borderId="93" xfId="5" applyFont="1" applyFill="1" applyBorder="1" applyAlignment="1" applyProtection="1">
      <alignment horizontal="center" vertical="center" wrapText="1"/>
    </xf>
    <xf numFmtId="0" fontId="7" fillId="3" borderId="17" xfId="5" applyFont="1" applyFill="1" applyBorder="1" applyAlignment="1" applyProtection="1">
      <alignment horizontal="center" vertical="center" wrapText="1"/>
    </xf>
    <xf numFmtId="0" fontId="7" fillId="3" borderId="252" xfId="5" applyFont="1" applyFill="1" applyBorder="1" applyAlignment="1" applyProtection="1">
      <alignment horizontal="center" vertical="center" wrapText="1"/>
    </xf>
    <xf numFmtId="0" fontId="7" fillId="3" borderId="134" xfId="5" applyFont="1" applyFill="1" applyBorder="1" applyAlignment="1" applyProtection="1">
      <alignment horizontal="center" vertical="center" wrapText="1"/>
    </xf>
    <xf numFmtId="0" fontId="7" fillId="3" borderId="129" xfId="5" applyFont="1" applyFill="1" applyBorder="1" applyAlignment="1" applyProtection="1">
      <alignment horizontal="center" vertical="center" wrapText="1"/>
    </xf>
    <xf numFmtId="0" fontId="7" fillId="3" borderId="139" xfId="5" applyFont="1" applyFill="1" applyBorder="1" applyAlignment="1" applyProtection="1">
      <alignment horizontal="center" vertical="center" wrapText="1"/>
    </xf>
    <xf numFmtId="0" fontId="50" fillId="0" borderId="0" xfId="5" applyFont="1" applyAlignment="1" applyProtection="1">
      <alignment horizontal="left" vertical="center"/>
    </xf>
    <xf numFmtId="0" fontId="50" fillId="0" borderId="0" xfId="5" applyFont="1" applyAlignment="1" applyProtection="1">
      <alignment horizontal="center" vertical="center" wrapText="1"/>
    </xf>
    <xf numFmtId="0" fontId="7" fillId="0" borderId="0" xfId="5" applyFont="1" applyAlignment="1" applyProtection="1">
      <alignment vertical="top" wrapText="1"/>
    </xf>
    <xf numFmtId="0" fontId="50" fillId="3" borderId="100" xfId="5" applyFont="1" applyFill="1" applyBorder="1" applyAlignment="1" applyProtection="1">
      <alignment horizontal="left" vertical="center"/>
    </xf>
    <xf numFmtId="0" fontId="50" fillId="3" borderId="91" xfId="5" applyFont="1" applyFill="1" applyBorder="1" applyAlignment="1" applyProtection="1">
      <alignment horizontal="left" vertical="center"/>
    </xf>
    <xf numFmtId="0" fontId="8" fillId="3" borderId="91" xfId="5" applyFont="1" applyFill="1" applyBorder="1" applyAlignment="1" applyProtection="1">
      <alignment horizontal="left" vertical="center"/>
    </xf>
    <xf numFmtId="0" fontId="7" fillId="3" borderId="99" xfId="5" applyFont="1" applyFill="1" applyBorder="1" applyAlignment="1" applyProtection="1">
      <alignment horizontal="left" vertical="top" wrapText="1"/>
    </xf>
    <xf numFmtId="0" fontId="7" fillId="3" borderId="95" xfId="5" applyFont="1" applyFill="1" applyBorder="1" applyAlignment="1" applyProtection="1">
      <alignment vertical="top" wrapText="1"/>
    </xf>
    <xf numFmtId="0" fontId="7" fillId="3" borderId="94" xfId="5" applyFont="1" applyFill="1" applyBorder="1" applyAlignment="1" applyProtection="1">
      <alignment vertical="top" wrapText="1"/>
    </xf>
    <xf numFmtId="0" fontId="13" fillId="0" borderId="221" xfId="5" applyBorder="1" applyProtection="1">
      <alignment vertical="center"/>
    </xf>
    <xf numFmtId="0" fontId="50" fillId="3" borderId="261" xfId="5" applyFont="1" applyFill="1" applyBorder="1" applyAlignment="1" applyProtection="1">
      <alignment horizontal="center" vertical="center" wrapText="1"/>
    </xf>
    <xf numFmtId="0" fontId="52" fillId="3" borderId="235" xfId="5" applyFont="1" applyFill="1" applyBorder="1" applyAlignment="1" applyProtection="1">
      <alignment horizontal="center" vertical="center" wrapText="1"/>
    </xf>
    <xf numFmtId="0" fontId="11" fillId="0" borderId="0" xfId="5" applyFont="1" applyProtection="1">
      <alignment vertical="center"/>
    </xf>
    <xf numFmtId="0" fontId="31" fillId="0" borderId="0" xfId="0" applyFont="1" applyAlignment="1" applyProtection="1">
      <alignment horizontal="right" vertical="top" wrapText="1"/>
    </xf>
    <xf numFmtId="0" fontId="0" fillId="0" borderId="0" xfId="0" applyProtection="1">
      <alignment vertical="center"/>
    </xf>
    <xf numFmtId="0" fontId="0" fillId="0" borderId="0" xfId="0" applyAlignment="1" applyProtection="1">
      <alignment vertical="center"/>
    </xf>
    <xf numFmtId="0" fontId="63" fillId="0" borderId="0" xfId="0" applyFont="1" applyProtection="1">
      <alignment vertical="center"/>
    </xf>
    <xf numFmtId="0" fontId="93" fillId="0" borderId="162" xfId="0" applyFont="1" applyBorder="1" applyProtection="1">
      <alignment vertical="center"/>
    </xf>
    <xf numFmtId="0" fontId="93" fillId="0" borderId="163" xfId="0" applyFont="1" applyBorder="1" applyProtection="1">
      <alignment vertical="center"/>
    </xf>
    <xf numFmtId="0" fontId="93" fillId="0" borderId="164" xfId="0" applyFont="1" applyBorder="1" applyProtection="1">
      <alignment vertical="center"/>
    </xf>
    <xf numFmtId="0" fontId="93" fillId="0" borderId="0" xfId="0" applyFont="1" applyProtection="1">
      <alignment vertical="center"/>
    </xf>
    <xf numFmtId="0" fontId="61" fillId="0" borderId="282" xfId="0" applyFont="1" applyFill="1" applyBorder="1" applyAlignment="1" applyProtection="1">
      <alignment vertical="center" wrapText="1"/>
    </xf>
    <xf numFmtId="0" fontId="93" fillId="0" borderId="284" xfId="0" applyFont="1" applyFill="1" applyBorder="1" applyProtection="1">
      <alignment vertical="center"/>
    </xf>
    <xf numFmtId="0" fontId="93" fillId="0" borderId="0" xfId="0" applyFont="1" applyBorder="1" applyProtection="1">
      <alignment vertical="center"/>
    </xf>
    <xf numFmtId="0" fontId="61" fillId="0" borderId="161" xfId="0" applyFont="1" applyFill="1" applyBorder="1" applyAlignment="1" applyProtection="1">
      <alignment vertical="center" wrapText="1"/>
    </xf>
    <xf numFmtId="0" fontId="95" fillId="0" borderId="128" xfId="0" applyFont="1" applyFill="1" applyBorder="1" applyAlignment="1" applyProtection="1">
      <alignment vertical="center" wrapText="1"/>
    </xf>
    <xf numFmtId="0" fontId="61" fillId="0" borderId="287" xfId="0" applyFont="1" applyFill="1" applyBorder="1" applyAlignment="1" applyProtection="1">
      <alignment vertical="center" wrapText="1"/>
    </xf>
    <xf numFmtId="0" fontId="95" fillId="0" borderId="289" xfId="0" applyFont="1" applyFill="1" applyBorder="1" applyAlignment="1" applyProtection="1">
      <alignment vertical="center" wrapText="1"/>
    </xf>
    <xf numFmtId="0" fontId="61" fillId="0" borderId="183" xfId="0" applyFont="1" applyFill="1" applyBorder="1" applyAlignment="1" applyProtection="1">
      <alignment vertical="center" wrapText="1"/>
    </xf>
    <xf numFmtId="0" fontId="61" fillId="0" borderId="233" xfId="0" applyFont="1" applyFill="1" applyBorder="1" applyAlignment="1" applyProtection="1">
      <alignment vertical="center" wrapText="1"/>
    </xf>
    <xf numFmtId="0" fontId="61" fillId="0" borderId="183" xfId="0" applyFont="1" applyFill="1" applyBorder="1" applyProtection="1">
      <alignment vertical="center"/>
    </xf>
    <xf numFmtId="0" fontId="94" fillId="0" borderId="209" xfId="0" applyFont="1" applyBorder="1" applyAlignment="1" applyProtection="1">
      <alignment vertical="center"/>
    </xf>
    <xf numFmtId="0" fontId="61" fillId="0" borderId="233" xfId="0" applyFont="1" applyFill="1" applyBorder="1" applyProtection="1">
      <alignment vertical="center"/>
    </xf>
    <xf numFmtId="0" fontId="94" fillId="0" borderId="234" xfId="0" applyFont="1" applyBorder="1" applyAlignment="1" applyProtection="1">
      <alignment vertical="center"/>
    </xf>
    <xf numFmtId="0" fontId="61" fillId="0" borderId="287" xfId="0" applyFont="1" applyFill="1" applyBorder="1" applyProtection="1">
      <alignment vertical="center"/>
    </xf>
    <xf numFmtId="0" fontId="94" fillId="0" borderId="289" xfId="0" applyFont="1" applyBorder="1" applyAlignment="1" applyProtection="1">
      <alignment vertical="center"/>
    </xf>
    <xf numFmtId="0" fontId="94" fillId="0" borderId="128" xfId="0" applyFont="1" applyBorder="1" applyAlignment="1" applyProtection="1">
      <alignment vertical="center"/>
    </xf>
    <xf numFmtId="0" fontId="94" fillId="0" borderId="291" xfId="0" applyFont="1" applyBorder="1" applyAlignment="1" applyProtection="1">
      <alignment vertical="center"/>
    </xf>
    <xf numFmtId="0" fontId="71" fillId="0" borderId="0" xfId="6" applyFont="1" applyAlignment="1" applyProtection="1">
      <alignment vertical="center" wrapText="1"/>
    </xf>
    <xf numFmtId="0" fontId="71" fillId="3" borderId="2" xfId="6" applyFont="1" applyFill="1" applyBorder="1" applyProtection="1">
      <alignment vertical="center"/>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0" borderId="156" xfId="5" applyFont="1" applyFill="1" applyBorder="1" applyAlignment="1" applyProtection="1">
      <alignment horizontal="left" vertical="center" wrapText="1"/>
      <protection locked="0"/>
    </xf>
    <xf numFmtId="0" fontId="29" fillId="3" borderId="191" xfId="5" applyFont="1" applyFill="1" applyBorder="1" applyAlignment="1" applyProtection="1">
      <alignment horizontal="justify" vertical="center" wrapText="1"/>
    </xf>
    <xf numFmtId="0" fontId="37" fillId="0" borderId="0" xfId="0" applyFont="1" applyAlignment="1" applyProtection="1">
      <alignment horizontal="center" vertical="center"/>
    </xf>
    <xf numFmtId="0" fontId="29" fillId="3" borderId="235"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29" fillId="0" borderId="0" xfId="0" applyFont="1" applyAlignment="1" applyProtection="1">
      <alignment horizontal="center" vertical="center" wrapText="1"/>
    </xf>
    <xf numFmtId="0" fontId="45"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42" fillId="0" borderId="0" xfId="0" applyFont="1" applyAlignment="1" applyProtection="1">
      <alignment horizontal="left" vertical="center" shrinkToFi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50" fillId="3" borderId="233" xfId="5" applyFont="1" applyFill="1" applyBorder="1" applyAlignment="1" applyProtection="1">
      <alignment horizontal="center" vertical="center" wrapText="1"/>
    </xf>
    <xf numFmtId="0" fontId="50" fillId="3" borderId="0" xfId="5" applyFont="1" applyFill="1" applyAlignment="1" applyProtection="1">
      <alignment horizontal="distributed" vertical="center"/>
    </xf>
    <xf numFmtId="0" fontId="50" fillId="3" borderId="96" xfId="5" applyFont="1" applyFill="1" applyBorder="1" applyAlignment="1" applyProtection="1">
      <alignment horizontal="center" vertical="center" wrapText="1"/>
    </xf>
    <xf numFmtId="0" fontId="50" fillId="3" borderId="110" xfId="5" applyFont="1" applyFill="1" applyBorder="1" applyAlignment="1" applyProtection="1">
      <alignment horizontal="center" vertical="center" wrapText="1"/>
    </xf>
    <xf numFmtId="0" fontId="50" fillId="3" borderId="258" xfId="5" applyFont="1" applyFill="1" applyBorder="1" applyAlignment="1" applyProtection="1">
      <alignment horizontal="center" vertical="center" wrapText="1"/>
    </xf>
    <xf numFmtId="0" fontId="50" fillId="3" borderId="249" xfId="5" applyFont="1" applyFill="1" applyBorder="1" applyAlignment="1" applyProtection="1">
      <alignment horizontal="center" vertical="center" wrapText="1"/>
    </xf>
    <xf numFmtId="0" fontId="16" fillId="0" borderId="13" xfId="0" applyFont="1" applyFill="1" applyBorder="1" applyAlignment="1" applyProtection="1">
      <alignment vertical="center" shrinkToFit="1"/>
    </xf>
    <xf numFmtId="0" fontId="8" fillId="0" borderId="0" xfId="0" applyFont="1" applyFill="1" applyBorder="1" applyProtection="1">
      <alignment vertical="center"/>
    </xf>
    <xf numFmtId="0" fontId="14" fillId="0" borderId="179"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71" fillId="0" borderId="98" xfId="6" applyFont="1" applyBorder="1" applyProtection="1">
      <alignment vertical="center"/>
    </xf>
    <xf numFmtId="0" fontId="71" fillId="2" borderId="0" xfId="6" applyFont="1" applyFill="1" applyProtection="1">
      <alignment vertical="center"/>
    </xf>
    <xf numFmtId="0" fontId="71" fillId="2" borderId="249" xfId="6" applyFont="1" applyFill="1" applyBorder="1" applyProtection="1">
      <alignment vertical="center"/>
    </xf>
    <xf numFmtId="0" fontId="71" fillId="2" borderId="285" xfId="6" applyFont="1" applyFill="1" applyBorder="1" applyProtection="1">
      <alignment vertical="center"/>
    </xf>
    <xf numFmtId="0" fontId="71" fillId="2" borderId="286" xfId="6" applyFont="1" applyFill="1" applyBorder="1" applyProtection="1">
      <alignment vertical="center"/>
    </xf>
    <xf numFmtId="176" fontId="42" fillId="3" borderId="0" xfId="5" applyNumberFormat="1" applyFont="1" applyFill="1" applyAlignment="1" applyProtection="1">
      <alignment horizontal="distributed" vertical="center"/>
    </xf>
    <xf numFmtId="0" fontId="84" fillId="3" borderId="0" xfId="0" applyFont="1" applyFill="1" applyProtection="1">
      <alignment vertical="center"/>
    </xf>
    <xf numFmtId="0" fontId="84" fillId="0" borderId="0" xfId="0" applyFont="1" applyProtection="1">
      <alignment vertical="center"/>
    </xf>
    <xf numFmtId="0" fontId="32" fillId="0" borderId="0" xfId="0" applyFont="1" applyAlignment="1" applyProtection="1">
      <alignment horizontal="left" vertical="top" wrapText="1"/>
    </xf>
    <xf numFmtId="0" fontId="29" fillId="0" borderId="0" xfId="0" applyFont="1" applyProtection="1">
      <alignment vertical="center"/>
      <protection locked="0"/>
    </xf>
    <xf numFmtId="0" fontId="8" fillId="3" borderId="249" xfId="0" applyFont="1" applyFill="1" applyBorder="1" applyAlignment="1" applyProtection="1">
      <alignment horizontal="left" vertical="center" wrapText="1"/>
      <protection locked="0"/>
    </xf>
    <xf numFmtId="0" fontId="114" fillId="0" borderId="0" xfId="0" applyFont="1" applyProtection="1">
      <alignment vertical="center"/>
    </xf>
    <xf numFmtId="191" fontId="108" fillId="8" borderId="235" xfId="9" applyNumberFormat="1" applyFont="1" applyFill="1" applyBorder="1" applyAlignment="1" applyProtection="1">
      <alignment horizontal="center" vertical="center" wrapText="1"/>
      <protection locked="0"/>
    </xf>
    <xf numFmtId="191" fontId="108" fillId="8" borderId="288" xfId="9" applyNumberFormat="1" applyFont="1" applyFill="1" applyBorder="1" applyAlignment="1" applyProtection="1">
      <alignment horizontal="center" vertical="center" wrapText="1"/>
      <protection locked="0"/>
    </xf>
    <xf numFmtId="0" fontId="116" fillId="0" borderId="0" xfId="8" applyFont="1" applyAlignment="1">
      <alignment horizontal="center" vertical="center"/>
    </xf>
    <xf numFmtId="0" fontId="100" fillId="0" borderId="0" xfId="8" applyFont="1" applyAlignment="1">
      <alignment vertical="center"/>
    </xf>
    <xf numFmtId="0" fontId="115" fillId="0" borderId="0" xfId="8" applyFont="1">
      <alignment vertical="center"/>
    </xf>
    <xf numFmtId="0" fontId="117" fillId="0" borderId="0" xfId="9" applyFont="1" applyAlignment="1">
      <alignment horizontal="center" vertical="center"/>
    </xf>
    <xf numFmtId="0" fontId="118" fillId="0" borderId="0" xfId="8" applyFont="1">
      <alignment vertical="center"/>
    </xf>
    <xf numFmtId="0" fontId="118" fillId="0" borderId="0" xfId="8" applyFont="1" applyAlignment="1">
      <alignment vertical="center" textRotation="255" wrapText="1"/>
    </xf>
    <xf numFmtId="0" fontId="118" fillId="0" borderId="0" xfId="8" applyFont="1" applyAlignment="1">
      <alignment vertical="center" textRotation="255"/>
    </xf>
    <xf numFmtId="0" fontId="107" fillId="3" borderId="233" xfId="9" applyFont="1" applyFill="1" applyBorder="1" applyAlignment="1">
      <alignment vertical="center" wrapText="1"/>
    </xf>
    <xf numFmtId="0" fontId="107" fillId="3" borderId="233" xfId="9" applyFont="1" applyFill="1" applyBorder="1" applyAlignment="1">
      <alignment vertical="center"/>
    </xf>
    <xf numFmtId="0" fontId="0" fillId="0" borderId="0" xfId="0" applyAlignment="1">
      <alignment vertical="center"/>
    </xf>
    <xf numFmtId="0" fontId="107" fillId="3" borderId="235" xfId="9" applyFont="1" applyFill="1" applyBorder="1" applyAlignment="1">
      <alignment vertical="center" wrapText="1"/>
    </xf>
    <xf numFmtId="38" fontId="18" fillId="0" borderId="0" xfId="10" applyFont="1" applyAlignment="1" applyProtection="1">
      <alignment horizontal="left" vertical="center"/>
    </xf>
    <xf numFmtId="38" fontId="121" fillId="0" borderId="0" xfId="10" applyFont="1" applyFill="1" applyBorder="1" applyAlignment="1" applyProtection="1">
      <alignment vertical="center"/>
    </xf>
    <xf numFmtId="38" fontId="18" fillId="0" borderId="0" xfId="10" applyFont="1" applyFill="1" applyBorder="1" applyAlignment="1" applyProtection="1">
      <alignment vertical="center"/>
    </xf>
    <xf numFmtId="38" fontId="123" fillId="0" borderId="0" xfId="10" applyFont="1" applyProtection="1">
      <alignment vertical="center"/>
    </xf>
    <xf numFmtId="38" fontId="125" fillId="0" borderId="314" xfId="10" applyFont="1" applyBorder="1" applyProtection="1">
      <alignment vertical="center"/>
    </xf>
    <xf numFmtId="38" fontId="123" fillId="0" borderId="0" xfId="10" applyFont="1" applyFill="1" applyProtection="1">
      <alignment vertical="center"/>
    </xf>
    <xf numFmtId="38" fontId="128" fillId="0" borderId="0" xfId="10" applyFont="1" applyProtection="1">
      <alignment vertical="center"/>
    </xf>
    <xf numFmtId="193" fontId="127" fillId="10" borderId="320" xfId="10" applyNumberFormat="1" applyFont="1" applyFill="1" applyBorder="1" applyAlignment="1" applyProtection="1">
      <alignment horizontal="right" vertical="center"/>
      <protection locked="0"/>
    </xf>
    <xf numFmtId="38" fontId="127" fillId="10" borderId="321" xfId="10" applyFont="1" applyFill="1" applyBorder="1" applyAlignment="1" applyProtection="1">
      <alignment horizontal="center" vertical="center"/>
    </xf>
    <xf numFmtId="193" fontId="127" fillId="10" borderId="321" xfId="10" applyNumberFormat="1" applyFont="1" applyFill="1" applyBorder="1" applyAlignment="1" applyProtection="1">
      <alignment horizontal="left" vertical="center"/>
    </xf>
    <xf numFmtId="38" fontId="127" fillId="10" borderId="320" xfId="10" applyFont="1" applyFill="1" applyBorder="1" applyAlignment="1" applyProtection="1">
      <alignment vertical="center"/>
      <protection locked="0"/>
    </xf>
    <xf numFmtId="38" fontId="127" fillId="10" borderId="321" xfId="10" applyFont="1" applyFill="1" applyBorder="1" applyAlignment="1" applyProtection="1">
      <alignment vertical="center"/>
    </xf>
    <xf numFmtId="38" fontId="108" fillId="10" borderId="320" xfId="10" applyFont="1" applyFill="1" applyBorder="1" applyAlignment="1" applyProtection="1">
      <alignment horizontal="right" vertical="center" shrinkToFit="1"/>
    </xf>
    <xf numFmtId="194" fontId="108" fillId="10" borderId="321" xfId="10" applyNumberFormat="1" applyFont="1" applyFill="1" applyBorder="1" applyAlignment="1" applyProtection="1">
      <alignment horizontal="left" vertical="center" shrinkToFit="1"/>
      <protection locked="0"/>
    </xf>
    <xf numFmtId="38" fontId="108" fillId="10" borderId="321" xfId="10" applyFont="1" applyFill="1" applyBorder="1" applyAlignment="1" applyProtection="1">
      <alignment horizontal="right" vertical="center"/>
    </xf>
    <xf numFmtId="38" fontId="108" fillId="10" borderId="321" xfId="10" applyFont="1" applyFill="1" applyBorder="1" applyAlignment="1" applyProtection="1">
      <alignment vertical="center"/>
    </xf>
    <xf numFmtId="38" fontId="128" fillId="0" borderId="0" xfId="10" applyFont="1" applyAlignment="1" applyProtection="1">
      <alignment horizontal="left" vertical="center"/>
    </xf>
    <xf numFmtId="38" fontId="123" fillId="0" borderId="0" xfId="10" applyFont="1" applyAlignment="1" applyProtection="1">
      <alignment horizontal="left" vertical="center"/>
    </xf>
    <xf numFmtId="193" fontId="127" fillId="10" borderId="322" xfId="10" applyNumberFormat="1" applyFont="1" applyFill="1" applyBorder="1" applyAlignment="1" applyProtection="1">
      <alignment horizontal="right" vertical="center"/>
      <protection locked="0"/>
    </xf>
    <xf numFmtId="38" fontId="127" fillId="10" borderId="323" xfId="10" applyFont="1" applyFill="1" applyBorder="1" applyAlignment="1" applyProtection="1">
      <alignment horizontal="center" vertical="center"/>
    </xf>
    <xf numFmtId="193" fontId="127" fillId="10" borderId="323" xfId="10" applyNumberFormat="1" applyFont="1" applyFill="1" applyBorder="1" applyAlignment="1" applyProtection="1">
      <alignment horizontal="left" vertical="center"/>
    </xf>
    <xf numFmtId="38" fontId="125" fillId="0" borderId="313" xfId="10" applyFont="1" applyBorder="1" applyProtection="1">
      <alignment vertical="center"/>
    </xf>
    <xf numFmtId="0" fontId="32" fillId="0" borderId="0" xfId="0" applyFont="1" applyAlignment="1">
      <alignment horizontal="center" vertical="center" wrapText="1"/>
    </xf>
    <xf numFmtId="0" fontId="37" fillId="0" borderId="0" xfId="0" applyFont="1" applyAlignment="1">
      <alignment horizontal="center" vertical="center"/>
    </xf>
    <xf numFmtId="0" fontId="33" fillId="0" borderId="0" xfId="0" applyFont="1">
      <alignment vertical="center"/>
    </xf>
    <xf numFmtId="0" fontId="29" fillId="0" borderId="0" xfId="0" applyFont="1" applyAlignment="1">
      <alignment horizontal="center" vertical="center"/>
    </xf>
    <xf numFmtId="0" fontId="41" fillId="0" borderId="0" xfId="0" applyFont="1">
      <alignment vertical="center"/>
    </xf>
    <xf numFmtId="0" fontId="41" fillId="0" borderId="0" xfId="0" applyFont="1" applyAlignment="1">
      <alignment horizontal="center" vertical="center" wrapText="1"/>
    </xf>
    <xf numFmtId="0" fontId="96" fillId="0" borderId="0" xfId="0" applyFont="1" applyAlignment="1">
      <alignment horizontal="left" vertical="center"/>
    </xf>
    <xf numFmtId="0" fontId="32" fillId="3" borderId="249" xfId="0" applyFont="1" applyFill="1" applyBorder="1" applyAlignment="1">
      <alignment vertical="center" wrapText="1"/>
    </xf>
    <xf numFmtId="178" fontId="29" fillId="3" borderId="248" xfId="0" applyNumberFormat="1" applyFont="1" applyFill="1" applyBorder="1" applyAlignment="1">
      <alignment vertical="center" wrapText="1"/>
    </xf>
    <xf numFmtId="0" fontId="32" fillId="3" borderId="248" xfId="0" applyFont="1" applyFill="1" applyBorder="1" applyAlignment="1">
      <alignment vertical="center" wrapText="1"/>
    </xf>
    <xf numFmtId="178" fontId="29" fillId="3" borderId="260" xfId="0" applyNumberFormat="1" applyFont="1" applyFill="1" applyBorder="1" applyAlignment="1">
      <alignment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42" fillId="0" borderId="0" xfId="0" applyFont="1">
      <alignment vertical="center"/>
    </xf>
    <xf numFmtId="0" fontId="45" fillId="0" borderId="0" xfId="0" applyFont="1">
      <alignment vertical="center"/>
    </xf>
    <xf numFmtId="0" fontId="46" fillId="3" borderId="248" xfId="0" applyFont="1" applyFill="1" applyBorder="1" applyAlignment="1">
      <alignment horizontal="left" vertical="center" shrinkToFit="1"/>
    </xf>
    <xf numFmtId="0" fontId="52" fillId="0" borderId="0" xfId="0" applyFont="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39" fillId="0" borderId="0" xfId="0" applyFont="1">
      <alignment vertical="center"/>
    </xf>
    <xf numFmtId="0" fontId="29" fillId="3" borderId="260" xfId="0" applyFont="1" applyFill="1" applyBorder="1" applyAlignment="1">
      <alignment horizontal="left" vertical="center"/>
    </xf>
    <xf numFmtId="0" fontId="29" fillId="3" borderId="260" xfId="0" applyFont="1" applyFill="1" applyBorder="1">
      <alignment vertical="center"/>
    </xf>
    <xf numFmtId="0" fontId="29" fillId="3" borderId="278" xfId="0" applyFont="1" applyFill="1" applyBorder="1">
      <alignment vertical="center"/>
    </xf>
    <xf numFmtId="0" fontId="29" fillId="3" borderId="18" xfId="0" applyFont="1" applyFill="1" applyBorder="1">
      <alignment vertical="center"/>
    </xf>
    <xf numFmtId="0" fontId="29" fillId="0" borderId="0" xfId="0" applyFont="1" applyAlignment="1">
      <alignment horizontal="left" vertical="center"/>
    </xf>
    <xf numFmtId="0" fontId="13" fillId="0" borderId="0" xfId="0" applyFont="1">
      <alignment vertical="center"/>
    </xf>
    <xf numFmtId="0" fontId="8" fillId="0" borderId="0" xfId="0" applyFont="1" applyAlignment="1">
      <alignment horizontal="right" vertical="center"/>
    </xf>
    <xf numFmtId="0" fontId="8" fillId="3" borderId="295" xfId="0" applyFont="1" applyFill="1" applyBorder="1">
      <alignment vertical="center"/>
    </xf>
    <xf numFmtId="0" fontId="8" fillId="3" borderId="35" xfId="0" applyFont="1" applyFill="1" applyBorder="1">
      <alignment vertical="center"/>
    </xf>
    <xf numFmtId="0" fontId="8" fillId="3" borderId="9" xfId="0" applyFont="1" applyFill="1" applyBorder="1">
      <alignment vertical="center"/>
    </xf>
    <xf numFmtId="0" fontId="8" fillId="0" borderId="10" xfId="0" applyFont="1" applyBorder="1">
      <alignment vertical="center"/>
    </xf>
    <xf numFmtId="0" fontId="8" fillId="3" borderId="31" xfId="0" applyFont="1" applyFill="1" applyBorder="1">
      <alignment vertical="center"/>
    </xf>
    <xf numFmtId="0" fontId="8" fillId="3" borderId="37" xfId="0" applyFont="1" applyFill="1" applyBorder="1">
      <alignment vertical="center"/>
    </xf>
    <xf numFmtId="0" fontId="8" fillId="3" borderId="228" xfId="0" applyFont="1" applyFill="1" applyBorder="1">
      <alignment vertical="center"/>
    </xf>
    <xf numFmtId="0" fontId="8" fillId="3" borderId="56" xfId="0" applyFont="1" applyFill="1" applyBorder="1">
      <alignment vertical="center"/>
    </xf>
    <xf numFmtId="0" fontId="11" fillId="0" borderId="0" xfId="0" applyFont="1">
      <alignment vertical="center"/>
    </xf>
    <xf numFmtId="0" fontId="7" fillId="0" borderId="0" xfId="0" applyFont="1" applyAlignment="1">
      <alignment horizontal="center" vertical="center" wrapText="1"/>
    </xf>
    <xf numFmtId="0" fontId="8" fillId="0" borderId="0" xfId="0" applyFont="1" applyAlignment="1">
      <alignment horizontal="distributed" vertical="center" wrapText="1"/>
    </xf>
    <xf numFmtId="0" fontId="9" fillId="0" borderId="0" xfId="0" applyFont="1" applyAlignment="1">
      <alignment horizontal="center" vertical="center"/>
    </xf>
    <xf numFmtId="0" fontId="7" fillId="0" borderId="10" xfId="0" applyFont="1" applyBorder="1">
      <alignment vertical="center"/>
    </xf>
    <xf numFmtId="0" fontId="12" fillId="3" borderId="235" xfId="0" applyFont="1" applyFill="1" applyBorder="1" applyAlignment="1">
      <alignment horizontal="center" vertical="center" wrapText="1"/>
    </xf>
    <xf numFmtId="0" fontId="17" fillId="0" borderId="19" xfId="0" applyFont="1" applyBorder="1" applyAlignment="1">
      <alignment vertical="center" wrapText="1"/>
    </xf>
    <xf numFmtId="0" fontId="8" fillId="3" borderId="235" xfId="0" applyFont="1" applyFill="1" applyBorder="1" applyAlignment="1">
      <alignment horizontal="center" vertical="center" wrapText="1"/>
    </xf>
    <xf numFmtId="0" fontId="7" fillId="0" borderId="19" xfId="0" applyFont="1" applyBorder="1" applyAlignment="1">
      <alignment vertical="center" wrapText="1"/>
    </xf>
    <xf numFmtId="0" fontId="8" fillId="3" borderId="25" xfId="0" applyFont="1" applyFill="1" applyBorder="1" applyAlignment="1">
      <alignment vertical="center" wrapText="1"/>
    </xf>
    <xf numFmtId="0" fontId="8" fillId="3" borderId="249" xfId="0" applyFont="1" applyFill="1" applyBorder="1" applyAlignment="1">
      <alignment horizontal="left" vertical="center" wrapText="1"/>
    </xf>
    <xf numFmtId="0" fontId="8" fillId="3" borderId="26" xfId="0" applyFont="1" applyFill="1" applyBorder="1" applyAlignment="1">
      <alignment vertical="center" wrapText="1"/>
    </xf>
    <xf numFmtId="0" fontId="8" fillId="3" borderId="32" xfId="0" applyFont="1" applyFill="1" applyBorder="1" applyAlignment="1">
      <alignment vertical="center" wrapText="1"/>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vertical="top" wrapText="1"/>
    </xf>
    <xf numFmtId="0" fontId="14" fillId="3" borderId="61"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5" fillId="0" borderId="0" xfId="5" applyFont="1">
      <alignment vertical="center"/>
    </xf>
    <xf numFmtId="0" fontId="54" fillId="0" borderId="0" xfId="5" applyFont="1">
      <alignment vertical="center"/>
    </xf>
    <xf numFmtId="0" fontId="51"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50" fillId="3" borderId="249" xfId="5" applyFont="1" applyFill="1" applyBorder="1" applyAlignment="1">
      <alignment horizontal="center" vertical="center" wrapText="1"/>
    </xf>
    <xf numFmtId="0" fontId="50" fillId="3" borderId="171" xfId="5" applyFont="1" applyFill="1" applyBorder="1" applyAlignment="1">
      <alignment horizontal="center" vertical="center" wrapText="1"/>
    </xf>
    <xf numFmtId="0" fontId="52" fillId="3" borderId="175" xfId="5" applyFont="1" applyFill="1" applyBorder="1" applyAlignment="1">
      <alignment horizontal="center" vertical="center" wrapText="1"/>
    </xf>
    <xf numFmtId="0" fontId="50" fillId="3" borderId="110" xfId="5" applyFont="1" applyFill="1" applyBorder="1" applyAlignment="1">
      <alignment horizontal="center" vertical="center" wrapText="1"/>
    </xf>
    <xf numFmtId="0" fontId="50" fillId="3" borderId="329" xfId="5" applyFont="1" applyFill="1" applyBorder="1" applyAlignment="1">
      <alignment horizontal="center" vertical="center" wrapText="1"/>
    </xf>
    <xf numFmtId="0" fontId="50" fillId="3" borderId="233" xfId="5" applyFont="1" applyFill="1" applyBorder="1" applyAlignment="1">
      <alignment horizontal="center" vertical="center" wrapText="1"/>
    </xf>
    <xf numFmtId="0" fontId="7" fillId="3" borderId="221" xfId="5" applyFont="1" applyFill="1" applyBorder="1" applyAlignment="1">
      <alignment horizontal="center" vertical="center" wrapText="1"/>
    </xf>
    <xf numFmtId="0" fontId="7" fillId="3" borderId="93" xfId="5" applyFont="1" applyFill="1" applyBorder="1" applyAlignment="1">
      <alignment horizontal="center" vertical="center" wrapText="1"/>
    </xf>
    <xf numFmtId="0" fontId="7" fillId="3" borderId="17" xfId="5" applyFont="1" applyFill="1" applyBorder="1" applyAlignment="1">
      <alignment horizontal="center" vertical="center" wrapText="1"/>
    </xf>
    <xf numFmtId="0" fontId="7" fillId="3" borderId="252" xfId="5" applyFont="1" applyFill="1" applyBorder="1" applyAlignment="1">
      <alignment horizontal="center" vertical="center" wrapText="1"/>
    </xf>
    <xf numFmtId="0" fontId="7" fillId="3" borderId="134" xfId="5" applyFont="1" applyFill="1" applyBorder="1" applyAlignment="1">
      <alignment horizontal="center" vertical="center" wrapText="1"/>
    </xf>
    <xf numFmtId="0" fontId="7" fillId="3" borderId="129" xfId="5" applyFont="1" applyFill="1" applyBorder="1" applyAlignment="1">
      <alignment horizontal="center" vertical="center" wrapText="1"/>
    </xf>
    <xf numFmtId="0" fontId="7" fillId="3" borderId="139" xfId="5" applyFont="1" applyFill="1" applyBorder="1" applyAlignment="1">
      <alignment horizontal="center" vertical="center" wrapText="1"/>
    </xf>
    <xf numFmtId="0" fontId="50" fillId="0" borderId="0" xfId="5" applyFont="1" applyAlignment="1">
      <alignment horizontal="left" vertical="center"/>
    </xf>
    <xf numFmtId="0" fontId="50" fillId="0" borderId="0" xfId="5" applyFont="1" applyAlignment="1">
      <alignment horizontal="center" vertical="center" wrapText="1"/>
    </xf>
    <xf numFmtId="0" fontId="7" fillId="0" borderId="0" xfId="5" applyFont="1" applyAlignment="1">
      <alignment vertical="top" wrapText="1"/>
    </xf>
    <xf numFmtId="0" fontId="50" fillId="3" borderId="100" xfId="5" applyFont="1" applyFill="1" applyBorder="1" applyAlignment="1">
      <alignment horizontal="left" vertical="center"/>
    </xf>
    <xf numFmtId="0" fontId="50" fillId="3" borderId="91" xfId="5" applyFont="1" applyFill="1" applyBorder="1" applyAlignment="1">
      <alignment horizontal="left" vertical="center"/>
    </xf>
    <xf numFmtId="0" fontId="8" fillId="3" borderId="91" xfId="5" applyFont="1" applyFill="1" applyBorder="1" applyAlignment="1">
      <alignment horizontal="left" vertical="center"/>
    </xf>
    <xf numFmtId="0" fontId="7" fillId="3" borderId="99" xfId="5" applyFont="1" applyFill="1" applyBorder="1" applyAlignment="1">
      <alignment horizontal="left" vertical="top" wrapText="1"/>
    </xf>
    <xf numFmtId="0" fontId="50" fillId="3" borderId="96" xfId="5" applyFont="1" applyFill="1" applyBorder="1" applyAlignment="1">
      <alignment horizontal="center" vertical="center" wrapText="1"/>
    </xf>
    <xf numFmtId="0" fontId="7" fillId="3" borderId="95" xfId="5" applyFont="1" applyFill="1" applyBorder="1" applyAlignment="1">
      <alignment vertical="top" wrapText="1"/>
    </xf>
    <xf numFmtId="0" fontId="7" fillId="3" borderId="94" xfId="5" applyFont="1" applyFill="1" applyBorder="1" applyAlignment="1">
      <alignment vertical="top" wrapText="1"/>
    </xf>
    <xf numFmtId="0" fontId="13" fillId="0" borderId="221" xfId="5" applyBorder="1">
      <alignment vertical="center"/>
    </xf>
    <xf numFmtId="0" fontId="50" fillId="3" borderId="261" xfId="5" applyFont="1" applyFill="1" applyBorder="1" applyAlignment="1">
      <alignment horizontal="center" vertical="center" wrapText="1"/>
    </xf>
    <xf numFmtId="0" fontId="52" fillId="3" borderId="235" xfId="5" applyFont="1" applyFill="1" applyBorder="1" applyAlignment="1">
      <alignment horizontal="center" vertical="center" wrapText="1"/>
    </xf>
    <xf numFmtId="0" fontId="11" fillId="0" borderId="0" xfId="5" applyFont="1">
      <alignment vertical="center"/>
    </xf>
    <xf numFmtId="0" fontId="31" fillId="0" borderId="0" xfId="0" applyFont="1" applyAlignment="1">
      <alignment horizontal="right" vertical="top" wrapText="1"/>
    </xf>
    <xf numFmtId="0" fontId="29" fillId="0" borderId="0" xfId="0" applyFont="1" applyAlignment="1" applyProtection="1">
      <alignment horizontal="center" vertical="center" wrapText="1"/>
    </xf>
    <xf numFmtId="0" fontId="33" fillId="0" borderId="0" xfId="0" applyFont="1" applyAlignment="1" applyProtection="1">
      <alignment horizontal="left" vertical="center"/>
    </xf>
    <xf numFmtId="0" fontId="29" fillId="3" borderId="235" xfId="0"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5"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29" fillId="0" borderId="0" xfId="0" applyFont="1" applyAlignment="1" applyProtection="1">
      <alignment horizontal="center" vertical="center" wrapText="1"/>
    </xf>
    <xf numFmtId="0" fontId="7" fillId="0" borderId="0" xfId="0" applyFont="1" applyAlignment="1">
      <alignment horizontal="center" vertical="center" wrapText="1"/>
    </xf>
    <xf numFmtId="0" fontId="29" fillId="3" borderId="260" xfId="0" applyFont="1" applyFill="1" applyBorder="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29" fillId="0" borderId="0" xfId="0" applyFont="1" applyAlignment="1">
      <alignment horizontal="left" vertical="center"/>
    </xf>
    <xf numFmtId="0" fontId="8" fillId="3" borderId="235" xfId="0" applyFont="1" applyFill="1" applyBorder="1" applyAlignment="1">
      <alignment horizontal="center" vertical="center" wrapText="1"/>
    </xf>
    <xf numFmtId="0" fontId="7" fillId="0" borderId="0" xfId="0" applyFont="1" applyAlignment="1">
      <alignment horizontal="left" vertical="center"/>
    </xf>
    <xf numFmtId="0" fontId="50" fillId="3" borderId="110" xfId="5" applyFont="1" applyFill="1" applyBorder="1" applyAlignment="1">
      <alignment horizontal="center" vertical="center" wrapText="1"/>
    </xf>
    <xf numFmtId="0" fontId="50" fillId="3" borderId="233" xfId="5" applyFont="1" applyFill="1" applyBorder="1" applyAlignment="1">
      <alignment horizontal="center" vertical="center" wrapText="1"/>
    </xf>
    <xf numFmtId="0" fontId="50" fillId="3" borderId="329" xfId="5" applyFont="1" applyFill="1" applyBorder="1" applyAlignment="1">
      <alignment horizontal="center" vertical="center" wrapText="1"/>
    </xf>
    <xf numFmtId="0" fontId="50" fillId="3" borderId="96" xfId="5" applyFont="1" applyFill="1" applyBorder="1" applyAlignment="1">
      <alignment horizontal="center" vertical="center" wrapText="1"/>
    </xf>
    <xf numFmtId="0" fontId="50" fillId="3" borderId="249" xfId="5" applyFont="1" applyFill="1" applyBorder="1" applyAlignment="1">
      <alignment horizontal="center" vertical="center" wrapText="1"/>
    </xf>
    <xf numFmtId="0" fontId="29" fillId="0" borderId="0" xfId="0" applyFont="1" applyAlignment="1" applyProtection="1">
      <alignment horizontal="center" vertical="center" wrapText="1"/>
    </xf>
    <xf numFmtId="0" fontId="33" fillId="0" borderId="0" xfId="0" applyFont="1" applyAlignment="1" applyProtection="1">
      <alignment horizontal="left" vertical="center"/>
    </xf>
    <xf numFmtId="0" fontId="29" fillId="3" borderId="235" xfId="0"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37" fillId="0" borderId="0" xfId="0" applyFont="1" applyAlignment="1" applyProtection="1">
      <alignment horizontal="center" vertical="center"/>
    </xf>
    <xf numFmtId="0" fontId="29" fillId="0" borderId="0" xfId="0" applyFont="1" applyAlignment="1">
      <alignment horizontal="left" vertical="center"/>
    </xf>
    <xf numFmtId="0" fontId="8" fillId="3" borderId="235" xfId="0" applyFont="1" applyFill="1" applyBorder="1" applyAlignment="1">
      <alignment horizontal="center" vertical="center" wrapText="1"/>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29" fillId="3" borderId="260" xfId="0" applyFont="1" applyFill="1" applyBorder="1" applyAlignment="1">
      <alignment horizontal="left" vertical="center"/>
    </xf>
    <xf numFmtId="0" fontId="7" fillId="0" borderId="0" xfId="0" applyFont="1" applyAlignment="1">
      <alignment horizontal="center" vertical="center" wrapText="1"/>
    </xf>
    <xf numFmtId="0" fontId="50" fillId="3" borderId="329" xfId="5" applyFont="1" applyFill="1" applyBorder="1" applyAlignment="1">
      <alignment horizontal="center" vertical="center" wrapText="1"/>
    </xf>
    <xf numFmtId="0" fontId="50" fillId="3" borderId="96" xfId="5" applyFont="1" applyFill="1" applyBorder="1" applyAlignment="1">
      <alignment horizontal="center" vertical="center" wrapText="1"/>
    </xf>
    <xf numFmtId="0" fontId="50" fillId="3" borderId="110" xfId="5" applyFont="1" applyFill="1" applyBorder="1" applyAlignment="1">
      <alignment horizontal="center" vertical="center" wrapText="1"/>
    </xf>
    <xf numFmtId="0" fontId="50" fillId="3" borderId="233" xfId="5" applyFont="1" applyFill="1" applyBorder="1" applyAlignment="1">
      <alignment horizontal="center" vertical="center" wrapText="1"/>
    </xf>
    <xf numFmtId="0" fontId="50" fillId="3" borderId="249" xfId="5" applyFont="1" applyFill="1" applyBorder="1" applyAlignment="1">
      <alignment horizontal="center" vertical="center" wrapText="1"/>
    </xf>
    <xf numFmtId="0" fontId="7" fillId="0" borderId="0" xfId="0" applyFont="1" applyAlignment="1">
      <alignment horizontal="left" vertical="center"/>
    </xf>
    <xf numFmtId="0" fontId="61" fillId="0" borderId="183" xfId="0" applyFont="1" applyBorder="1">
      <alignment vertical="center"/>
    </xf>
    <xf numFmtId="0" fontId="94" fillId="0" borderId="209" xfId="0" applyFont="1" applyBorder="1">
      <alignment vertical="center"/>
    </xf>
    <xf numFmtId="0" fontId="61" fillId="0" borderId="233" xfId="0" applyFont="1" applyBorder="1">
      <alignment vertical="center"/>
    </xf>
    <xf numFmtId="0" fontId="94" fillId="0" borderId="234" xfId="0" applyFont="1" applyBorder="1">
      <alignment vertical="center"/>
    </xf>
    <xf numFmtId="0" fontId="61" fillId="0" borderId="287" xfId="0" applyFont="1" applyBorder="1">
      <alignment vertical="center"/>
    </xf>
    <xf numFmtId="0" fontId="94" fillId="0" borderId="289" xfId="0" applyFont="1" applyBorder="1">
      <alignment vertical="center"/>
    </xf>
    <xf numFmtId="0" fontId="94" fillId="0" borderId="128" xfId="0" applyFont="1" applyBorder="1">
      <alignment vertical="center"/>
    </xf>
    <xf numFmtId="0" fontId="94" fillId="0" borderId="291" xfId="0" applyFont="1" applyBorder="1">
      <alignment vertical="center"/>
    </xf>
    <xf numFmtId="0" fontId="8" fillId="0" borderId="0" xfId="0" applyFont="1" applyAlignment="1" applyProtection="1">
      <alignment horizontal="left" vertical="center" wrapText="1"/>
    </xf>
    <xf numFmtId="0" fontId="13" fillId="0" borderId="0" xfId="0" applyFont="1" applyAlignment="1" applyProtection="1">
      <alignment horizontal="left" vertical="center"/>
    </xf>
    <xf numFmtId="0" fontId="7" fillId="0" borderId="0" xfId="0" applyFont="1" applyAlignment="1" applyProtection="1">
      <alignment horizontal="left" vertical="center" wrapText="1"/>
    </xf>
    <xf numFmtId="0" fontId="12" fillId="0" borderId="0" xfId="0" applyFont="1" applyProtection="1">
      <alignment vertical="center"/>
    </xf>
    <xf numFmtId="0" fontId="131" fillId="0" borderId="0" xfId="0" applyFont="1" applyProtection="1">
      <alignment vertical="center"/>
    </xf>
    <xf numFmtId="0" fontId="7" fillId="3" borderId="11" xfId="0" applyFont="1" applyFill="1" applyBorder="1" applyAlignment="1" applyProtection="1">
      <alignment vertical="center" wrapText="1"/>
    </xf>
    <xf numFmtId="0" fontId="7" fillId="3" borderId="225" xfId="0" applyFont="1" applyFill="1" applyBorder="1" applyAlignment="1" applyProtection="1">
      <alignment vertical="center" wrapText="1"/>
    </xf>
    <xf numFmtId="0" fontId="27" fillId="0" borderId="0" xfId="2" applyFont="1" applyAlignment="1" applyProtection="1">
      <alignment horizontal="left" vertical="top" wrapText="1"/>
    </xf>
    <xf numFmtId="0" fontId="8" fillId="0" borderId="0" xfId="0" applyFont="1" applyAlignment="1" applyProtection="1">
      <alignment vertical="center" wrapText="1"/>
    </xf>
    <xf numFmtId="0" fontId="7" fillId="0" borderId="227" xfId="0" applyFont="1" applyBorder="1" applyAlignment="1" applyProtection="1">
      <alignment horizontal="center" vertical="center" wrapText="1"/>
      <protection locked="0"/>
    </xf>
    <xf numFmtId="0" fontId="133" fillId="0" borderId="0" xfId="0" applyFo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0" fontId="13" fillId="0" borderId="0" xfId="0" applyFont="1" applyAlignment="1" applyProtection="1">
      <alignment vertical="center" wrapText="1"/>
    </xf>
    <xf numFmtId="0" fontId="27" fillId="0" borderId="0" xfId="2" applyFont="1" applyFill="1" applyBorder="1" applyAlignment="1" applyProtection="1">
      <alignment horizontal="left" vertical="center" wrapText="1"/>
    </xf>
    <xf numFmtId="0" fontId="134" fillId="3" borderId="25" xfId="0" applyFont="1" applyFill="1" applyBorder="1" applyAlignment="1" applyProtection="1">
      <alignment horizontal="center" vertical="center" wrapText="1"/>
    </xf>
    <xf numFmtId="0" fontId="14" fillId="2" borderId="298" xfId="0" applyFont="1" applyFill="1" applyBorder="1" applyAlignment="1" applyProtection="1">
      <alignment vertical="center"/>
      <protection locked="0"/>
    </xf>
    <xf numFmtId="0" fontId="14" fillId="2" borderId="26" xfId="0" applyFont="1" applyFill="1" applyBorder="1" applyAlignment="1" applyProtection="1">
      <alignment vertical="center" wrapText="1"/>
      <protection locked="0"/>
    </xf>
    <xf numFmtId="0" fontId="14" fillId="2" borderId="181" xfId="0" applyFont="1" applyFill="1" applyBorder="1" applyAlignment="1" applyProtection="1">
      <alignment vertical="center" wrapText="1"/>
      <protection locked="0"/>
    </xf>
    <xf numFmtId="0" fontId="14" fillId="2" borderId="26" xfId="0" applyFont="1" applyFill="1" applyBorder="1" applyAlignment="1" applyProtection="1">
      <alignment vertical="center"/>
      <protection locked="0"/>
    </xf>
    <xf numFmtId="0" fontId="49" fillId="0" borderId="0" xfId="0" applyFont="1">
      <alignment vertical="center"/>
    </xf>
    <xf numFmtId="0" fontId="48" fillId="2" borderId="235" xfId="0" applyFont="1" applyFill="1" applyBorder="1" applyAlignment="1" applyProtection="1">
      <alignment horizontal="center" vertical="center" wrapText="1"/>
      <protection locked="0"/>
    </xf>
    <xf numFmtId="0" fontId="32" fillId="3" borderId="60" xfId="0" applyFont="1" applyFill="1" applyBorder="1" applyAlignment="1">
      <alignment vertical="center" wrapText="1"/>
    </xf>
    <xf numFmtId="0" fontId="135" fillId="0" borderId="0" xfId="8" applyFont="1">
      <alignment vertical="center"/>
    </xf>
    <xf numFmtId="0" fontId="136" fillId="0" borderId="0" xfId="8" applyFont="1">
      <alignment vertical="center"/>
    </xf>
    <xf numFmtId="0" fontId="8" fillId="3" borderId="0" xfId="0" applyFont="1" applyFill="1" applyAlignment="1">
      <alignment vertical="center" wrapText="1"/>
    </xf>
    <xf numFmtId="0" fontId="26" fillId="0" borderId="235" xfId="0" applyFont="1" applyBorder="1" applyAlignment="1" applyProtection="1">
      <alignment horizontal="center" vertical="center" wrapText="1"/>
      <protection locked="0"/>
    </xf>
    <xf numFmtId="0" fontId="26" fillId="3" borderId="235" xfId="0" applyFont="1" applyFill="1" applyBorder="1" applyAlignment="1" applyProtection="1">
      <alignment horizontal="center" vertical="center" wrapText="1"/>
      <protection locked="0"/>
    </xf>
    <xf numFmtId="183" fontId="17" fillId="3" borderId="181" xfId="0" applyNumberFormat="1" applyFont="1" applyFill="1" applyBorder="1" applyProtection="1">
      <alignment vertical="center"/>
      <protection locked="0"/>
    </xf>
    <xf numFmtId="183" fontId="17" fillId="3" borderId="57" xfId="0" applyNumberFormat="1" applyFont="1" applyFill="1" applyBorder="1" applyAlignment="1" applyProtection="1">
      <alignment horizontal="right" vertical="center"/>
      <protection locked="0"/>
    </xf>
    <xf numFmtId="183" fontId="30" fillId="3" borderId="181" xfId="0" applyNumberFormat="1" applyFont="1" applyFill="1" applyBorder="1" applyProtection="1">
      <alignment vertical="center"/>
      <protection locked="0"/>
    </xf>
    <xf numFmtId="183" fontId="30" fillId="3" borderId="57" xfId="0" applyNumberFormat="1" applyFont="1" applyFill="1" applyBorder="1" applyAlignment="1" applyProtection="1">
      <alignment horizontal="right" vertical="center"/>
      <protection locked="0"/>
    </xf>
    <xf numFmtId="0" fontId="29" fillId="3" borderId="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8" fillId="2" borderId="37" xfId="0" applyFont="1" applyFill="1" applyBorder="1" applyAlignment="1" applyProtection="1">
      <alignment vertical="center"/>
      <protection locked="0"/>
    </xf>
    <xf numFmtId="0" fontId="114" fillId="0" borderId="0" xfId="0" applyFont="1">
      <alignment vertical="center"/>
    </xf>
    <xf numFmtId="0" fontId="79" fillId="0" borderId="0" xfId="6" applyFont="1" applyAlignment="1">
      <alignment vertical="center" wrapText="1"/>
    </xf>
    <xf numFmtId="0" fontId="79" fillId="0" borderId="0" xfId="6" applyFont="1">
      <alignment vertical="center"/>
    </xf>
    <xf numFmtId="0" fontId="29" fillId="0" borderId="0" xfId="0" applyFont="1" applyAlignment="1">
      <alignment horizontal="center" vertical="center" wrapText="1"/>
    </xf>
    <xf numFmtId="0" fontId="0" fillId="0" borderId="0" xfId="0">
      <alignment vertical="center"/>
    </xf>
    <xf numFmtId="0" fontId="107" fillId="3" borderId="235" xfId="9" applyFont="1" applyFill="1" applyBorder="1" applyAlignment="1">
      <alignment horizontal="center" vertical="center" wrapText="1"/>
    </xf>
    <xf numFmtId="0" fontId="8" fillId="3" borderId="6" xfId="0" applyFont="1" applyFill="1" applyBorder="1" applyAlignment="1" applyProtection="1">
      <alignment horizontal="center" vertical="center" wrapText="1"/>
    </xf>
    <xf numFmtId="0" fontId="7" fillId="2" borderId="2" xfId="0" applyFont="1" applyFill="1" applyBorder="1" applyAlignment="1" applyProtection="1">
      <alignment horizontal="left" vertical="center"/>
      <protection locked="0"/>
    </xf>
    <xf numFmtId="0" fontId="12" fillId="0" borderId="0" xfId="0" applyFont="1" applyFill="1" applyAlignment="1" applyProtection="1">
      <alignment horizontal="left" vertical="center" wrapText="1"/>
    </xf>
    <xf numFmtId="0" fontId="7" fillId="0" borderId="34" xfId="0" applyFont="1" applyFill="1" applyBorder="1" applyAlignment="1" applyProtection="1">
      <alignment horizontal="center" vertical="center" shrinkToFit="1"/>
      <protection locked="0"/>
    </xf>
    <xf numFmtId="0" fontId="24" fillId="0" borderId="0" xfId="0" applyFont="1" applyFill="1" applyBorder="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Fill="1" applyProtection="1">
      <alignment vertical="center"/>
    </xf>
    <xf numFmtId="0" fontId="140" fillId="0" borderId="308" xfId="2" applyFont="1" applyBorder="1" applyAlignment="1" applyProtection="1">
      <alignment horizontal="center" vertical="center" textRotation="180" wrapText="1"/>
      <protection locked="0"/>
    </xf>
    <xf numFmtId="0" fontId="140" fillId="0" borderId="309" xfId="2" applyFont="1" applyBorder="1" applyAlignment="1" applyProtection="1">
      <alignment horizontal="center" vertical="center" textRotation="180" wrapText="1"/>
      <protection locked="0"/>
    </xf>
    <xf numFmtId="0" fontId="140" fillId="0" borderId="310" xfId="2" applyFont="1" applyBorder="1" applyAlignment="1" applyProtection="1">
      <alignment horizontal="center" vertical="center" textRotation="180" wrapText="1"/>
      <protection locked="0"/>
    </xf>
    <xf numFmtId="0" fontId="140" fillId="0" borderId="310" xfId="2" applyFont="1" applyBorder="1" applyAlignment="1" applyProtection="1">
      <alignment horizontal="center" vertical="center" textRotation="180"/>
      <protection locked="0"/>
    </xf>
    <xf numFmtId="0" fontId="141" fillId="3" borderId="235" xfId="2" applyFont="1" applyFill="1" applyBorder="1" applyAlignment="1">
      <alignment horizontal="center" vertical="center" wrapText="1"/>
    </xf>
    <xf numFmtId="0" fontId="141" fillId="3" borderId="235" xfId="2" applyFont="1" applyFill="1" applyBorder="1" applyAlignment="1">
      <alignment horizontal="center" vertical="center"/>
    </xf>
    <xf numFmtId="0" fontId="141" fillId="3" borderId="288" xfId="2" applyFont="1" applyFill="1" applyBorder="1" applyAlignment="1">
      <alignment horizontal="center" vertical="center"/>
    </xf>
    <xf numFmtId="0" fontId="16" fillId="0" borderId="0" xfId="0" applyFont="1" applyFill="1" applyAlignment="1" applyProtection="1">
      <alignment horizontal="left" vertical="center"/>
    </xf>
    <xf numFmtId="0" fontId="8" fillId="0" borderId="0" xfId="0" applyFont="1" applyAlignment="1" applyProtection="1">
      <alignment horizontal="center" vertical="center"/>
    </xf>
    <xf numFmtId="0" fontId="0" fillId="0" borderId="0" xfId="0" applyAlignment="1">
      <alignment horizontal="center" vertical="center"/>
    </xf>
    <xf numFmtId="0" fontId="61" fillId="0" borderId="290" xfId="0" applyFont="1" applyFill="1" applyBorder="1" applyAlignment="1" applyProtection="1">
      <alignment horizontal="left" vertical="center" wrapText="1"/>
    </xf>
    <xf numFmtId="0" fontId="61" fillId="0" borderId="281" xfId="0" applyFont="1" applyFill="1" applyBorder="1" applyAlignment="1" applyProtection="1">
      <alignment horizontal="left" vertical="center" wrapText="1"/>
    </xf>
    <xf numFmtId="0" fontId="61" fillId="0" borderId="291" xfId="0" applyFont="1" applyFill="1" applyBorder="1" applyAlignment="1" applyProtection="1">
      <alignment horizontal="left" vertical="center" wrapText="1"/>
    </xf>
    <xf numFmtId="0" fontId="0" fillId="3" borderId="0" xfId="0" applyFill="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horizontal="left" vertical="center"/>
    </xf>
    <xf numFmtId="0" fontId="87" fillId="3" borderId="22" xfId="0" applyFont="1" applyFill="1" applyBorder="1" applyAlignment="1" applyProtection="1">
      <alignment vertical="center" wrapText="1"/>
    </xf>
    <xf numFmtId="0" fontId="87" fillId="3" borderId="22" xfId="0" applyFont="1" applyFill="1" applyBorder="1" applyProtection="1">
      <alignment vertical="center"/>
    </xf>
    <xf numFmtId="0" fontId="7" fillId="2" borderId="22" xfId="0" applyFont="1" applyFill="1" applyBorder="1" applyAlignment="1" applyProtection="1">
      <alignment horizontal="center" vertical="center"/>
      <protection locked="0"/>
    </xf>
    <xf numFmtId="0" fontId="70" fillId="0" borderId="0" xfId="0" applyFont="1" applyFill="1" applyAlignment="1" applyProtection="1">
      <alignment horizontal="left" vertical="top" wrapText="1"/>
    </xf>
    <xf numFmtId="0" fontId="8" fillId="0" borderId="0" xfId="0" applyFont="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Alignment="1">
      <alignment horizontal="left" vertical="top" wrapText="1"/>
    </xf>
    <xf numFmtId="0" fontId="36" fillId="0" borderId="0" xfId="0" applyFont="1" applyFill="1" applyAlignment="1" applyProtection="1">
      <alignment vertical="center" wrapText="1"/>
    </xf>
    <xf numFmtId="0" fontId="13" fillId="0" borderId="0" xfId="0" applyFont="1" applyFill="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Font="1" applyFill="1" applyBorder="1" applyAlignment="1" applyProtection="1">
      <alignment horizontal="left" vertical="center" wrapText="1"/>
    </xf>
    <xf numFmtId="0" fontId="8" fillId="3" borderId="35" xfId="0" applyFont="1" applyFill="1" applyBorder="1" applyAlignment="1" applyProtection="1">
      <alignment horizontal="left" vertical="center" wrapText="1"/>
    </xf>
    <xf numFmtId="0" fontId="7" fillId="2" borderId="178" xfId="0" applyFont="1" applyFill="1" applyBorder="1" applyAlignment="1" applyProtection="1">
      <alignment horizontal="center" vertical="center"/>
      <protection locked="0"/>
    </xf>
    <xf numFmtId="0" fontId="7" fillId="2" borderId="179" xfId="0" applyFont="1" applyFill="1" applyBorder="1" applyAlignment="1" applyProtection="1">
      <alignment horizontal="center" vertical="center"/>
      <protection locked="0"/>
    </xf>
    <xf numFmtId="0" fontId="7" fillId="2" borderId="180" xfId="0" applyFont="1" applyFill="1" applyBorder="1" applyAlignment="1" applyProtection="1">
      <alignment horizontal="center" vertical="center"/>
      <protection locked="0"/>
    </xf>
    <xf numFmtId="0" fontId="13" fillId="0" borderId="0" xfId="0" applyFont="1" applyFill="1" applyProtection="1">
      <alignment vertical="center"/>
    </xf>
    <xf numFmtId="0" fontId="8" fillId="0" borderId="0" xfId="0" applyFont="1" applyFill="1" applyAlignment="1" applyProtection="1">
      <alignment vertical="center" wrapText="1"/>
    </xf>
    <xf numFmtId="0" fontId="7" fillId="2" borderId="12" xfId="0" applyFont="1" applyFill="1" applyBorder="1" applyAlignment="1" applyProtection="1">
      <alignment horizontal="left" vertical="center"/>
      <protection locked="0"/>
    </xf>
    <xf numFmtId="0" fontId="7" fillId="2" borderId="34"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8" fillId="3" borderId="25"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3" borderId="32"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7" fillId="0" borderId="22"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xf>
    <xf numFmtId="0" fontId="8" fillId="3" borderId="7" xfId="0" applyFont="1" applyFill="1" applyBorder="1" applyAlignment="1" applyProtection="1">
      <alignment horizontal="left" vertical="center"/>
    </xf>
    <xf numFmtId="0" fontId="8" fillId="3" borderId="35" xfId="0" applyFont="1" applyFill="1" applyBorder="1" applyAlignment="1" applyProtection="1">
      <alignment horizontal="left" vertical="center"/>
    </xf>
    <xf numFmtId="0" fontId="7" fillId="2" borderId="12" xfId="0" applyFont="1" applyFill="1" applyBorder="1" applyAlignment="1" applyProtection="1">
      <alignment horizontal="left" vertical="center" wrapText="1"/>
      <protection locked="0"/>
    </xf>
    <xf numFmtId="0" fontId="13" fillId="2" borderId="34"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wrapText="1"/>
    </xf>
    <xf numFmtId="0" fontId="11" fillId="0" borderId="0" xfId="0" applyFont="1" applyFill="1" applyAlignment="1" applyProtection="1">
      <alignment horizontal="left" vertical="center"/>
    </xf>
    <xf numFmtId="0" fontId="8" fillId="3" borderId="25" xfId="0" applyFont="1" applyFill="1" applyBorder="1" applyAlignment="1" applyProtection="1">
      <alignment horizontal="left" vertical="center"/>
    </xf>
    <xf numFmtId="0" fontId="8" fillId="3" borderId="8" xfId="0" applyFont="1" applyFill="1" applyBorder="1" applyAlignment="1" applyProtection="1">
      <alignment horizontal="left" vertical="center"/>
    </xf>
    <xf numFmtId="0" fontId="8" fillId="3" borderId="9" xfId="0" applyFont="1" applyFill="1" applyBorder="1" applyAlignment="1" applyProtection="1">
      <alignment horizontal="left" vertical="center"/>
    </xf>
    <xf numFmtId="176" fontId="7" fillId="2" borderId="7" xfId="0" applyNumberFormat="1" applyFont="1" applyFill="1" applyBorder="1" applyAlignment="1" applyProtection="1">
      <alignment horizontal="left" vertical="center"/>
      <protection locked="0"/>
    </xf>
    <xf numFmtId="176" fontId="7" fillId="2" borderId="35" xfId="0" applyNumberFormat="1" applyFont="1" applyFill="1" applyBorder="1" applyAlignment="1" applyProtection="1">
      <alignment horizontal="left" vertical="center"/>
      <protection locked="0"/>
    </xf>
    <xf numFmtId="0" fontId="61" fillId="3" borderId="11" xfId="0" applyFont="1" applyFill="1" applyBorder="1" applyAlignment="1" applyProtection="1">
      <alignment horizontal="left" vertical="center"/>
    </xf>
    <xf numFmtId="0" fontId="61" fillId="3" borderId="29" xfId="0" applyFont="1" applyFill="1" applyBorder="1" applyAlignment="1" applyProtection="1">
      <alignment horizontal="left" vertical="center"/>
    </xf>
    <xf numFmtId="0" fontId="7" fillId="2" borderId="29" xfId="0" applyFont="1" applyFill="1" applyBorder="1" applyAlignment="1" applyProtection="1">
      <alignment horizontal="left" vertical="center"/>
      <protection locked="0"/>
    </xf>
    <xf numFmtId="0" fontId="7" fillId="2" borderId="17" xfId="0" applyFont="1" applyFill="1" applyBorder="1" applyAlignment="1" applyProtection="1">
      <alignment horizontal="left" vertical="center"/>
      <protection locked="0"/>
    </xf>
    <xf numFmtId="0" fontId="7" fillId="2" borderId="18" xfId="0" applyFont="1" applyFill="1" applyBorder="1" applyAlignment="1" applyProtection="1">
      <alignment horizontal="left" vertical="center"/>
      <protection locked="0"/>
    </xf>
    <xf numFmtId="0" fontId="61" fillId="3" borderId="25"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26" xfId="0" applyFont="1" applyFill="1" applyBorder="1" applyAlignment="1" applyProtection="1">
      <alignment horizontal="center" vertical="center" wrapText="1"/>
    </xf>
    <xf numFmtId="0" fontId="61" fillId="3" borderId="19" xfId="0" applyFont="1" applyFill="1" applyBorder="1" applyAlignment="1" applyProtection="1">
      <alignment horizontal="center" vertical="center" wrapText="1"/>
    </xf>
    <xf numFmtId="0" fontId="61" fillId="3" borderId="32" xfId="0" applyFont="1" applyFill="1" applyBorder="1" applyAlignment="1" applyProtection="1">
      <alignment horizontal="center" vertical="center" wrapText="1"/>
    </xf>
    <xf numFmtId="0" fontId="61" fillId="3" borderId="31" xfId="0" applyFont="1" applyFill="1" applyBorder="1" applyAlignment="1" applyProtection="1">
      <alignment horizontal="center" vertical="center" wrapText="1"/>
    </xf>
    <xf numFmtId="0" fontId="61" fillId="3" borderId="13"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0" fontId="7" fillId="2" borderId="3"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protection locked="0"/>
    </xf>
    <xf numFmtId="0" fontId="61" fillId="3" borderId="44" xfId="0" applyFont="1" applyFill="1" applyBorder="1" applyAlignment="1" applyProtection="1">
      <alignment horizontal="center" vertical="center"/>
    </xf>
    <xf numFmtId="0" fontId="61" fillId="3"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0" fontId="17" fillId="0" borderId="7" xfId="0" applyFont="1" applyFill="1" applyBorder="1" applyAlignment="1" applyProtection="1">
      <alignment horizontal="left" vertical="center"/>
      <protection locked="0"/>
    </xf>
    <xf numFmtId="0" fontId="17" fillId="0" borderId="35" xfId="0" applyFont="1" applyFill="1" applyBorder="1" applyAlignment="1" applyProtection="1">
      <alignment horizontal="left" vertical="center"/>
      <protection locked="0"/>
    </xf>
    <xf numFmtId="0" fontId="61" fillId="3" borderId="3" xfId="0" applyFont="1" applyFill="1" applyBorder="1" applyAlignment="1" applyProtection="1">
      <alignment horizontal="right" vertical="center"/>
    </xf>
    <xf numFmtId="0" fontId="7" fillId="2" borderId="7" xfId="0" applyFont="1" applyFill="1" applyBorder="1" applyAlignment="1" applyProtection="1">
      <alignment horizontal="left" vertical="center"/>
      <protection locked="0"/>
    </xf>
    <xf numFmtId="0" fontId="61" fillId="3" borderId="14"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176" fontId="7" fillId="2" borderId="17" xfId="0" applyNumberFormat="1" applyFont="1" applyFill="1" applyBorder="1" applyAlignment="1" applyProtection="1">
      <alignment horizontal="left" vertical="center"/>
      <protection locked="0"/>
    </xf>
    <xf numFmtId="176" fontId="7" fillId="2" borderId="18" xfId="0" applyNumberFormat="1" applyFont="1" applyFill="1" applyBorder="1" applyAlignment="1" applyProtection="1">
      <alignment horizontal="left" vertical="center"/>
      <protection locked="0"/>
    </xf>
    <xf numFmtId="0" fontId="11" fillId="0" borderId="0" xfId="0" applyFont="1" applyFill="1" applyAlignment="1" applyProtection="1">
      <alignment horizontal="left" vertical="center" wrapText="1"/>
    </xf>
    <xf numFmtId="0" fontId="13" fillId="0" borderId="3" xfId="0" applyFont="1" applyFill="1" applyBorder="1" applyAlignment="1" applyProtection="1">
      <alignment horizontal="center" vertical="center"/>
      <protection locked="0"/>
    </xf>
    <xf numFmtId="0" fontId="13" fillId="0" borderId="33" xfId="0" applyFont="1" applyFill="1" applyBorder="1" applyAlignment="1" applyProtection="1">
      <alignment horizontal="center" vertical="center"/>
      <protection locked="0"/>
    </xf>
    <xf numFmtId="0" fontId="7" fillId="2" borderId="35" xfId="0" applyFont="1" applyFill="1" applyBorder="1" applyAlignment="1" applyProtection="1">
      <alignment horizontal="left" vertical="center"/>
      <protection locked="0"/>
    </xf>
    <xf numFmtId="0" fontId="61" fillId="3" borderId="14" xfId="0" applyFont="1" applyFill="1" applyBorder="1" applyAlignment="1" applyProtection="1">
      <alignment horizontal="center" vertical="center"/>
    </xf>
    <xf numFmtId="0" fontId="61" fillId="3" borderId="17" xfId="0" applyFont="1" applyFill="1" applyBorder="1" applyAlignment="1" applyProtection="1">
      <alignment horizontal="center" vertical="center"/>
    </xf>
    <xf numFmtId="0" fontId="61" fillId="3" borderId="29" xfId="0" applyFont="1" applyFill="1" applyBorder="1" applyAlignment="1" applyProtection="1">
      <alignment horizontal="center" vertical="center"/>
    </xf>
    <xf numFmtId="176" fontId="7" fillId="2" borderId="29" xfId="0" applyNumberFormat="1" applyFont="1" applyFill="1" applyBorder="1" applyAlignment="1" applyProtection="1">
      <alignment horizontal="left" vertical="center"/>
      <protection locked="0"/>
    </xf>
    <xf numFmtId="176" fontId="7" fillId="2" borderId="37" xfId="0" applyNumberFormat="1" applyFont="1" applyFill="1" applyBorder="1" applyAlignment="1" applyProtection="1">
      <alignment horizontal="left" vertical="center"/>
      <protection locked="0"/>
    </xf>
    <xf numFmtId="0" fontId="7" fillId="0" borderId="12" xfId="0" applyFont="1" applyFill="1" applyBorder="1" applyAlignment="1" applyProtection="1">
      <alignment horizontal="left" vertical="center" wrapText="1"/>
      <protection locked="0"/>
    </xf>
    <xf numFmtId="0" fontId="7" fillId="0" borderId="34" xfId="0" applyFont="1" applyFill="1" applyBorder="1" applyAlignment="1" applyProtection="1">
      <alignment horizontal="left" vertical="center" wrapText="1"/>
      <protection locked="0"/>
    </xf>
    <xf numFmtId="0" fontId="8" fillId="3" borderId="34" xfId="0" applyFont="1" applyFill="1" applyBorder="1" applyAlignment="1" applyProtection="1">
      <alignment horizontal="center" vertical="center"/>
    </xf>
    <xf numFmtId="0" fontId="7" fillId="0" borderId="34" xfId="0"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0" fontId="63" fillId="0" borderId="0" xfId="0" applyFont="1" applyFill="1" applyAlignment="1" applyProtection="1">
      <alignment horizontal="left" vertical="center" wrapText="1"/>
    </xf>
    <xf numFmtId="0" fontId="13" fillId="0" borderId="0" xfId="0" applyFont="1" applyFill="1" applyAlignment="1" applyProtection="1">
      <alignment horizontal="left" vertical="center" wrapText="1"/>
    </xf>
    <xf numFmtId="0" fontId="8" fillId="3" borderId="25"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8" fillId="3" borderId="32" xfId="0" applyFont="1" applyFill="1" applyBorder="1" applyAlignment="1" applyProtection="1">
      <alignment horizontal="center" vertical="center" wrapText="1"/>
    </xf>
    <xf numFmtId="0" fontId="8" fillId="3" borderId="31"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protection locked="0"/>
    </xf>
    <xf numFmtId="0" fontId="16" fillId="2" borderId="33" xfId="0" applyFont="1" applyFill="1" applyBorder="1" applyAlignment="1" applyProtection="1">
      <alignment horizontal="center" vertical="center"/>
      <protection locked="0"/>
    </xf>
    <xf numFmtId="0" fontId="8" fillId="3" borderId="220" xfId="0" applyFont="1" applyFill="1" applyBorder="1" applyAlignment="1" applyProtection="1">
      <alignment horizontal="left" vertical="center"/>
    </xf>
    <xf numFmtId="0" fontId="8" fillId="3" borderId="221" xfId="0" applyFont="1" applyFill="1" applyBorder="1" applyAlignment="1" applyProtection="1">
      <alignment horizontal="left" vertical="center"/>
    </xf>
    <xf numFmtId="0" fontId="8" fillId="3" borderId="222" xfId="0" applyFont="1" applyFill="1" applyBorder="1" applyAlignment="1" applyProtection="1">
      <alignment horizontal="left" vertical="center"/>
    </xf>
    <xf numFmtId="0" fontId="7" fillId="2" borderId="0" xfId="0" applyFont="1" applyFill="1" applyBorder="1" applyAlignment="1" applyProtection="1">
      <alignment horizontal="center" vertical="center"/>
      <protection locked="0"/>
    </xf>
    <xf numFmtId="0" fontId="7" fillId="2" borderId="19" xfId="0" applyFont="1" applyFill="1" applyBorder="1" applyAlignment="1" applyProtection="1">
      <alignment horizontal="center" vertical="center"/>
      <protection locked="0"/>
    </xf>
    <xf numFmtId="0" fontId="7" fillId="2" borderId="47" xfId="0" applyFont="1" applyFill="1" applyBorder="1" applyAlignment="1" applyProtection="1">
      <alignment horizontal="left" vertical="center"/>
      <protection locked="0"/>
    </xf>
    <xf numFmtId="0" fontId="7" fillId="2" borderId="30" xfId="0" applyFont="1" applyFill="1" applyBorder="1" applyAlignment="1" applyProtection="1">
      <alignment horizontal="left" vertical="center"/>
      <protection locked="0"/>
    </xf>
    <xf numFmtId="0" fontId="7" fillId="2" borderId="31" xfId="0" applyFont="1" applyFill="1" applyBorder="1" applyAlignment="1" applyProtection="1">
      <alignment horizontal="left" vertical="center"/>
      <protection locked="0"/>
    </xf>
    <xf numFmtId="0" fontId="7" fillId="2" borderId="29" xfId="0" applyFont="1" applyFill="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8" fillId="11" borderId="11" xfId="0" applyFont="1" applyFill="1" applyBorder="1" applyAlignment="1">
      <alignment horizontal="left" vertical="center"/>
    </xf>
    <xf numFmtId="0" fontId="8" fillId="11" borderId="29" xfId="0" applyFont="1" applyFill="1" applyBorder="1" applyAlignment="1">
      <alignment horizontal="left" vertical="center"/>
    </xf>
    <xf numFmtId="0" fontId="7" fillId="2" borderId="1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7" fillId="2" borderId="19" xfId="0"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3" borderId="4" xfId="0"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6"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7" fillId="2" borderId="12" xfId="0" applyFont="1" applyFill="1" applyBorder="1" applyAlignment="1" applyProtection="1">
      <alignment horizontal="left" vertical="top" wrapText="1"/>
      <protection locked="0"/>
    </xf>
    <xf numFmtId="0" fontId="7" fillId="2" borderId="34" xfId="0" applyFont="1" applyFill="1" applyBorder="1" applyAlignment="1" applyProtection="1">
      <alignment horizontal="left" vertical="top" wrapText="1"/>
      <protection locked="0"/>
    </xf>
    <xf numFmtId="0" fontId="7" fillId="2" borderId="5" xfId="0" applyFont="1" applyFill="1" applyBorder="1" applyAlignment="1" applyProtection="1">
      <alignment horizontal="left" vertical="top" wrapText="1"/>
      <protection locked="0"/>
    </xf>
    <xf numFmtId="0" fontId="13" fillId="2" borderId="43"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7" fillId="0" borderId="4"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xf>
    <xf numFmtId="0" fontId="61" fillId="3" borderId="18"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4"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61" fillId="3" borderId="22" xfId="0" applyFont="1" applyFill="1" applyBorder="1" applyAlignment="1" applyProtection="1">
      <alignment horizontal="center" vertical="center" wrapText="1"/>
    </xf>
    <xf numFmtId="0" fontId="61" fillId="3" borderId="2"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wrapText="1"/>
    </xf>
    <xf numFmtId="176" fontId="7" fillId="0" borderId="12" xfId="0" applyNumberFormat="1" applyFont="1" applyFill="1" applyBorder="1" applyAlignment="1" applyProtection="1">
      <alignment horizontal="center" vertical="center" wrapText="1"/>
      <protection locked="0"/>
    </xf>
    <xf numFmtId="176" fontId="7" fillId="0" borderId="34"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shrinkToFit="1"/>
    </xf>
    <xf numFmtId="0" fontId="61" fillId="3" borderId="5" xfId="0" applyFont="1" applyFill="1" applyBorder="1" applyAlignment="1" applyProtection="1">
      <alignment horizontal="center" vertical="center" shrinkToFit="1"/>
    </xf>
    <xf numFmtId="3" fontId="7" fillId="0" borderId="1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pplyProtection="1">
      <alignment horizontal="right" vertical="center" wrapText="1"/>
      <protection locked="0"/>
    </xf>
    <xf numFmtId="0" fontId="61" fillId="3" borderId="7" xfId="0" applyFont="1" applyFill="1" applyBorder="1" applyAlignment="1" applyProtection="1">
      <alignment horizontal="center" vertical="center" wrapText="1"/>
    </xf>
    <xf numFmtId="0" fontId="61" fillId="3" borderId="35" xfId="0" applyFont="1" applyFill="1" applyBorder="1" applyAlignment="1" applyProtection="1">
      <alignment horizontal="center" vertical="center" wrapText="1"/>
    </xf>
    <xf numFmtId="0" fontId="7" fillId="0" borderId="12" xfId="0" applyFont="1" applyFill="1" applyBorder="1" applyAlignment="1" applyProtection="1">
      <alignment horizontal="left" vertical="top" wrapText="1"/>
      <protection locked="0"/>
    </xf>
    <xf numFmtId="0" fontId="7" fillId="0" borderId="34"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23" fillId="0" borderId="0" xfId="0" applyFont="1" applyFill="1" applyAlignment="1" applyProtection="1">
      <alignment horizontal="left" vertical="center"/>
    </xf>
    <xf numFmtId="0" fontId="61" fillId="3" borderId="24" xfId="0" applyFont="1" applyFill="1" applyBorder="1" applyAlignment="1" applyProtection="1">
      <alignment horizontal="center" vertical="center" wrapText="1"/>
    </xf>
    <xf numFmtId="0" fontId="62" fillId="3" borderId="24" xfId="0" applyFont="1" applyFill="1" applyBorder="1" applyAlignment="1" applyProtection="1">
      <alignment horizontal="center" vertical="center" wrapText="1"/>
    </xf>
    <xf numFmtId="179" fontId="62" fillId="3" borderId="24" xfId="0" applyNumberFormat="1"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62" fillId="3" borderId="55" xfId="0" applyFont="1" applyFill="1" applyBorder="1" applyAlignment="1" applyProtection="1">
      <alignment horizontal="center" vertical="center" wrapText="1"/>
    </xf>
    <xf numFmtId="0" fontId="62" fillId="3" borderId="40" xfId="0" applyFont="1" applyFill="1" applyBorder="1" applyAlignment="1" applyProtection="1">
      <alignment horizontal="center" vertical="center" wrapText="1"/>
    </xf>
    <xf numFmtId="179" fontId="62" fillId="3" borderId="55" xfId="0" applyNumberFormat="1" applyFont="1" applyFill="1" applyBorder="1" applyAlignment="1" applyProtection="1">
      <alignment horizontal="center" vertical="center" wrapText="1"/>
    </xf>
    <xf numFmtId="179" fontId="62" fillId="3" borderId="40" xfId="0" applyNumberFormat="1" applyFont="1" applyFill="1" applyBorder="1" applyAlignment="1" applyProtection="1">
      <alignment horizontal="center" vertical="center" wrapText="1"/>
    </xf>
    <xf numFmtId="179" fontId="7" fillId="2" borderId="6" xfId="0" applyNumberFormat="1" applyFont="1" applyFill="1" applyBorder="1" applyAlignment="1" applyProtection="1">
      <alignment horizontal="left" vertical="center" wrapText="1"/>
      <protection locked="0"/>
    </xf>
    <xf numFmtId="179" fontId="7" fillId="2" borderId="7" xfId="0" applyNumberFormat="1" applyFont="1" applyFill="1" applyBorder="1" applyAlignment="1" applyProtection="1">
      <alignment horizontal="left" vertical="center" wrapText="1"/>
      <protection locked="0"/>
    </xf>
    <xf numFmtId="179" fontId="7" fillId="2" borderId="35" xfId="0" applyNumberFormat="1"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41"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protection locked="0"/>
    </xf>
    <xf numFmtId="179" fontId="7" fillId="2" borderId="55" xfId="0" applyNumberFormat="1" applyFont="1" applyFill="1" applyBorder="1" applyAlignment="1" applyProtection="1">
      <alignment horizontal="left" vertical="center" wrapText="1"/>
      <protection locked="0"/>
    </xf>
    <xf numFmtId="179" fontId="7" fillId="2" borderId="29" xfId="0" applyNumberFormat="1" applyFont="1" applyFill="1" applyBorder="1" applyAlignment="1" applyProtection="1">
      <alignment horizontal="left" vertical="center" wrapText="1"/>
      <protection locked="0"/>
    </xf>
    <xf numFmtId="179" fontId="7" fillId="2" borderId="37" xfId="0" applyNumberFormat="1" applyFont="1" applyFill="1" applyBorder="1" applyAlignment="1" applyProtection="1">
      <alignment horizontal="left" vertical="center" wrapText="1"/>
      <protection locked="0"/>
    </xf>
    <xf numFmtId="0" fontId="8" fillId="3" borderId="30" xfId="0" applyFont="1" applyFill="1" applyBorder="1" applyAlignment="1" applyProtection="1">
      <alignment horizontal="center" vertical="center" wrapText="1"/>
    </xf>
    <xf numFmtId="0" fontId="61" fillId="3" borderId="12" xfId="0" applyFont="1" applyFill="1" applyBorder="1" applyAlignment="1" applyProtection="1">
      <alignment horizontal="center" vertical="center" wrapText="1"/>
    </xf>
    <xf numFmtId="0" fontId="61" fillId="3" borderId="34" xfId="0"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61" fillId="3" borderId="42" xfId="0" applyFont="1" applyFill="1" applyBorder="1" applyAlignment="1" applyProtection="1">
      <alignment horizontal="center" vertical="center" wrapText="1"/>
    </xf>
    <xf numFmtId="0" fontId="7" fillId="2" borderId="47" xfId="0" applyFont="1" applyFill="1" applyBorder="1" applyAlignment="1" applyProtection="1">
      <alignment horizontal="left" vertical="center" wrapText="1"/>
      <protection locked="0"/>
    </xf>
    <xf numFmtId="0" fontId="7" fillId="2" borderId="30"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left" vertical="center" wrapText="1"/>
      <protection locked="0"/>
    </xf>
    <xf numFmtId="179" fontId="7" fillId="2" borderId="49" xfId="0" applyNumberFormat="1" applyFont="1" applyFill="1" applyBorder="1" applyAlignment="1" applyProtection="1">
      <alignment horizontal="left" vertical="center" wrapText="1"/>
      <protection locked="0"/>
    </xf>
    <xf numFmtId="179" fontId="7" fillId="2" borderId="3" xfId="0" applyNumberFormat="1" applyFont="1" applyFill="1" applyBorder="1" applyAlignment="1" applyProtection="1">
      <alignment horizontal="left" vertical="center" wrapText="1"/>
      <protection locked="0"/>
    </xf>
    <xf numFmtId="179" fontId="7" fillId="2" borderId="33" xfId="0" applyNumberFormat="1" applyFont="1" applyFill="1" applyBorder="1" applyAlignment="1" applyProtection="1">
      <alignment horizontal="left" vertical="center" wrapText="1"/>
      <protection locked="0"/>
    </xf>
    <xf numFmtId="0" fontId="8" fillId="3" borderId="6" xfId="0"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176" fontId="7" fillId="2" borderId="12" xfId="0" applyNumberFormat="1" applyFont="1" applyFill="1" applyBorder="1" applyAlignment="1" applyProtection="1">
      <alignment horizontal="left" vertical="center" shrinkToFit="1"/>
      <protection locked="0"/>
    </xf>
    <xf numFmtId="176" fontId="7" fillId="2" borderId="34" xfId="0" applyNumberFormat="1" applyFont="1" applyFill="1" applyBorder="1" applyAlignment="1" applyProtection="1">
      <alignment horizontal="left" vertical="center" shrinkToFit="1"/>
      <protection locked="0"/>
    </xf>
    <xf numFmtId="176" fontId="7" fillId="2" borderId="5" xfId="0" applyNumberFormat="1" applyFont="1" applyFill="1" applyBorder="1" applyAlignment="1" applyProtection="1">
      <alignment horizontal="left" vertical="center" shrinkToFit="1"/>
      <protection locked="0"/>
    </xf>
    <xf numFmtId="0" fontId="12" fillId="3" borderId="12" xfId="0" applyFont="1" applyFill="1" applyBorder="1" applyAlignment="1" applyProtection="1">
      <alignment horizontal="center" vertical="center" wrapText="1"/>
    </xf>
    <xf numFmtId="0" fontId="12" fillId="3" borderId="5"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shrinkToFit="1"/>
      <protection locked="0"/>
    </xf>
    <xf numFmtId="0" fontId="7" fillId="0" borderId="34" xfId="0" applyFont="1" applyFill="1" applyBorder="1" applyAlignment="1" applyProtection="1">
      <alignment horizontal="center" vertical="center" shrinkToFit="1"/>
      <protection locked="0"/>
    </xf>
    <xf numFmtId="0" fontId="7" fillId="0" borderId="5" xfId="0" applyFont="1" applyFill="1" applyBorder="1" applyAlignment="1" applyProtection="1">
      <alignment horizontal="center" vertical="center" shrinkToFit="1"/>
      <protection locked="0"/>
    </xf>
    <xf numFmtId="0" fontId="7" fillId="0" borderId="2"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3" borderId="12" xfId="0" applyFont="1" applyFill="1" applyBorder="1" applyAlignment="1" applyProtection="1">
      <alignment horizontal="left" vertical="center" wrapText="1"/>
      <protection locked="0"/>
    </xf>
    <xf numFmtId="0" fontId="7" fillId="3" borderId="34"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16" fillId="2" borderId="3" xfId="0" applyFont="1" applyFill="1" applyBorder="1" applyAlignment="1" applyProtection="1">
      <alignment horizontal="left" vertical="center"/>
      <protection locked="0"/>
    </xf>
    <xf numFmtId="0" fontId="16" fillId="2" borderId="33" xfId="0" applyFont="1" applyFill="1" applyBorder="1" applyAlignment="1" applyProtection="1">
      <alignment horizontal="left" vertical="center"/>
      <protection locked="0"/>
    </xf>
    <xf numFmtId="0" fontId="8" fillId="3" borderId="36"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186" fontId="7" fillId="3" borderId="11" xfId="0" applyNumberFormat="1" applyFont="1" applyFill="1" applyBorder="1" applyAlignment="1" applyProtection="1">
      <alignment horizontal="left" vertical="center"/>
    </xf>
    <xf numFmtId="186" fontId="7" fillId="3" borderId="29" xfId="0" applyNumberFormat="1" applyFont="1" applyFill="1" applyBorder="1" applyAlignment="1" applyProtection="1">
      <alignment horizontal="left" vertical="center"/>
    </xf>
    <xf numFmtId="186" fontId="7" fillId="3" borderId="37" xfId="0" applyNumberFormat="1" applyFont="1" applyFill="1" applyBorder="1" applyAlignment="1" applyProtection="1">
      <alignment horizontal="left" vertical="center"/>
    </xf>
    <xf numFmtId="0" fontId="16" fillId="0" borderId="3" xfId="0" applyFont="1" applyFill="1" applyBorder="1" applyAlignment="1" applyProtection="1">
      <alignment horizontal="left" vertical="center"/>
      <protection locked="0"/>
    </xf>
    <xf numFmtId="0" fontId="16" fillId="0" borderId="33"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0" borderId="36" xfId="0" applyFont="1" applyFill="1" applyBorder="1" applyAlignment="1" applyProtection="1">
      <alignment horizontal="left" vertical="center"/>
      <protection locked="0"/>
    </xf>
    <xf numFmtId="0" fontId="7" fillId="0" borderId="8" xfId="0" applyFont="1" applyFill="1" applyBorder="1" applyAlignment="1" applyProtection="1">
      <alignment horizontal="left" vertical="center"/>
      <protection locked="0"/>
    </xf>
    <xf numFmtId="0" fontId="7" fillId="0" borderId="9" xfId="0" applyFont="1" applyFill="1" applyBorder="1" applyAlignment="1" applyProtection="1">
      <alignment horizontal="left" vertical="center"/>
      <protection locked="0"/>
    </xf>
    <xf numFmtId="0" fontId="7" fillId="0" borderId="3" xfId="0" applyFont="1" applyFill="1" applyBorder="1" applyAlignment="1" applyProtection="1">
      <alignment vertical="center"/>
      <protection locked="0"/>
    </xf>
    <xf numFmtId="0" fontId="7" fillId="3" borderId="11" xfId="0" applyFont="1" applyFill="1" applyBorder="1" applyAlignment="1" applyProtection="1">
      <alignment horizontal="left" vertical="center"/>
      <protection locked="0"/>
    </xf>
    <xf numFmtId="0" fontId="7" fillId="3" borderId="29" xfId="0" applyFont="1" applyFill="1" applyBorder="1" applyAlignment="1" applyProtection="1">
      <alignment horizontal="left" vertical="center"/>
      <protection locked="0"/>
    </xf>
    <xf numFmtId="0" fontId="7" fillId="3" borderId="37" xfId="0" applyFont="1" applyFill="1" applyBorder="1" applyAlignment="1" applyProtection="1">
      <alignment horizontal="left" vertical="center"/>
      <protection locked="0"/>
    </xf>
    <xf numFmtId="0" fontId="7" fillId="0" borderId="14"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protection locked="0"/>
    </xf>
    <xf numFmtId="0" fontId="7" fillId="0" borderId="18" xfId="0" applyFont="1" applyFill="1" applyBorder="1" applyAlignment="1" applyProtection="1">
      <alignment horizontal="center" vertical="center"/>
      <protection locked="0"/>
    </xf>
    <xf numFmtId="0" fontId="7" fillId="3" borderId="11" xfId="0" applyFont="1" applyFill="1" applyBorder="1" applyAlignment="1" applyProtection="1">
      <alignment horizontal="left" vertical="center"/>
    </xf>
    <xf numFmtId="0" fontId="7" fillId="3" borderId="29" xfId="0" applyFont="1" applyFill="1" applyBorder="1" applyAlignment="1" applyProtection="1">
      <alignment horizontal="left" vertical="center"/>
    </xf>
    <xf numFmtId="0" fontId="7" fillId="3" borderId="37" xfId="0" applyFont="1" applyFill="1" applyBorder="1" applyAlignment="1" applyProtection="1">
      <alignment horizontal="left" vertical="center"/>
    </xf>
    <xf numFmtId="0" fontId="7" fillId="0" borderId="12" xfId="0" applyFont="1" applyFill="1" applyBorder="1" applyAlignment="1" applyProtection="1">
      <alignment horizontal="left" vertical="center" shrinkToFit="1"/>
      <protection locked="0"/>
    </xf>
    <xf numFmtId="0" fontId="7" fillId="0" borderId="34" xfId="0" applyFont="1" applyFill="1" applyBorder="1" applyAlignment="1" applyProtection="1">
      <alignment horizontal="left" vertical="center" shrinkToFit="1"/>
      <protection locked="0"/>
    </xf>
    <xf numFmtId="0" fontId="7" fillId="0" borderId="5" xfId="0" applyFont="1" applyFill="1" applyBorder="1" applyAlignment="1" applyProtection="1">
      <alignment horizontal="left" vertical="center" shrinkToFit="1"/>
      <protection locked="0"/>
    </xf>
    <xf numFmtId="56" fontId="7" fillId="0" borderId="12" xfId="0" applyNumberFormat="1" applyFont="1" applyFill="1" applyBorder="1" applyAlignment="1" applyProtection="1">
      <alignment horizontal="center" vertical="center" shrinkToFit="1"/>
      <protection locked="0"/>
    </xf>
    <xf numFmtId="56" fontId="7" fillId="0" borderId="34" xfId="0" applyNumberFormat="1" applyFont="1" applyFill="1" applyBorder="1" applyAlignment="1" applyProtection="1">
      <alignment horizontal="center" vertical="center" shrinkToFit="1"/>
      <protection locked="0"/>
    </xf>
    <xf numFmtId="0" fontId="7" fillId="3" borderId="2" xfId="0" applyFont="1" applyFill="1" applyBorder="1" applyAlignment="1" applyProtection="1">
      <alignment horizontal="left" vertical="center"/>
    </xf>
    <xf numFmtId="0" fontId="7" fillId="3" borderId="3"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186" fontId="7" fillId="3" borderId="12" xfId="0" applyNumberFormat="1" applyFont="1" applyFill="1" applyBorder="1" applyAlignment="1" applyProtection="1">
      <alignment horizontal="left" vertical="center" wrapText="1"/>
    </xf>
    <xf numFmtId="186" fontId="7" fillId="3" borderId="34" xfId="0" applyNumberFormat="1" applyFont="1" applyFill="1" applyBorder="1" applyAlignment="1" applyProtection="1">
      <alignment horizontal="left" vertical="center" wrapText="1"/>
    </xf>
    <xf numFmtId="186" fontId="7" fillId="3" borderId="5" xfId="0"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6" fillId="3" borderId="3" xfId="0" applyFont="1" applyFill="1" applyBorder="1" applyAlignment="1" applyProtection="1">
      <alignment horizontal="left" vertical="center"/>
    </xf>
    <xf numFmtId="0" fontId="16" fillId="3" borderId="33" xfId="0" applyFont="1" applyFill="1" applyBorder="1" applyAlignment="1" applyProtection="1">
      <alignment horizontal="left" vertical="center"/>
    </xf>
    <xf numFmtId="0" fontId="8" fillId="3" borderId="220" xfId="0" applyFont="1" applyFill="1" applyBorder="1" applyAlignment="1" applyProtection="1">
      <alignment horizontal="center" vertical="center" wrapText="1"/>
    </xf>
    <xf numFmtId="0" fontId="8" fillId="3" borderId="222"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177" fontId="7" fillId="3" borderId="11" xfId="0" applyNumberFormat="1" applyFont="1" applyFill="1" applyBorder="1" applyAlignment="1" applyProtection="1">
      <alignment horizontal="left" vertical="center"/>
    </xf>
    <xf numFmtId="177" fontId="7" fillId="3" borderId="29" xfId="0" applyNumberFormat="1" applyFont="1" applyFill="1" applyBorder="1" applyAlignment="1" applyProtection="1">
      <alignment horizontal="left" vertical="center"/>
    </xf>
    <xf numFmtId="177" fontId="7" fillId="3" borderId="37" xfId="0" applyNumberFormat="1" applyFont="1" applyFill="1" applyBorder="1" applyAlignment="1" applyProtection="1">
      <alignment horizontal="left" vertical="center"/>
    </xf>
    <xf numFmtId="0" fontId="7" fillId="3" borderId="36" xfId="0" applyFont="1" applyFill="1" applyBorder="1" applyAlignment="1" applyProtection="1">
      <alignment horizontal="left" vertical="center"/>
    </xf>
    <xf numFmtId="0" fontId="7" fillId="3" borderId="8" xfId="0" applyFont="1" applyFill="1" applyBorder="1" applyAlignment="1" applyProtection="1">
      <alignment horizontal="left" vertical="center"/>
    </xf>
    <xf numFmtId="0" fontId="7" fillId="3" borderId="9" xfId="0" applyFont="1" applyFill="1" applyBorder="1" applyAlignment="1" applyProtection="1">
      <alignment horizontal="left" vertical="center"/>
    </xf>
    <xf numFmtId="181" fontId="7" fillId="2" borderId="22" xfId="0" applyNumberFormat="1" applyFont="1" applyFill="1" applyBorder="1" applyAlignment="1" applyProtection="1">
      <alignment vertical="center" wrapText="1"/>
      <protection locked="0"/>
    </xf>
    <xf numFmtId="0" fontId="7" fillId="2" borderId="12" xfId="0" applyFont="1" applyFill="1" applyBorder="1" applyAlignment="1" applyProtection="1">
      <alignment vertical="center" wrapText="1"/>
      <protection locked="0"/>
    </xf>
    <xf numFmtId="0" fontId="7" fillId="2" borderId="34"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7" fillId="2" borderId="22" xfId="0" applyFont="1" applyFill="1" applyBorder="1" applyAlignment="1" applyProtection="1">
      <alignment vertical="center" wrapText="1"/>
      <protection locked="0"/>
    </xf>
    <xf numFmtId="0" fontId="8" fillId="3" borderId="22" xfId="0" applyFont="1" applyFill="1" applyBorder="1" applyAlignment="1" applyProtection="1">
      <alignment horizontal="center" vertical="center" wrapText="1"/>
    </xf>
    <xf numFmtId="181" fontId="7" fillId="2" borderId="12" xfId="0" applyNumberFormat="1" applyFont="1" applyFill="1" applyBorder="1" applyAlignment="1" applyProtection="1">
      <alignment vertical="center" wrapText="1"/>
      <protection locked="0"/>
    </xf>
    <xf numFmtId="181" fontId="7" fillId="2" borderId="34" xfId="0" applyNumberFormat="1" applyFont="1" applyFill="1" applyBorder="1" applyAlignment="1" applyProtection="1">
      <alignment vertical="center" wrapText="1"/>
      <protection locked="0"/>
    </xf>
    <xf numFmtId="181" fontId="7" fillId="2" borderId="5" xfId="0" applyNumberFormat="1" applyFont="1" applyFill="1" applyBorder="1" applyAlignment="1" applyProtection="1">
      <alignment vertical="center" wrapText="1"/>
      <protection locked="0"/>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0" fontId="7" fillId="0" borderId="1" xfId="0" applyFont="1" applyFill="1" applyBorder="1" applyAlignment="1" applyProtection="1">
      <alignment horizontal="left" vertical="top" shrinkToFit="1"/>
      <protection locked="0"/>
    </xf>
    <xf numFmtId="0" fontId="7" fillId="0" borderId="2" xfId="0" applyFont="1" applyFill="1" applyBorder="1" applyAlignment="1" applyProtection="1">
      <alignment horizontal="left" vertical="top" shrinkToFit="1"/>
      <protection locked="0"/>
    </xf>
    <xf numFmtId="0" fontId="7" fillId="0" borderId="4" xfId="0" applyFont="1" applyFill="1" applyBorder="1" applyAlignment="1" applyProtection="1">
      <alignment horizontal="left" vertical="top" shrinkToFit="1"/>
      <protection locked="0"/>
    </xf>
    <xf numFmtId="0" fontId="14" fillId="3" borderId="13" xfId="0" applyFont="1" applyFill="1" applyBorder="1" applyAlignment="1" applyProtection="1">
      <alignment horizontal="right" vertical="center"/>
    </xf>
    <xf numFmtId="0" fontId="14" fillId="3" borderId="39" xfId="0" applyFont="1" applyFill="1" applyBorder="1" applyAlignment="1" applyProtection="1">
      <alignment horizontal="right" vertical="center"/>
    </xf>
    <xf numFmtId="0" fontId="7" fillId="0" borderId="49"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33" xfId="0" applyFont="1" applyBorder="1" applyAlignment="1" applyProtection="1">
      <alignment horizontal="left" vertical="center"/>
      <protection locked="0"/>
    </xf>
    <xf numFmtId="0" fontId="12" fillId="3" borderId="44" xfId="0" applyFont="1" applyFill="1" applyBorder="1" applyAlignment="1" applyProtection="1">
      <alignment horizontal="right" vertical="center"/>
    </xf>
    <xf numFmtId="0" fontId="12" fillId="3" borderId="41" xfId="0" applyFont="1" applyFill="1" applyBorder="1" applyAlignment="1" applyProtection="1">
      <alignment horizontal="right" vertical="center"/>
    </xf>
    <xf numFmtId="0" fontId="7" fillId="0" borderId="6" xfId="0" applyFont="1" applyBorder="1" applyAlignment="1" applyProtection="1">
      <alignment horizontal="left" vertical="center"/>
      <protection locked="0"/>
    </xf>
    <xf numFmtId="0" fontId="7" fillId="0" borderId="7" xfId="0" applyFont="1" applyBorder="1" applyAlignment="1" applyProtection="1">
      <alignment horizontal="left" vertical="center"/>
      <protection locked="0"/>
    </xf>
    <xf numFmtId="0" fontId="7" fillId="0" borderId="35" xfId="0" applyFont="1" applyBorder="1" applyAlignment="1" applyProtection="1">
      <alignment horizontal="left" vertical="center"/>
      <protection locked="0"/>
    </xf>
    <xf numFmtId="0" fontId="55" fillId="0" borderId="55" xfId="2" applyFont="1" applyFill="1" applyBorder="1" applyAlignment="1" applyProtection="1">
      <alignment horizontal="left" vertical="center"/>
      <protection locked="0"/>
    </xf>
    <xf numFmtId="0" fontId="7" fillId="0" borderId="29" xfId="0" applyFont="1" applyBorder="1" applyAlignment="1" applyProtection="1">
      <alignment horizontal="left" vertical="center"/>
      <protection locked="0"/>
    </xf>
    <xf numFmtId="0" fontId="7" fillId="0" borderId="37" xfId="0" applyFont="1" applyBorder="1" applyAlignment="1" applyProtection="1">
      <alignment horizontal="left" vertical="center"/>
      <protection locked="0"/>
    </xf>
    <xf numFmtId="0" fontId="12" fillId="3" borderId="11" xfId="0" applyFont="1" applyFill="1" applyBorder="1" applyAlignment="1" applyProtection="1">
      <alignment horizontal="right" vertical="center"/>
    </xf>
    <xf numFmtId="0" fontId="12" fillId="3" borderId="40" xfId="0" applyFont="1" applyFill="1" applyBorder="1" applyAlignment="1" applyProtection="1">
      <alignment horizontal="right" vertical="center"/>
    </xf>
    <xf numFmtId="0" fontId="7" fillId="0" borderId="55" xfId="0" applyFont="1" applyBorder="1" applyAlignment="1" applyProtection="1">
      <alignment horizontal="left" vertical="center"/>
      <protection locked="0"/>
    </xf>
    <xf numFmtId="0" fontId="27" fillId="0" borderId="0" xfId="2" applyFont="1" applyFill="1" applyBorder="1" applyAlignment="1" applyProtection="1">
      <alignment horizontal="left" vertical="center"/>
    </xf>
    <xf numFmtId="0" fontId="7" fillId="0" borderId="0" xfId="0" applyFont="1" applyBorder="1" applyAlignment="1" applyProtection="1">
      <alignment horizontal="left" vertical="center"/>
    </xf>
    <xf numFmtId="0" fontId="8" fillId="3" borderId="7" xfId="0" applyFont="1" applyFill="1" applyBorder="1" applyAlignment="1" applyProtection="1">
      <alignment horizontal="center" vertical="center" wrapText="1"/>
    </xf>
    <xf numFmtId="0" fontId="55" fillId="3" borderId="12" xfId="2" applyFont="1" applyFill="1" applyBorder="1" applyAlignment="1" applyProtection="1">
      <alignment horizontal="left" vertical="center"/>
      <protection locked="0"/>
    </xf>
    <xf numFmtId="0" fontId="55" fillId="3" borderId="34" xfId="2" applyFont="1" applyFill="1" applyBorder="1" applyAlignment="1" applyProtection="1">
      <alignment horizontal="left" vertical="center"/>
      <protection locked="0"/>
    </xf>
    <xf numFmtId="0" fontId="55" fillId="3" borderId="5" xfId="2" applyFont="1" applyFill="1" applyBorder="1" applyAlignment="1" applyProtection="1">
      <alignment horizontal="left" vertical="center"/>
      <protection locked="0"/>
    </xf>
    <xf numFmtId="0" fontId="8" fillId="3" borderId="249" xfId="0" applyFont="1" applyFill="1" applyBorder="1" applyAlignment="1" applyProtection="1">
      <alignment horizontal="center" vertical="center"/>
    </xf>
    <xf numFmtId="0" fontId="8" fillId="3" borderId="286"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7" fillId="2" borderId="2" xfId="0" applyFont="1" applyFill="1" applyBorder="1" applyAlignment="1" applyProtection="1">
      <alignment horizontal="left" vertical="center"/>
      <protection locked="0"/>
    </xf>
    <xf numFmtId="0" fontId="7" fillId="2" borderId="14" xfId="0" applyFont="1" applyFill="1" applyBorder="1" applyAlignment="1" applyProtection="1">
      <alignment horizontal="left" vertical="center"/>
      <protection locked="0"/>
    </xf>
    <xf numFmtId="177" fontId="8" fillId="3" borderId="1" xfId="0" applyNumberFormat="1" applyFont="1" applyFill="1" applyBorder="1" applyAlignment="1" applyProtection="1">
      <alignment horizontal="center" vertical="center"/>
    </xf>
    <xf numFmtId="177" fontId="8" fillId="3" borderId="14" xfId="0" applyNumberFormat="1" applyFont="1" applyFill="1" applyBorder="1" applyAlignment="1" applyProtection="1">
      <alignment horizontal="center" vertical="center"/>
    </xf>
    <xf numFmtId="0" fontId="8" fillId="0" borderId="1"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177" fontId="12" fillId="3" borderId="1" xfId="0" applyNumberFormat="1" applyFont="1" applyFill="1" applyBorder="1" applyAlignment="1" applyProtection="1">
      <alignment horizontal="left" vertical="center"/>
    </xf>
    <xf numFmtId="177" fontId="12" fillId="3" borderId="14" xfId="0" applyNumberFormat="1" applyFont="1" applyFill="1" applyBorder="1" applyAlignment="1" applyProtection="1">
      <alignment horizontal="left" vertical="center"/>
    </xf>
    <xf numFmtId="177" fontId="26" fillId="0" borderId="1" xfId="0" applyNumberFormat="1" applyFont="1" applyFill="1" applyBorder="1" applyAlignment="1" applyProtection="1">
      <alignment horizontal="center" vertical="center"/>
      <protection locked="0"/>
    </xf>
    <xf numFmtId="177" fontId="26" fillId="0" borderId="2" xfId="0" applyNumberFormat="1" applyFont="1" applyFill="1" applyBorder="1" applyAlignment="1" applyProtection="1">
      <alignment horizontal="center" vertical="center"/>
      <protection locked="0"/>
    </xf>
    <xf numFmtId="177" fontId="26" fillId="0" borderId="4" xfId="0" applyNumberFormat="1" applyFont="1" applyFill="1" applyBorder="1" applyAlignment="1" applyProtection="1">
      <alignment horizontal="center" vertical="center"/>
      <protection locked="0"/>
    </xf>
    <xf numFmtId="177" fontId="26" fillId="0" borderId="14" xfId="0" applyNumberFormat="1" applyFont="1" applyFill="1" applyBorder="1" applyAlignment="1" applyProtection="1">
      <alignment horizontal="center" vertical="center"/>
      <protection locked="0"/>
    </xf>
    <xf numFmtId="177" fontId="26" fillId="0" borderId="17" xfId="0" applyNumberFormat="1" applyFont="1" applyFill="1" applyBorder="1" applyAlignment="1" applyProtection="1">
      <alignment horizontal="center" vertical="center"/>
      <protection locked="0"/>
    </xf>
    <xf numFmtId="177" fontId="26" fillId="0" borderId="18"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8" fillId="3" borderId="0" xfId="0" applyFont="1" applyFill="1" applyAlignment="1" applyProtection="1">
      <alignment horizontal="distributed" vertical="center" wrapText="1"/>
    </xf>
    <xf numFmtId="190" fontId="8" fillId="0" borderId="249" xfId="0" applyNumberFormat="1" applyFont="1" applyFill="1" applyBorder="1" applyAlignment="1" applyProtection="1">
      <alignment horizontal="distributed" vertical="distributed" wrapText="1"/>
      <protection locked="0"/>
    </xf>
    <xf numFmtId="190" fontId="8" fillId="0" borderId="285" xfId="0" applyNumberFormat="1" applyFont="1" applyFill="1" applyBorder="1" applyAlignment="1" applyProtection="1">
      <alignment horizontal="distributed" vertical="distributed" wrapText="1"/>
      <protection locked="0"/>
    </xf>
    <xf numFmtId="190" fontId="8" fillId="0" borderId="286" xfId="0" applyNumberFormat="1" applyFont="1" applyFill="1" applyBorder="1" applyAlignment="1" applyProtection="1">
      <alignment horizontal="distributed" vertical="distributed" wrapText="1"/>
      <protection locked="0"/>
    </xf>
    <xf numFmtId="0" fontId="22" fillId="3" borderId="9" xfId="0" applyFont="1" applyFill="1" applyBorder="1" applyProtection="1">
      <alignment vertical="center"/>
    </xf>
    <xf numFmtId="0" fontId="22" fillId="3" borderId="26" xfId="0" applyFont="1" applyFill="1" applyBorder="1" applyProtection="1">
      <alignment vertical="center"/>
    </xf>
    <xf numFmtId="0" fontId="22" fillId="3" borderId="19" xfId="0" applyFont="1" applyFill="1" applyBorder="1" applyProtection="1">
      <alignment vertical="center"/>
    </xf>
    <xf numFmtId="0" fontId="14" fillId="3" borderId="13"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177" fontId="26" fillId="2" borderId="11" xfId="0" applyNumberFormat="1" applyFont="1" applyFill="1" applyBorder="1" applyAlignment="1" applyProtection="1">
      <alignment horizontal="left" vertical="center"/>
      <protection locked="0"/>
    </xf>
    <xf numFmtId="177" fontId="26" fillId="2" borderId="29" xfId="0" applyNumberFormat="1" applyFont="1" applyFill="1" applyBorder="1" applyAlignment="1" applyProtection="1">
      <alignment horizontal="left" vertical="center"/>
      <protection locked="0"/>
    </xf>
    <xf numFmtId="177" fontId="26" fillId="2" borderId="37" xfId="0" applyNumberFormat="1" applyFont="1" applyFill="1" applyBorder="1" applyAlignment="1" applyProtection="1">
      <alignment horizontal="left" vertical="center"/>
      <protection locked="0"/>
    </xf>
    <xf numFmtId="0" fontId="8" fillId="3" borderId="7" xfId="0" applyFont="1" applyFill="1" applyBorder="1" applyAlignment="1" applyProtection="1">
      <alignment horizontal="center" vertical="center"/>
    </xf>
    <xf numFmtId="0" fontId="7" fillId="2" borderId="3" xfId="0" applyFont="1" applyFill="1" applyBorder="1" applyAlignment="1" applyProtection="1">
      <alignment horizontal="left" vertical="center"/>
      <protection locked="0"/>
    </xf>
    <xf numFmtId="0" fontId="9" fillId="0" borderId="0" xfId="0" applyFont="1" applyFill="1" applyAlignment="1" applyProtection="1">
      <alignment horizontal="center" vertical="center" wrapText="1"/>
    </xf>
    <xf numFmtId="0" fontId="14" fillId="3" borderId="17" xfId="0" applyFont="1" applyFill="1" applyBorder="1" applyAlignment="1" applyProtection="1">
      <alignment horizontal="distributed" vertical="distributed" wrapText="1"/>
    </xf>
    <xf numFmtId="0" fontId="87" fillId="0" borderId="0" xfId="0" applyFont="1" applyFill="1" applyAlignment="1" applyProtection="1">
      <alignment horizontal="left" vertical="center" wrapText="1"/>
    </xf>
    <xf numFmtId="0" fontId="71" fillId="2" borderId="249" xfId="6" applyFont="1" applyFill="1" applyBorder="1" applyAlignment="1" applyProtection="1">
      <alignment horizontal="center" vertical="center"/>
    </xf>
    <xf numFmtId="0" fontId="71" fillId="2" borderId="285" xfId="6" applyFont="1" applyFill="1" applyBorder="1" applyAlignment="1" applyProtection="1">
      <alignment horizontal="center" vertical="center"/>
    </xf>
    <xf numFmtId="0" fontId="71" fillId="2" borderId="286" xfId="6" applyFont="1" applyFill="1" applyBorder="1" applyAlignment="1" applyProtection="1">
      <alignment horizontal="center" vertical="center"/>
    </xf>
    <xf numFmtId="49" fontId="71" fillId="2" borderId="249" xfId="6" applyNumberFormat="1" applyFont="1" applyFill="1" applyBorder="1" applyAlignment="1" applyProtection="1">
      <alignment horizontal="center" vertical="center"/>
    </xf>
    <xf numFmtId="49" fontId="71" fillId="2" borderId="285" xfId="6" applyNumberFormat="1" applyFont="1" applyFill="1" applyBorder="1" applyAlignment="1" applyProtection="1">
      <alignment horizontal="center" vertical="center"/>
    </xf>
    <xf numFmtId="49" fontId="71" fillId="2" borderId="286" xfId="6" applyNumberFormat="1" applyFont="1" applyFill="1" applyBorder="1" applyAlignment="1" applyProtection="1">
      <alignment horizontal="center" vertical="center"/>
    </xf>
    <xf numFmtId="0" fontId="71" fillId="0" borderId="2" xfId="6" applyFont="1" applyBorder="1" applyAlignment="1" applyProtection="1">
      <alignment horizontal="center" vertical="center"/>
      <protection locked="0"/>
    </xf>
    <xf numFmtId="0" fontId="71" fillId="0" borderId="95" xfId="6" applyFont="1" applyBorder="1" applyAlignment="1" applyProtection="1">
      <alignment horizontal="center" vertical="center"/>
      <protection locked="0"/>
    </xf>
    <xf numFmtId="0" fontId="71" fillId="0" borderId="2" xfId="6" applyFont="1" applyBorder="1" applyAlignment="1" applyProtection="1">
      <alignment horizontal="center" vertical="center"/>
    </xf>
    <xf numFmtId="0" fontId="71" fillId="0" borderId="4" xfId="6" applyFont="1" applyBorder="1" applyAlignment="1" applyProtection="1">
      <alignment horizontal="center" vertical="center"/>
    </xf>
    <xf numFmtId="0" fontId="71" fillId="0" borderId="95" xfId="6" applyFont="1" applyBorder="1" applyAlignment="1" applyProtection="1">
      <alignment horizontal="center" vertical="center"/>
    </xf>
    <xf numFmtId="0" fontId="71" fillId="0" borderId="188" xfId="6" applyFont="1" applyBorder="1" applyAlignment="1" applyProtection="1">
      <alignment horizontal="center" vertical="center"/>
    </xf>
    <xf numFmtId="0" fontId="71" fillId="0" borderId="123" xfId="6" applyFont="1" applyFill="1" applyBorder="1" applyAlignment="1" applyProtection="1">
      <alignment horizontal="left" vertical="center" wrapText="1"/>
    </xf>
    <xf numFmtId="0" fontId="71" fillId="0" borderId="2" xfId="6" applyFont="1" applyFill="1" applyBorder="1" applyAlignment="1" applyProtection="1">
      <alignment horizontal="left" vertical="center"/>
    </xf>
    <xf numFmtId="0" fontId="71" fillId="0" borderId="4" xfId="6" applyFont="1" applyFill="1" applyBorder="1" applyAlignment="1" applyProtection="1">
      <alignment horizontal="left" vertical="center"/>
    </xf>
    <xf numFmtId="0" fontId="71" fillId="0" borderId="96" xfId="6" applyFont="1" applyFill="1" applyBorder="1" applyAlignment="1" applyProtection="1">
      <alignment horizontal="left" vertical="center"/>
    </xf>
    <xf numFmtId="0" fontId="71" fillId="0" borderId="95" xfId="6" applyFont="1" applyFill="1" applyBorder="1" applyAlignment="1" applyProtection="1">
      <alignment horizontal="left" vertical="center"/>
    </xf>
    <xf numFmtId="0" fontId="71" fillId="0" borderId="188" xfId="6" applyFont="1" applyFill="1" applyBorder="1" applyAlignment="1" applyProtection="1">
      <alignment horizontal="left" vertical="center"/>
    </xf>
    <xf numFmtId="0" fontId="71" fillId="0" borderId="1" xfId="6" applyFont="1" applyBorder="1" applyAlignment="1" applyProtection="1">
      <alignment horizontal="center" vertical="center" wrapText="1"/>
    </xf>
    <xf numFmtId="0" fontId="71" fillId="0" borderId="187" xfId="6" applyFont="1" applyBorder="1" applyAlignment="1" applyProtection="1">
      <alignment horizontal="center" vertical="center"/>
    </xf>
    <xf numFmtId="0" fontId="71" fillId="0" borderId="1" xfId="6" applyFont="1" applyFill="1" applyBorder="1" applyAlignment="1" applyProtection="1">
      <alignment horizontal="center" vertical="center" wrapText="1"/>
    </xf>
    <xf numFmtId="0" fontId="71" fillId="0" borderId="2" xfId="6" applyFont="1" applyFill="1" applyBorder="1" applyAlignment="1" applyProtection="1">
      <alignment horizontal="center" vertical="center" wrapText="1"/>
    </xf>
    <xf numFmtId="0" fontId="71" fillId="0" borderId="4" xfId="6" applyFont="1" applyFill="1" applyBorder="1" applyAlignment="1" applyProtection="1">
      <alignment horizontal="center" vertical="center" wrapText="1"/>
    </xf>
    <xf numFmtId="0" fontId="71" fillId="0" borderId="187" xfId="6" applyFont="1" applyFill="1" applyBorder="1" applyAlignment="1" applyProtection="1">
      <alignment horizontal="center" vertical="center" wrapText="1"/>
    </xf>
    <xf numFmtId="0" fontId="71" fillId="0" borderId="95" xfId="6" applyFont="1" applyFill="1" applyBorder="1" applyAlignment="1" applyProtection="1">
      <alignment horizontal="center" vertical="center" wrapText="1"/>
    </xf>
    <xf numFmtId="0" fontId="71" fillId="0" borderId="188" xfId="6" applyFont="1" applyFill="1" applyBorder="1" applyAlignment="1" applyProtection="1">
      <alignment horizontal="center" vertical="center" wrapText="1"/>
    </xf>
    <xf numFmtId="0" fontId="71" fillId="0" borderId="233" xfId="6" applyFont="1" applyBorder="1" applyAlignment="1" applyProtection="1">
      <alignment horizontal="left" vertical="center" wrapText="1"/>
    </xf>
    <xf numFmtId="0" fontId="71" fillId="0" borderId="232" xfId="6" applyFont="1" applyBorder="1" applyAlignment="1" applyProtection="1">
      <alignment horizontal="left" vertical="center" wrapText="1"/>
    </xf>
    <xf numFmtId="0" fontId="71" fillId="0" borderId="231" xfId="6" applyFont="1" applyBorder="1" applyAlignment="1" applyProtection="1">
      <alignment horizontal="left" vertical="center" wrapText="1"/>
    </xf>
    <xf numFmtId="0" fontId="71" fillId="3" borderId="2" xfId="6" applyNumberFormat="1" applyFont="1" applyFill="1" applyBorder="1" applyAlignment="1" applyProtection="1">
      <alignment horizontal="center" vertical="center"/>
    </xf>
    <xf numFmtId="0" fontId="71" fillId="2" borderId="91" xfId="6" applyFont="1" applyFill="1" applyBorder="1" applyAlignment="1" applyProtection="1">
      <alignment horizontal="left" vertical="center"/>
      <protection locked="0"/>
    </xf>
    <xf numFmtId="0" fontId="71" fillId="2" borderId="99" xfId="6" applyFont="1" applyFill="1" applyBorder="1" applyAlignment="1" applyProtection="1">
      <alignment horizontal="left" vertical="center"/>
      <protection locked="0"/>
    </xf>
    <xf numFmtId="0" fontId="71" fillId="3" borderId="10" xfId="6" applyNumberFormat="1" applyFont="1" applyFill="1" applyBorder="1" applyAlignment="1" applyProtection="1">
      <alignment horizontal="center" vertical="center" wrapText="1"/>
    </xf>
    <xf numFmtId="0" fontId="71" fillId="3" borderId="0" xfId="6" applyNumberFormat="1" applyFont="1" applyFill="1" applyAlignment="1" applyProtection="1">
      <alignment horizontal="center" vertical="center" wrapText="1"/>
    </xf>
    <xf numFmtId="0" fontId="71" fillId="3" borderId="97" xfId="6" applyNumberFormat="1" applyFont="1" applyFill="1" applyBorder="1" applyAlignment="1" applyProtection="1">
      <alignment horizontal="center" vertical="center" wrapText="1"/>
    </xf>
    <xf numFmtId="0" fontId="71" fillId="0" borderId="22" xfId="6" applyFont="1" applyBorder="1" applyAlignment="1" applyProtection="1">
      <alignment horizontal="center" vertical="center" wrapText="1"/>
    </xf>
    <xf numFmtId="0" fontId="71" fillId="0" borderId="22" xfId="6" applyFont="1" applyBorder="1" applyAlignment="1" applyProtection="1">
      <alignment horizontal="center" vertical="center"/>
    </xf>
    <xf numFmtId="49" fontId="71" fillId="0" borderId="22" xfId="6" applyNumberFormat="1" applyFont="1" applyBorder="1" applyAlignment="1" applyProtection="1">
      <alignment horizontal="center" vertical="center"/>
      <protection locked="0"/>
    </xf>
    <xf numFmtId="0" fontId="71" fillId="0" borderId="123" xfId="6" applyFont="1" applyBorder="1" applyAlignment="1" applyProtection="1">
      <alignment horizontal="center" vertical="center" wrapText="1"/>
    </xf>
    <xf numFmtId="0" fontId="71" fillId="0" borderId="2" xfId="6" applyFont="1" applyBorder="1" applyAlignment="1" applyProtection="1">
      <alignment horizontal="center" vertical="center" wrapText="1"/>
    </xf>
    <xf numFmtId="0" fontId="71" fillId="0" borderId="4" xfId="6" applyFont="1" applyBorder="1" applyAlignment="1" applyProtection="1">
      <alignment horizontal="center" vertical="center" wrapText="1"/>
    </xf>
    <xf numFmtId="0" fontId="71" fillId="0" borderId="98" xfId="6" applyFont="1" applyBorder="1" applyAlignment="1" applyProtection="1">
      <alignment horizontal="center" vertical="center" wrapText="1"/>
    </xf>
    <xf numFmtId="0" fontId="71" fillId="0" borderId="0" xfId="6" applyFont="1" applyBorder="1" applyAlignment="1" applyProtection="1">
      <alignment horizontal="center" vertical="center" wrapText="1"/>
    </xf>
    <xf numFmtId="0" fontId="71" fillId="0" borderId="19" xfId="6" applyFont="1" applyBorder="1" applyAlignment="1" applyProtection="1">
      <alignment horizontal="center" vertical="center" wrapText="1"/>
    </xf>
    <xf numFmtId="0" fontId="71" fillId="0" borderId="186" xfId="6" applyFont="1" applyBorder="1" applyAlignment="1" applyProtection="1">
      <alignment horizontal="center" vertical="center" wrapText="1"/>
    </xf>
    <xf numFmtId="0" fontId="71" fillId="0" borderId="17" xfId="6" applyFont="1" applyBorder="1" applyAlignment="1" applyProtection="1">
      <alignment horizontal="center" vertical="center" wrapText="1"/>
    </xf>
    <xf numFmtId="0" fontId="71" fillId="0" borderId="18" xfId="6" applyFont="1" applyBorder="1" applyAlignment="1" applyProtection="1">
      <alignment horizontal="center" vertical="center" wrapText="1"/>
    </xf>
    <xf numFmtId="0" fontId="71" fillId="0" borderId="1" xfId="6" applyFont="1" applyBorder="1" applyAlignment="1" applyProtection="1">
      <alignment horizontal="left" vertical="center" wrapText="1"/>
    </xf>
    <xf numFmtId="0" fontId="71" fillId="0" borderId="2" xfId="6" applyFont="1" applyBorder="1" applyAlignment="1" applyProtection="1">
      <alignment horizontal="left" vertical="center" wrapText="1"/>
    </xf>
    <xf numFmtId="0" fontId="71" fillId="0" borderId="4" xfId="6" applyFont="1" applyBorder="1" applyAlignment="1" applyProtection="1">
      <alignment horizontal="left" vertical="center" wrapText="1"/>
    </xf>
    <xf numFmtId="0" fontId="71" fillId="0" borderId="10" xfId="6" applyFont="1" applyBorder="1" applyAlignment="1" applyProtection="1">
      <alignment horizontal="left" vertical="center" wrapText="1"/>
    </xf>
    <xf numFmtId="0" fontId="71" fillId="0" borderId="0" xfId="6" applyFont="1" applyAlignment="1" applyProtection="1">
      <alignment horizontal="left" vertical="center" wrapText="1"/>
    </xf>
    <xf numFmtId="0" fontId="71" fillId="0" borderId="19" xfId="6" applyFont="1" applyBorder="1" applyAlignment="1" applyProtection="1">
      <alignment horizontal="left" vertical="center" wrapText="1"/>
    </xf>
    <xf numFmtId="0" fontId="71" fillId="0" borderId="14" xfId="6" applyFont="1" applyBorder="1" applyAlignment="1" applyProtection="1">
      <alignment horizontal="left" vertical="center" wrapText="1"/>
    </xf>
    <xf numFmtId="0" fontId="71" fillId="0" borderId="17" xfId="6" applyFont="1" applyBorder="1" applyAlignment="1" applyProtection="1">
      <alignment horizontal="left" vertical="center" wrapText="1"/>
    </xf>
    <xf numFmtId="0" fontId="71" fillId="0" borderId="18" xfId="6" applyFont="1" applyBorder="1" applyAlignment="1" applyProtection="1">
      <alignment horizontal="left" vertical="center" wrapText="1"/>
    </xf>
    <xf numFmtId="0" fontId="76" fillId="0" borderId="10" xfId="6" applyFont="1" applyBorder="1" applyAlignment="1" applyProtection="1">
      <alignment horizontal="center" vertical="center"/>
    </xf>
    <xf numFmtId="0" fontId="76" fillId="0" borderId="0" xfId="6" applyFont="1" applyAlignment="1" applyProtection="1">
      <alignment horizontal="center" vertical="center"/>
    </xf>
    <xf numFmtId="0" fontId="71" fillId="0" borderId="0" xfId="6" applyFont="1" applyAlignment="1" applyProtection="1">
      <alignment horizontal="left" vertical="center"/>
      <protection locked="0"/>
    </xf>
    <xf numFmtId="0" fontId="71" fillId="0" borderId="97" xfId="6" applyFont="1" applyBorder="1" applyAlignment="1" applyProtection="1">
      <alignment horizontal="left" vertical="center"/>
      <protection locked="0"/>
    </xf>
    <xf numFmtId="0" fontId="71" fillId="0" borderId="10" xfId="6" applyFont="1" applyBorder="1" applyAlignment="1" applyProtection="1">
      <alignment horizontal="left" vertical="center" wrapText="1"/>
      <protection locked="0"/>
    </xf>
    <xf numFmtId="0" fontId="71" fillId="0" borderId="0" xfId="6" applyFont="1" applyAlignment="1" applyProtection="1">
      <alignment horizontal="left" vertical="center" wrapText="1"/>
      <protection locked="0"/>
    </xf>
    <xf numFmtId="0" fontId="71" fillId="0" borderId="97" xfId="6" applyFont="1" applyBorder="1" applyAlignment="1" applyProtection="1">
      <alignment horizontal="left" vertical="center" wrapText="1"/>
      <protection locked="0"/>
    </xf>
    <xf numFmtId="0" fontId="71" fillId="0" borderId="14" xfId="6" applyFont="1" applyBorder="1" applyAlignment="1" applyProtection="1">
      <alignment horizontal="left" vertical="center" wrapText="1"/>
      <protection locked="0"/>
    </xf>
    <xf numFmtId="0" fontId="71" fillId="0" borderId="17" xfId="6" applyFont="1" applyBorder="1" applyAlignment="1" applyProtection="1">
      <alignment horizontal="left" vertical="center" wrapText="1"/>
      <protection locked="0"/>
    </xf>
    <xf numFmtId="0" fontId="71" fillId="0" borderId="184" xfId="6" applyFont="1" applyBorder="1" applyAlignment="1" applyProtection="1">
      <alignment horizontal="left" vertical="center" wrapText="1"/>
      <protection locked="0"/>
    </xf>
    <xf numFmtId="0" fontId="71" fillId="0" borderId="183" xfId="6" applyFont="1" applyBorder="1" applyAlignment="1" applyProtection="1">
      <alignment horizontal="left" vertical="center" wrapText="1"/>
    </xf>
    <xf numFmtId="0" fontId="71" fillId="0" borderId="175" xfId="6" applyFont="1" applyBorder="1" applyAlignment="1" applyProtection="1">
      <alignment horizontal="left" vertical="center"/>
    </xf>
    <xf numFmtId="0" fontId="71" fillId="0" borderId="126" xfId="6" applyFont="1" applyBorder="1" applyAlignment="1" applyProtection="1">
      <alignment horizontal="left" vertical="center"/>
    </xf>
    <xf numFmtId="0" fontId="71" fillId="0" borderId="22" xfId="6" applyFont="1" applyBorder="1" applyAlignment="1" applyProtection="1">
      <alignment horizontal="left" vertical="center"/>
    </xf>
    <xf numFmtId="0" fontId="71" fillId="0" borderId="175" xfId="6" applyFont="1" applyBorder="1" applyAlignment="1" applyProtection="1">
      <alignment horizontal="center" vertical="center" wrapText="1"/>
    </xf>
    <xf numFmtId="0" fontId="71" fillId="0" borderId="90" xfId="6" applyFont="1" applyFill="1" applyBorder="1" applyAlignment="1" applyProtection="1">
      <alignment horizontal="left" vertical="center" wrapText="1"/>
    </xf>
    <xf numFmtId="0" fontId="71" fillId="0" borderId="91" xfId="6" applyFont="1" applyFill="1" applyBorder="1" applyAlignment="1" applyProtection="1">
      <alignment horizontal="left" vertical="center" wrapText="1"/>
    </xf>
    <xf numFmtId="0" fontId="71" fillId="0" borderId="92" xfId="6" applyFont="1" applyFill="1" applyBorder="1" applyAlignment="1" applyProtection="1">
      <alignment horizontal="left" vertical="center" wrapText="1"/>
    </xf>
    <xf numFmtId="0" fontId="71" fillId="0" borderId="10" xfId="6" applyFont="1" applyFill="1" applyBorder="1" applyAlignment="1" applyProtection="1">
      <alignment horizontal="left" vertical="center" wrapText="1"/>
    </xf>
    <xf numFmtId="0" fontId="71" fillId="0" borderId="0" xfId="6" applyFont="1" applyFill="1" applyAlignment="1" applyProtection="1">
      <alignment horizontal="left" vertical="center" wrapText="1"/>
    </xf>
    <xf numFmtId="0" fontId="71" fillId="0" borderId="19" xfId="6" applyFont="1" applyFill="1" applyBorder="1" applyAlignment="1" applyProtection="1">
      <alignment horizontal="left" vertical="center" wrapText="1"/>
    </xf>
    <xf numFmtId="0" fontId="71" fillId="0" borderId="14" xfId="6" applyFont="1" applyFill="1" applyBorder="1" applyAlignment="1" applyProtection="1">
      <alignment horizontal="left" vertical="center" wrapText="1"/>
    </xf>
    <xf numFmtId="0" fontId="71" fillId="0" borderId="17" xfId="6" applyFont="1" applyFill="1" applyBorder="1" applyAlignment="1" applyProtection="1">
      <alignment horizontal="left" vertical="center" wrapText="1"/>
    </xf>
    <xf numFmtId="0" fontId="76" fillId="3" borderId="90" xfId="6" applyFont="1" applyFill="1" applyBorder="1" applyAlignment="1" applyProtection="1">
      <alignment horizontal="center" vertical="center"/>
    </xf>
    <xf numFmtId="0" fontId="76" fillId="3" borderId="91" xfId="6" applyFont="1" applyFill="1" applyBorder="1" applyAlignment="1" applyProtection="1">
      <alignment horizontal="center" vertical="center"/>
    </xf>
    <xf numFmtId="0" fontId="71" fillId="0" borderId="1" xfId="6" applyFont="1" applyFill="1" applyBorder="1" applyAlignment="1" applyProtection="1">
      <alignment horizontal="center" vertical="center"/>
      <protection locked="0"/>
    </xf>
    <xf numFmtId="0" fontId="71" fillId="0" borderId="2" xfId="6" applyFont="1" applyFill="1" applyBorder="1" applyAlignment="1" applyProtection="1">
      <alignment horizontal="center" vertical="center"/>
      <protection locked="0"/>
    </xf>
    <xf numFmtId="0" fontId="71" fillId="0" borderId="14" xfId="6" applyFont="1" applyFill="1" applyBorder="1" applyAlignment="1" applyProtection="1">
      <alignment horizontal="center" vertical="center"/>
      <protection locked="0"/>
    </xf>
    <xf numFmtId="0" fontId="71" fillId="0" borderId="17" xfId="6" applyFont="1" applyFill="1" applyBorder="1" applyAlignment="1" applyProtection="1">
      <alignment horizontal="center" vertical="center"/>
      <protection locked="0"/>
    </xf>
    <xf numFmtId="0" fontId="71" fillId="0" borderId="0" xfId="6" applyFont="1" applyFill="1" applyBorder="1" applyAlignment="1" applyProtection="1">
      <alignment horizontal="center" vertical="center"/>
    </xf>
    <xf numFmtId="0" fontId="71" fillId="0" borderId="19" xfId="6" applyFont="1" applyFill="1" applyBorder="1" applyAlignment="1" applyProtection="1">
      <alignment horizontal="center" vertical="center"/>
    </xf>
    <xf numFmtId="0" fontId="71" fillId="0" borderId="17" xfId="6" applyFont="1" applyFill="1" applyBorder="1" applyAlignment="1" applyProtection="1">
      <alignment horizontal="center" vertical="center"/>
    </xf>
    <xf numFmtId="0" fontId="71" fillId="0" borderId="18" xfId="6" applyFont="1" applyFill="1" applyBorder="1" applyAlignment="1" applyProtection="1">
      <alignment horizontal="center" vertical="center"/>
    </xf>
    <xf numFmtId="0" fontId="71" fillId="0" borderId="0" xfId="6" applyFont="1" applyFill="1" applyBorder="1" applyAlignment="1" applyProtection="1">
      <alignment horizontal="left" vertical="center" wrapText="1"/>
    </xf>
    <xf numFmtId="0" fontId="71" fillId="0" borderId="10" xfId="6" applyFont="1" applyFill="1" applyBorder="1" applyAlignment="1" applyProtection="1">
      <alignment horizontal="center" vertical="center"/>
      <protection locked="0"/>
    </xf>
    <xf numFmtId="0" fontId="71" fillId="0" borderId="0" xfId="6" applyFont="1" applyFill="1" applyBorder="1" applyAlignment="1" applyProtection="1">
      <alignment horizontal="center" vertical="center"/>
      <protection locked="0"/>
    </xf>
    <xf numFmtId="0" fontId="71" fillId="0" borderId="19" xfId="6" applyFont="1" applyFill="1" applyBorder="1" applyAlignment="1" applyProtection="1">
      <alignment horizontal="center" vertical="center"/>
      <protection locked="0"/>
    </xf>
    <xf numFmtId="0" fontId="71" fillId="0" borderId="18" xfId="6" applyFont="1" applyFill="1" applyBorder="1" applyAlignment="1" applyProtection="1">
      <alignment horizontal="center" vertical="center"/>
      <protection locked="0"/>
    </xf>
    <xf numFmtId="0" fontId="71" fillId="0" borderId="187" xfId="6" applyFont="1" applyBorder="1" applyAlignment="1" applyProtection="1">
      <alignment horizontal="center" vertical="center" wrapText="1"/>
    </xf>
    <xf numFmtId="0" fontId="71" fillId="0" borderId="95" xfId="6" applyFont="1" applyBorder="1" applyAlignment="1" applyProtection="1">
      <alignment horizontal="center" vertical="center" wrapText="1"/>
    </xf>
    <xf numFmtId="0" fontId="71" fillId="0" borderId="10" xfId="6" applyFont="1" applyBorder="1" applyAlignment="1" applyProtection="1">
      <alignment horizontal="center" vertical="center"/>
    </xf>
    <xf numFmtId="0" fontId="71" fillId="0" borderId="0" xfId="6" applyFont="1" applyAlignment="1" applyProtection="1">
      <alignment horizontal="center" vertical="center"/>
    </xf>
    <xf numFmtId="0" fontId="71" fillId="0" borderId="96" xfId="6" applyFont="1" applyBorder="1" applyAlignment="1" applyProtection="1">
      <alignment horizontal="center" vertical="center"/>
    </xf>
    <xf numFmtId="0" fontId="71" fillId="0" borderId="0" xfId="6" applyFont="1" applyAlignment="1" applyProtection="1">
      <alignment horizontal="center" vertical="center"/>
      <protection locked="0"/>
    </xf>
    <xf numFmtId="0" fontId="71" fillId="0" borderId="233" xfId="6" applyFont="1" applyBorder="1" applyAlignment="1" applyProtection="1">
      <alignment horizontal="center" vertical="center"/>
      <protection locked="0"/>
    </xf>
    <xf numFmtId="0" fontId="71" fillId="0" borderId="232" xfId="6" applyFont="1" applyBorder="1" applyAlignment="1" applyProtection="1">
      <alignment horizontal="center" vertical="center"/>
      <protection locked="0"/>
    </xf>
    <xf numFmtId="0" fontId="71" fillId="0" borderId="234" xfId="6" applyFont="1" applyBorder="1" applyAlignment="1" applyProtection="1">
      <alignment horizontal="center" vertical="center"/>
      <protection locked="0"/>
    </xf>
    <xf numFmtId="0" fontId="71" fillId="0" borderId="0" xfId="6" applyFont="1" applyAlignment="1" applyProtection="1">
      <alignment horizontal="left" vertical="center"/>
    </xf>
    <xf numFmtId="0" fontId="71" fillId="0" borderId="0" xfId="6" applyFont="1" applyAlignment="1" applyProtection="1">
      <alignment vertical="center" wrapText="1"/>
    </xf>
    <xf numFmtId="0" fontId="71" fillId="0" borderId="126" xfId="6" applyFont="1" applyBorder="1" applyAlignment="1" applyProtection="1">
      <alignment horizontal="left" vertical="center" wrapText="1"/>
    </xf>
    <xf numFmtId="0" fontId="71" fillId="0" borderId="22" xfId="6" applyFont="1" applyBorder="1" applyAlignment="1" applyProtection="1">
      <alignment horizontal="left" vertical="center" wrapText="1"/>
    </xf>
    <xf numFmtId="0" fontId="71" fillId="0" borderId="12" xfId="6" applyFont="1" applyBorder="1" applyAlignment="1" applyProtection="1">
      <alignment horizontal="left" vertical="center" wrapText="1"/>
    </xf>
    <xf numFmtId="0" fontId="71" fillId="0" borderId="159" xfId="6" applyFont="1" applyBorder="1" applyAlignment="1" applyProtection="1">
      <alignment horizontal="left" vertical="center" wrapText="1"/>
    </xf>
    <xf numFmtId="0" fontId="71" fillId="0" borderId="160" xfId="6" applyFont="1" applyBorder="1" applyAlignment="1" applyProtection="1">
      <alignment horizontal="left" vertical="center" wrapText="1"/>
    </xf>
    <xf numFmtId="0" fontId="71" fillId="0" borderId="126" xfId="6" applyFont="1" applyBorder="1" applyAlignment="1" applyProtection="1">
      <alignment horizontal="center" vertical="center"/>
      <protection locked="0"/>
    </xf>
    <xf numFmtId="0" fontId="71" fillId="0" borderId="22" xfId="6" applyFont="1" applyBorder="1" applyAlignment="1" applyProtection="1">
      <alignment horizontal="center" vertical="center"/>
      <protection locked="0"/>
    </xf>
    <xf numFmtId="0" fontId="71" fillId="0" borderId="122" xfId="6" applyFont="1" applyBorder="1" applyAlignment="1" applyProtection="1">
      <alignment horizontal="center" vertical="center"/>
      <protection locked="0"/>
    </xf>
    <xf numFmtId="0" fontId="71" fillId="3" borderId="176" xfId="6" applyNumberFormat="1" applyFont="1" applyFill="1" applyBorder="1" applyAlignment="1" applyProtection="1">
      <alignment horizontal="center" vertical="center"/>
    </xf>
    <xf numFmtId="0" fontId="71" fillId="3" borderId="173" xfId="6" applyNumberFormat="1" applyFont="1" applyFill="1" applyBorder="1" applyAlignment="1" applyProtection="1">
      <alignment horizontal="center" vertical="center"/>
    </xf>
    <xf numFmtId="0" fontId="71" fillId="3" borderId="177" xfId="6" applyNumberFormat="1" applyFont="1" applyFill="1" applyBorder="1" applyAlignment="1" applyProtection="1">
      <alignment horizontal="center" vertical="center"/>
    </xf>
    <xf numFmtId="0" fontId="76" fillId="0" borderId="1" xfId="6" applyFont="1" applyBorder="1" applyAlignment="1" applyProtection="1">
      <alignment horizontal="center" vertical="center" wrapText="1"/>
    </xf>
    <xf numFmtId="0" fontId="76" fillId="0" borderId="2" xfId="6" applyFont="1" applyBorder="1" applyAlignment="1" applyProtection="1">
      <alignment horizontal="center" vertical="center"/>
    </xf>
    <xf numFmtId="0" fontId="76" fillId="0" borderId="187" xfId="6" applyFont="1" applyBorder="1" applyAlignment="1" applyProtection="1">
      <alignment horizontal="center" vertical="center"/>
    </xf>
    <xf numFmtId="0" fontId="76" fillId="0" borderId="95" xfId="6" applyFont="1" applyBorder="1" applyAlignment="1" applyProtection="1">
      <alignment horizontal="center" vertical="center"/>
    </xf>
    <xf numFmtId="0" fontId="78" fillId="0" borderId="123" xfId="6" applyFont="1" applyBorder="1" applyAlignment="1" applyProtection="1">
      <alignment horizontal="left" vertical="center" wrapText="1"/>
    </xf>
    <xf numFmtId="0" fontId="78" fillId="0" borderId="205" xfId="6" applyFont="1" applyBorder="1" applyAlignment="1" applyProtection="1">
      <alignment horizontal="left" vertical="center" wrapText="1"/>
    </xf>
    <xf numFmtId="0" fontId="78" fillId="0" borderId="98" xfId="6" applyFont="1" applyBorder="1" applyAlignment="1" applyProtection="1">
      <alignment horizontal="left" vertical="center" wrapText="1"/>
    </xf>
    <xf numFmtId="0" fontId="78" fillId="0" borderId="0" xfId="6" applyFont="1" applyBorder="1" applyAlignment="1" applyProtection="1">
      <alignment horizontal="left" vertical="center" wrapText="1"/>
    </xf>
    <xf numFmtId="0" fontId="78" fillId="0" borderId="186" xfId="6" applyFont="1" applyBorder="1" applyAlignment="1" applyProtection="1">
      <alignment horizontal="left" vertical="center" wrapText="1"/>
    </xf>
    <xf numFmtId="0" fontId="78" fillId="0" borderId="17" xfId="6" applyFont="1" applyBorder="1" applyAlignment="1" applyProtection="1">
      <alignment horizontal="left" vertical="center" wrapText="1"/>
    </xf>
    <xf numFmtId="0" fontId="71" fillId="0" borderId="123" xfId="6" applyFont="1" applyBorder="1" applyAlignment="1" applyProtection="1">
      <alignment horizontal="center" vertical="center"/>
      <protection locked="0"/>
    </xf>
    <xf numFmtId="0" fontId="71" fillId="0" borderId="205" xfId="6" applyFont="1" applyBorder="1" applyAlignment="1" applyProtection="1">
      <alignment horizontal="center" vertical="center"/>
      <protection locked="0"/>
    </xf>
    <xf numFmtId="0" fontId="71" fillId="0" borderId="185" xfId="6" applyFont="1" applyBorder="1" applyAlignment="1" applyProtection="1">
      <alignment horizontal="center" vertical="center"/>
      <protection locked="0"/>
    </xf>
    <xf numFmtId="0" fontId="71" fillId="0" borderId="98" xfId="6" applyFont="1" applyBorder="1" applyAlignment="1" applyProtection="1">
      <alignment horizontal="center" vertical="center"/>
      <protection locked="0"/>
    </xf>
    <xf numFmtId="0" fontId="71" fillId="0" borderId="0" xfId="6" applyFont="1" applyBorder="1" applyAlignment="1" applyProtection="1">
      <alignment horizontal="center" vertical="center"/>
      <protection locked="0"/>
    </xf>
    <xf numFmtId="0" fontId="71" fillId="0" borderId="97" xfId="6" applyFont="1" applyBorder="1" applyAlignment="1" applyProtection="1">
      <alignment horizontal="center" vertical="center"/>
      <protection locked="0"/>
    </xf>
    <xf numFmtId="0" fontId="71" fillId="0" borderId="186" xfId="6" applyFont="1" applyBorder="1" applyAlignment="1" applyProtection="1">
      <alignment horizontal="center" vertical="center"/>
      <protection locked="0"/>
    </xf>
    <xf numFmtId="0" fontId="71" fillId="0" borderId="17" xfId="6" applyFont="1" applyBorder="1" applyAlignment="1" applyProtection="1">
      <alignment horizontal="center" vertical="center"/>
      <protection locked="0"/>
    </xf>
    <xf numFmtId="0" fontId="71" fillId="0" borderId="184" xfId="6" applyFont="1" applyBorder="1" applyAlignment="1" applyProtection="1">
      <alignment horizontal="center" vertical="center"/>
      <protection locked="0"/>
    </xf>
    <xf numFmtId="0" fontId="71" fillId="0" borderId="175" xfId="6" applyFont="1" applyBorder="1" applyAlignment="1" applyProtection="1">
      <alignment horizontal="left" vertical="center" wrapText="1"/>
    </xf>
    <xf numFmtId="0" fontId="71" fillId="0" borderId="176" xfId="6" applyFont="1" applyBorder="1" applyAlignment="1" applyProtection="1">
      <alignment horizontal="left" vertical="center" wrapText="1"/>
    </xf>
    <xf numFmtId="0" fontId="71" fillId="0" borderId="183" xfId="6" applyFont="1" applyBorder="1" applyAlignment="1" applyProtection="1">
      <alignment horizontal="center" vertical="center"/>
      <protection locked="0"/>
    </xf>
    <xf numFmtId="0" fontId="71" fillId="0" borderId="175" xfId="6" applyFont="1" applyBorder="1" applyAlignment="1" applyProtection="1">
      <alignment horizontal="center" vertical="center"/>
      <protection locked="0"/>
    </xf>
    <xf numFmtId="0" fontId="71" fillId="0" borderId="209" xfId="6" applyFont="1" applyBorder="1" applyAlignment="1" applyProtection="1">
      <alignment horizontal="center" vertical="center"/>
      <protection locked="0"/>
    </xf>
    <xf numFmtId="0" fontId="71" fillId="3" borderId="10" xfId="6" applyNumberFormat="1" applyFont="1" applyFill="1" applyBorder="1" applyAlignment="1" applyProtection="1">
      <alignment horizontal="center" vertical="center"/>
    </xf>
    <xf numFmtId="0" fontId="71" fillId="3" borderId="0" xfId="6" applyNumberFormat="1" applyFont="1" applyFill="1" applyAlignment="1" applyProtection="1">
      <alignment horizontal="center" vertical="center"/>
    </xf>
    <xf numFmtId="0" fontId="71" fillId="3" borderId="14" xfId="6" applyNumberFormat="1" applyFont="1" applyFill="1" applyBorder="1" applyAlignment="1" applyProtection="1">
      <alignment horizontal="center" vertical="center"/>
    </xf>
    <xf numFmtId="0" fontId="71" fillId="3" borderId="17" xfId="6" applyNumberFormat="1" applyFont="1" applyFill="1" applyBorder="1" applyAlignment="1" applyProtection="1">
      <alignment horizontal="center" vertical="center"/>
    </xf>
    <xf numFmtId="0" fontId="71" fillId="3" borderId="0" xfId="6" applyNumberFormat="1" applyFont="1" applyFill="1" applyBorder="1" applyAlignment="1" applyProtection="1">
      <alignment horizontal="center" vertical="center"/>
    </xf>
    <xf numFmtId="0" fontId="71" fillId="3" borderId="91" xfId="6" applyFont="1" applyFill="1" applyBorder="1" applyAlignment="1" applyProtection="1">
      <alignment horizontal="center" vertical="center"/>
    </xf>
    <xf numFmtId="0" fontId="71" fillId="0" borderId="90" xfId="6" applyFont="1" applyFill="1" applyBorder="1" applyAlignment="1" applyProtection="1">
      <alignment horizontal="center" vertical="center" wrapText="1"/>
    </xf>
    <xf numFmtId="0" fontId="71" fillId="0" borderId="91" xfId="6" applyFont="1" applyFill="1" applyBorder="1" applyAlignment="1" applyProtection="1">
      <alignment horizontal="center" vertical="center" wrapText="1"/>
    </xf>
    <xf numFmtId="0" fontId="71" fillId="0" borderId="92" xfId="6" applyFont="1" applyFill="1" applyBorder="1" applyAlignment="1" applyProtection="1">
      <alignment horizontal="center" vertical="center" wrapText="1"/>
    </xf>
    <xf numFmtId="0" fontId="71" fillId="0" borderId="10" xfId="6" applyFont="1" applyFill="1" applyBorder="1" applyAlignment="1" applyProtection="1">
      <alignment horizontal="center" vertical="center" wrapText="1"/>
    </xf>
    <xf numFmtId="0" fontId="71" fillId="0" borderId="0" xfId="6" applyFont="1" applyFill="1" applyBorder="1" applyAlignment="1" applyProtection="1">
      <alignment horizontal="center" vertical="center" wrapText="1"/>
    </xf>
    <xf numFmtId="0" fontId="71" fillId="0" borderId="19" xfId="6" applyFont="1" applyFill="1" applyBorder="1" applyAlignment="1" applyProtection="1">
      <alignment horizontal="center" vertical="center" wrapText="1"/>
    </xf>
    <xf numFmtId="0" fontId="71" fillId="0" borderId="14" xfId="6" applyFont="1" applyFill="1" applyBorder="1" applyAlignment="1" applyProtection="1">
      <alignment horizontal="center" vertical="center" wrapText="1"/>
    </xf>
    <xf numFmtId="0" fontId="71" fillId="0" borderId="17" xfId="6" applyFont="1" applyFill="1" applyBorder="1" applyAlignment="1" applyProtection="1">
      <alignment horizontal="center" vertical="center" wrapText="1"/>
    </xf>
    <xf numFmtId="0" fontId="71" fillId="0" borderId="18" xfId="6" applyFont="1" applyFill="1" applyBorder="1" applyAlignment="1" applyProtection="1">
      <alignment horizontal="center" vertical="center" wrapText="1"/>
    </xf>
    <xf numFmtId="0" fontId="71" fillId="0" borderId="185" xfId="6" applyFont="1" applyBorder="1" applyAlignment="1" applyProtection="1">
      <alignment horizontal="center" vertical="center"/>
    </xf>
    <xf numFmtId="0" fontId="71" fillId="0" borderId="94" xfId="6" applyFont="1" applyBorder="1" applyAlignment="1" applyProtection="1">
      <alignment horizontal="center" vertical="center"/>
    </xf>
    <xf numFmtId="0" fontId="71" fillId="0" borderId="100" xfId="6" applyFont="1" applyBorder="1" applyAlignment="1" applyProtection="1">
      <alignment horizontal="center" vertical="center" wrapText="1"/>
    </xf>
    <xf numFmtId="0" fontId="71" fillId="0" borderId="91" xfId="6" applyFont="1" applyBorder="1" applyAlignment="1" applyProtection="1">
      <alignment horizontal="center" vertical="center" wrapText="1"/>
    </xf>
    <xf numFmtId="0" fontId="71" fillId="0" borderId="92" xfId="6" applyFont="1" applyBorder="1" applyAlignment="1" applyProtection="1">
      <alignment horizontal="center" vertical="center" wrapText="1"/>
    </xf>
    <xf numFmtId="0" fontId="71" fillId="0" borderId="18" xfId="6" applyFont="1" applyFill="1" applyBorder="1" applyAlignment="1" applyProtection="1">
      <alignment horizontal="left" vertical="center" wrapText="1"/>
    </xf>
    <xf numFmtId="0" fontId="71" fillId="0" borderId="97" xfId="6" applyFont="1" applyBorder="1" applyAlignment="1" applyProtection="1">
      <alignment horizontal="center" vertical="center"/>
    </xf>
    <xf numFmtId="0" fontId="71" fillId="0" borderId="91" xfId="6" applyFont="1" applyBorder="1" applyAlignment="1" applyProtection="1">
      <alignment horizontal="center" vertical="center"/>
    </xf>
    <xf numFmtId="0" fontId="71" fillId="0" borderId="17" xfId="6" applyFont="1" applyBorder="1" applyAlignment="1" applyProtection="1">
      <alignment horizontal="center" vertical="center"/>
    </xf>
    <xf numFmtId="0" fontId="71" fillId="0" borderId="91" xfId="6" applyFont="1" applyBorder="1" applyAlignment="1" applyProtection="1">
      <alignment horizontal="center" vertical="center"/>
      <protection locked="0"/>
    </xf>
    <xf numFmtId="0" fontId="71" fillId="0" borderId="92" xfId="6" applyFont="1" applyBorder="1" applyAlignment="1" applyProtection="1">
      <alignment horizontal="center" vertical="center"/>
    </xf>
    <xf numFmtId="0" fontId="71" fillId="0" borderId="18" xfId="6" applyFont="1" applyBorder="1" applyAlignment="1" applyProtection="1">
      <alignment horizontal="center" vertical="center"/>
    </xf>
    <xf numFmtId="0" fontId="78" fillId="3" borderId="0" xfId="6" applyFont="1" applyFill="1" applyAlignment="1" applyProtection="1">
      <alignment horizontal="distributed" vertical="distributed"/>
    </xf>
    <xf numFmtId="0" fontId="17" fillId="3" borderId="0" xfId="0" applyFont="1" applyFill="1" applyAlignment="1" applyProtection="1">
      <alignment horizontal="distributed" vertical="distributed"/>
    </xf>
    <xf numFmtId="0" fontId="71" fillId="3" borderId="90" xfId="6" applyFont="1" applyFill="1" applyBorder="1" applyAlignment="1" applyProtection="1">
      <alignment horizontal="center" vertical="center"/>
    </xf>
    <xf numFmtId="0" fontId="71" fillId="3" borderId="92" xfId="6" applyFont="1" applyFill="1" applyBorder="1" applyAlignment="1" applyProtection="1">
      <alignment horizontal="center" vertical="center"/>
    </xf>
    <xf numFmtId="0" fontId="71" fillId="3" borderId="10" xfId="6" applyFont="1" applyFill="1" applyBorder="1" applyAlignment="1" applyProtection="1">
      <alignment horizontal="center" vertical="center"/>
    </xf>
    <xf numFmtId="0" fontId="71" fillId="3" borderId="0" xfId="6" applyFont="1" applyFill="1" applyBorder="1" applyAlignment="1" applyProtection="1">
      <alignment horizontal="center" vertical="center"/>
    </xf>
    <xf numFmtId="0" fontId="71" fillId="3" borderId="19" xfId="6" applyFont="1" applyFill="1" applyBorder="1" applyAlignment="1" applyProtection="1">
      <alignment horizontal="center" vertical="center"/>
    </xf>
    <xf numFmtId="0" fontId="71" fillId="3" borderId="14" xfId="6" applyFont="1" applyFill="1" applyBorder="1" applyAlignment="1" applyProtection="1">
      <alignment horizontal="center" vertical="center"/>
    </xf>
    <xf numFmtId="0" fontId="71" fillId="3" borderId="17" xfId="6" applyFont="1" applyFill="1" applyBorder="1" applyAlignment="1" applyProtection="1">
      <alignment horizontal="center" vertical="center"/>
    </xf>
    <xf numFmtId="0" fontId="71" fillId="3" borderId="18" xfId="6" applyFont="1" applyFill="1" applyBorder="1" applyAlignment="1" applyProtection="1">
      <alignment horizontal="center" vertical="center"/>
    </xf>
    <xf numFmtId="0" fontId="77" fillId="3" borderId="90" xfId="6" applyFont="1" applyFill="1" applyBorder="1" applyAlignment="1" applyProtection="1">
      <alignment horizontal="center" vertical="center" wrapText="1"/>
    </xf>
    <xf numFmtId="0" fontId="77" fillId="3" borderId="91" xfId="6" applyFont="1" applyFill="1" applyBorder="1" applyAlignment="1" applyProtection="1">
      <alignment horizontal="center" vertical="center" wrapText="1"/>
    </xf>
    <xf numFmtId="0" fontId="77" fillId="3" borderId="99" xfId="6" applyFont="1" applyFill="1" applyBorder="1" applyAlignment="1" applyProtection="1">
      <alignment horizontal="center" vertical="center" wrapText="1"/>
    </xf>
    <xf numFmtId="0" fontId="77" fillId="3" borderId="10" xfId="6" applyFont="1" applyFill="1" applyBorder="1" applyAlignment="1" applyProtection="1">
      <alignment horizontal="center" vertical="center" wrapText="1"/>
    </xf>
    <xf numFmtId="0" fontId="77" fillId="3" borderId="0" xfId="6" applyFont="1" applyFill="1" applyBorder="1" applyAlignment="1" applyProtection="1">
      <alignment horizontal="center" vertical="center" wrapText="1"/>
    </xf>
    <xf numFmtId="0" fontId="77" fillId="3" borderId="97" xfId="6" applyFont="1" applyFill="1" applyBorder="1" applyAlignment="1" applyProtection="1">
      <alignment horizontal="center" vertical="center" wrapText="1"/>
    </xf>
    <xf numFmtId="0" fontId="77" fillId="3" borderId="14" xfId="6" applyFont="1" applyFill="1" applyBorder="1" applyAlignment="1" applyProtection="1">
      <alignment horizontal="center" vertical="center" wrapText="1"/>
    </xf>
    <xf numFmtId="0" fontId="77" fillId="3" borderId="17" xfId="6" applyFont="1" applyFill="1" applyBorder="1" applyAlignment="1" applyProtection="1">
      <alignment horizontal="center" vertical="center" wrapText="1"/>
    </xf>
    <xf numFmtId="0" fontId="77" fillId="3" borderId="184" xfId="6" applyFont="1" applyFill="1" applyBorder="1" applyAlignment="1" applyProtection="1">
      <alignment horizontal="center" vertical="center" wrapText="1"/>
    </xf>
    <xf numFmtId="0" fontId="71" fillId="0" borderId="1" xfId="6" applyFont="1" applyBorder="1" applyAlignment="1" applyProtection="1">
      <alignment horizontal="center" vertical="center"/>
    </xf>
    <xf numFmtId="0" fontId="98" fillId="0" borderId="0" xfId="6" applyFont="1" applyAlignment="1" applyProtection="1">
      <alignment horizontal="center" vertical="center" wrapText="1"/>
      <protection locked="0"/>
    </xf>
    <xf numFmtId="0" fontId="71" fillId="0" borderId="100" xfId="6" applyFont="1" applyFill="1" applyBorder="1" applyAlignment="1" applyProtection="1">
      <alignment horizontal="left" vertical="center" wrapText="1"/>
    </xf>
    <xf numFmtId="0" fontId="71" fillId="0" borderId="98" xfId="6" applyFont="1" applyFill="1" applyBorder="1" applyAlignment="1" applyProtection="1">
      <alignment horizontal="left" vertical="center" wrapText="1"/>
    </xf>
    <xf numFmtId="0" fontId="71" fillId="0" borderId="186" xfId="6" applyFont="1" applyFill="1" applyBorder="1" applyAlignment="1" applyProtection="1">
      <alignment horizontal="left" vertical="center" wrapText="1"/>
    </xf>
    <xf numFmtId="49" fontId="71" fillId="0" borderId="175" xfId="6" applyNumberFormat="1" applyFont="1" applyBorder="1" applyAlignment="1" applyProtection="1">
      <alignment horizontal="center" vertical="center"/>
      <protection locked="0"/>
    </xf>
    <xf numFmtId="0" fontId="71" fillId="0" borderId="126" xfId="6" applyFont="1" applyFill="1" applyBorder="1" applyAlignment="1" applyProtection="1">
      <alignment horizontal="left" vertical="center" wrapText="1"/>
    </xf>
    <xf numFmtId="0" fontId="71" fillId="0" borderId="22" xfId="6" applyFont="1" applyFill="1" applyBorder="1" applyAlignment="1" applyProtection="1">
      <alignment horizontal="left" vertical="center" wrapText="1"/>
    </xf>
    <xf numFmtId="0" fontId="77" fillId="3" borderId="1" xfId="6" applyFont="1" applyFill="1" applyBorder="1" applyAlignment="1" applyProtection="1">
      <alignment horizontal="center" vertical="center"/>
    </xf>
    <xf numFmtId="0" fontId="77" fillId="3" borderId="2" xfId="6" applyFont="1" applyFill="1" applyBorder="1" applyAlignment="1" applyProtection="1">
      <alignment horizontal="center" vertical="center"/>
    </xf>
    <xf numFmtId="0" fontId="77" fillId="3" borderId="185" xfId="6" applyFont="1" applyFill="1" applyBorder="1" applyAlignment="1" applyProtection="1">
      <alignment horizontal="center" vertical="center"/>
    </xf>
    <xf numFmtId="0" fontId="77" fillId="3" borderId="187" xfId="6" applyFont="1" applyFill="1" applyBorder="1" applyAlignment="1" applyProtection="1">
      <alignment horizontal="center" vertical="center"/>
    </xf>
    <xf numFmtId="0" fontId="77" fillId="3" borderId="95" xfId="6" applyFont="1" applyFill="1" applyBorder="1" applyAlignment="1" applyProtection="1">
      <alignment horizontal="center" vertical="center"/>
    </xf>
    <xf numFmtId="0" fontId="77" fillId="3" borderId="94" xfId="6" applyFont="1" applyFill="1" applyBorder="1" applyAlignment="1" applyProtection="1">
      <alignment horizontal="center" vertical="center"/>
    </xf>
    <xf numFmtId="0" fontId="76" fillId="0" borderId="10" xfId="6" applyFont="1" applyFill="1" applyBorder="1" applyAlignment="1" applyProtection="1">
      <alignment horizontal="left" vertical="center" wrapText="1"/>
    </xf>
    <xf numFmtId="0" fontId="76" fillId="0" borderId="0" xfId="6" applyFont="1" applyFill="1" applyBorder="1" applyAlignment="1" applyProtection="1">
      <alignment horizontal="left" vertical="center" wrapText="1"/>
    </xf>
    <xf numFmtId="0" fontId="76" fillId="0" borderId="2" xfId="6" applyFont="1" applyFill="1" applyBorder="1" applyAlignment="1" applyProtection="1">
      <alignment horizontal="left" vertical="center" wrapText="1"/>
    </xf>
    <xf numFmtId="0" fontId="76" fillId="0" borderId="185" xfId="6" applyFont="1" applyFill="1" applyBorder="1" applyAlignment="1" applyProtection="1">
      <alignment horizontal="left" vertical="center" wrapText="1"/>
    </xf>
    <xf numFmtId="0" fontId="76" fillId="0" borderId="14" xfId="6" applyFont="1" applyFill="1" applyBorder="1" applyAlignment="1" applyProtection="1">
      <alignment horizontal="left" vertical="center" wrapText="1"/>
    </xf>
    <xf numFmtId="0" fontId="76" fillId="0" borderId="17" xfId="6" applyFont="1" applyFill="1" applyBorder="1" applyAlignment="1" applyProtection="1">
      <alignment horizontal="left" vertical="center" wrapText="1"/>
    </xf>
    <xf numFmtId="0" fontId="76" fillId="0" borderId="184" xfId="6" applyFont="1" applyFill="1" applyBorder="1" applyAlignment="1" applyProtection="1">
      <alignment horizontal="left" vertical="center" wrapText="1"/>
    </xf>
    <xf numFmtId="176" fontId="75" fillId="3" borderId="0" xfId="6" applyNumberFormat="1" applyFont="1" applyFill="1" applyBorder="1" applyAlignment="1" applyProtection="1">
      <alignment horizontal="center" vertical="center"/>
    </xf>
    <xf numFmtId="0" fontId="71" fillId="0" borderId="22" xfId="6" applyFont="1" applyFill="1" applyBorder="1" applyAlignment="1" applyProtection="1">
      <alignment horizontal="left" vertical="center"/>
    </xf>
    <xf numFmtId="0" fontId="71" fillId="0" borderId="126" xfId="6" applyFont="1" applyFill="1" applyBorder="1" applyAlignment="1" applyProtection="1">
      <alignment horizontal="left" vertical="center"/>
    </xf>
    <xf numFmtId="0" fontId="71" fillId="0" borderId="12" xfId="6" applyFont="1" applyFill="1" applyBorder="1" applyAlignment="1" applyProtection="1">
      <alignment horizontal="left" vertical="center"/>
    </xf>
    <xf numFmtId="49" fontId="71" fillId="3" borderId="1" xfId="6" applyNumberFormat="1" applyFont="1" applyFill="1" applyBorder="1" applyAlignment="1" applyProtection="1">
      <alignment horizontal="center" vertical="center"/>
    </xf>
    <xf numFmtId="49" fontId="71" fillId="3" borderId="2" xfId="6" applyNumberFormat="1" applyFont="1" applyFill="1" applyBorder="1" applyAlignment="1" applyProtection="1">
      <alignment horizontal="center" vertical="center"/>
    </xf>
    <xf numFmtId="0" fontId="71" fillId="3" borderId="2" xfId="6" applyFont="1" applyFill="1" applyBorder="1" applyProtection="1">
      <alignment vertical="center"/>
    </xf>
    <xf numFmtId="0" fontId="76" fillId="0" borderId="10" xfId="6" applyFont="1" applyFill="1" applyBorder="1" applyAlignment="1" applyProtection="1">
      <alignment horizontal="center" vertical="center" wrapText="1"/>
    </xf>
    <xf numFmtId="0" fontId="76" fillId="0" borderId="0" xfId="6" applyFont="1" applyFill="1" applyBorder="1" applyAlignment="1" applyProtection="1">
      <alignment horizontal="center" vertical="center" wrapText="1"/>
    </xf>
    <xf numFmtId="0" fontId="76" fillId="0" borderId="19" xfId="6" applyFont="1" applyFill="1" applyBorder="1" applyAlignment="1" applyProtection="1">
      <alignment horizontal="center" vertical="center" wrapText="1"/>
    </xf>
    <xf numFmtId="0" fontId="76" fillId="0" borderId="187" xfId="6" applyFont="1" applyFill="1" applyBorder="1" applyAlignment="1" applyProtection="1">
      <alignment horizontal="center" vertical="center" wrapText="1"/>
    </xf>
    <xf numFmtId="0" fontId="76" fillId="0" borderId="95" xfId="6" applyFont="1" applyFill="1" applyBorder="1" applyAlignment="1" applyProtection="1">
      <alignment horizontal="center" vertical="center" wrapText="1"/>
    </xf>
    <xf numFmtId="0" fontId="76" fillId="0" borderId="188" xfId="6" applyFont="1" applyFill="1" applyBorder="1" applyAlignment="1" applyProtection="1">
      <alignment horizontal="center" vertical="center" wrapText="1"/>
    </xf>
    <xf numFmtId="0" fontId="71" fillId="3" borderId="1" xfId="6" applyNumberFormat="1" applyFont="1" applyFill="1" applyBorder="1" applyAlignment="1" applyProtection="1">
      <alignment horizontal="center" vertical="center"/>
    </xf>
    <xf numFmtId="0" fontId="71" fillId="3" borderId="185" xfId="6" applyNumberFormat="1" applyFont="1" applyFill="1" applyBorder="1" applyAlignment="1" applyProtection="1">
      <alignment horizontal="center" vertical="center"/>
    </xf>
    <xf numFmtId="0" fontId="71" fillId="3" borderId="187" xfId="6" applyNumberFormat="1" applyFont="1" applyFill="1" applyBorder="1" applyAlignment="1" applyProtection="1">
      <alignment horizontal="center" vertical="center"/>
    </xf>
    <xf numFmtId="0" fontId="71" fillId="3" borderId="95" xfId="6" applyNumberFormat="1" applyFont="1" applyFill="1" applyBorder="1" applyAlignment="1" applyProtection="1">
      <alignment horizontal="center" vertical="center"/>
    </xf>
    <xf numFmtId="0" fontId="71" fillId="3" borderId="94" xfId="6" applyNumberFormat="1" applyFont="1" applyFill="1" applyBorder="1" applyAlignment="1" applyProtection="1">
      <alignment horizontal="center" vertical="center"/>
    </xf>
    <xf numFmtId="0" fontId="71" fillId="0" borderId="187" xfId="6" applyFont="1" applyFill="1" applyBorder="1" applyAlignment="1" applyProtection="1">
      <alignment horizontal="center" vertical="center"/>
    </xf>
    <xf numFmtId="0" fontId="71" fillId="0" borderId="95" xfId="6" applyFont="1" applyFill="1" applyBorder="1" applyAlignment="1" applyProtection="1">
      <alignment horizontal="center" vertical="center"/>
    </xf>
    <xf numFmtId="0" fontId="71" fillId="3" borderId="95" xfId="6" applyFont="1" applyFill="1" applyBorder="1" applyAlignment="1" applyProtection="1">
      <alignment horizontal="left" vertical="center"/>
    </xf>
    <xf numFmtId="0" fontId="71" fillId="3" borderId="188" xfId="6" applyFont="1" applyFill="1" applyBorder="1" applyAlignment="1" applyProtection="1">
      <alignment horizontal="left" vertical="center"/>
    </xf>
    <xf numFmtId="190" fontId="71" fillId="3" borderId="1" xfId="6" applyNumberFormat="1" applyFont="1" applyFill="1" applyBorder="1" applyAlignment="1" applyProtection="1">
      <alignment horizontal="center" vertical="center"/>
    </xf>
    <xf numFmtId="190" fontId="71" fillId="3" borderId="2" xfId="6" applyNumberFormat="1" applyFont="1" applyFill="1" applyBorder="1" applyAlignment="1" applyProtection="1">
      <alignment horizontal="center" vertical="center"/>
    </xf>
    <xf numFmtId="190" fontId="71" fillId="3" borderId="185" xfId="6" applyNumberFormat="1" applyFont="1" applyFill="1" applyBorder="1" applyAlignment="1" applyProtection="1">
      <alignment horizontal="center" vertical="center"/>
    </xf>
    <xf numFmtId="190" fontId="71" fillId="3" borderId="187" xfId="6" applyNumberFormat="1" applyFont="1" applyFill="1" applyBorder="1" applyAlignment="1" applyProtection="1">
      <alignment horizontal="center" vertical="center"/>
    </xf>
    <xf numFmtId="190" fontId="71" fillId="3" borderId="95" xfId="6" applyNumberFormat="1" applyFont="1" applyFill="1" applyBorder="1" applyAlignment="1" applyProtection="1">
      <alignment horizontal="center" vertical="center"/>
    </xf>
    <xf numFmtId="190" fontId="71" fillId="3" borderId="94" xfId="6" applyNumberFormat="1" applyFont="1" applyFill="1" applyBorder="1" applyAlignment="1" applyProtection="1">
      <alignment horizontal="center" vertical="center"/>
    </xf>
    <xf numFmtId="0" fontId="71" fillId="0" borderId="10" xfId="6" applyFont="1" applyFill="1" applyBorder="1" applyAlignment="1" applyProtection="1">
      <alignment horizontal="left" vertical="center"/>
    </xf>
    <xf numFmtId="0" fontId="71" fillId="0" borderId="0" xfId="6" applyFont="1" applyFill="1" applyAlignment="1" applyProtection="1">
      <alignment horizontal="left" vertical="center"/>
    </xf>
    <xf numFmtId="0" fontId="77" fillId="3" borderId="0" xfId="6" applyFont="1" applyFill="1" applyAlignment="1" applyProtection="1">
      <alignment horizontal="left" vertical="center"/>
    </xf>
    <xf numFmtId="0" fontId="77" fillId="3" borderId="19" xfId="6" applyFont="1" applyFill="1" applyBorder="1" applyAlignment="1" applyProtection="1">
      <alignment horizontal="left" vertical="center"/>
    </xf>
    <xf numFmtId="0" fontId="71" fillId="0" borderId="91" xfId="6" applyFont="1" applyFill="1" applyBorder="1" applyAlignment="1" applyProtection="1">
      <alignment horizontal="left" vertical="center"/>
    </xf>
    <xf numFmtId="0" fontId="71" fillId="0" borderId="98" xfId="6" applyFont="1" applyFill="1" applyBorder="1" applyAlignment="1" applyProtection="1">
      <alignment horizontal="left" vertical="center"/>
    </xf>
    <xf numFmtId="0" fontId="71" fillId="0" borderId="19" xfId="6" applyFont="1" applyFill="1" applyBorder="1" applyAlignment="1" applyProtection="1">
      <alignment horizontal="left" vertical="center"/>
    </xf>
    <xf numFmtId="0" fontId="76" fillId="0" borderId="90" xfId="6" applyFont="1" applyFill="1" applyBorder="1" applyAlignment="1" applyProtection="1">
      <alignment horizontal="center" vertical="center"/>
    </xf>
    <xf numFmtId="0" fontId="76" fillId="0" borderId="91" xfId="6" applyFont="1" applyFill="1" applyBorder="1" applyAlignment="1" applyProtection="1">
      <alignment horizontal="center" vertical="center"/>
    </xf>
    <xf numFmtId="0" fontId="71" fillId="3" borderId="91" xfId="6" applyFont="1" applyFill="1" applyBorder="1" applyAlignment="1" applyProtection="1">
      <alignment horizontal="left" vertical="center"/>
    </xf>
    <xf numFmtId="0" fontId="71" fillId="3" borderId="92" xfId="6" applyFont="1" applyFill="1" applyBorder="1" applyAlignment="1" applyProtection="1">
      <alignment horizontal="left" vertical="center"/>
    </xf>
    <xf numFmtId="192" fontId="71" fillId="3" borderId="1" xfId="6" applyNumberFormat="1" applyFont="1" applyFill="1" applyBorder="1" applyAlignment="1" applyProtection="1">
      <alignment horizontal="center" vertical="center"/>
    </xf>
    <xf numFmtId="192" fontId="71" fillId="3" borderId="2" xfId="6" applyNumberFormat="1" applyFont="1" applyFill="1" applyBorder="1" applyAlignment="1" applyProtection="1">
      <alignment horizontal="center" vertical="center"/>
    </xf>
    <xf numFmtId="192" fontId="71" fillId="3" borderId="4" xfId="6" applyNumberFormat="1" applyFont="1" applyFill="1" applyBorder="1" applyAlignment="1" applyProtection="1">
      <alignment horizontal="center" vertical="center"/>
    </xf>
    <xf numFmtId="192" fontId="71" fillId="3" borderId="187" xfId="6" applyNumberFormat="1" applyFont="1" applyFill="1" applyBorder="1" applyAlignment="1" applyProtection="1">
      <alignment horizontal="center" vertical="center"/>
    </xf>
    <xf numFmtId="192" fontId="71" fillId="3" borderId="95" xfId="6" applyNumberFormat="1" applyFont="1" applyFill="1" applyBorder="1" applyAlignment="1" applyProtection="1">
      <alignment horizontal="center" vertical="center"/>
    </xf>
    <xf numFmtId="192" fontId="71" fillId="3" borderId="188" xfId="6" applyNumberFormat="1" applyFont="1" applyFill="1" applyBorder="1" applyAlignment="1" applyProtection="1">
      <alignment horizontal="center" vertical="center"/>
    </xf>
    <xf numFmtId="0" fontId="33" fillId="2" borderId="199" xfId="5" applyFont="1" applyFill="1" applyBorder="1" applyAlignment="1" applyProtection="1">
      <alignment horizontal="center" vertical="center" wrapText="1"/>
      <protection locked="0"/>
    </xf>
    <xf numFmtId="0" fontId="33" fillId="2" borderId="200" xfId="5" applyFont="1" applyFill="1" applyBorder="1" applyAlignment="1" applyProtection="1">
      <alignment horizontal="center" vertical="center" wrapText="1"/>
      <protection locked="0"/>
    </xf>
    <xf numFmtId="0" fontId="33" fillId="2" borderId="201" xfId="5" applyFont="1" applyFill="1" applyBorder="1" applyAlignment="1" applyProtection="1">
      <alignment horizontal="center" vertical="center" wrapText="1"/>
      <protection locked="0"/>
    </xf>
    <xf numFmtId="0" fontId="11" fillId="0" borderId="0" xfId="5" applyFont="1" applyFill="1" applyBorder="1" applyAlignment="1" applyProtection="1">
      <alignment horizontal="left" vertical="center"/>
    </xf>
    <xf numFmtId="0" fontId="86" fillId="3" borderId="0" xfId="5" applyFont="1" applyFill="1" applyBorder="1" applyAlignment="1" applyProtection="1">
      <alignment horizontal="center" vertical="center" wrapText="1"/>
    </xf>
    <xf numFmtId="0" fontId="86" fillId="3" borderId="153" xfId="5" applyFont="1" applyFill="1" applyBorder="1" applyAlignment="1" applyProtection="1">
      <alignment horizontal="center" vertical="center" wrapText="1"/>
    </xf>
    <xf numFmtId="0" fontId="33" fillId="2" borderId="197" xfId="5" applyFont="1" applyFill="1" applyBorder="1" applyAlignment="1" applyProtection="1">
      <alignment horizontal="center" vertical="center" wrapText="1"/>
      <protection locked="0"/>
    </xf>
    <xf numFmtId="0" fontId="33" fillId="2" borderId="152" xfId="5" applyFont="1" applyFill="1" applyBorder="1" applyAlignment="1" applyProtection="1">
      <alignment horizontal="center" vertical="center" wrapText="1"/>
      <protection locked="0"/>
    </xf>
    <xf numFmtId="0" fontId="32" fillId="0" borderId="202" xfId="5" applyFont="1" applyBorder="1" applyAlignment="1" applyProtection="1">
      <alignment horizontal="left" vertical="top" wrapText="1"/>
      <protection locked="0"/>
    </xf>
    <xf numFmtId="0" fontId="32" fillId="0" borderId="203" xfId="5" applyFont="1" applyBorder="1" applyAlignment="1" applyProtection="1">
      <alignment horizontal="left" vertical="top" wrapText="1"/>
      <protection locked="0"/>
    </xf>
    <xf numFmtId="0" fontId="32" fillId="0" borderId="204" xfId="5" applyFont="1" applyBorder="1" applyAlignment="1" applyProtection="1">
      <alignment horizontal="left" vertical="top" wrapText="1"/>
      <protection locked="0"/>
    </xf>
    <xf numFmtId="0" fontId="30" fillId="3" borderId="132" xfId="5" applyFont="1" applyFill="1" applyBorder="1" applyAlignment="1" applyProtection="1">
      <alignment horizontal="center" vertical="center" wrapText="1"/>
    </xf>
    <xf numFmtId="0" fontId="30" fillId="3" borderId="19" xfId="5" applyFont="1" applyFill="1" applyBorder="1" applyAlignment="1" applyProtection="1">
      <alignment horizontal="center" vertical="center" wrapText="1"/>
    </xf>
    <xf numFmtId="0" fontId="30" fillId="3" borderId="151" xfId="5" applyFont="1" applyFill="1" applyBorder="1" applyAlignment="1" applyProtection="1">
      <alignment horizontal="center" vertical="center" wrapText="1"/>
    </xf>
    <xf numFmtId="0" fontId="32" fillId="0" borderId="105" xfId="5" applyFont="1" applyFill="1" applyBorder="1" applyAlignment="1" applyProtection="1">
      <alignment horizontal="center" vertical="center" wrapText="1"/>
      <protection locked="0"/>
    </xf>
    <xf numFmtId="0" fontId="29" fillId="3" borderId="105" xfId="5" applyFont="1" applyFill="1" applyBorder="1" applyAlignment="1" applyProtection="1">
      <alignment horizontal="center" vertical="center" wrapText="1"/>
    </xf>
    <xf numFmtId="0" fontId="32" fillId="2" borderId="192" xfId="5" applyFont="1" applyFill="1" applyBorder="1" applyAlignment="1" applyProtection="1">
      <alignment horizontal="center" vertical="center" wrapText="1"/>
      <protection locked="0"/>
    </xf>
    <xf numFmtId="0" fontId="32" fillId="2" borderId="137" xfId="5" applyFont="1" applyFill="1" applyBorder="1" applyAlignment="1" applyProtection="1">
      <alignment horizontal="center" vertical="center" wrapText="1"/>
      <protection locked="0"/>
    </xf>
    <xf numFmtId="0" fontId="29" fillId="3" borderId="169" xfId="5" applyFont="1" applyFill="1" applyBorder="1" applyAlignment="1" applyProtection="1">
      <alignment horizontal="left" vertical="center" wrapText="1"/>
    </xf>
    <xf numFmtId="0" fontId="29" fillId="3" borderId="158" xfId="5" applyFont="1" applyFill="1" applyBorder="1" applyAlignment="1" applyProtection="1">
      <alignment horizontal="left" vertical="center" wrapText="1"/>
    </xf>
    <xf numFmtId="0" fontId="29" fillId="3" borderId="168" xfId="5" applyFont="1" applyFill="1" applyBorder="1" applyAlignment="1" applyProtection="1">
      <alignment horizontal="left" vertical="center" wrapText="1"/>
    </xf>
    <xf numFmtId="0" fontId="29" fillId="3" borderId="141" xfId="5" applyFont="1" applyFill="1" applyBorder="1" applyAlignment="1" applyProtection="1">
      <alignment horizontal="left" vertical="center" wrapText="1"/>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2" borderId="206" xfId="5" applyFont="1" applyFill="1" applyBorder="1" applyAlignment="1" applyProtection="1">
      <alignment horizontal="center" vertical="center" wrapText="1"/>
      <protection locked="0"/>
    </xf>
    <xf numFmtId="0" fontId="29" fillId="3" borderId="193" xfId="5" applyFont="1" applyFill="1" applyBorder="1" applyAlignment="1" applyProtection="1">
      <alignment horizontal="left" vertical="center" wrapText="1"/>
    </xf>
    <xf numFmtId="0" fontId="29" fillId="3" borderId="194" xfId="5" applyFont="1" applyFill="1" applyBorder="1" applyAlignment="1" applyProtection="1">
      <alignment horizontal="left" vertical="center" wrapText="1"/>
    </xf>
    <xf numFmtId="0" fontId="32" fillId="2" borderId="196" xfId="5" applyFont="1" applyFill="1" applyBorder="1" applyAlignment="1" applyProtection="1">
      <alignment horizontal="center" vertical="center" wrapText="1"/>
      <protection locked="0"/>
    </xf>
    <xf numFmtId="0" fontId="80" fillId="0" borderId="0" xfId="5" applyFont="1" applyFill="1" applyBorder="1" applyAlignment="1" applyProtection="1">
      <alignment horizontal="left" vertical="center" wrapText="1"/>
    </xf>
    <xf numFmtId="0" fontId="32" fillId="0" borderId="156" xfId="5" applyFont="1" applyFill="1" applyBorder="1" applyAlignment="1" applyProtection="1">
      <alignment horizontal="left" vertical="center" wrapText="1"/>
      <protection locked="0"/>
    </xf>
    <xf numFmtId="0" fontId="32" fillId="0" borderId="108" xfId="5" applyFont="1" applyFill="1" applyBorder="1" applyAlignment="1" applyProtection="1">
      <alignment horizontal="left" vertical="center" wrapText="1"/>
      <protection locked="0"/>
    </xf>
    <xf numFmtId="0" fontId="29" fillId="3" borderId="155" xfId="5" applyFont="1" applyFill="1" applyBorder="1" applyAlignment="1" applyProtection="1">
      <alignment horizontal="left" vertical="center"/>
    </xf>
    <xf numFmtId="0" fontId="29" fillId="3" borderId="156" xfId="5" applyFont="1" applyFill="1" applyBorder="1" applyAlignment="1" applyProtection="1">
      <alignment horizontal="left" vertical="center"/>
    </xf>
    <xf numFmtId="0" fontId="29" fillId="3" borderId="131" xfId="5" applyFont="1" applyFill="1" applyBorder="1" applyAlignment="1" applyProtection="1">
      <alignment horizontal="left" vertical="center"/>
    </xf>
    <xf numFmtId="0" fontId="29" fillId="3" borderId="108" xfId="5" applyFont="1" applyFill="1" applyBorder="1" applyAlignment="1" applyProtection="1">
      <alignment horizontal="left" vertical="center"/>
    </xf>
    <xf numFmtId="0" fontId="32" fillId="2" borderId="155" xfId="5" applyFont="1" applyFill="1" applyBorder="1" applyAlignment="1" applyProtection="1">
      <alignment horizontal="center" vertical="center" wrapText="1"/>
      <protection locked="0"/>
    </xf>
    <xf numFmtId="0" fontId="32" fillId="2" borderId="14" xfId="5" applyFont="1" applyFill="1" applyBorder="1" applyAlignment="1" applyProtection="1">
      <alignment horizontal="center" vertical="center" wrapText="1"/>
      <protection locked="0"/>
    </xf>
    <xf numFmtId="0" fontId="29" fillId="3" borderId="167" xfId="5" applyFont="1" applyFill="1" applyBorder="1" applyAlignment="1" applyProtection="1">
      <alignment horizontal="left" vertical="center" wrapText="1"/>
    </xf>
    <xf numFmtId="0" fontId="29" fillId="3" borderId="157" xfId="5" applyFont="1" applyFill="1" applyBorder="1" applyAlignment="1" applyProtection="1">
      <alignment horizontal="left" vertical="center" wrapText="1"/>
    </xf>
    <xf numFmtId="49" fontId="32" fillId="0" borderId="214" xfId="5" applyNumberFormat="1" applyFont="1" applyFill="1" applyBorder="1" applyAlignment="1" applyProtection="1">
      <alignment horizontal="left" vertical="center" wrapText="1"/>
      <protection locked="0"/>
    </xf>
    <xf numFmtId="49" fontId="32" fillId="0" borderId="216" xfId="5" applyNumberFormat="1" applyFont="1" applyFill="1" applyBorder="1" applyAlignment="1" applyProtection="1">
      <alignment horizontal="left" vertical="center" wrapText="1"/>
      <protection locked="0"/>
    </xf>
    <xf numFmtId="49" fontId="32" fillId="0" borderId="218" xfId="5" applyNumberFormat="1" applyFont="1" applyFill="1" applyBorder="1" applyAlignment="1" applyProtection="1">
      <alignment horizontal="left" vertical="center" wrapText="1"/>
      <protection locked="0"/>
    </xf>
    <xf numFmtId="49" fontId="7" fillId="0" borderId="215" xfId="5" applyNumberFormat="1" applyFont="1" applyFill="1" applyBorder="1" applyAlignment="1" applyProtection="1">
      <alignment horizontal="left" vertical="center" wrapText="1"/>
      <protection locked="0"/>
    </xf>
    <xf numFmtId="49" fontId="7" fillId="0" borderId="217" xfId="5" applyNumberFormat="1" applyFont="1" applyFill="1" applyBorder="1" applyAlignment="1" applyProtection="1">
      <alignment horizontal="left" vertical="center" wrapText="1"/>
      <protection locked="0"/>
    </xf>
    <xf numFmtId="49" fontId="7" fillId="0" borderId="219" xfId="5" applyNumberFormat="1" applyFont="1" applyFill="1" applyBorder="1" applyAlignment="1" applyProtection="1">
      <alignment horizontal="left" vertical="center" wrapText="1"/>
      <protection locked="0"/>
    </xf>
    <xf numFmtId="0" fontId="33" fillId="2" borderId="198" xfId="5" applyFont="1" applyFill="1" applyBorder="1" applyAlignment="1" applyProtection="1">
      <alignment horizontal="center" vertical="center" wrapText="1"/>
      <protection locked="0"/>
    </xf>
    <xf numFmtId="0" fontId="33" fillId="2" borderId="190" xfId="5" applyFont="1" applyFill="1" applyBorder="1" applyAlignment="1" applyProtection="1">
      <alignment horizontal="center" vertical="center" wrapText="1"/>
      <protection locked="0"/>
    </xf>
    <xf numFmtId="0" fontId="32" fillId="2" borderId="195" xfId="5" applyFont="1" applyFill="1" applyBorder="1" applyAlignment="1" applyProtection="1">
      <alignment horizontal="center" vertical="center" wrapText="1"/>
      <protection locked="0"/>
    </xf>
    <xf numFmtId="0" fontId="29" fillId="3" borderId="103" xfId="5" applyFont="1" applyFill="1" applyBorder="1" applyAlignment="1" applyProtection="1">
      <alignment horizontal="left" vertical="center" wrapText="1"/>
    </xf>
    <xf numFmtId="0" fontId="29" fillId="3" borderId="189" xfId="5" applyFont="1" applyFill="1" applyBorder="1" applyAlignment="1" applyProtection="1">
      <alignment horizontal="left" vertical="center" wrapText="1"/>
    </xf>
    <xf numFmtId="0" fontId="29" fillId="3" borderId="170" xfId="5" applyFont="1" applyFill="1" applyBorder="1" applyAlignment="1" applyProtection="1">
      <alignment horizontal="left" vertical="center" wrapText="1"/>
    </xf>
    <xf numFmtId="0" fontId="29" fillId="3" borderId="154" xfId="5" applyFont="1" applyFill="1" applyBorder="1" applyAlignment="1" applyProtection="1">
      <alignment horizontal="left" vertical="center" wrapText="1"/>
    </xf>
    <xf numFmtId="0" fontId="78" fillId="0" borderId="0" xfId="5" applyFont="1" applyAlignment="1" applyProtection="1">
      <alignment horizontal="center" vertical="center" wrapText="1"/>
    </xf>
    <xf numFmtId="0" fontId="78" fillId="0" borderId="0" xfId="5" applyFont="1" applyAlignment="1" applyProtection="1">
      <alignment horizontal="center" vertical="center"/>
    </xf>
    <xf numFmtId="0" fontId="57" fillId="3" borderId="17" xfId="5" applyNumberFormat="1" applyFont="1" applyFill="1" applyBorder="1" applyAlignment="1" applyProtection="1">
      <alignment horizontal="left" vertical="center"/>
    </xf>
    <xf numFmtId="0" fontId="29" fillId="3" borderId="106" xfId="5" applyFont="1" applyFill="1" applyBorder="1" applyAlignment="1" applyProtection="1">
      <alignment horizontal="justify" vertical="center" wrapText="1"/>
    </xf>
    <xf numFmtId="0" fontId="29" fillId="3" borderId="105" xfId="5" applyFont="1" applyFill="1" applyBorder="1" applyAlignment="1" applyProtection="1">
      <alignment horizontal="justify" vertical="center" wrapText="1"/>
    </xf>
    <xf numFmtId="0" fontId="29" fillId="3" borderId="191" xfId="5" applyFont="1" applyFill="1" applyBorder="1" applyAlignment="1" applyProtection="1">
      <alignment horizontal="justify" vertical="center" wrapText="1"/>
    </xf>
    <xf numFmtId="0" fontId="29" fillId="3" borderId="142" xfId="5" applyFont="1" applyFill="1" applyBorder="1" applyAlignment="1" applyProtection="1">
      <alignment horizontal="justify" vertical="center" wrapText="1"/>
    </xf>
    <xf numFmtId="0" fontId="29" fillId="2" borderId="156" xfId="5" applyFont="1" applyFill="1" applyBorder="1" applyAlignment="1" applyProtection="1">
      <alignment horizontal="left" vertical="center" wrapText="1"/>
    </xf>
    <xf numFmtId="0" fontId="34" fillId="0" borderId="297" xfId="0" applyFont="1" applyBorder="1" applyAlignment="1" applyProtection="1">
      <alignment horizontal="left" vertical="top" wrapText="1"/>
      <protection locked="0"/>
    </xf>
    <xf numFmtId="0" fontId="34" fillId="0" borderId="221" xfId="0" applyFont="1" applyBorder="1" applyAlignment="1" applyProtection="1">
      <alignment horizontal="left" vertical="top" wrapText="1"/>
      <protection locked="0"/>
    </xf>
    <xf numFmtId="0" fontId="34" fillId="0" borderId="26"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183" fontId="119" fillId="11" borderId="220" xfId="0" applyNumberFormat="1" applyFont="1" applyFill="1" applyBorder="1" applyAlignment="1" applyProtection="1">
      <alignment horizontal="center" vertical="center"/>
    </xf>
    <xf numFmtId="183" fontId="119" fillId="11" borderId="221" xfId="0" applyNumberFormat="1" applyFont="1" applyFill="1" applyBorder="1" applyAlignment="1" applyProtection="1">
      <alignment horizontal="center" vertical="center"/>
    </xf>
    <xf numFmtId="183" fontId="119" fillId="11" borderId="222" xfId="0" applyNumberFormat="1" applyFont="1" applyFill="1" applyBorder="1" applyAlignment="1" applyProtection="1">
      <alignment horizontal="center" vertical="center"/>
    </xf>
    <xf numFmtId="183" fontId="119" fillId="11" borderId="14" xfId="0" applyNumberFormat="1" applyFont="1" applyFill="1" applyBorder="1" applyAlignment="1" applyProtection="1">
      <alignment horizontal="center" vertical="center"/>
    </xf>
    <xf numFmtId="183" fontId="119" fillId="11" borderId="17" xfId="0" applyNumberFormat="1" applyFont="1" applyFill="1" applyBorder="1" applyAlignment="1" applyProtection="1">
      <alignment horizontal="center" vertical="center"/>
    </xf>
    <xf numFmtId="183" fontId="119" fillId="11" borderId="18" xfId="0" applyNumberFormat="1" applyFont="1" applyFill="1" applyBorder="1" applyAlignment="1" applyProtection="1">
      <alignment horizontal="center" vertical="center"/>
    </xf>
    <xf numFmtId="0" fontId="8" fillId="0" borderId="91" xfId="0" applyFont="1" applyBorder="1" applyAlignment="1">
      <alignment vertical="center" wrapText="1"/>
    </xf>
    <xf numFmtId="0" fontId="8" fillId="0" borderId="91" xfId="0" applyFont="1" applyBorder="1">
      <alignment vertical="center"/>
    </xf>
    <xf numFmtId="0" fontId="22" fillId="0" borderId="0" xfId="0" applyFont="1">
      <alignment vertical="center"/>
    </xf>
    <xf numFmtId="0" fontId="29" fillId="3" borderId="181" xfId="0" applyFont="1" applyFill="1" applyBorder="1" applyAlignment="1" applyProtection="1">
      <alignment horizontal="center" vertical="center" wrapText="1"/>
      <protection locked="0"/>
    </xf>
    <xf numFmtId="0" fontId="29" fillId="3" borderId="57"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165" xfId="0" applyFont="1" applyFill="1" applyBorder="1" applyAlignment="1" applyProtection="1">
      <alignment horizontal="center" vertical="center" wrapText="1"/>
      <protection locked="0"/>
    </xf>
    <xf numFmtId="0" fontId="32" fillId="0" borderId="277" xfId="0" applyFont="1" applyBorder="1" applyAlignment="1" applyProtection="1">
      <alignment horizontal="left" vertical="center" wrapText="1"/>
      <protection locked="0"/>
    </xf>
    <xf numFmtId="0" fontId="32" fillId="0" borderId="221" xfId="0" applyFont="1" applyBorder="1" applyAlignment="1" applyProtection="1">
      <alignment horizontal="left" vertical="center" wrapText="1"/>
      <protection locked="0"/>
    </xf>
    <xf numFmtId="0" fontId="32" fillId="0" borderId="296"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28" xfId="0" applyFont="1" applyBorder="1" applyAlignment="1" applyProtection="1">
      <alignment horizontal="left" vertical="center" wrapText="1"/>
      <protection locked="0"/>
    </xf>
    <xf numFmtId="0" fontId="32" fillId="0" borderId="297" xfId="0" applyFont="1" applyBorder="1" applyAlignment="1" applyProtection="1">
      <alignment horizontal="left" vertical="center" wrapText="1"/>
      <protection locked="0"/>
    </xf>
    <xf numFmtId="0" fontId="32" fillId="0" borderId="26" xfId="0" applyFont="1" applyBorder="1" applyAlignment="1" applyProtection="1">
      <alignment horizontal="left" vertical="center" wrapText="1"/>
      <protection locked="0"/>
    </xf>
    <xf numFmtId="188" fontId="48" fillId="0" borderId="297" xfId="0" applyNumberFormat="1" applyFont="1" applyBorder="1" applyAlignment="1" applyProtection="1">
      <alignment horizontal="center" vertical="center"/>
      <protection locked="0"/>
    </xf>
    <xf numFmtId="188" fontId="48" fillId="0" borderId="296" xfId="0" applyNumberFormat="1" applyFont="1" applyBorder="1" applyAlignment="1" applyProtection="1">
      <alignment horizontal="center" vertical="center"/>
      <protection locked="0"/>
    </xf>
    <xf numFmtId="188" fontId="48" fillId="0" borderId="26" xfId="0" applyNumberFormat="1" applyFont="1" applyBorder="1" applyAlignment="1" applyProtection="1">
      <alignment horizontal="center" vertical="center"/>
      <protection locked="0"/>
    </xf>
    <xf numFmtId="188" fontId="48" fillId="0" borderId="28" xfId="0" applyNumberFormat="1" applyFont="1" applyBorder="1" applyAlignment="1" applyProtection="1">
      <alignment horizontal="center" vertical="center"/>
      <protection locked="0"/>
    </xf>
    <xf numFmtId="184" fontId="30" fillId="0" borderId="298" xfId="0" applyNumberFormat="1" applyFont="1" applyBorder="1" applyAlignment="1" applyProtection="1">
      <alignment horizontal="center" vertical="center"/>
      <protection locked="0"/>
    </xf>
    <xf numFmtId="184" fontId="30" fillId="0" borderId="23" xfId="0" applyNumberFormat="1" applyFont="1" applyBorder="1" applyAlignment="1" applyProtection="1">
      <alignment horizontal="center" vertical="center"/>
      <protection locked="0"/>
    </xf>
    <xf numFmtId="184" fontId="30" fillId="0" borderId="297" xfId="0" applyNumberFormat="1" applyFont="1" applyBorder="1" applyAlignment="1" applyProtection="1">
      <alignment horizontal="center" vertical="center"/>
      <protection locked="0"/>
    </xf>
    <xf numFmtId="184" fontId="30" fillId="0" borderId="26" xfId="0" applyNumberFormat="1" applyFont="1" applyBorder="1" applyAlignment="1" applyProtection="1">
      <alignment horizontal="center" vertical="center"/>
      <protection locked="0"/>
    </xf>
    <xf numFmtId="0" fontId="29" fillId="3" borderId="297" xfId="0" applyFont="1" applyFill="1" applyBorder="1" applyAlignment="1" applyProtection="1">
      <alignment horizontal="center" vertical="center" wrapText="1"/>
      <protection locked="0"/>
    </xf>
    <xf numFmtId="0" fontId="29" fillId="3" borderId="296" xfId="0" applyFont="1" applyFill="1" applyBorder="1" applyAlignment="1" applyProtection="1">
      <alignment horizontal="center" vertical="center" wrapText="1"/>
      <protection locked="0"/>
    </xf>
    <xf numFmtId="0" fontId="134" fillId="11" borderId="25" xfId="0" applyFont="1" applyFill="1" applyBorder="1" applyAlignment="1">
      <alignment horizontal="center" vertical="center" wrapText="1"/>
    </xf>
    <xf numFmtId="0" fontId="134" fillId="11" borderId="8" xfId="0" applyFont="1" applyFill="1" applyBorder="1" applyAlignment="1">
      <alignment horizontal="center" vertical="center"/>
    </xf>
    <xf numFmtId="0" fontId="134" fillId="11" borderId="38" xfId="0" applyFont="1" applyFill="1" applyBorder="1" applyAlignment="1">
      <alignment horizontal="center" vertical="center"/>
    </xf>
    <xf numFmtId="0" fontId="134" fillId="11" borderId="181" xfId="0" applyFont="1" applyFill="1" applyBorder="1" applyAlignment="1">
      <alignment horizontal="center" vertical="center"/>
    </xf>
    <xf numFmtId="0" fontId="134" fillId="11" borderId="17" xfId="0" applyFont="1" applyFill="1" applyBorder="1" applyAlignment="1">
      <alignment horizontal="center" vertical="center"/>
    </xf>
    <xf numFmtId="0" fontId="134" fillId="11" borderId="57" xfId="0" applyFont="1" applyFill="1" applyBorder="1" applyAlignment="1">
      <alignment horizontal="center" vertical="center"/>
    </xf>
    <xf numFmtId="0" fontId="29" fillId="3" borderId="0" xfId="0" applyFont="1" applyFill="1" applyAlignment="1" applyProtection="1">
      <alignment horizontal="distributed" vertical="distributed"/>
    </xf>
    <xf numFmtId="176" fontId="29" fillId="3" borderId="0" xfId="0" applyNumberFormat="1" applyFont="1" applyFill="1" applyAlignment="1" applyProtection="1">
      <alignment horizontal="center" vertical="center" wrapText="1"/>
    </xf>
    <xf numFmtId="0" fontId="29" fillId="0" borderId="297" xfId="0" applyFont="1" applyBorder="1" applyAlignment="1" applyProtection="1">
      <alignment horizontal="center" vertical="center" wrapText="1"/>
      <protection locked="0"/>
    </xf>
    <xf numFmtId="0" fontId="29" fillId="0" borderId="221" xfId="0" applyFont="1" applyBorder="1" applyAlignment="1" applyProtection="1">
      <alignment horizontal="center" vertical="center" wrapText="1"/>
      <protection locked="0"/>
    </xf>
    <xf numFmtId="0" fontId="29" fillId="0" borderId="296" xfId="0" applyFont="1" applyBorder="1" applyAlignment="1" applyProtection="1">
      <alignment horizontal="center" vertical="center" wrapText="1"/>
      <protection locked="0"/>
    </xf>
    <xf numFmtId="0" fontId="29" fillId="0" borderId="26" xfId="0" applyFont="1" applyBorder="1" applyAlignment="1" applyProtection="1">
      <alignment horizontal="center" vertical="center" wrapText="1"/>
      <protection locked="0"/>
    </xf>
    <xf numFmtId="0" fontId="29" fillId="0" borderId="0" xfId="0" applyFont="1" applyBorder="1" applyAlignment="1" applyProtection="1">
      <alignment horizontal="center" vertical="center" wrapText="1"/>
      <protection locked="0"/>
    </xf>
    <xf numFmtId="0" fontId="29" fillId="0" borderId="28" xfId="0" applyFont="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8" xfId="0" applyFont="1" applyFill="1" applyBorder="1" applyAlignment="1" applyProtection="1">
      <alignment horizontal="center" vertical="center" wrapText="1"/>
      <protection locked="0"/>
    </xf>
    <xf numFmtId="0" fontId="29" fillId="0" borderId="32" xfId="0" applyFont="1" applyBorder="1" applyAlignment="1" applyProtection="1">
      <alignment horizontal="center" vertical="center" wrapText="1"/>
      <protection locked="0"/>
    </xf>
    <xf numFmtId="0" fontId="29" fillId="0" borderId="30" xfId="0" applyFont="1" applyBorder="1" applyAlignment="1" applyProtection="1">
      <alignment horizontal="center" vertical="center" wrapText="1"/>
      <protection locked="0"/>
    </xf>
    <xf numFmtId="0" fontId="29" fillId="0" borderId="56" xfId="0" applyFont="1" applyBorder="1" applyAlignment="1" applyProtection="1">
      <alignment horizontal="center" vertical="center" wrapText="1"/>
      <protection locked="0"/>
    </xf>
    <xf numFmtId="184" fontId="30" fillId="0" borderId="181" xfId="0" applyNumberFormat="1" applyFont="1" applyBorder="1" applyAlignment="1" applyProtection="1">
      <alignment horizontal="center" vertical="center"/>
      <protection locked="0"/>
    </xf>
    <xf numFmtId="0" fontId="8" fillId="0" borderId="297" xfId="0" applyFont="1" applyBorder="1" applyAlignment="1" applyProtection="1">
      <alignment horizontal="center" vertical="center" wrapText="1"/>
      <protection locked="0"/>
    </xf>
    <xf numFmtId="0" fontId="8" fillId="0" borderId="221" xfId="0" applyFont="1" applyBorder="1" applyAlignment="1" applyProtection="1">
      <alignment horizontal="center" vertical="center" wrapText="1"/>
      <protection locked="0"/>
    </xf>
    <xf numFmtId="0" fontId="8" fillId="0" borderId="296" xfId="0"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3" borderId="26" xfId="0" applyFont="1" applyFill="1" applyBorder="1" applyAlignment="1" applyProtection="1">
      <alignment horizontal="center" vertical="center" wrapText="1"/>
      <protection locked="0"/>
    </xf>
    <xf numFmtId="0" fontId="8" fillId="3" borderId="28" xfId="0" applyFont="1" applyFill="1" applyBorder="1" applyAlignment="1" applyProtection="1">
      <alignment horizontal="center" vertical="center" wrapText="1"/>
      <protection locked="0"/>
    </xf>
    <xf numFmtId="0" fontId="8" fillId="3" borderId="181" xfId="0" applyFont="1" applyFill="1" applyBorder="1" applyAlignment="1" applyProtection="1">
      <alignment horizontal="center" vertical="center" wrapText="1"/>
      <protection locked="0"/>
    </xf>
    <xf numFmtId="0" fontId="8" fillId="3" borderId="57"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165" xfId="0" applyFont="1" applyFill="1" applyBorder="1" applyAlignment="1" applyProtection="1">
      <alignment horizontal="center" vertical="center" wrapText="1"/>
      <protection locked="0"/>
    </xf>
    <xf numFmtId="0" fontId="7" fillId="0" borderId="277" xfId="0" applyFont="1" applyBorder="1" applyAlignment="1" applyProtection="1">
      <alignment horizontal="left" vertical="center" wrapText="1"/>
      <protection locked="0"/>
    </xf>
    <xf numFmtId="0" fontId="7" fillId="0" borderId="221" xfId="0" applyFont="1" applyBorder="1" applyAlignment="1" applyProtection="1">
      <alignment horizontal="left" vertical="center" wrapText="1"/>
      <protection locked="0"/>
    </xf>
    <xf numFmtId="0" fontId="7" fillId="0" borderId="296"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297" xfId="0" applyFont="1" applyBorder="1" applyAlignment="1" applyProtection="1">
      <alignment horizontal="left" vertical="center" wrapText="1"/>
      <protection locked="0"/>
    </xf>
    <xf numFmtId="0" fontId="7" fillId="0" borderId="26" xfId="0" applyFont="1" applyBorder="1" applyAlignment="1" applyProtection="1">
      <alignment horizontal="left" vertical="center" wrapText="1"/>
      <protection locked="0"/>
    </xf>
    <xf numFmtId="188" fontId="26" fillId="0" borderId="297" xfId="0" applyNumberFormat="1" applyFont="1" applyBorder="1" applyAlignment="1" applyProtection="1">
      <alignment horizontal="center" vertical="center"/>
      <protection locked="0"/>
    </xf>
    <xf numFmtId="188" fontId="26" fillId="0" borderId="296" xfId="0" applyNumberFormat="1" applyFont="1" applyBorder="1" applyAlignment="1" applyProtection="1">
      <alignment horizontal="center" vertical="center"/>
      <protection locked="0"/>
    </xf>
    <xf numFmtId="188" fontId="26" fillId="0" borderId="26" xfId="0" applyNumberFormat="1" applyFont="1" applyBorder="1" applyAlignment="1" applyProtection="1">
      <alignment horizontal="center" vertical="center"/>
      <protection locked="0"/>
    </xf>
    <xf numFmtId="188" fontId="26" fillId="0" borderId="28" xfId="0" applyNumberFormat="1" applyFont="1" applyBorder="1" applyAlignment="1" applyProtection="1">
      <alignment horizontal="center" vertical="center"/>
      <protection locked="0"/>
    </xf>
    <xf numFmtId="184" fontId="17" fillId="0" borderId="298" xfId="0" applyNumberFormat="1" applyFont="1" applyBorder="1" applyAlignment="1" applyProtection="1">
      <alignment horizontal="center" vertical="center"/>
      <protection locked="0"/>
    </xf>
    <xf numFmtId="184" fontId="17" fillId="0" borderId="23" xfId="0" applyNumberFormat="1" applyFont="1" applyBorder="1" applyAlignment="1" applyProtection="1">
      <alignment horizontal="center" vertical="center"/>
      <protection locked="0"/>
    </xf>
    <xf numFmtId="184" fontId="17" fillId="0" borderId="297" xfId="0" applyNumberFormat="1" applyFont="1" applyBorder="1" applyAlignment="1" applyProtection="1">
      <alignment horizontal="center" vertical="center"/>
      <protection locked="0"/>
    </xf>
    <xf numFmtId="184" fontId="17" fillId="0" borderId="26" xfId="0" applyNumberFormat="1" applyFont="1" applyBorder="1" applyAlignment="1" applyProtection="1">
      <alignment horizontal="center" vertical="center"/>
      <protection locked="0"/>
    </xf>
    <xf numFmtId="184" fontId="17" fillId="0" borderId="181" xfId="0" applyNumberFormat="1" applyFont="1" applyBorder="1" applyAlignment="1" applyProtection="1">
      <alignment horizontal="center" vertical="center"/>
      <protection locked="0"/>
    </xf>
    <xf numFmtId="0" fontId="8" fillId="3" borderId="297" xfId="0" applyFont="1" applyFill="1" applyBorder="1" applyAlignment="1" applyProtection="1">
      <alignment horizontal="center" vertical="center" wrapText="1"/>
      <protection locked="0"/>
    </xf>
    <xf numFmtId="0" fontId="8" fillId="3" borderId="296" xfId="0" applyFont="1" applyFill="1" applyBorder="1" applyAlignment="1" applyProtection="1">
      <alignment horizontal="center" vertical="center" wrapText="1"/>
      <protection locked="0"/>
    </xf>
    <xf numFmtId="0" fontId="8" fillId="0" borderId="279" xfId="0" applyFont="1" applyBorder="1" applyAlignment="1" applyProtection="1">
      <alignment horizontal="center" vertical="center" wrapText="1"/>
      <protection locked="0"/>
    </xf>
    <xf numFmtId="0" fontId="8" fillId="0" borderId="181"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57" xfId="0" applyFont="1" applyBorder="1" applyAlignment="1" applyProtection="1">
      <alignment horizontal="center" vertical="center" wrapText="1"/>
      <protection locked="0"/>
    </xf>
    <xf numFmtId="184" fontId="17" fillId="0" borderId="88" xfId="0" applyNumberFormat="1" applyFont="1" applyBorder="1" applyAlignment="1" applyProtection="1">
      <alignment horizontal="center" vertical="center"/>
      <protection locked="0"/>
    </xf>
    <xf numFmtId="0" fontId="37" fillId="0" borderId="0" xfId="0" applyFont="1" applyAlignment="1" applyProtection="1">
      <alignment horizontal="center" vertical="center"/>
    </xf>
    <xf numFmtId="0" fontId="29" fillId="3" borderId="235" xfId="0" applyFont="1" applyFill="1" applyBorder="1" applyAlignment="1" applyProtection="1">
      <alignment horizontal="center" vertical="center" wrapText="1"/>
    </xf>
    <xf numFmtId="0" fontId="29" fillId="3" borderId="235" xfId="0" applyFont="1" applyFill="1" applyBorder="1" applyAlignment="1" applyProtection="1">
      <alignment horizontal="center" vertical="center"/>
    </xf>
    <xf numFmtId="0" fontId="101" fillId="3" borderId="235" xfId="0" applyFont="1" applyFill="1" applyBorder="1" applyAlignment="1" applyProtection="1">
      <alignment horizontal="center" vertical="center"/>
    </xf>
    <xf numFmtId="0" fontId="32" fillId="3" borderId="235" xfId="0" applyFont="1" applyFill="1" applyBorder="1" applyAlignment="1" applyProtection="1">
      <alignment horizontal="center" vertical="center" wrapText="1"/>
    </xf>
    <xf numFmtId="0" fontId="32" fillId="2" borderId="14" xfId="0" applyFont="1" applyFill="1" applyBorder="1" applyAlignment="1" applyProtection="1">
      <alignment horizontal="right" vertical="center" shrinkToFit="1"/>
      <protection locked="0"/>
    </xf>
    <xf numFmtId="0" fontId="32" fillId="2" borderId="17" xfId="0" applyFont="1" applyFill="1" applyBorder="1" applyAlignment="1" applyProtection="1">
      <alignment horizontal="right" vertical="center" shrinkToFit="1"/>
      <protection locked="0"/>
    </xf>
    <xf numFmtId="0" fontId="49" fillId="3" borderId="17" xfId="0" applyFont="1" applyFill="1" applyBorder="1" applyAlignment="1" applyProtection="1">
      <alignment horizontal="center" vertical="center" wrapText="1"/>
    </xf>
    <xf numFmtId="0" fontId="49" fillId="3" borderId="18" xfId="0" applyFont="1" applyFill="1" applyBorder="1" applyAlignment="1" applyProtection="1">
      <alignment horizontal="center" vertical="center" wrapText="1"/>
    </xf>
    <xf numFmtId="0" fontId="29" fillId="3" borderId="6" xfId="0" applyFont="1" applyFill="1" applyBorder="1" applyAlignment="1" applyProtection="1">
      <alignment vertical="center" shrinkToFit="1"/>
    </xf>
    <xf numFmtId="0" fontId="29" fillId="3" borderId="7" xfId="0" applyFont="1" applyFill="1" applyBorder="1" applyAlignment="1" applyProtection="1">
      <alignment vertical="center" shrinkToFit="1"/>
    </xf>
    <xf numFmtId="0" fontId="39" fillId="3" borderId="7" xfId="0" applyFont="1" applyFill="1" applyBorder="1" applyAlignment="1" applyProtection="1">
      <alignment vertical="center" shrinkToFit="1"/>
    </xf>
    <xf numFmtId="0" fontId="32" fillId="2" borderId="249" xfId="0" applyFont="1" applyFill="1" applyBorder="1" applyAlignment="1" applyProtection="1">
      <alignment horizontal="right" vertical="center" wrapText="1"/>
      <protection locked="0"/>
    </xf>
    <xf numFmtId="0" fontId="32" fillId="2" borderId="285" xfId="0" applyFont="1" applyFill="1" applyBorder="1" applyAlignment="1" applyProtection="1">
      <alignment horizontal="right" vertical="center" wrapText="1"/>
      <protection locked="0"/>
    </xf>
    <xf numFmtId="0" fontId="29" fillId="3" borderId="44" xfId="0" applyFont="1" applyFill="1" applyBorder="1" applyAlignment="1" applyProtection="1">
      <alignment horizontal="left" vertical="center" shrinkToFit="1"/>
    </xf>
    <xf numFmtId="0" fontId="29" fillId="3" borderId="7" xfId="0" applyFont="1" applyFill="1" applyBorder="1" applyAlignment="1" applyProtection="1">
      <alignment horizontal="left" vertical="center" shrinkToFit="1"/>
    </xf>
    <xf numFmtId="0" fontId="29" fillId="3" borderId="35" xfId="0" applyFont="1" applyFill="1" applyBorder="1" applyAlignment="1" applyProtection="1">
      <alignment horizontal="left" vertical="center" shrinkToFit="1"/>
    </xf>
    <xf numFmtId="176" fontId="32" fillId="2" borderId="249" xfId="0" applyNumberFormat="1" applyFont="1" applyFill="1" applyBorder="1" applyAlignment="1" applyProtection="1">
      <alignment horizontal="center" vertical="center" wrapText="1"/>
      <protection locked="0"/>
    </xf>
    <xf numFmtId="176" fontId="32" fillId="2" borderId="285" xfId="0" applyNumberFormat="1" applyFont="1" applyFill="1" applyBorder="1" applyAlignment="1" applyProtection="1">
      <alignment horizontal="center" vertical="center" wrapText="1"/>
      <protection locked="0"/>
    </xf>
    <xf numFmtId="176" fontId="32" fillId="2" borderId="260" xfId="0" applyNumberFormat="1" applyFont="1" applyFill="1" applyBorder="1" applyAlignment="1" applyProtection="1">
      <alignment horizontal="center" vertical="center" wrapText="1"/>
      <protection locked="0"/>
    </xf>
    <xf numFmtId="0" fontId="31" fillId="3" borderId="249" xfId="0" applyFont="1" applyFill="1" applyBorder="1" applyAlignment="1" applyProtection="1">
      <alignment horizontal="center" vertical="center" wrapText="1"/>
    </xf>
    <xf numFmtId="0" fontId="29" fillId="3" borderId="260" xfId="0" applyFont="1" applyFill="1" applyBorder="1" applyAlignment="1" applyProtection="1">
      <alignment horizontal="center" vertical="center" wrapText="1"/>
    </xf>
    <xf numFmtId="0" fontId="32" fillId="3" borderId="249" xfId="0" applyFont="1" applyFill="1" applyBorder="1" applyAlignment="1" applyProtection="1">
      <alignment horizontal="center" vertical="center"/>
      <protection locked="0"/>
    </xf>
    <xf numFmtId="0" fontId="32" fillId="3" borderId="285" xfId="0" applyFont="1" applyFill="1" applyBorder="1" applyAlignment="1" applyProtection="1">
      <alignment horizontal="center" vertical="center"/>
      <protection locked="0"/>
    </xf>
    <xf numFmtId="0" fontId="32" fillId="3" borderId="260" xfId="0" applyFont="1" applyFill="1" applyBorder="1" applyAlignment="1" applyProtection="1">
      <alignment horizontal="center" vertical="center"/>
      <protection locked="0"/>
    </xf>
    <xf numFmtId="0" fontId="29" fillId="3" borderId="249" xfId="0" applyFont="1" applyFill="1" applyBorder="1" applyAlignment="1" applyProtection="1">
      <alignment horizontal="center" vertical="center" wrapText="1"/>
      <protection locked="0"/>
    </xf>
    <xf numFmtId="0" fontId="29" fillId="3" borderId="285" xfId="0" applyFont="1" applyFill="1" applyBorder="1" applyAlignment="1" applyProtection="1">
      <alignment horizontal="center" vertical="center" wrapText="1"/>
      <protection locked="0"/>
    </xf>
    <xf numFmtId="0" fontId="29" fillId="3" borderId="260" xfId="0" applyFont="1" applyFill="1" applyBorder="1" applyAlignment="1" applyProtection="1">
      <alignment horizontal="center" vertical="center" wrapText="1"/>
      <protection locked="0"/>
    </xf>
    <xf numFmtId="0" fontId="29" fillId="3" borderId="235" xfId="0" applyFont="1" applyFill="1" applyBorder="1" applyAlignment="1" applyProtection="1">
      <alignment horizontal="left" vertical="center" wrapText="1"/>
    </xf>
    <xf numFmtId="0" fontId="32" fillId="2" borderId="235" xfId="0" applyFont="1" applyFill="1" applyBorder="1" applyAlignment="1" applyProtection="1">
      <alignment horizontal="left" vertical="center"/>
      <protection locked="0"/>
    </xf>
    <xf numFmtId="0" fontId="29" fillId="3" borderId="25" xfId="0" applyFont="1" applyFill="1" applyBorder="1" applyAlignment="1" applyProtection="1">
      <alignment horizontal="left" vertical="center" shrinkToFit="1"/>
    </xf>
    <xf numFmtId="0" fontId="29" fillId="3" borderId="8" xfId="0" applyFont="1" applyFill="1" applyBorder="1" applyAlignment="1" applyProtection="1">
      <alignment horizontal="left" vertical="center" shrinkToFit="1"/>
    </xf>
    <xf numFmtId="0" fontId="29" fillId="3" borderId="9" xfId="0" applyFont="1" applyFill="1" applyBorder="1" applyAlignment="1" applyProtection="1">
      <alignment horizontal="left" vertical="center" shrinkToFit="1"/>
    </xf>
    <xf numFmtId="0" fontId="29" fillId="3" borderId="26" xfId="0" applyFont="1" applyFill="1" applyBorder="1" applyAlignment="1" applyProtection="1">
      <alignment horizontal="left" vertical="center" shrinkToFit="1"/>
    </xf>
    <xf numFmtId="0" fontId="29" fillId="3" borderId="0" xfId="0" applyFont="1" applyFill="1" applyAlignment="1" applyProtection="1">
      <alignment horizontal="left" vertical="center" shrinkToFit="1"/>
    </xf>
    <xf numFmtId="0" fontId="29" fillId="3" borderId="19" xfId="0" applyFont="1" applyFill="1" applyBorder="1" applyAlignment="1" applyProtection="1">
      <alignment horizontal="left" vertical="center" shrinkToFit="1"/>
    </xf>
    <xf numFmtId="0" fontId="29" fillId="3" borderId="32" xfId="0" applyFont="1" applyFill="1" applyBorder="1" applyAlignment="1" applyProtection="1">
      <alignment horizontal="left" vertical="center" shrinkToFit="1"/>
    </xf>
    <xf numFmtId="0" fontId="29" fillId="3" borderId="30" xfId="0" applyFont="1" applyFill="1" applyBorder="1" applyAlignment="1" applyProtection="1">
      <alignment horizontal="left" vertical="center" shrinkToFit="1"/>
    </xf>
    <xf numFmtId="0" fontId="29" fillId="3" borderId="31" xfId="0" applyFont="1" applyFill="1" applyBorder="1" applyAlignment="1" applyProtection="1">
      <alignment horizontal="left" vertical="center" shrinkToFit="1"/>
    </xf>
    <xf numFmtId="0" fontId="29" fillId="3" borderId="249" xfId="0" applyFont="1" applyFill="1" applyBorder="1" applyAlignment="1" applyProtection="1">
      <alignment horizontal="center" vertical="center"/>
    </xf>
    <xf numFmtId="0" fontId="29" fillId="3" borderId="285" xfId="0" applyFont="1" applyFill="1" applyBorder="1" applyAlignment="1" applyProtection="1">
      <alignment horizontal="center" vertical="center"/>
    </xf>
    <xf numFmtId="0" fontId="29" fillId="3" borderId="260" xfId="0" applyFont="1" applyFill="1" applyBorder="1" applyAlignment="1" applyProtection="1">
      <alignment horizontal="center" vertical="center"/>
    </xf>
    <xf numFmtId="0" fontId="29" fillId="3" borderId="36" xfId="0" applyFont="1" applyFill="1" applyBorder="1" applyAlignment="1" applyProtection="1">
      <alignment horizontal="left" vertical="center" shrinkToFit="1"/>
    </xf>
    <xf numFmtId="0" fontId="29" fillId="3" borderId="10" xfId="0" applyFont="1" applyFill="1" applyBorder="1" applyAlignment="1" applyProtection="1">
      <alignment horizontal="left" vertical="center" shrinkToFit="1"/>
    </xf>
    <xf numFmtId="0" fontId="29" fillId="3" borderId="47" xfId="0" applyFont="1" applyFill="1" applyBorder="1" applyAlignment="1" applyProtection="1">
      <alignment horizontal="left" vertical="center" shrinkToFit="1"/>
    </xf>
    <xf numFmtId="0" fontId="29" fillId="0" borderId="71"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29" fillId="3" borderId="249" xfId="0" applyFont="1" applyFill="1" applyBorder="1" applyAlignment="1" applyProtection="1">
      <alignment horizontal="center" vertical="center" wrapText="1"/>
    </xf>
    <xf numFmtId="0" fontId="29" fillId="3" borderId="285" xfId="0" applyFont="1" applyFill="1" applyBorder="1" applyAlignment="1" applyProtection="1">
      <alignment horizontal="center" vertical="center" wrapText="1"/>
    </xf>
    <xf numFmtId="0" fontId="29" fillId="0" borderId="14"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39" fillId="3" borderId="30" xfId="0" applyFont="1" applyFill="1" applyBorder="1" applyAlignment="1" applyProtection="1">
      <alignment horizontal="left" vertical="center" shrinkToFit="1"/>
    </xf>
    <xf numFmtId="0" fontId="32" fillId="3" borderId="55" xfId="0" applyFont="1" applyFill="1" applyBorder="1" applyAlignment="1" applyProtection="1">
      <alignment horizontal="right" vertical="center" shrinkToFit="1"/>
    </xf>
    <xf numFmtId="0" fontId="32" fillId="3" borderId="29" xfId="0" applyFont="1" applyFill="1" applyBorder="1" applyAlignment="1" applyProtection="1">
      <alignment horizontal="right" vertical="center" shrinkToFit="1"/>
    </xf>
    <xf numFmtId="0" fontId="29" fillId="3" borderId="6" xfId="0" applyFont="1" applyFill="1" applyBorder="1" applyAlignment="1" applyProtection="1">
      <alignment horizontal="left" vertical="center" shrinkToFit="1"/>
    </xf>
    <xf numFmtId="0" fontId="32" fillId="2" borderId="249" xfId="0" applyFont="1" applyFill="1" applyBorder="1" applyAlignment="1" applyProtection="1">
      <alignment horizontal="center" vertical="center" wrapText="1"/>
      <protection locked="0"/>
    </xf>
    <xf numFmtId="0" fontId="32" fillId="2" borderId="17" xfId="0" applyFont="1" applyFill="1" applyBorder="1" applyAlignment="1" applyProtection="1">
      <alignment horizontal="center" vertical="center" wrapText="1"/>
      <protection locked="0"/>
    </xf>
    <xf numFmtId="0" fontId="32" fillId="2" borderId="285" xfId="0" applyFont="1" applyFill="1" applyBorder="1" applyAlignment="1" applyProtection="1">
      <alignment horizontal="center" vertical="center" wrapText="1"/>
      <protection locked="0"/>
    </xf>
    <xf numFmtId="0" fontId="32" fillId="2" borderId="260" xfId="0" applyFont="1" applyFill="1" applyBorder="1" applyAlignment="1" applyProtection="1">
      <alignment horizontal="center" vertical="center" wrapText="1"/>
      <protection locked="0"/>
    </xf>
    <xf numFmtId="0" fontId="29" fillId="3" borderId="25" xfId="0" applyFont="1" applyFill="1" applyBorder="1" applyAlignment="1" applyProtection="1">
      <alignment vertical="center" shrinkToFit="1"/>
    </xf>
    <xf numFmtId="0" fontId="29" fillId="3" borderId="8" xfId="0" applyFont="1" applyFill="1" applyBorder="1" applyAlignment="1" applyProtection="1">
      <alignment vertical="center" shrinkToFit="1"/>
    </xf>
    <xf numFmtId="0" fontId="39" fillId="3" borderId="9" xfId="0" applyFont="1" applyFill="1" applyBorder="1" applyAlignment="1" applyProtection="1">
      <alignment vertical="center" shrinkToFit="1"/>
    </xf>
    <xf numFmtId="0" fontId="32" fillId="2" borderId="277" xfId="0" applyFont="1" applyFill="1" applyBorder="1" applyAlignment="1" applyProtection="1">
      <alignment horizontal="center" vertical="center" wrapText="1"/>
      <protection locked="0"/>
    </xf>
    <xf numFmtId="0" fontId="32" fillId="2" borderId="279" xfId="0" applyFont="1" applyFill="1" applyBorder="1" applyAlignment="1" applyProtection="1">
      <alignment horizontal="center" vertical="center" wrapText="1"/>
      <protection locked="0"/>
    </xf>
    <xf numFmtId="0" fontId="32" fillId="0" borderId="249" xfId="0" applyFont="1" applyBorder="1" applyAlignment="1" applyProtection="1">
      <alignment horizontal="center" vertical="center"/>
      <protection locked="0"/>
    </xf>
    <xf numFmtId="0" fontId="32" fillId="0" borderId="285" xfId="0" applyFont="1" applyBorder="1" applyAlignment="1" applyProtection="1">
      <alignment horizontal="center" vertical="center"/>
      <protection locked="0"/>
    </xf>
    <xf numFmtId="0" fontId="29" fillId="3" borderId="285" xfId="0" applyFont="1" applyFill="1" applyBorder="1" applyAlignment="1" applyProtection="1">
      <alignment horizontal="left" vertical="center" wrapText="1"/>
    </xf>
    <xf numFmtId="0" fontId="29" fillId="3" borderId="260" xfId="0" applyFont="1" applyFill="1" applyBorder="1" applyAlignment="1" applyProtection="1">
      <alignment horizontal="left" vertical="center" wrapText="1"/>
    </xf>
    <xf numFmtId="0" fontId="31" fillId="3" borderId="25" xfId="0" applyFont="1" applyFill="1" applyBorder="1" applyAlignment="1" applyProtection="1">
      <alignment horizontal="left" vertical="center" wrapText="1" shrinkToFit="1"/>
    </xf>
    <xf numFmtId="0" fontId="31" fillId="3" borderId="8" xfId="0" applyFont="1" applyFill="1" applyBorder="1" applyAlignment="1" applyProtection="1">
      <alignment horizontal="left" vertical="center" wrapText="1" shrinkToFit="1"/>
    </xf>
    <xf numFmtId="0" fontId="31" fillId="3" borderId="32" xfId="0" applyFont="1" applyFill="1" applyBorder="1" applyAlignment="1" applyProtection="1">
      <alignment horizontal="left" vertical="center" wrapText="1" shrinkToFit="1"/>
    </xf>
    <xf numFmtId="0" fontId="31" fillId="3" borderId="30" xfId="0" applyFont="1" applyFill="1" applyBorder="1" applyAlignment="1" applyProtection="1">
      <alignment horizontal="left" vertical="center" wrapText="1" shrinkToFit="1"/>
    </xf>
    <xf numFmtId="0" fontId="31" fillId="3" borderId="31" xfId="0" applyFont="1" applyFill="1" applyBorder="1" applyAlignment="1" applyProtection="1">
      <alignment horizontal="left" vertical="center" wrapText="1" shrinkToFit="1"/>
    </xf>
    <xf numFmtId="0" fontId="31" fillId="3" borderId="249" xfId="0" applyFont="1" applyFill="1" applyBorder="1" applyAlignment="1" applyProtection="1">
      <alignment horizontal="center" vertical="center" shrinkToFit="1"/>
    </xf>
    <xf numFmtId="0" fontId="31" fillId="3" borderId="285" xfId="0" applyFont="1" applyFill="1" applyBorder="1" applyAlignment="1" applyProtection="1">
      <alignment horizontal="center" vertical="center" shrinkToFit="1"/>
    </xf>
    <xf numFmtId="0" fontId="31" fillId="3" borderId="260" xfId="0" applyFont="1" applyFill="1" applyBorder="1" applyAlignment="1" applyProtection="1">
      <alignment horizontal="center" vertical="center" shrinkToFit="1"/>
    </xf>
    <xf numFmtId="0" fontId="32" fillId="0" borderId="249" xfId="0" applyFont="1" applyBorder="1" applyAlignment="1" applyProtection="1">
      <alignment horizontal="center" vertical="center" wrapText="1"/>
      <protection locked="0"/>
    </xf>
    <xf numFmtId="0" fontId="32" fillId="0" borderId="285" xfId="0" applyFont="1" applyBorder="1" applyAlignment="1" applyProtection="1">
      <alignment horizontal="center" vertical="center" wrapText="1"/>
      <protection locked="0"/>
    </xf>
    <xf numFmtId="0" fontId="32" fillId="0" borderId="260" xfId="0" applyFont="1" applyBorder="1" applyAlignment="1" applyProtection="1">
      <alignment horizontal="center" vertical="center" wrapText="1"/>
      <protection locked="0"/>
    </xf>
    <xf numFmtId="0" fontId="32" fillId="0" borderId="285" xfId="0" applyFont="1" applyBorder="1" applyAlignment="1" applyProtection="1">
      <alignment horizontal="left" vertical="center" wrapText="1"/>
      <protection locked="0"/>
    </xf>
    <xf numFmtId="0" fontId="32" fillId="0" borderId="260" xfId="0" applyFont="1" applyBorder="1" applyAlignment="1" applyProtection="1">
      <alignment horizontal="left" vertical="center" wrapText="1"/>
      <protection locked="0"/>
    </xf>
    <xf numFmtId="0" fontId="29" fillId="3" borderId="29" xfId="0" applyFont="1" applyFill="1" applyBorder="1" applyAlignment="1" applyProtection="1">
      <alignment horizontal="left" vertical="center" wrapText="1"/>
    </xf>
    <xf numFmtId="0" fontId="29" fillId="3" borderId="37"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shrinkToFit="1"/>
    </xf>
    <xf numFmtId="0" fontId="31" fillId="3" borderId="277" xfId="0" applyFont="1" applyFill="1" applyBorder="1" applyAlignment="1" applyProtection="1">
      <alignment horizontal="center" vertical="center" wrapText="1" shrinkToFit="1"/>
    </xf>
    <xf numFmtId="0" fontId="31" fillId="3" borderId="279" xfId="0" applyFont="1" applyFill="1" applyBorder="1" applyAlignment="1" applyProtection="1">
      <alignment horizontal="center" vertical="center" wrapText="1" shrinkToFit="1"/>
    </xf>
    <xf numFmtId="0" fontId="31" fillId="3" borderId="277" xfId="0" applyFont="1" applyFill="1" applyBorder="1" applyAlignment="1" applyProtection="1">
      <alignment horizontal="center" vertical="center" shrinkToFit="1"/>
    </xf>
    <xf numFmtId="0" fontId="31" fillId="3" borderId="279" xfId="0" applyFont="1" applyFill="1" applyBorder="1" applyAlignment="1" applyProtection="1">
      <alignment horizontal="center" vertical="center" shrinkToFit="1"/>
    </xf>
    <xf numFmtId="0" fontId="31" fillId="3" borderId="278" xfId="0" applyFont="1" applyFill="1" applyBorder="1" applyAlignment="1" applyProtection="1">
      <alignment horizontal="center" vertical="center" shrinkToFit="1"/>
    </xf>
    <xf numFmtId="0" fontId="32" fillId="0" borderId="249" xfId="0" applyFont="1" applyBorder="1" applyAlignment="1" applyProtection="1">
      <alignment horizontal="center" vertical="center" wrapText="1" shrinkToFit="1"/>
      <protection locked="0"/>
    </xf>
    <xf numFmtId="0" fontId="32" fillId="0" borderId="285" xfId="0" applyFont="1" applyBorder="1" applyAlignment="1" applyProtection="1">
      <alignment horizontal="center" vertical="center" wrapText="1" shrinkToFit="1"/>
      <protection locked="0"/>
    </xf>
    <xf numFmtId="0" fontId="32" fillId="0" borderId="286" xfId="0" applyFont="1" applyBorder="1" applyAlignment="1" applyProtection="1">
      <alignment horizontal="center" vertical="center" wrapText="1" shrinkToFit="1"/>
      <protection locked="0"/>
    </xf>
    <xf numFmtId="0" fontId="32" fillId="0" borderId="285" xfId="0" applyFont="1" applyBorder="1" applyAlignment="1" applyProtection="1">
      <alignment horizontal="center" vertical="center" shrinkToFit="1"/>
      <protection locked="0"/>
    </xf>
    <xf numFmtId="0" fontId="32" fillId="0" borderId="286" xfId="0" applyFont="1" applyBorder="1" applyAlignment="1" applyProtection="1">
      <alignment horizontal="center" vertical="center" shrinkToFit="1"/>
      <protection locked="0"/>
    </xf>
    <xf numFmtId="0" fontId="29" fillId="3" borderId="25" xfId="0" applyFont="1" applyFill="1" applyBorder="1" applyAlignment="1" applyProtection="1">
      <alignment horizontal="left" vertical="center" wrapText="1" shrinkToFit="1"/>
    </xf>
    <xf numFmtId="0" fontId="29" fillId="3" borderId="8" xfId="0" applyFont="1" applyFill="1" applyBorder="1" applyAlignment="1" applyProtection="1">
      <alignment horizontal="left" vertical="center" wrapText="1" shrinkToFit="1"/>
    </xf>
    <xf numFmtId="0" fontId="29" fillId="3" borderId="9" xfId="0" applyFont="1" applyFill="1" applyBorder="1" applyAlignment="1" applyProtection="1">
      <alignment horizontal="left" vertical="center" wrapText="1" shrinkToFit="1"/>
    </xf>
    <xf numFmtId="0" fontId="29" fillId="3" borderId="26" xfId="0" applyFont="1" applyFill="1" applyBorder="1" applyAlignment="1" applyProtection="1">
      <alignment horizontal="left" vertical="center" wrapText="1" shrinkToFit="1"/>
    </xf>
    <xf numFmtId="0" fontId="29" fillId="3" borderId="0" xfId="0" applyFont="1" applyFill="1" applyAlignment="1" applyProtection="1">
      <alignment horizontal="left" vertical="center" wrapText="1" shrinkToFit="1"/>
    </xf>
    <xf numFmtId="0" fontId="29" fillId="3" borderId="19" xfId="0" applyFont="1" applyFill="1" applyBorder="1" applyAlignment="1" applyProtection="1">
      <alignment horizontal="left" vertical="center" wrapText="1" shrinkToFit="1"/>
    </xf>
    <xf numFmtId="0" fontId="29" fillId="3" borderId="32" xfId="0" applyFont="1" applyFill="1" applyBorder="1" applyAlignment="1" applyProtection="1">
      <alignment horizontal="left" vertical="center" wrapText="1" shrinkToFit="1"/>
    </xf>
    <xf numFmtId="0" fontId="29" fillId="3" borderId="30" xfId="0" applyFont="1" applyFill="1" applyBorder="1" applyAlignment="1" applyProtection="1">
      <alignment horizontal="left" vertical="center" wrapText="1" shrinkToFit="1"/>
    </xf>
    <xf numFmtId="0" fontId="29" fillId="3" borderId="31" xfId="0" applyFont="1" applyFill="1" applyBorder="1" applyAlignment="1" applyProtection="1">
      <alignment horizontal="left" vertical="center" wrapText="1" shrinkToFit="1"/>
    </xf>
    <xf numFmtId="0" fontId="32" fillId="3" borderId="292" xfId="0" applyFont="1" applyFill="1" applyBorder="1" applyAlignment="1" applyProtection="1">
      <alignment horizontal="center" vertical="center" wrapText="1"/>
    </xf>
    <xf numFmtId="0" fontId="32" fillId="3" borderId="293" xfId="0" applyFont="1" applyFill="1" applyBorder="1" applyAlignment="1" applyProtection="1">
      <alignment horizontal="center" vertical="center" wrapText="1"/>
    </xf>
    <xf numFmtId="0" fontId="29" fillId="3" borderId="36" xfId="0" applyFont="1" applyFill="1" applyBorder="1" applyAlignment="1" applyProtection="1">
      <alignment horizontal="left" vertical="center" wrapText="1" shrinkToFit="1"/>
    </xf>
    <xf numFmtId="0" fontId="29" fillId="3" borderId="10" xfId="0" applyFont="1" applyFill="1" applyBorder="1" applyAlignment="1" applyProtection="1">
      <alignment horizontal="left" vertical="center" wrapText="1" shrinkToFit="1"/>
    </xf>
    <xf numFmtId="0" fontId="29" fillId="3" borderId="14" xfId="0" applyFont="1" applyFill="1" applyBorder="1" applyAlignment="1" applyProtection="1">
      <alignment horizontal="left" vertical="center" wrapText="1" shrinkToFit="1"/>
    </xf>
    <xf numFmtId="0" fontId="29" fillId="3" borderId="17" xfId="0" applyFont="1" applyFill="1" applyBorder="1" applyAlignment="1" applyProtection="1">
      <alignment horizontal="left" vertical="center" wrapText="1" shrinkToFit="1"/>
    </xf>
    <xf numFmtId="0" fontId="29" fillId="3" borderId="18" xfId="0" applyFont="1" applyFill="1" applyBorder="1" applyAlignment="1" applyProtection="1">
      <alignment horizontal="left" vertical="center" wrapText="1" shrinkToFit="1"/>
    </xf>
    <xf numFmtId="0" fontId="32" fillId="3" borderId="49" xfId="0" applyFont="1" applyFill="1" applyBorder="1" applyAlignment="1" applyProtection="1">
      <alignment horizontal="right" vertical="center" shrinkToFit="1"/>
    </xf>
    <xf numFmtId="0" fontId="32" fillId="3" borderId="294" xfId="0" applyFont="1" applyFill="1" applyBorder="1" applyAlignment="1" applyProtection="1">
      <alignment horizontal="right" vertical="center" shrinkToFit="1"/>
    </xf>
    <xf numFmtId="0" fontId="29" fillId="3" borderId="294" xfId="0" applyFont="1" applyFill="1" applyBorder="1" applyAlignment="1" applyProtection="1">
      <alignment horizontal="left" vertical="center" wrapText="1"/>
    </xf>
    <xf numFmtId="0" fontId="29" fillId="3" borderId="295" xfId="0" applyFont="1" applyFill="1" applyBorder="1" applyAlignment="1" applyProtection="1">
      <alignment horizontal="left" vertical="center" wrapText="1"/>
    </xf>
    <xf numFmtId="0" fontId="32" fillId="3" borderId="32"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32" fillId="3" borderId="6" xfId="0" applyFont="1" applyFill="1" applyBorder="1" applyAlignment="1" applyProtection="1">
      <alignment horizontal="right" vertical="center" shrinkToFit="1"/>
    </xf>
    <xf numFmtId="0" fontId="32" fillId="3" borderId="7" xfId="0" applyFont="1" applyFill="1" applyBorder="1" applyAlignment="1" applyProtection="1">
      <alignment horizontal="right" vertical="center" shrinkToFit="1"/>
    </xf>
    <xf numFmtId="0" fontId="29" fillId="3" borderId="7" xfId="0" applyFont="1" applyFill="1" applyBorder="1" applyAlignment="1" applyProtection="1">
      <alignment horizontal="left" vertical="center" wrapText="1"/>
    </xf>
    <xf numFmtId="0" fontId="29" fillId="3" borderId="35" xfId="0" applyFont="1" applyFill="1" applyBorder="1" applyAlignment="1" applyProtection="1">
      <alignment horizontal="left" vertical="center" wrapText="1"/>
    </xf>
    <xf numFmtId="0" fontId="32" fillId="3" borderId="55" xfId="0"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0" fontId="31" fillId="3" borderId="6" xfId="0" applyFont="1" applyFill="1" applyBorder="1" applyAlignment="1" applyProtection="1">
      <alignment horizontal="left" vertical="center" wrapText="1" shrinkToFit="1"/>
    </xf>
    <xf numFmtId="0" fontId="31" fillId="3" borderId="7" xfId="0" applyFont="1" applyFill="1" applyBorder="1" applyAlignment="1" applyProtection="1">
      <alignment horizontal="left" vertical="center" wrapText="1" shrinkToFit="1"/>
    </xf>
    <xf numFmtId="0" fontId="30" fillId="0" borderId="249" xfId="0" applyFont="1" applyBorder="1" applyAlignment="1" applyProtection="1">
      <alignment horizontal="left" vertical="top" wrapText="1"/>
      <protection locked="0"/>
    </xf>
    <xf numFmtId="0" fontId="30" fillId="0" borderId="285" xfId="0" applyFont="1" applyBorder="1" applyAlignment="1" applyProtection="1">
      <alignment horizontal="left" vertical="top" wrapText="1"/>
      <protection locked="0"/>
    </xf>
    <xf numFmtId="0" fontId="30" fillId="0" borderId="260" xfId="0" applyFont="1" applyBorder="1" applyAlignment="1" applyProtection="1">
      <alignment horizontal="left" vertical="top" wrapText="1"/>
      <protection locked="0"/>
    </xf>
    <xf numFmtId="0" fontId="31" fillId="3" borderId="25"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xf>
    <xf numFmtId="0" fontId="31" fillId="3" borderId="26"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31" fillId="3" borderId="19" xfId="0" applyFont="1" applyFill="1" applyBorder="1" applyAlignment="1" applyProtection="1">
      <alignment horizontal="left" vertical="center" wrapText="1"/>
    </xf>
    <xf numFmtId="0" fontId="31" fillId="3" borderId="32" xfId="0" applyFont="1" applyFill="1" applyBorder="1" applyAlignment="1" applyProtection="1">
      <alignment horizontal="left" vertical="center" wrapText="1"/>
    </xf>
    <xf numFmtId="0" fontId="31" fillId="3" borderId="30" xfId="0" applyFont="1" applyFill="1" applyBorder="1" applyAlignment="1" applyProtection="1">
      <alignment horizontal="left" vertical="center" wrapText="1"/>
    </xf>
    <xf numFmtId="0" fontId="31" fillId="3" borderId="31" xfId="0" applyFont="1" applyFill="1" applyBorder="1" applyAlignment="1" applyProtection="1">
      <alignment horizontal="left" vertical="center" wrapText="1"/>
    </xf>
    <xf numFmtId="0" fontId="31" fillId="3" borderId="220" xfId="0" applyFont="1" applyFill="1" applyBorder="1" applyAlignment="1">
      <alignment horizontal="center" vertical="center" wrapText="1"/>
    </xf>
    <xf numFmtId="0" fontId="31" fillId="3" borderId="221" xfId="0" applyFont="1" applyFill="1" applyBorder="1" applyAlignment="1">
      <alignment horizontal="center" vertical="center" wrapText="1"/>
    </xf>
    <xf numFmtId="0" fontId="31" fillId="3" borderId="198" xfId="0" applyFont="1" applyFill="1" applyBorder="1" applyAlignment="1">
      <alignment horizontal="center" vertical="center" wrapText="1"/>
    </xf>
    <xf numFmtId="0" fontId="30" fillId="3" borderId="277" xfId="0" applyFont="1" applyFill="1" applyBorder="1" applyAlignment="1" applyProtection="1">
      <alignment horizontal="center" vertical="center" wrapText="1"/>
    </xf>
    <xf numFmtId="0" fontId="30" fillId="3" borderId="278"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3" borderId="19" xfId="0" applyFont="1" applyFill="1" applyBorder="1" applyAlignment="1" applyProtection="1">
      <alignment horizontal="center" vertical="center" wrapText="1"/>
    </xf>
    <xf numFmtId="0" fontId="30" fillId="3" borderId="14"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3" borderId="14"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8"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1" fillId="3" borderId="71" xfId="0" applyFont="1" applyFill="1" applyBorder="1" applyAlignment="1">
      <alignment horizontal="center" vertical="center" wrapText="1"/>
    </xf>
    <xf numFmtId="0" fontId="31" fillId="3" borderId="60" xfId="0" applyFont="1" applyFill="1" applyBorder="1" applyAlignment="1">
      <alignment horizontal="center" vertical="center" wrapText="1"/>
    </xf>
    <xf numFmtId="0" fontId="134" fillId="3" borderId="20" xfId="0" applyFont="1" applyFill="1" applyBorder="1" applyAlignment="1" applyProtection="1">
      <alignment horizontal="center" vertical="center"/>
    </xf>
    <xf numFmtId="0" fontId="134" fillId="3" borderId="61" xfId="0" applyFont="1" applyFill="1" applyBorder="1" applyAlignment="1" applyProtection="1">
      <alignment horizontal="center" vertical="center"/>
    </xf>
    <xf numFmtId="0" fontId="134" fillId="3" borderId="25" xfId="0" applyFont="1" applyFill="1" applyBorder="1" applyAlignment="1" applyProtection="1">
      <alignment horizontal="center" vertical="center"/>
    </xf>
    <xf numFmtId="0" fontId="134" fillId="3" borderId="8" xfId="0" applyFont="1" applyFill="1" applyBorder="1" applyAlignment="1" applyProtection="1">
      <alignment horizontal="center" vertical="center"/>
    </xf>
    <xf numFmtId="0" fontId="134" fillId="3" borderId="38" xfId="0" applyFont="1" applyFill="1" applyBorder="1" applyAlignment="1" applyProtection="1">
      <alignment horizontal="center" vertical="center"/>
    </xf>
    <xf numFmtId="0" fontId="134" fillId="3" borderId="181" xfId="0" applyFont="1" applyFill="1" applyBorder="1" applyAlignment="1" applyProtection="1">
      <alignment horizontal="center" vertical="center"/>
    </xf>
    <xf numFmtId="0" fontId="134" fillId="3" borderId="17" xfId="0" applyFont="1" applyFill="1" applyBorder="1" applyAlignment="1" applyProtection="1">
      <alignment horizontal="center" vertical="center"/>
    </xf>
    <xf numFmtId="0" fontId="134" fillId="3" borderId="57" xfId="0" applyFont="1" applyFill="1" applyBorder="1" applyAlignment="1" applyProtection="1">
      <alignment horizontal="center" vertical="center"/>
    </xf>
    <xf numFmtId="0" fontId="134" fillId="3" borderId="25" xfId="0" applyFont="1" applyFill="1" applyBorder="1" applyAlignment="1" applyProtection="1">
      <alignment horizontal="center" vertical="center" wrapText="1" shrinkToFit="1"/>
    </xf>
    <xf numFmtId="0" fontId="134" fillId="3" borderId="8" xfId="0" applyFont="1" applyFill="1" applyBorder="1" applyAlignment="1" applyProtection="1">
      <alignment horizontal="center" vertical="center" wrapText="1" shrinkToFit="1"/>
    </xf>
    <xf numFmtId="0" fontId="134" fillId="3" borderId="38" xfId="0" applyFont="1" applyFill="1" applyBorder="1" applyAlignment="1" applyProtection="1">
      <alignment horizontal="center" vertical="center" wrapText="1" shrinkToFit="1"/>
    </xf>
    <xf numFmtId="0" fontId="134" fillId="3" borderId="181" xfId="0" applyFont="1" applyFill="1" applyBorder="1" applyAlignment="1" applyProtection="1">
      <alignment horizontal="center" vertical="center" wrapText="1" shrinkToFit="1"/>
    </xf>
    <xf numFmtId="0" fontId="134" fillId="3" borderId="17" xfId="0" applyFont="1" applyFill="1" applyBorder="1" applyAlignment="1" applyProtection="1">
      <alignment horizontal="center" vertical="center" wrapText="1" shrinkToFit="1"/>
    </xf>
    <xf numFmtId="0" fontId="134" fillId="3" borderId="57" xfId="0" applyFont="1" applyFill="1" applyBorder="1" applyAlignment="1" applyProtection="1">
      <alignment horizontal="center" vertical="center" wrapText="1" shrinkToFit="1"/>
    </xf>
    <xf numFmtId="0" fontId="8" fillId="3" borderId="20" xfId="0" applyFont="1" applyFill="1" applyBorder="1" applyAlignment="1" applyProtection="1">
      <alignment horizontal="center" vertical="center" wrapText="1"/>
    </xf>
    <xf numFmtId="0" fontId="8" fillId="3" borderId="88" xfId="0" applyFont="1" applyFill="1" applyBorder="1" applyAlignment="1" applyProtection="1">
      <alignment horizontal="center" vertical="center" wrapText="1"/>
    </xf>
    <xf numFmtId="0" fontId="31" fillId="3" borderId="6"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xf>
    <xf numFmtId="0" fontId="29" fillId="3" borderId="249" xfId="0" applyFont="1" applyFill="1" applyBorder="1" applyAlignment="1" applyProtection="1">
      <alignment horizontal="left" vertical="center" wrapText="1"/>
    </xf>
    <xf numFmtId="0" fontId="29" fillId="0" borderId="0" xfId="0" applyFont="1" applyAlignment="1" applyProtection="1">
      <alignment horizontal="left" vertical="center" wrapText="1"/>
    </xf>
    <xf numFmtId="0" fontId="134" fillId="3" borderId="20" xfId="0" applyFont="1" applyFill="1" applyBorder="1" applyAlignment="1" applyProtection="1">
      <alignment horizontal="center" vertical="center" wrapText="1"/>
    </xf>
    <xf numFmtId="0" fontId="134" fillId="3" borderId="88" xfId="0" applyFont="1" applyFill="1" applyBorder="1" applyAlignment="1" applyProtection="1">
      <alignment horizontal="center" vertical="center" wrapText="1"/>
    </xf>
    <xf numFmtId="0" fontId="134" fillId="3" borderId="6" xfId="0" applyFont="1" applyFill="1" applyBorder="1" applyAlignment="1" applyProtection="1">
      <alignment horizontal="center" vertical="center" wrapText="1"/>
    </xf>
    <xf numFmtId="0" fontId="134" fillId="3" borderId="7" xfId="0" applyFont="1" applyFill="1" applyBorder="1" applyAlignment="1" applyProtection="1">
      <alignment horizontal="center" vertical="center" wrapText="1"/>
    </xf>
    <xf numFmtId="0" fontId="134" fillId="3" borderId="41" xfId="0" applyFont="1" applyFill="1" applyBorder="1" applyAlignment="1" applyProtection="1">
      <alignment horizontal="center" vertical="center" wrapText="1"/>
    </xf>
    <xf numFmtId="0" fontId="134" fillId="3" borderId="55" xfId="0" applyFont="1" applyFill="1" applyBorder="1" applyAlignment="1" applyProtection="1">
      <alignment horizontal="center" vertical="center" wrapText="1"/>
    </xf>
    <xf numFmtId="0" fontId="134" fillId="3" borderId="40" xfId="0" applyFont="1" applyFill="1" applyBorder="1" applyAlignment="1" applyProtection="1">
      <alignment horizontal="center" vertical="center" wrapText="1"/>
    </xf>
    <xf numFmtId="0" fontId="133" fillId="3" borderId="25"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0" xfId="0" applyFont="1" applyFill="1" applyAlignment="1" applyProtection="1">
      <alignment horizontal="left" vertical="center" wrapText="1"/>
    </xf>
    <xf numFmtId="0" fontId="8" fillId="3" borderId="19" xfId="0" applyFont="1" applyFill="1" applyBorder="1" applyAlignment="1" applyProtection="1">
      <alignment horizontal="left" vertical="center" wrapText="1"/>
    </xf>
    <xf numFmtId="0" fontId="133" fillId="3" borderId="227" xfId="0" applyFont="1" applyFill="1" applyBorder="1" applyAlignment="1" applyProtection="1">
      <alignment horizontal="left" vertical="center" wrapText="1"/>
    </xf>
    <xf numFmtId="0" fontId="8" fillId="3" borderId="294" xfId="0" applyFont="1" applyFill="1" applyBorder="1" applyAlignment="1" applyProtection="1">
      <alignment horizontal="left" vertical="center" wrapText="1"/>
    </xf>
    <xf numFmtId="0" fontId="8" fillId="3" borderId="295" xfId="0" applyFont="1" applyFill="1" applyBorder="1" applyAlignment="1" applyProtection="1">
      <alignment horizontal="left" vertical="center" wrapText="1"/>
    </xf>
    <xf numFmtId="0" fontId="8" fillId="3" borderId="49" xfId="0" applyFont="1" applyFill="1" applyBorder="1" applyAlignment="1" applyProtection="1">
      <alignment vertical="center" wrapText="1"/>
    </xf>
    <xf numFmtId="0" fontId="8" fillId="3" borderId="294" xfId="0" applyFont="1" applyFill="1" applyBorder="1" applyAlignment="1" applyProtection="1">
      <alignment vertical="center" wrapText="1"/>
    </xf>
    <xf numFmtId="0" fontId="8" fillId="3" borderId="295" xfId="0" applyFont="1" applyFill="1" applyBorder="1" applyAlignment="1" applyProtection="1">
      <alignment vertical="center" wrapText="1"/>
    </xf>
    <xf numFmtId="0" fontId="8" fillId="3" borderId="229" xfId="0" applyFont="1" applyFill="1" applyBorder="1" applyAlignment="1" applyProtection="1">
      <alignment horizontal="center" vertical="center" wrapText="1"/>
    </xf>
    <xf numFmtId="0" fontId="8" fillId="3" borderId="285" xfId="0" applyFont="1" applyFill="1" applyBorder="1" applyAlignment="1" applyProtection="1">
      <alignment horizontal="center" vertical="center" wrapText="1"/>
    </xf>
    <xf numFmtId="0" fontId="27" fillId="0" borderId="229" xfId="2" applyFont="1" applyFill="1" applyBorder="1" applyAlignment="1" applyProtection="1">
      <alignment horizontal="left" vertical="center" wrapText="1"/>
      <protection locked="0"/>
    </xf>
    <xf numFmtId="0" fontId="27" fillId="0" borderId="285" xfId="2" applyFont="1" applyFill="1" applyBorder="1" applyAlignment="1" applyProtection="1">
      <alignment horizontal="left" vertical="center" wrapText="1"/>
      <protection locked="0"/>
    </xf>
    <xf numFmtId="0" fontId="27" fillId="0" borderId="260" xfId="2" applyFont="1" applyFill="1" applyBorder="1" applyAlignment="1" applyProtection="1">
      <alignment horizontal="left" vertical="center" wrapText="1"/>
      <protection locked="0"/>
    </xf>
    <xf numFmtId="0" fontId="8" fillId="3" borderId="31" xfId="0" applyFont="1" applyFill="1" applyBorder="1" applyAlignment="1" applyProtection="1">
      <alignment horizontal="left" vertical="center" wrapText="1"/>
    </xf>
    <xf numFmtId="0" fontId="8" fillId="3" borderId="227" xfId="0" applyFont="1" applyFill="1" applyBorder="1" applyAlignment="1" applyProtection="1">
      <alignment horizontal="left" vertical="center" wrapText="1"/>
    </xf>
    <xf numFmtId="0" fontId="7" fillId="0" borderId="11" xfId="0" applyFont="1" applyBorder="1" applyAlignment="1" applyProtection="1">
      <alignment horizontal="left" vertical="center" wrapText="1"/>
      <protection locked="0"/>
    </xf>
    <xf numFmtId="0" fontId="7" fillId="0" borderId="29"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133" fillId="3" borderId="8" xfId="0" applyFont="1" applyFill="1" applyBorder="1" applyAlignment="1" applyProtection="1">
      <alignment horizontal="left" vertical="center" wrapText="1"/>
    </xf>
    <xf numFmtId="0" fontId="133" fillId="3" borderId="9" xfId="0" applyFont="1" applyFill="1" applyBorder="1" applyAlignment="1" applyProtection="1">
      <alignment horizontal="left" vertical="center" wrapText="1"/>
    </xf>
    <xf numFmtId="0" fontId="133" fillId="3" borderId="26" xfId="0" applyFont="1" applyFill="1" applyBorder="1" applyAlignment="1" applyProtection="1">
      <alignment horizontal="left" vertical="center" wrapText="1"/>
    </xf>
    <xf numFmtId="0" fontId="133" fillId="3" borderId="0" xfId="0" applyFont="1" applyFill="1" applyAlignment="1" applyProtection="1">
      <alignment horizontal="left" vertical="center" wrapText="1"/>
    </xf>
    <xf numFmtId="0" fontId="133" fillId="3" borderId="19" xfId="0" applyFont="1" applyFill="1" applyBorder="1" applyAlignment="1" applyProtection="1">
      <alignment horizontal="left" vertical="center" wrapText="1"/>
    </xf>
    <xf numFmtId="0" fontId="134" fillId="3" borderId="25" xfId="0" applyFont="1" applyFill="1" applyBorder="1" applyAlignment="1" applyProtection="1">
      <alignment horizontal="center" vertical="center" wrapText="1"/>
    </xf>
    <xf numFmtId="0" fontId="134" fillId="3" borderId="8" xfId="0" applyFont="1" applyFill="1" applyBorder="1" applyAlignment="1" applyProtection="1">
      <alignment horizontal="center" vertical="center" wrapText="1"/>
    </xf>
    <xf numFmtId="0" fontId="134" fillId="3" borderId="38" xfId="0" applyFont="1" applyFill="1" applyBorder="1" applyAlignment="1" applyProtection="1">
      <alignment horizontal="center" vertical="center" wrapText="1"/>
    </xf>
    <xf numFmtId="0" fontId="134" fillId="3" borderId="181" xfId="0" applyFont="1" applyFill="1" applyBorder="1" applyAlignment="1" applyProtection="1">
      <alignment horizontal="center" vertical="center" wrapText="1"/>
    </xf>
    <xf numFmtId="0" fontId="134" fillId="3" borderId="17" xfId="0" applyFont="1" applyFill="1" applyBorder="1" applyAlignment="1" applyProtection="1">
      <alignment horizontal="center" vertical="center" wrapText="1"/>
    </xf>
    <xf numFmtId="0" fontId="134" fillId="3" borderId="57" xfId="0" applyFont="1" applyFill="1" applyBorder="1" applyAlignment="1" applyProtection="1">
      <alignment horizontal="center" vertical="center" wrapText="1"/>
    </xf>
    <xf numFmtId="0" fontId="12" fillId="3" borderId="297" xfId="0" applyFont="1" applyFill="1" applyBorder="1" applyAlignment="1" applyProtection="1">
      <alignment horizontal="center" vertical="center" wrapText="1"/>
      <protection locked="0"/>
    </xf>
    <xf numFmtId="0" fontId="12" fillId="3" borderId="296" xfId="0" applyFont="1" applyFill="1" applyBorder="1" applyAlignment="1" applyProtection="1">
      <alignment horizontal="center" vertical="center" wrapText="1"/>
      <protection locked="0"/>
    </xf>
    <xf numFmtId="0" fontId="12" fillId="3" borderId="26" xfId="0" applyFont="1" applyFill="1" applyBorder="1" applyAlignment="1" applyProtection="1">
      <alignment horizontal="center" vertical="center" wrapText="1"/>
      <protection locked="0"/>
    </xf>
    <xf numFmtId="0" fontId="12" fillId="3" borderId="28" xfId="0" applyFont="1" applyFill="1" applyBorder="1" applyAlignment="1" applyProtection="1">
      <alignment horizontal="center" vertical="center" wrapText="1"/>
      <protection locked="0"/>
    </xf>
    <xf numFmtId="0" fontId="12" fillId="3" borderId="18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center" vertical="center" wrapText="1"/>
      <protection locked="0"/>
    </xf>
    <xf numFmtId="0" fontId="8" fillId="3" borderId="166" xfId="0" applyFont="1" applyFill="1" applyBorder="1" applyAlignment="1" applyProtection="1">
      <alignment horizontal="center" vertical="center" wrapText="1"/>
      <protection locked="0"/>
    </xf>
    <xf numFmtId="0" fontId="7" fillId="0" borderId="279"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7" fillId="0" borderId="17" xfId="0" applyFont="1" applyBorder="1" applyAlignment="1" applyProtection="1">
      <alignment horizontal="left" vertical="center" wrapText="1"/>
      <protection locked="0"/>
    </xf>
    <xf numFmtId="0" fontId="7" fillId="0" borderId="57" xfId="0" applyFont="1" applyBorder="1" applyAlignment="1" applyProtection="1">
      <alignment horizontal="left" vertical="center" wrapText="1"/>
      <protection locked="0"/>
    </xf>
    <xf numFmtId="0" fontId="7" fillId="0" borderId="181" xfId="0" applyFont="1" applyBorder="1" applyAlignment="1" applyProtection="1">
      <alignment horizontal="left" vertical="center" wrapText="1"/>
      <protection locked="0"/>
    </xf>
    <xf numFmtId="0" fontId="7" fillId="0" borderId="47" xfId="0" applyFont="1" applyBorder="1" applyAlignment="1" applyProtection="1">
      <alignment horizontal="left" vertical="center" wrapText="1"/>
      <protection locked="0"/>
    </xf>
    <xf numFmtId="0" fontId="7" fillId="0" borderId="30" xfId="0" applyFont="1" applyBorder="1" applyAlignment="1" applyProtection="1">
      <alignment horizontal="left" vertical="center" wrapText="1"/>
      <protection locked="0"/>
    </xf>
    <xf numFmtId="0" fontId="7" fillId="0" borderId="56"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184" fontId="17" fillId="0" borderId="61" xfId="0" applyNumberFormat="1" applyFont="1" applyBorder="1" applyAlignment="1" applyProtection="1">
      <alignment horizontal="center" vertical="center"/>
      <protection locked="0"/>
    </xf>
    <xf numFmtId="0" fontId="12"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protection locked="0"/>
    </xf>
    <xf numFmtId="0" fontId="8" fillId="3" borderId="235" xfId="0" applyFont="1" applyFill="1" applyBorder="1" applyAlignment="1" applyProtection="1">
      <alignment horizontal="left" vertical="center" wrapText="1"/>
    </xf>
    <xf numFmtId="0" fontId="8" fillId="3" borderId="280" xfId="0" applyFont="1" applyFill="1" applyBorder="1" applyAlignment="1" applyProtection="1">
      <alignment horizontal="left" vertical="center" wrapText="1"/>
    </xf>
    <xf numFmtId="0" fontId="42" fillId="3" borderId="221" xfId="0" applyFont="1" applyFill="1" applyBorder="1" applyAlignment="1" applyProtection="1">
      <alignment horizontal="center" vertical="center" wrapText="1"/>
    </xf>
    <xf numFmtId="0" fontId="42" fillId="3" borderId="296" xfId="0"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42" fillId="3" borderId="28" xfId="0" applyFont="1" applyFill="1" applyBorder="1" applyAlignment="1" applyProtection="1">
      <alignment horizontal="center" vertical="center" wrapText="1"/>
    </xf>
    <xf numFmtId="188" fontId="59" fillId="3" borderId="297" xfId="0" applyNumberFormat="1" applyFont="1" applyFill="1" applyBorder="1" applyAlignment="1" applyProtection="1">
      <alignment horizontal="center"/>
    </xf>
    <xf numFmtId="188" fontId="59" fillId="3" borderId="221" xfId="0" applyNumberFormat="1" applyFont="1" applyFill="1" applyBorder="1" applyAlignment="1" applyProtection="1">
      <alignment horizontal="center"/>
    </xf>
    <xf numFmtId="184" fontId="30" fillId="3" borderId="26" xfId="0" applyNumberFormat="1" applyFont="1" applyFill="1" applyBorder="1" applyAlignment="1" applyProtection="1">
      <alignment horizontal="center" vertical="center"/>
    </xf>
    <xf numFmtId="184" fontId="30" fillId="3" borderId="0" xfId="0" applyNumberFormat="1" applyFont="1" applyFill="1" applyAlignment="1" applyProtection="1">
      <alignment horizontal="center" vertical="center"/>
    </xf>
    <xf numFmtId="0" fontId="8" fillId="3" borderId="44" xfId="0" applyFont="1" applyFill="1" applyBorder="1" applyAlignment="1" applyProtection="1">
      <alignment horizontal="center" vertical="center" wrapText="1"/>
    </xf>
    <xf numFmtId="0" fontId="8" fillId="3" borderId="41" xfId="0"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protection locked="0"/>
    </xf>
    <xf numFmtId="0" fontId="8" fillId="2" borderId="29" xfId="0" applyFont="1" applyFill="1" applyBorder="1" applyAlignment="1" applyProtection="1">
      <alignment horizontal="left" vertical="center" wrapText="1"/>
      <protection locked="0"/>
    </xf>
    <xf numFmtId="0" fontId="8" fillId="2" borderId="37" xfId="0" applyFont="1" applyFill="1" applyBorder="1" applyAlignment="1" applyProtection="1">
      <alignment horizontal="left" vertical="center" wrapText="1"/>
      <protection locked="0"/>
    </xf>
    <xf numFmtId="0" fontId="8" fillId="3" borderId="47" xfId="0" applyFont="1" applyFill="1" applyBorder="1" applyAlignment="1" applyProtection="1">
      <alignment horizontal="center" vertical="center" wrapText="1"/>
    </xf>
    <xf numFmtId="0" fontId="24" fillId="0" borderId="30" xfId="0" applyFont="1" applyBorder="1" applyAlignment="1" applyProtection="1">
      <alignment horizontal="left" vertical="center" wrapText="1"/>
    </xf>
    <xf numFmtId="0" fontId="29" fillId="3" borderId="235" xfId="0" applyFont="1" applyFill="1" applyBorder="1" applyAlignment="1">
      <alignment horizontal="left" vertical="center" wrapText="1"/>
    </xf>
    <xf numFmtId="0" fontId="32" fillId="3" borderId="249" xfId="0" applyFont="1" applyFill="1" applyBorder="1" applyAlignment="1">
      <alignment horizontal="left" vertical="center" wrapText="1"/>
    </xf>
    <xf numFmtId="0" fontId="32" fillId="3" borderId="285" xfId="0" applyFont="1" applyFill="1" applyBorder="1" applyAlignment="1">
      <alignment horizontal="left" vertical="center" wrapText="1"/>
    </xf>
    <xf numFmtId="0" fontId="32" fillId="3" borderId="286" xfId="0" applyFont="1" applyFill="1" applyBorder="1" applyAlignment="1">
      <alignment horizontal="left" vertical="center" wrapText="1"/>
    </xf>
    <xf numFmtId="0" fontId="32" fillId="2" borderId="286" xfId="0" applyFont="1" applyFill="1" applyBorder="1" applyAlignment="1" applyProtection="1">
      <alignment horizontal="center" vertical="center" wrapText="1"/>
      <protection locked="0"/>
    </xf>
    <xf numFmtId="0" fontId="7" fillId="3" borderId="198" xfId="0" applyFont="1" applyFill="1" applyBorder="1" applyAlignment="1">
      <alignment horizontal="left" vertical="center" wrapText="1"/>
    </xf>
    <xf numFmtId="0" fontId="7" fillId="3" borderId="235" xfId="0" applyFont="1" applyFill="1" applyBorder="1" applyAlignment="1">
      <alignment horizontal="left" vertical="center" wrapText="1"/>
    </xf>
    <xf numFmtId="0" fontId="32" fillId="2" borderId="249" xfId="0" applyFont="1" applyFill="1" applyBorder="1" applyAlignment="1">
      <alignment horizontal="left" vertical="center" wrapText="1"/>
    </xf>
    <xf numFmtId="0" fontId="32" fillId="2" borderId="285" xfId="0" applyFont="1" applyFill="1" applyBorder="1" applyAlignment="1">
      <alignment horizontal="left" vertical="center" wrapText="1"/>
    </xf>
    <xf numFmtId="0" fontId="32" fillId="2" borderId="286" xfId="0" applyFont="1" applyFill="1" applyBorder="1" applyAlignment="1">
      <alignment horizontal="left" vertical="center" wrapText="1"/>
    </xf>
    <xf numFmtId="0" fontId="13" fillId="0" borderId="0" xfId="0" applyFont="1" applyAlignment="1" applyProtection="1">
      <alignment horizontal="center" vertical="center"/>
    </xf>
    <xf numFmtId="0" fontId="131"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8" fillId="3" borderId="297" xfId="0" applyFont="1" applyFill="1" applyBorder="1" applyAlignment="1" applyProtection="1">
      <alignment horizontal="left" vertical="center" wrapText="1"/>
    </xf>
    <xf numFmtId="0" fontId="8" fillId="3" borderId="221" xfId="0" applyFont="1" applyFill="1" applyBorder="1" applyAlignment="1" applyProtection="1">
      <alignment horizontal="left" vertical="center" wrapText="1"/>
    </xf>
    <xf numFmtId="0" fontId="8" fillId="3" borderId="222" xfId="0" applyFont="1" applyFill="1" applyBorder="1" applyAlignment="1" applyProtection="1">
      <alignment horizontal="left" vertical="center" wrapText="1"/>
    </xf>
    <xf numFmtId="0" fontId="8" fillId="3" borderId="181"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0" borderId="249" xfId="0" applyFont="1" applyFill="1" applyBorder="1" applyAlignment="1" applyProtection="1">
      <alignment horizontal="center" vertical="center" wrapText="1"/>
      <protection locked="0"/>
    </xf>
    <xf numFmtId="0" fontId="8" fillId="0" borderId="248" xfId="0" applyFont="1" applyFill="1" applyBorder="1" applyAlignment="1" applyProtection="1">
      <alignment horizontal="center" vertical="center" wrapText="1"/>
      <protection locked="0"/>
    </xf>
    <xf numFmtId="0" fontId="8" fillId="0" borderId="260" xfId="0" applyFont="1" applyFill="1" applyBorder="1" applyAlignment="1" applyProtection="1">
      <alignment horizontal="center" vertical="center" wrapText="1"/>
      <protection locked="0"/>
    </xf>
    <xf numFmtId="0" fontId="132" fillId="0" borderId="0" xfId="0" applyFont="1" applyAlignment="1" applyProtection="1">
      <alignment horizontal="left" vertical="center" wrapText="1"/>
    </xf>
    <xf numFmtId="0" fontId="7" fillId="0" borderId="249" xfId="0" applyFont="1" applyBorder="1" applyAlignment="1" applyProtection="1">
      <alignment horizontal="left" vertical="center" wrapText="1"/>
      <protection locked="0"/>
    </xf>
    <xf numFmtId="0" fontId="7" fillId="0" borderId="285" xfId="0" applyFont="1" applyBorder="1" applyAlignment="1" applyProtection="1">
      <alignment horizontal="left" vertical="center" wrapText="1"/>
      <protection locked="0"/>
    </xf>
    <xf numFmtId="0" fontId="33" fillId="0" borderId="221" xfId="0" applyFont="1" applyBorder="1" applyAlignment="1" applyProtection="1">
      <alignment horizontal="left" vertical="center" wrapText="1"/>
    </xf>
    <xf numFmtId="0" fontId="33" fillId="0" borderId="0" xfId="0" applyFont="1" applyAlignment="1" applyProtection="1">
      <alignment horizontal="left" vertical="center" wrapText="1"/>
    </xf>
    <xf numFmtId="0" fontId="29" fillId="3" borderId="24" xfId="0" applyFont="1" applyFill="1" applyBorder="1" applyAlignment="1" applyProtection="1">
      <alignment vertical="center" wrapText="1"/>
    </xf>
    <xf numFmtId="0" fontId="29" fillId="3" borderId="6" xfId="0" applyFont="1" applyFill="1" applyBorder="1" applyAlignment="1" applyProtection="1">
      <alignment vertical="center" wrapText="1"/>
    </xf>
    <xf numFmtId="0" fontId="32" fillId="0" borderId="235" xfId="0" applyFont="1" applyBorder="1" applyAlignment="1" applyProtection="1">
      <alignment horizontal="left" vertical="center" wrapText="1"/>
      <protection locked="0"/>
    </xf>
    <xf numFmtId="0" fontId="32" fillId="0" borderId="280" xfId="0" applyFont="1" applyBorder="1" applyAlignment="1" applyProtection="1">
      <alignment horizontal="center" vertical="top" wrapText="1"/>
      <protection locked="0"/>
    </xf>
    <xf numFmtId="0" fontId="29" fillId="3" borderId="24" xfId="0"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0" fontId="32" fillId="0" borderId="249" xfId="0" applyFont="1" applyBorder="1" applyAlignment="1" applyProtection="1">
      <alignment horizontal="center" vertical="top" wrapText="1"/>
      <protection locked="0"/>
    </xf>
    <xf numFmtId="0" fontId="32" fillId="0" borderId="285" xfId="0" applyFont="1" applyBorder="1" applyAlignment="1" applyProtection="1">
      <alignment horizontal="center" vertical="top" wrapText="1"/>
      <protection locked="0"/>
    </xf>
    <xf numFmtId="0" fontId="32" fillId="0" borderId="260" xfId="0" applyFont="1" applyBorder="1" applyAlignment="1" applyProtection="1">
      <alignment horizontal="center" vertical="top" wrapText="1"/>
      <protection locked="0"/>
    </xf>
    <xf numFmtId="0" fontId="83" fillId="2" borderId="30" xfId="0" applyFont="1" applyFill="1" applyBorder="1" applyAlignment="1" applyProtection="1">
      <alignment horizontal="left" vertical="center" wrapText="1"/>
    </xf>
    <xf numFmtId="0" fontId="83" fillId="2" borderId="0" xfId="0" applyFont="1" applyFill="1" applyAlignment="1" applyProtection="1">
      <alignment horizontal="left" vertical="center" wrapText="1"/>
    </xf>
    <xf numFmtId="0" fontId="8" fillId="3" borderId="0" xfId="0" applyFont="1" applyFill="1" applyAlignment="1" applyProtection="1">
      <alignment horizontal="center" vertical="center" wrapText="1"/>
    </xf>
    <xf numFmtId="0" fontId="83" fillId="2" borderId="235" xfId="0" applyFont="1" applyFill="1" applyBorder="1" applyAlignment="1" applyProtection="1">
      <alignment horizontal="center" vertical="center" wrapText="1"/>
      <protection locked="0"/>
    </xf>
    <xf numFmtId="0" fontId="61" fillId="2" borderId="235" xfId="0" applyFont="1" applyFill="1" applyBorder="1" applyAlignment="1" applyProtection="1">
      <alignment horizontal="left" vertical="center" wrapText="1"/>
    </xf>
    <xf numFmtId="0" fontId="29" fillId="2" borderId="235" xfId="0" applyFont="1" applyFill="1" applyBorder="1" applyAlignment="1" applyProtection="1">
      <alignment horizontal="left" vertical="top"/>
      <protection locked="0"/>
    </xf>
    <xf numFmtId="0" fontId="32" fillId="0" borderId="249" xfId="0" applyFont="1" applyBorder="1" applyAlignment="1" applyProtection="1">
      <alignment horizontal="left" vertical="center" wrapText="1"/>
      <protection locked="0"/>
    </xf>
    <xf numFmtId="0" fontId="29" fillId="3" borderId="6" xfId="0" applyFont="1" applyFill="1" applyBorder="1" applyAlignment="1" applyProtection="1">
      <alignment horizontal="left" vertical="center" wrapText="1"/>
    </xf>
    <xf numFmtId="0" fontId="29" fillId="3" borderId="60" xfId="0" applyFont="1" applyFill="1" applyBorder="1" applyAlignment="1" applyProtection="1">
      <alignment horizontal="center" vertical="center" wrapText="1"/>
    </xf>
    <xf numFmtId="0" fontId="29" fillId="0" borderId="235" xfId="0" applyFont="1" applyBorder="1" applyAlignment="1" applyProtection="1">
      <alignment horizontal="center" vertical="center"/>
      <protection locked="0"/>
    </xf>
    <xf numFmtId="0" fontId="83" fillId="2" borderId="17" xfId="0" applyFont="1" applyFill="1" applyBorder="1" applyAlignment="1" applyProtection="1">
      <alignment horizontal="left" vertical="center" wrapText="1"/>
    </xf>
    <xf numFmtId="0" fontId="29" fillId="3" borderId="25"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26"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29" fillId="3" borderId="19" xfId="0" applyFont="1" applyFill="1" applyBorder="1" applyAlignment="1" applyProtection="1">
      <alignment horizontal="left" vertical="center" wrapText="1"/>
    </xf>
    <xf numFmtId="0" fontId="29" fillId="3" borderId="32" xfId="0" applyFont="1" applyFill="1" applyBorder="1" applyAlignment="1" applyProtection="1">
      <alignment horizontal="left" vertical="center" wrapText="1"/>
    </xf>
    <xf numFmtId="0" fontId="29" fillId="3" borderId="30" xfId="0" applyFont="1" applyFill="1" applyBorder="1" applyAlignment="1" applyProtection="1">
      <alignment horizontal="left" vertical="center" wrapText="1"/>
    </xf>
    <xf numFmtId="0" fontId="29" fillId="3" borderId="31" xfId="0" applyFont="1" applyFill="1" applyBorder="1" applyAlignment="1" applyProtection="1">
      <alignment horizontal="left" vertical="center" wrapText="1"/>
    </xf>
    <xf numFmtId="0" fontId="32" fillId="3" borderId="249" xfId="0" applyFont="1" applyFill="1" applyBorder="1" applyAlignment="1" applyProtection="1">
      <alignment horizontal="center" vertical="center" wrapText="1"/>
    </xf>
    <xf numFmtId="0" fontId="32" fillId="3" borderId="285" xfId="0" applyFont="1" applyFill="1" applyBorder="1" applyAlignment="1" applyProtection="1">
      <alignment horizontal="center" vertical="center" wrapText="1"/>
    </xf>
    <xf numFmtId="0" fontId="32" fillId="3" borderId="260"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2" fillId="2" borderId="277" xfId="0" applyFont="1" applyFill="1" applyBorder="1" applyAlignment="1" applyProtection="1">
      <alignment horizontal="left" vertical="center" wrapText="1"/>
    </xf>
    <xf numFmtId="0" fontId="32" fillId="2" borderId="221" xfId="0" applyFont="1" applyFill="1" applyBorder="1" applyAlignment="1" applyProtection="1">
      <alignment horizontal="left" vertical="center" wrapText="1"/>
    </xf>
    <xf numFmtId="0" fontId="32" fillId="2" borderId="278" xfId="0" applyFont="1" applyFill="1" applyBorder="1" applyAlignment="1" applyProtection="1">
      <alignment horizontal="left" vertical="center" wrapText="1"/>
    </xf>
    <xf numFmtId="0" fontId="32" fillId="2" borderId="14"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32" fillId="2" borderId="18" xfId="0" applyFont="1" applyFill="1" applyBorder="1" applyAlignment="1" applyProtection="1">
      <alignment horizontal="left" vertical="top" wrapText="1"/>
      <protection locked="0"/>
    </xf>
    <xf numFmtId="0" fontId="32" fillId="3" borderId="60" xfId="0" applyFont="1" applyFill="1" applyBorder="1" applyAlignment="1" applyProtection="1">
      <alignment horizontal="center" vertical="center" wrapText="1"/>
    </xf>
    <xf numFmtId="0" fontId="29" fillId="3" borderId="20" xfId="0" applyFont="1" applyFill="1" applyBorder="1" applyAlignment="1" applyProtection="1">
      <alignment vertical="center" wrapText="1"/>
    </xf>
    <xf numFmtId="0" fontId="32" fillId="2" borderId="235"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29" fillId="3" borderId="227" xfId="0" applyFont="1" applyFill="1" applyBorder="1" applyAlignment="1" applyProtection="1">
      <alignment horizontal="left" vertical="center" wrapText="1"/>
    </xf>
    <xf numFmtId="0" fontId="32" fillId="0" borderId="11" xfId="0" applyFont="1" applyBorder="1" applyAlignment="1" applyProtection="1">
      <alignment horizontal="left" vertical="top" wrapText="1"/>
      <protection locked="0"/>
    </xf>
    <xf numFmtId="0" fontId="32" fillId="0" borderId="29" xfId="0" applyFont="1" applyBorder="1" applyAlignment="1" applyProtection="1">
      <alignment horizontal="left" vertical="top" wrapText="1"/>
      <protection locked="0"/>
    </xf>
    <xf numFmtId="0" fontId="32" fillId="0" borderId="37" xfId="0" applyFont="1" applyBorder="1" applyAlignment="1" applyProtection="1">
      <alignment horizontal="left" vertical="top" wrapText="1"/>
      <protection locked="0"/>
    </xf>
    <xf numFmtId="0" fontId="29" fillId="3" borderId="44" xfId="0" applyFont="1" applyFill="1" applyBorder="1" applyAlignment="1" applyProtection="1">
      <alignment horizontal="left" vertical="center" wrapText="1"/>
    </xf>
    <xf numFmtId="0" fontId="8" fillId="3" borderId="20" xfId="0" applyFont="1" applyFill="1" applyBorder="1" applyAlignment="1">
      <alignment vertical="center" wrapText="1"/>
    </xf>
    <xf numFmtId="0" fontId="8" fillId="3" borderId="24" xfId="0" applyFont="1" applyFill="1" applyBorder="1" applyAlignment="1">
      <alignment vertical="center" wrapText="1"/>
    </xf>
    <xf numFmtId="0" fontId="8" fillId="3" borderId="6" xfId="0" applyFont="1" applyFill="1" applyBorder="1" applyAlignment="1">
      <alignment vertical="center" wrapText="1"/>
    </xf>
    <xf numFmtId="0" fontId="29" fillId="3" borderId="36" xfId="0" applyFont="1" applyFill="1" applyBorder="1" applyAlignment="1" applyProtection="1">
      <alignment horizontal="center" vertical="center" wrapText="1"/>
    </xf>
    <xf numFmtId="0" fontId="29" fillId="3" borderId="38"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3" borderId="6" xfId="0" applyFont="1" applyFill="1" applyBorder="1" applyAlignment="1" applyProtection="1">
      <alignment horizontal="center" vertical="center" wrapText="1"/>
    </xf>
    <xf numFmtId="0" fontId="29" fillId="3" borderId="35" xfId="0" applyFont="1" applyFill="1" applyBorder="1" applyAlignment="1" applyProtection="1">
      <alignment horizontal="center" vertical="center" wrapText="1"/>
    </xf>
    <xf numFmtId="0" fontId="29" fillId="3" borderId="229" xfId="0" applyFont="1" applyFill="1" applyBorder="1" applyAlignment="1" applyProtection="1">
      <alignment horizontal="center" vertical="center" wrapText="1"/>
    </xf>
    <xf numFmtId="0" fontId="68" fillId="0" borderId="229" xfId="2" applyFont="1" applyFill="1" applyBorder="1" applyAlignment="1" applyProtection="1">
      <alignment horizontal="left" vertical="center" wrapText="1"/>
      <protection locked="0"/>
    </xf>
    <xf numFmtId="0" fontId="68" fillId="0" borderId="285" xfId="2" applyFont="1" applyFill="1" applyBorder="1" applyAlignment="1" applyProtection="1">
      <alignment horizontal="left" vertical="center" wrapText="1"/>
      <protection locked="0"/>
    </xf>
    <xf numFmtId="0" fontId="68" fillId="0" borderId="260" xfId="2" applyFont="1" applyFill="1" applyBorder="1" applyAlignment="1" applyProtection="1">
      <alignment horizontal="left" vertical="center" wrapText="1"/>
      <protection locked="0"/>
    </xf>
    <xf numFmtId="0" fontId="29" fillId="3" borderId="38" xfId="0" applyFont="1" applyFill="1" applyBorder="1" applyAlignment="1" applyProtection="1">
      <alignment horizontal="left" vertical="center" wrapText="1"/>
    </xf>
    <xf numFmtId="0" fontId="29" fillId="3" borderId="28" xfId="0" applyFont="1" applyFill="1" applyBorder="1" applyAlignment="1" applyProtection="1">
      <alignment horizontal="left" vertical="center" wrapText="1"/>
    </xf>
    <xf numFmtId="0" fontId="29" fillId="3" borderId="56" xfId="0" applyFont="1" applyFill="1" applyBorder="1" applyAlignment="1" applyProtection="1">
      <alignment horizontal="left" vertical="center" wrapText="1"/>
    </xf>
    <xf numFmtId="0" fontId="32" fillId="0" borderId="14" xfId="0" applyFont="1" applyBorder="1" applyAlignment="1" applyProtection="1">
      <alignment horizontal="left" vertical="center" wrapText="1"/>
      <protection locked="0"/>
    </xf>
    <xf numFmtId="0" fontId="32" fillId="0" borderId="17" xfId="0" applyFont="1" applyBorder="1" applyAlignment="1" applyProtection="1">
      <alignment horizontal="left" vertical="center" wrapText="1"/>
      <protection locked="0"/>
    </xf>
    <xf numFmtId="0" fontId="3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xf>
    <xf numFmtId="0" fontId="32" fillId="0" borderId="249" xfId="0" applyFont="1" applyBorder="1" applyAlignment="1" applyProtection="1">
      <alignment horizontal="left" vertical="top" wrapText="1"/>
      <protection locked="0"/>
    </xf>
    <xf numFmtId="0" fontId="32" fillId="0" borderId="285" xfId="0" applyFont="1" applyBorder="1" applyAlignment="1" applyProtection="1">
      <alignment horizontal="left" vertical="top" wrapText="1"/>
      <protection locked="0"/>
    </xf>
    <xf numFmtId="0" fontId="32" fillId="0" borderId="260" xfId="0" applyFont="1" applyBorder="1" applyAlignment="1" applyProtection="1">
      <alignment horizontal="left" vertical="top" wrapText="1"/>
      <protection locked="0"/>
    </xf>
    <xf numFmtId="0" fontId="29" fillId="3" borderId="14" xfId="0" applyFont="1" applyFill="1" applyBorder="1" applyAlignment="1" applyProtection="1">
      <alignment horizontal="left" vertical="center" wrapText="1"/>
    </xf>
    <xf numFmtId="0" fontId="29" fillId="3" borderId="17" xfId="0" applyFont="1" applyFill="1" applyBorder="1" applyAlignment="1" applyProtection="1">
      <alignment horizontal="left" vertical="center" wrapText="1"/>
    </xf>
    <xf numFmtId="0" fontId="29" fillId="3" borderId="18" xfId="0" applyFont="1" applyFill="1" applyBorder="1" applyAlignment="1" applyProtection="1">
      <alignment horizontal="left" vertical="center" wrapText="1"/>
    </xf>
    <xf numFmtId="0" fontId="32" fillId="0" borderId="11" xfId="0" applyFont="1" applyBorder="1" applyAlignment="1" applyProtection="1">
      <alignment horizontal="left" vertical="center" wrapText="1"/>
      <protection locked="0"/>
    </xf>
    <xf numFmtId="0" fontId="32" fillId="0" borderId="29" xfId="0" applyFont="1" applyBorder="1" applyAlignment="1" applyProtection="1">
      <alignment horizontal="left" vertical="center" wrapText="1"/>
      <protection locked="0"/>
    </xf>
    <xf numFmtId="0" fontId="32" fillId="0" borderId="37" xfId="0" applyFont="1" applyBorder="1" applyAlignment="1" applyProtection="1">
      <alignment horizontal="left" vertical="center" wrapText="1"/>
      <protection locked="0"/>
    </xf>
    <xf numFmtId="0" fontId="29" fillId="3" borderId="227" xfId="0" applyFont="1" applyFill="1" applyBorder="1" applyAlignment="1" applyProtection="1">
      <alignment horizontal="left" vertical="center"/>
    </xf>
    <xf numFmtId="0" fontId="29" fillId="3" borderId="294" xfId="0" applyFont="1" applyFill="1" applyBorder="1" applyAlignment="1" applyProtection="1">
      <alignment horizontal="left" vertical="center"/>
    </xf>
    <xf numFmtId="0" fontId="29" fillId="3" borderId="295" xfId="0" applyFont="1" applyFill="1" applyBorder="1" applyAlignment="1" applyProtection="1">
      <alignment horizontal="left" vertical="center"/>
    </xf>
    <xf numFmtId="0" fontId="29" fillId="3" borderId="277" xfId="0" applyFont="1" applyFill="1" applyBorder="1" applyAlignment="1" applyProtection="1">
      <alignment horizontal="center" vertical="center" wrapText="1"/>
    </xf>
    <xf numFmtId="0" fontId="29" fillId="3" borderId="278" xfId="0" applyFont="1" applyFill="1" applyBorder="1" applyAlignment="1" applyProtection="1">
      <alignment horizontal="center" vertical="center" wrapText="1"/>
    </xf>
    <xf numFmtId="0" fontId="32" fillId="0" borderId="277" xfId="0" applyFont="1" applyBorder="1" applyAlignment="1" applyProtection="1">
      <alignment horizontal="right" vertical="center" wrapText="1"/>
      <protection locked="0"/>
    </xf>
    <xf numFmtId="0" fontId="32" fillId="0" borderId="278" xfId="0" applyFont="1" applyBorder="1" applyAlignment="1" applyProtection="1">
      <alignment horizontal="right" vertical="center" wrapText="1"/>
      <protection locked="0"/>
    </xf>
    <xf numFmtId="0" fontId="31" fillId="3" borderId="221" xfId="0" applyFont="1" applyFill="1" applyBorder="1" applyAlignment="1" applyProtection="1">
      <alignment horizontal="left" vertical="center" wrapText="1"/>
    </xf>
    <xf numFmtId="0" fontId="31" fillId="3" borderId="278" xfId="0" applyFont="1" applyFill="1" applyBorder="1" applyAlignment="1" applyProtection="1">
      <alignment horizontal="left" vertical="center" wrapText="1"/>
    </xf>
    <xf numFmtId="0" fontId="32" fillId="0" borderId="249" xfId="0" applyFont="1" applyBorder="1" applyAlignment="1" applyProtection="1">
      <alignment horizontal="left" vertical="top"/>
      <protection locked="0"/>
    </xf>
    <xf numFmtId="0" fontId="32" fillId="0" borderId="285" xfId="0" applyFont="1" applyBorder="1" applyAlignment="1" applyProtection="1">
      <alignment horizontal="left" vertical="top"/>
      <protection locked="0"/>
    </xf>
    <xf numFmtId="0" fontId="32" fillId="0" borderId="260" xfId="0" applyFont="1" applyBorder="1" applyAlignment="1" applyProtection="1">
      <alignment horizontal="left" vertical="top"/>
      <protection locked="0"/>
    </xf>
    <xf numFmtId="0" fontId="33" fillId="0" borderId="285" xfId="0" applyFont="1" applyBorder="1" applyAlignment="1" applyProtection="1">
      <alignment horizontal="left" vertical="top" wrapText="1"/>
      <protection locked="0"/>
    </xf>
    <xf numFmtId="0" fontId="33" fillId="0" borderId="260" xfId="0" applyFont="1" applyBorder="1" applyAlignment="1" applyProtection="1">
      <alignment horizontal="left" vertical="top" wrapText="1"/>
      <protection locked="0"/>
    </xf>
    <xf numFmtId="0" fontId="29" fillId="0" borderId="0" xfId="0" applyFont="1" applyAlignment="1" applyProtection="1">
      <alignment horizontal="left" wrapText="1"/>
    </xf>
    <xf numFmtId="0" fontId="29" fillId="0" borderId="0" xfId="0" applyFont="1" applyAlignment="1" applyProtection="1">
      <alignment horizontal="left" vertical="top" wrapText="1"/>
    </xf>
    <xf numFmtId="0" fontId="29" fillId="3" borderId="280" xfId="0" applyFont="1" applyFill="1" applyBorder="1" applyAlignment="1" applyProtection="1">
      <alignment horizontal="center" vertical="center" wrapText="1"/>
    </xf>
    <xf numFmtId="0" fontId="29" fillId="3" borderId="182" xfId="0" applyFont="1" applyFill="1" applyBorder="1" applyAlignment="1" applyProtection="1">
      <alignment horizontal="center" vertical="center" wrapText="1"/>
    </xf>
    <xf numFmtId="0" fontId="29" fillId="3" borderId="277" xfId="0" applyFont="1" applyFill="1" applyBorder="1" applyAlignment="1" applyProtection="1">
      <alignment horizontal="center" vertical="center"/>
    </xf>
    <xf numFmtId="0" fontId="29" fillId="3" borderId="221" xfId="0" applyFont="1" applyFill="1" applyBorder="1" applyAlignment="1" applyProtection="1">
      <alignment horizontal="center" vertical="center"/>
    </xf>
    <xf numFmtId="0" fontId="29" fillId="3" borderId="296" xfId="0"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29" fillId="3" borderId="17" xfId="0" applyFont="1" applyFill="1" applyBorder="1" applyAlignment="1" applyProtection="1">
      <alignment horizontal="center" vertical="center"/>
    </xf>
    <xf numFmtId="0" fontId="29" fillId="3" borderId="57" xfId="0" applyFont="1" applyFill="1" applyBorder="1" applyAlignment="1" applyProtection="1">
      <alignment horizontal="center" vertical="center"/>
    </xf>
    <xf numFmtId="0" fontId="29" fillId="3" borderId="297" xfId="0" applyFont="1" applyFill="1" applyBorder="1" applyAlignment="1" applyProtection="1">
      <alignment horizontal="center" vertical="center"/>
    </xf>
    <xf numFmtId="0" fontId="29" fillId="3" borderId="181" xfId="0" applyFont="1" applyFill="1" applyBorder="1" applyAlignment="1" applyProtection="1">
      <alignment horizontal="center" vertical="center"/>
    </xf>
    <xf numFmtId="0" fontId="29" fillId="3" borderId="279" xfId="0" applyFont="1" applyFill="1" applyBorder="1" applyAlignment="1" applyProtection="1">
      <alignment horizontal="center" vertical="center"/>
    </xf>
    <xf numFmtId="0" fontId="29" fillId="3" borderId="278" xfId="0" applyFont="1" applyFill="1" applyBorder="1" applyAlignment="1" applyProtection="1">
      <alignment horizontal="center" vertical="center"/>
    </xf>
    <xf numFmtId="0" fontId="29" fillId="3" borderId="18" xfId="0" applyFont="1" applyFill="1" applyBorder="1" applyAlignment="1" applyProtection="1">
      <alignment horizontal="center" vertical="center"/>
    </xf>
    <xf numFmtId="0" fontId="32" fillId="0" borderId="227" xfId="0" applyFont="1" applyBorder="1" applyAlignment="1" applyProtection="1">
      <alignment horizontal="left" vertical="center" wrapText="1"/>
      <protection locked="0"/>
    </xf>
    <xf numFmtId="0" fontId="32" fillId="0" borderId="294" xfId="0" applyFont="1" applyBorder="1" applyAlignment="1" applyProtection="1">
      <alignment horizontal="left" vertical="center" wrapText="1"/>
      <protection locked="0"/>
    </xf>
    <xf numFmtId="0" fontId="32" fillId="0" borderId="228" xfId="0" applyFont="1" applyBorder="1" applyAlignment="1" applyProtection="1">
      <alignment horizontal="left" vertical="center" wrapText="1"/>
      <protection locked="0"/>
    </xf>
    <xf numFmtId="0" fontId="32" fillId="0" borderId="49" xfId="0" applyFont="1" applyBorder="1" applyAlignment="1" applyProtection="1">
      <alignment horizontal="left" vertical="center" wrapText="1"/>
      <protection locked="0"/>
    </xf>
    <xf numFmtId="0" fontId="32" fillId="0" borderId="295" xfId="0" applyFont="1" applyBorder="1" applyAlignment="1" applyProtection="1">
      <alignment horizontal="left" vertical="center" wrapText="1"/>
      <protection locked="0"/>
    </xf>
    <xf numFmtId="0" fontId="32" fillId="0" borderId="40" xfId="0" applyFont="1" applyBorder="1" applyAlignment="1" applyProtection="1">
      <alignment horizontal="left" vertical="center" wrapText="1"/>
      <protection locked="0"/>
    </xf>
    <xf numFmtId="0" fontId="32" fillId="0" borderId="55" xfId="0" applyFont="1" applyBorder="1" applyAlignment="1" applyProtection="1">
      <alignment horizontal="left" vertical="center" wrapText="1"/>
      <protection locked="0"/>
    </xf>
    <xf numFmtId="0" fontId="32" fillId="0" borderId="44"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41" xfId="0" applyFont="1" applyBorder="1" applyAlignment="1" applyProtection="1">
      <alignment horizontal="left" vertical="center" wrapText="1"/>
      <protection locked="0"/>
    </xf>
    <xf numFmtId="0" fontId="32" fillId="0" borderId="6" xfId="0" applyFont="1" applyBorder="1" applyAlignment="1" applyProtection="1">
      <alignment horizontal="left" vertical="center" wrapText="1"/>
      <protection locked="0"/>
    </xf>
    <xf numFmtId="0" fontId="32" fillId="0" borderId="35" xfId="0" applyFont="1" applyBorder="1" applyAlignment="1" applyProtection="1">
      <alignment horizontal="left" vertical="center" wrapText="1"/>
      <protection locked="0"/>
    </xf>
    <xf numFmtId="0" fontId="32" fillId="0" borderId="229" xfId="0" applyFont="1" applyBorder="1" applyAlignment="1" applyProtection="1">
      <alignment horizontal="center" vertical="center" wrapText="1"/>
      <protection locked="0"/>
    </xf>
    <xf numFmtId="0" fontId="13" fillId="0" borderId="0" xfId="0" applyFont="1" applyAlignment="1" applyProtection="1">
      <alignment horizontal="left" vertical="center"/>
    </xf>
    <xf numFmtId="0" fontId="7" fillId="2" borderId="249" xfId="0" applyFont="1" applyFill="1" applyBorder="1" applyAlignment="1" applyProtection="1">
      <alignment horizontal="center" vertical="center"/>
      <protection locked="0"/>
    </xf>
    <xf numFmtId="0" fontId="7" fillId="2" borderId="285" xfId="0" applyFont="1" applyFill="1" applyBorder="1" applyAlignment="1" applyProtection="1">
      <alignment horizontal="center" vertical="center"/>
      <protection locked="0"/>
    </xf>
    <xf numFmtId="0" fontId="7" fillId="2" borderId="260" xfId="0" applyFont="1" applyFill="1" applyBorder="1" applyAlignment="1" applyProtection="1">
      <alignment horizontal="center" vertical="center"/>
      <protection locked="0"/>
    </xf>
    <xf numFmtId="0" fontId="29" fillId="3" borderId="297" xfId="0" applyFont="1" applyFill="1" applyBorder="1" applyAlignment="1" applyProtection="1">
      <alignment horizontal="left" vertical="center"/>
    </xf>
    <xf numFmtId="0" fontId="29" fillId="3" borderId="221" xfId="0" applyFont="1" applyFill="1" applyBorder="1" applyAlignment="1" applyProtection="1">
      <alignment horizontal="left" vertical="center"/>
    </xf>
    <xf numFmtId="0" fontId="29" fillId="3" borderId="181" xfId="0" applyFont="1" applyFill="1" applyBorder="1" applyAlignment="1" applyProtection="1">
      <alignment horizontal="left" vertical="center"/>
    </xf>
    <xf numFmtId="0" fontId="29" fillId="3" borderId="17" xfId="0" applyFont="1" applyFill="1" applyBorder="1" applyAlignment="1" applyProtection="1">
      <alignment horizontal="left" vertical="center"/>
    </xf>
    <xf numFmtId="0" fontId="8" fillId="0" borderId="235" xfId="0" applyFont="1" applyBorder="1" applyAlignment="1">
      <alignment horizontal="center" vertical="center"/>
    </xf>
    <xf numFmtId="0" fontId="8" fillId="2" borderId="235" xfId="0" applyFont="1" applyFill="1" applyBorder="1" applyAlignment="1" applyProtection="1">
      <alignment horizontal="center" vertical="center"/>
      <protection locked="0"/>
    </xf>
    <xf numFmtId="0" fontId="8" fillId="2" borderId="198" xfId="0" applyFont="1" applyFill="1" applyBorder="1" applyAlignment="1" applyProtection="1">
      <alignment horizontal="center" vertical="center"/>
      <protection locked="0"/>
    </xf>
    <xf numFmtId="0" fontId="8" fillId="3" borderId="286" xfId="0" applyFont="1" applyFill="1" applyBorder="1" applyAlignment="1">
      <alignment horizontal="center" vertical="center" wrapText="1"/>
    </xf>
    <xf numFmtId="0" fontId="8" fillId="3" borderId="235" xfId="0" applyFont="1" applyFill="1" applyBorder="1" applyAlignment="1">
      <alignment horizontal="center"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35" xfId="0" applyFont="1" applyFill="1" applyBorder="1" applyAlignment="1">
      <alignment horizontal="left" vertical="center" wrapText="1"/>
    </xf>
    <xf numFmtId="0" fontId="143" fillId="0" borderId="10" xfId="6" applyFont="1" applyBorder="1" applyAlignment="1">
      <alignment horizontal="left" vertical="center" wrapText="1"/>
    </xf>
    <xf numFmtId="0" fontId="143" fillId="0" borderId="0" xfId="6" applyFont="1" applyAlignment="1">
      <alignment horizontal="left" vertical="center" wrapText="1"/>
    </xf>
    <xf numFmtId="0" fontId="8" fillId="3" borderId="235" xfId="0" applyFont="1" applyFill="1" applyBorder="1" applyAlignment="1">
      <alignment horizontal="center" vertical="center"/>
    </xf>
    <xf numFmtId="189" fontId="8" fillId="2" borderId="235" xfId="0" applyNumberFormat="1" applyFont="1" applyFill="1" applyBorder="1" applyAlignment="1">
      <alignment horizontal="center" vertical="center"/>
    </xf>
    <xf numFmtId="0" fontId="8" fillId="3" borderId="183" xfId="0" applyFont="1" applyFill="1" applyBorder="1" applyAlignment="1">
      <alignment horizontal="center" vertical="center"/>
    </xf>
    <xf numFmtId="0" fontId="8" fillId="3" borderId="287" xfId="0" applyFont="1" applyFill="1" applyBorder="1" applyAlignment="1">
      <alignment horizontal="center" vertical="center"/>
    </xf>
    <xf numFmtId="0" fontId="24" fillId="2" borderId="175" xfId="0" applyFont="1" applyFill="1" applyBorder="1" applyAlignment="1">
      <alignment horizontal="center" vertical="center"/>
    </xf>
    <xf numFmtId="0" fontId="24" fillId="2" borderId="288" xfId="0" applyFont="1" applyFill="1" applyBorder="1" applyAlignment="1">
      <alignment horizontal="center" vertical="center"/>
    </xf>
    <xf numFmtId="189" fontId="8" fillId="2" borderId="175" xfId="0" applyNumberFormat="1" applyFont="1" applyFill="1" applyBorder="1" applyAlignment="1">
      <alignment horizontal="center" vertical="center"/>
    </xf>
    <xf numFmtId="189" fontId="8" fillId="2" borderId="209" xfId="0" applyNumberFormat="1" applyFont="1" applyFill="1" applyBorder="1" applyAlignment="1">
      <alignment horizontal="center" vertical="center"/>
    </xf>
    <xf numFmtId="189" fontId="8" fillId="2" borderId="288" xfId="0" applyNumberFormat="1" applyFont="1" applyFill="1" applyBorder="1" applyAlignment="1">
      <alignment horizontal="center" vertical="center"/>
    </xf>
    <xf numFmtId="189" fontId="8" fillId="2" borderId="289" xfId="0" applyNumberFormat="1" applyFont="1" applyFill="1" applyBorder="1" applyAlignment="1">
      <alignment horizontal="center" vertical="center"/>
    </xf>
    <xf numFmtId="0" fontId="8" fillId="3" borderId="198" xfId="0" applyFont="1" applyFill="1" applyBorder="1" applyAlignment="1">
      <alignment horizontal="center" vertical="center"/>
    </xf>
    <xf numFmtId="189" fontId="8" fillId="2" borderId="198" xfId="0" applyNumberFormat="1" applyFont="1" applyFill="1" applyBorder="1" applyAlignment="1">
      <alignment horizontal="center" vertical="center"/>
    </xf>
    <xf numFmtId="0" fontId="29" fillId="2" borderId="277" xfId="0" applyFont="1" applyFill="1" applyBorder="1" applyAlignment="1" applyProtection="1">
      <alignment horizontal="center" vertical="center"/>
      <protection locked="0"/>
    </xf>
    <xf numFmtId="0" fontId="29" fillId="2" borderId="221" xfId="0" applyFont="1" applyFill="1" applyBorder="1" applyAlignment="1" applyProtection="1">
      <alignment horizontal="center" vertical="center"/>
      <protection locked="0"/>
    </xf>
    <xf numFmtId="0" fontId="29" fillId="2" borderId="278" xfId="0" applyFont="1" applyFill="1" applyBorder="1" applyAlignment="1" applyProtection="1">
      <alignment horizontal="center" vertical="center"/>
      <protection locked="0"/>
    </xf>
    <xf numFmtId="0" fontId="29" fillId="2" borderId="14" xfId="0"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protection locked="0"/>
    </xf>
    <xf numFmtId="0" fontId="29" fillId="2" borderId="18" xfId="0" applyFont="1" applyFill="1" applyBorder="1" applyAlignment="1" applyProtection="1">
      <alignment horizontal="center" vertical="center"/>
      <protection locked="0"/>
    </xf>
    <xf numFmtId="0" fontId="29" fillId="0" borderId="17" xfId="0" applyFont="1" applyBorder="1" applyAlignment="1" applyProtection="1">
      <alignment horizontal="left" vertical="center"/>
    </xf>
    <xf numFmtId="0" fontId="29" fillId="3" borderId="235" xfId="0" applyFont="1" applyFill="1" applyBorder="1" applyAlignment="1" applyProtection="1">
      <alignment horizontal="left" vertical="center"/>
    </xf>
    <xf numFmtId="0" fontId="29" fillId="3" borderId="249" xfId="0" applyFont="1" applyFill="1" applyBorder="1" applyAlignment="1" applyProtection="1">
      <alignment horizontal="left" vertical="center"/>
    </xf>
    <xf numFmtId="0" fontId="29" fillId="0" borderId="0" xfId="0" applyFont="1" applyAlignment="1" applyProtection="1">
      <alignment horizontal="left" vertical="center"/>
    </xf>
    <xf numFmtId="0" fontId="29" fillId="0" borderId="10" xfId="0" applyFont="1" applyBorder="1" applyAlignment="1" applyProtection="1">
      <alignment horizontal="left" vertical="center" wrapText="1"/>
    </xf>
    <xf numFmtId="0" fontId="29" fillId="0" borderId="10" xfId="0" applyFont="1" applyBorder="1" applyAlignment="1" applyProtection="1">
      <alignment horizontal="left" vertical="center"/>
    </xf>
    <xf numFmtId="0" fontId="29" fillId="3" borderId="277" xfId="0" applyFont="1" applyFill="1" applyBorder="1" applyAlignment="1" applyProtection="1">
      <alignment horizontal="left" vertical="center" wrapText="1"/>
    </xf>
    <xf numFmtId="0" fontId="29" fillId="3" borderId="221" xfId="0" applyFont="1" applyFill="1" applyBorder="1" applyAlignment="1" applyProtection="1">
      <alignment horizontal="left" vertical="center" wrapText="1"/>
    </xf>
    <xf numFmtId="0" fontId="29" fillId="3" borderId="278" xfId="0"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0" fontId="29" fillId="2" borderId="0" xfId="0" applyFont="1" applyFill="1" applyAlignment="1" applyProtection="1">
      <alignment horizontal="center" vertical="center"/>
      <protection locked="0"/>
    </xf>
    <xf numFmtId="0" fontId="29" fillId="2" borderId="19" xfId="0" applyFont="1" applyFill="1" applyBorder="1" applyAlignment="1" applyProtection="1">
      <alignment horizontal="center" vertical="center"/>
      <protection locked="0"/>
    </xf>
    <xf numFmtId="0" fontId="29" fillId="2" borderId="277" xfId="0" applyFont="1" applyFill="1" applyBorder="1" applyAlignment="1" applyProtection="1">
      <alignment horizontal="center" vertical="center" wrapText="1"/>
      <protection locked="0"/>
    </xf>
    <xf numFmtId="0" fontId="29" fillId="2" borderId="221" xfId="0" applyFont="1" applyFill="1" applyBorder="1" applyAlignment="1" applyProtection="1">
      <alignment horizontal="center" vertical="center" wrapText="1"/>
      <protection locked="0"/>
    </xf>
    <xf numFmtId="0" fontId="29" fillId="2" borderId="278"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277" xfId="0" applyFont="1" applyFill="1" applyBorder="1" applyAlignment="1" applyProtection="1">
      <alignment horizontal="left" vertical="center" wrapText="1"/>
      <protection locked="0"/>
    </xf>
    <xf numFmtId="0" fontId="29" fillId="2" borderId="221" xfId="0" applyFont="1" applyFill="1" applyBorder="1" applyAlignment="1" applyProtection="1">
      <alignment horizontal="left" vertical="center" wrapText="1"/>
      <protection locked="0"/>
    </xf>
    <xf numFmtId="0" fontId="29" fillId="2" borderId="278" xfId="0" applyFont="1" applyFill="1" applyBorder="1" applyAlignment="1" applyProtection="1">
      <alignment horizontal="left" vertical="center" wrapText="1"/>
      <protection locked="0"/>
    </xf>
    <xf numFmtId="0" fontId="29" fillId="2" borderId="14" xfId="0" applyFont="1" applyFill="1" applyBorder="1" applyAlignment="1" applyProtection="1">
      <alignment horizontal="left" vertical="center" wrapText="1"/>
      <protection locked="0"/>
    </xf>
    <xf numFmtId="0" fontId="29" fillId="2" borderId="17" xfId="0" applyFont="1" applyFill="1" applyBorder="1" applyAlignment="1" applyProtection="1">
      <alignment horizontal="left" vertical="center" wrapText="1"/>
      <protection locked="0"/>
    </xf>
    <xf numFmtId="0" fontId="29" fillId="2" borderId="18" xfId="0" applyFont="1" applyFill="1" applyBorder="1" applyAlignment="1" applyProtection="1">
      <alignment horizontal="left" vertical="center" wrapText="1"/>
      <protection locked="0"/>
    </xf>
    <xf numFmtId="0" fontId="29" fillId="3" borderId="225" xfId="0" applyFont="1" applyFill="1" applyBorder="1" applyAlignment="1" applyProtection="1">
      <alignment horizontal="center" vertical="center" wrapText="1"/>
    </xf>
    <xf numFmtId="0" fontId="29" fillId="2" borderId="225" xfId="0" applyFont="1" applyFill="1" applyBorder="1" applyAlignment="1" applyProtection="1">
      <alignment horizontal="center" vertical="center" wrapText="1"/>
      <protection locked="0"/>
    </xf>
    <xf numFmtId="0" fontId="29" fillId="3" borderId="223" xfId="0" applyFont="1" applyFill="1" applyBorder="1" applyAlignment="1" applyProtection="1">
      <alignment horizontal="center" vertical="center" wrapText="1"/>
    </xf>
    <xf numFmtId="0" fontId="29" fillId="2" borderId="223" xfId="0" applyFont="1" applyFill="1" applyBorder="1" applyAlignment="1" applyProtection="1">
      <alignment horizontal="center" vertical="center" wrapText="1"/>
      <protection locked="0"/>
    </xf>
    <xf numFmtId="0" fontId="29" fillId="3" borderId="224" xfId="0" applyFont="1" applyFill="1" applyBorder="1" applyAlignment="1" applyProtection="1">
      <alignment horizontal="center" vertical="center" wrapText="1"/>
    </xf>
    <xf numFmtId="0" fontId="29" fillId="2" borderId="224" xfId="0" applyFont="1" applyFill="1" applyBorder="1" applyAlignment="1" applyProtection="1">
      <alignment horizontal="center" vertical="center" wrapText="1"/>
      <protection locked="0"/>
    </xf>
    <xf numFmtId="0" fontId="33" fillId="0" borderId="17" xfId="0" applyFont="1" applyBorder="1" applyAlignment="1" applyProtection="1">
      <alignment horizontal="left" vertical="center"/>
    </xf>
    <xf numFmtId="0" fontId="32" fillId="3" borderId="249" xfId="0" applyFont="1" applyFill="1" applyBorder="1" applyAlignment="1" applyProtection="1">
      <alignment horizontal="left" vertical="center" wrapText="1"/>
      <protection locked="0"/>
    </xf>
    <xf numFmtId="0" fontId="32" fillId="3" borderId="285" xfId="0" applyFont="1" applyFill="1" applyBorder="1" applyAlignment="1" applyProtection="1">
      <alignment horizontal="left" vertical="center" wrapText="1"/>
      <protection locked="0"/>
    </xf>
    <xf numFmtId="0" fontId="32" fillId="3" borderId="286" xfId="0" applyFont="1" applyFill="1" applyBorder="1" applyAlignment="1" applyProtection="1">
      <alignment horizontal="left" vertical="center" wrapText="1"/>
      <protection locked="0"/>
    </xf>
    <xf numFmtId="0" fontId="29" fillId="0" borderId="10" xfId="0" applyFont="1" applyBorder="1" applyAlignment="1" applyProtection="1">
      <alignment horizontal="center" vertical="center" wrapText="1"/>
    </xf>
    <xf numFmtId="0" fontId="29" fillId="0" borderId="0" xfId="0" applyFont="1" applyAlignment="1" applyProtection="1">
      <alignment horizontal="center" vertical="center" wrapText="1"/>
    </xf>
    <xf numFmtId="0" fontId="8" fillId="2" borderId="10"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110" fillId="0" borderId="0" xfId="7" applyFont="1" applyAlignment="1">
      <alignment horizontal="center"/>
    </xf>
    <xf numFmtId="0" fontId="139" fillId="0" borderId="299" xfId="8" applyFont="1" applyBorder="1" applyAlignment="1">
      <alignment horizontal="center" vertical="center" wrapText="1"/>
    </xf>
    <xf numFmtId="0" fontId="139" fillId="0" borderId="300" xfId="8" applyFont="1" applyBorder="1" applyAlignment="1">
      <alignment horizontal="center" vertical="center" wrapText="1"/>
    </xf>
    <xf numFmtId="0" fontId="139" fillId="0" borderId="301" xfId="8" applyFont="1" applyBorder="1" applyAlignment="1">
      <alignment horizontal="center" vertical="center" wrapText="1"/>
    </xf>
    <xf numFmtId="0" fontId="139" fillId="0" borderId="305" xfId="8" applyFont="1" applyBorder="1" applyAlignment="1">
      <alignment horizontal="center" vertical="center" wrapText="1"/>
    </xf>
    <xf numFmtId="0" fontId="139" fillId="0" borderId="306" xfId="8" applyFont="1" applyBorder="1" applyAlignment="1">
      <alignment horizontal="center" vertical="center" wrapText="1"/>
    </xf>
    <xf numFmtId="0" fontId="139" fillId="0" borderId="307" xfId="8" applyFont="1" applyBorder="1" applyAlignment="1">
      <alignment horizontal="center" vertical="center" wrapText="1"/>
    </xf>
    <xf numFmtId="0" fontId="104" fillId="0" borderId="302" xfId="8" applyFont="1" applyBorder="1" applyAlignment="1">
      <alignment horizontal="center" vertical="center"/>
    </xf>
    <xf numFmtId="0" fontId="104" fillId="0" borderId="303" xfId="8" applyFont="1" applyBorder="1" applyAlignment="1">
      <alignment horizontal="center" vertical="center"/>
    </xf>
    <xf numFmtId="0" fontId="104" fillId="0" borderId="304" xfId="8" applyFont="1" applyBorder="1" applyAlignment="1">
      <alignment horizontal="center" vertical="center"/>
    </xf>
    <xf numFmtId="0" fontId="104" fillId="0" borderId="302" xfId="8" applyFont="1" applyBorder="1" applyAlignment="1">
      <alignment horizontal="center" vertical="center" wrapText="1"/>
    </xf>
    <xf numFmtId="0" fontId="135" fillId="0" borderId="0" xfId="8" applyFont="1" applyAlignment="1">
      <alignment horizontal="left" vertical="center" wrapText="1"/>
    </xf>
    <xf numFmtId="49" fontId="135" fillId="0" borderId="0" xfId="8" applyNumberFormat="1" applyFont="1" applyAlignment="1">
      <alignment horizontal="left" vertical="center" wrapText="1"/>
    </xf>
    <xf numFmtId="49" fontId="112" fillId="0" borderId="0" xfId="2" applyNumberFormat="1" applyFont="1" applyAlignment="1" applyProtection="1">
      <alignment horizontal="left" vertical="center" wrapText="1"/>
      <protection locked="0"/>
    </xf>
    <xf numFmtId="0" fontId="120" fillId="0" borderId="0" xfId="8" applyFont="1" applyAlignment="1">
      <alignment horizontal="left" vertical="center"/>
    </xf>
    <xf numFmtId="0" fontId="112" fillId="0" borderId="0" xfId="2" applyFont="1" applyAlignment="1" applyProtection="1">
      <alignment horizontal="left" vertical="center" wrapText="1"/>
      <protection locked="0"/>
    </xf>
    <xf numFmtId="0" fontId="142" fillId="3" borderId="233" xfId="9" applyFont="1" applyFill="1" applyBorder="1" applyAlignment="1">
      <alignment horizontal="center" vertical="center" textRotation="180" wrapText="1"/>
    </xf>
    <xf numFmtId="0" fontId="107" fillId="3" borderId="235" xfId="9" applyFont="1" applyFill="1" applyBorder="1" applyAlignment="1">
      <alignment horizontal="center" vertical="center" wrapText="1"/>
    </xf>
    <xf numFmtId="0" fontId="142" fillId="3" borderId="233" xfId="9" applyFont="1" applyFill="1" applyBorder="1" applyAlignment="1">
      <alignment horizontal="center" vertical="center" textRotation="180"/>
    </xf>
    <xf numFmtId="0" fontId="142" fillId="3" borderId="287" xfId="9" applyFont="1" applyFill="1" applyBorder="1" applyAlignment="1">
      <alignment horizontal="center" vertical="center" textRotation="180"/>
    </xf>
    <xf numFmtId="0" fontId="107" fillId="3" borderId="288" xfId="9" applyFont="1" applyFill="1" applyBorder="1" applyAlignment="1">
      <alignment horizontal="center" vertical="center" wrapText="1"/>
    </xf>
    <xf numFmtId="0" fontId="31" fillId="3" borderId="64" xfId="0" applyFont="1" applyFill="1" applyBorder="1" applyAlignment="1" applyProtection="1">
      <alignment vertical="center" wrapText="1"/>
    </xf>
    <xf numFmtId="0" fontId="0" fillId="3" borderId="65" xfId="0" applyFill="1" applyBorder="1" applyAlignment="1" applyProtection="1">
      <alignment vertical="center" wrapText="1"/>
    </xf>
    <xf numFmtId="0" fontId="34" fillId="3" borderId="1" xfId="0" applyFont="1" applyFill="1" applyBorder="1" applyAlignment="1" applyProtection="1">
      <alignment horizontal="left" vertical="center" wrapText="1"/>
    </xf>
    <xf numFmtId="0" fontId="34" fillId="3" borderId="66" xfId="0" applyFont="1" applyFill="1" applyBorder="1" applyAlignment="1" applyProtection="1">
      <alignment horizontal="left" vertical="center" wrapText="1"/>
    </xf>
    <xf numFmtId="0" fontId="29" fillId="3" borderId="67"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left" vertical="center" wrapText="1"/>
    </xf>
    <xf numFmtId="0" fontId="29" fillId="3" borderId="66" xfId="0" applyFont="1" applyFill="1" applyBorder="1" applyAlignment="1" applyProtection="1">
      <alignment horizontal="left" vertical="center"/>
    </xf>
    <xf numFmtId="38" fontId="32" fillId="3" borderId="58" xfId="4" applyFont="1" applyFill="1" applyBorder="1" applyAlignment="1" applyProtection="1">
      <alignment horizontal="right" vertical="center"/>
    </xf>
    <xf numFmtId="38" fontId="32" fillId="3" borderId="24" xfId="4" applyFont="1" applyFill="1" applyBorder="1" applyAlignment="1" applyProtection="1">
      <alignment horizontal="right" vertical="center"/>
    </xf>
    <xf numFmtId="38" fontId="32" fillId="0" borderId="24" xfId="4" applyFont="1" applyFill="1" applyBorder="1" applyAlignment="1" applyProtection="1">
      <alignment horizontal="right" vertical="center"/>
      <protection locked="0"/>
    </xf>
    <xf numFmtId="38" fontId="32" fillId="0" borderId="16" xfId="4" applyFont="1" applyFill="1" applyBorder="1" applyAlignment="1" applyProtection="1">
      <alignment horizontal="right" vertical="center"/>
      <protection locked="0"/>
    </xf>
    <xf numFmtId="38" fontId="32" fillId="0" borderId="44" xfId="4" applyFont="1" applyFill="1" applyBorder="1" applyAlignment="1" applyProtection="1">
      <alignment horizontal="right" vertical="center"/>
      <protection locked="0"/>
    </xf>
    <xf numFmtId="38" fontId="32" fillId="0" borderId="41" xfId="4" applyFont="1" applyFill="1" applyBorder="1" applyAlignment="1" applyProtection="1">
      <alignment horizontal="right" vertical="center"/>
      <protection locked="0"/>
    </xf>
    <xf numFmtId="0" fontId="45" fillId="0" borderId="0" xfId="0" applyFont="1" applyAlignment="1" applyProtection="1">
      <alignment horizontal="left" vertical="center" shrinkToFit="1"/>
    </xf>
    <xf numFmtId="0" fontId="29" fillId="3" borderId="12" xfId="0" applyFont="1" applyFill="1" applyBorder="1" applyAlignment="1" applyProtection="1">
      <alignment horizontal="center" vertical="center"/>
    </xf>
    <xf numFmtId="0" fontId="29" fillId="3" borderId="34"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 xfId="0" applyFont="1" applyFill="1" applyBorder="1" applyAlignment="1" applyProtection="1">
      <alignment horizontal="left" vertical="center"/>
    </xf>
    <xf numFmtId="0" fontId="29" fillId="3" borderId="34" xfId="0" applyFont="1" applyFill="1" applyBorder="1" applyAlignment="1" applyProtection="1">
      <alignment horizontal="left" vertical="center"/>
    </xf>
    <xf numFmtId="0" fontId="29" fillId="3" borderId="5"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29" fillId="3" borderId="3" xfId="0" applyFont="1" applyFill="1" applyBorder="1" applyAlignment="1" applyProtection="1">
      <alignment horizontal="left" vertical="center"/>
    </xf>
    <xf numFmtId="0" fontId="29" fillId="3" borderId="33" xfId="0" applyFont="1" applyFill="1" applyBorder="1" applyAlignment="1" applyProtection="1">
      <alignment horizontal="left" vertical="center"/>
    </xf>
    <xf numFmtId="0" fontId="29" fillId="3" borderId="11" xfId="0" applyFont="1" applyFill="1" applyBorder="1" applyAlignment="1" applyProtection="1">
      <alignment horizontal="center" vertical="center" shrinkToFit="1"/>
    </xf>
    <xf numFmtId="0" fontId="29" fillId="3" borderId="29" xfId="0" applyFont="1" applyFill="1" applyBorder="1" applyAlignment="1" applyProtection="1">
      <alignment horizontal="center" vertical="center" shrinkToFit="1"/>
    </xf>
    <xf numFmtId="0" fontId="29" fillId="3" borderId="37" xfId="0" applyFont="1" applyFill="1" applyBorder="1" applyAlignment="1" applyProtection="1">
      <alignment horizontal="center" vertical="center" shrinkToFit="1"/>
    </xf>
    <xf numFmtId="0" fontId="29" fillId="3" borderId="74" xfId="0" applyFont="1" applyFill="1" applyBorder="1" applyAlignment="1" applyProtection="1">
      <alignment horizontal="left" vertical="center" shrinkToFit="1"/>
    </xf>
    <xf numFmtId="0" fontId="29" fillId="3" borderId="80" xfId="0" applyFont="1" applyFill="1" applyBorder="1" applyAlignment="1" applyProtection="1">
      <alignment horizontal="left" vertical="center" shrinkToFit="1"/>
    </xf>
    <xf numFmtId="0" fontId="29" fillId="3" borderId="75" xfId="0" applyFont="1" applyFill="1" applyBorder="1" applyAlignment="1" applyProtection="1">
      <alignment horizontal="left" vertical="center" shrinkToFit="1"/>
    </xf>
    <xf numFmtId="0" fontId="43" fillId="3" borderId="50" xfId="0" applyFont="1" applyFill="1" applyBorder="1" applyAlignment="1" applyProtection="1">
      <alignment horizontal="left" vertical="center" shrinkToFit="1"/>
    </xf>
    <xf numFmtId="0" fontId="43" fillId="3" borderId="51" xfId="0" applyFont="1" applyFill="1" applyBorder="1" applyAlignment="1" applyProtection="1">
      <alignment horizontal="left" vertical="center" shrinkToFit="1"/>
    </xf>
    <xf numFmtId="0" fontId="43" fillId="3" borderId="53" xfId="0" applyFont="1" applyFill="1" applyBorder="1" applyAlignment="1" applyProtection="1">
      <alignment horizontal="left" vertical="center" shrinkToFit="1"/>
    </xf>
    <xf numFmtId="0" fontId="29" fillId="3" borderId="83" xfId="0" applyFont="1" applyFill="1" applyBorder="1" applyAlignment="1" applyProtection="1">
      <alignment horizontal="left" vertical="center"/>
    </xf>
    <xf numFmtId="0" fontId="29" fillId="3" borderId="84" xfId="0" applyFont="1" applyFill="1" applyBorder="1" applyAlignment="1" applyProtection="1">
      <alignment horizontal="left" vertical="center"/>
    </xf>
    <xf numFmtId="0" fontId="29" fillId="3" borderId="85" xfId="0" applyFont="1" applyFill="1" applyBorder="1" applyAlignment="1" applyProtection="1">
      <alignment horizontal="left" vertical="center"/>
    </xf>
    <xf numFmtId="0" fontId="29" fillId="3" borderId="44" xfId="0" applyFont="1" applyFill="1" applyBorder="1" applyAlignment="1" applyProtection="1">
      <alignment horizontal="left" vertical="center"/>
    </xf>
    <xf numFmtId="0" fontId="29" fillId="3" borderId="7" xfId="0" applyFont="1" applyFill="1" applyBorder="1" applyAlignment="1" applyProtection="1">
      <alignment horizontal="left" vertical="center"/>
    </xf>
    <xf numFmtId="0" fontId="29" fillId="3" borderId="35" xfId="0" applyFont="1" applyFill="1" applyBorder="1" applyAlignment="1" applyProtection="1">
      <alignment horizontal="left" vertical="center"/>
    </xf>
    <xf numFmtId="0" fontId="29" fillId="3" borderId="11" xfId="0" applyFont="1" applyFill="1" applyBorder="1" applyAlignment="1" applyProtection="1">
      <alignment horizontal="left" vertical="center" shrinkToFit="1"/>
    </xf>
    <xf numFmtId="0" fontId="29" fillId="3" borderId="29" xfId="0" applyFont="1" applyFill="1" applyBorder="1" applyAlignment="1" applyProtection="1">
      <alignment horizontal="left" vertical="center" shrinkToFit="1"/>
    </xf>
    <xf numFmtId="0" fontId="29" fillId="3" borderId="37" xfId="0" applyFont="1" applyFill="1" applyBorder="1" applyAlignment="1" applyProtection="1">
      <alignment horizontal="left" vertical="center" shrinkToFit="1"/>
    </xf>
    <xf numFmtId="0" fontId="29" fillId="3" borderId="4" xfId="0" applyFont="1" applyFill="1" applyBorder="1" applyAlignment="1" applyProtection="1">
      <alignment horizontal="left" vertical="center"/>
    </xf>
    <xf numFmtId="0" fontId="29" fillId="3"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xf>
    <xf numFmtId="0" fontId="43" fillId="3" borderId="2" xfId="0" applyFont="1" applyFill="1" applyBorder="1" applyAlignment="1" applyProtection="1">
      <alignment horizontal="center" vertical="center"/>
    </xf>
    <xf numFmtId="0" fontId="43" fillId="3" borderId="4" xfId="0" applyFont="1" applyFill="1" applyBorder="1" applyAlignment="1" applyProtection="1">
      <alignment horizontal="center" vertical="center"/>
    </xf>
    <xf numFmtId="0" fontId="29" fillId="0" borderId="0" xfId="0" applyFont="1" applyFill="1" applyAlignment="1" applyProtection="1">
      <alignment horizontal="left" vertical="center"/>
    </xf>
    <xf numFmtId="0" fontId="8" fillId="3" borderId="1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4"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0" fontId="8" fillId="3" borderId="22"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xf>
    <xf numFmtId="0" fontId="29" fillId="2" borderId="197" xfId="0" applyFont="1" applyFill="1" applyBorder="1" applyAlignment="1" applyProtection="1">
      <alignment horizontal="center" vertical="center"/>
      <protection locked="0"/>
    </xf>
    <xf numFmtId="0" fontId="29" fillId="2" borderId="205"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42" fillId="0" borderId="0" xfId="0" applyFont="1" applyAlignment="1" applyProtection="1">
      <alignment horizontal="left" vertical="center" shrinkToFit="1"/>
    </xf>
    <xf numFmtId="0" fontId="29" fillId="3" borderId="6" xfId="0"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0" fontId="17" fillId="3" borderId="36" xfId="0" applyFont="1" applyFill="1" applyBorder="1" applyAlignment="1" applyProtection="1">
      <alignment horizontal="center" vertical="center"/>
    </xf>
    <xf numFmtId="0" fontId="17" fillId="3" borderId="38" xfId="0" applyFont="1" applyFill="1" applyBorder="1" applyAlignment="1" applyProtection="1">
      <alignment horizontal="center" vertical="center"/>
    </xf>
    <xf numFmtId="0" fontId="7" fillId="0" borderId="41" xfId="0" applyFont="1" applyBorder="1" applyAlignment="1" applyProtection="1">
      <alignment horizontal="left" vertical="center"/>
      <protection locked="0"/>
    </xf>
    <xf numFmtId="0" fontId="17" fillId="3" borderId="227" xfId="0" applyFont="1" applyFill="1" applyBorder="1" applyAlignment="1" applyProtection="1">
      <alignment horizontal="center" vertical="center"/>
    </xf>
    <xf numFmtId="0" fontId="17" fillId="3" borderId="228" xfId="0" applyFont="1" applyFill="1" applyBorder="1" applyAlignment="1" applyProtection="1">
      <alignment horizontal="center" vertical="center"/>
    </xf>
    <xf numFmtId="38" fontId="7" fillId="0" borderId="32" xfId="1" applyFont="1" applyFill="1" applyBorder="1" applyAlignment="1" applyProtection="1">
      <alignment horizontal="right" vertical="center"/>
      <protection locked="0"/>
    </xf>
    <xf numFmtId="38" fontId="7" fillId="0" borderId="30" xfId="1" applyFont="1" applyFill="1" applyBorder="1" applyAlignment="1" applyProtection="1">
      <alignment horizontal="right" vertical="center"/>
      <protection locked="0"/>
    </xf>
    <xf numFmtId="0" fontId="17" fillId="3" borderId="10" xfId="0" applyFont="1" applyFill="1" applyBorder="1" applyAlignment="1" applyProtection="1">
      <alignment horizontal="center" vertical="center"/>
    </xf>
    <xf numFmtId="0" fontId="17" fillId="3" borderId="28" xfId="0" applyFont="1" applyFill="1" applyBorder="1" applyAlignment="1" applyProtection="1">
      <alignment horizontal="center" vertical="center"/>
    </xf>
    <xf numFmtId="38" fontId="7" fillId="0" borderId="6" xfId="1" applyFont="1" applyFill="1" applyBorder="1" applyAlignment="1" applyProtection="1">
      <alignment horizontal="right" vertical="center"/>
      <protection locked="0"/>
    </xf>
    <xf numFmtId="38" fontId="7" fillId="0" borderId="7" xfId="1" applyFont="1" applyFill="1" applyBorder="1" applyAlignment="1" applyProtection="1">
      <alignment horizontal="right" vertical="center"/>
      <protection locked="0"/>
    </xf>
    <xf numFmtId="0" fontId="17" fillId="3" borderId="25" xfId="0" applyFont="1" applyFill="1" applyBorder="1" applyAlignment="1" applyProtection="1">
      <alignment horizontal="center" vertical="center"/>
    </xf>
    <xf numFmtId="0" fontId="82" fillId="0" borderId="0" xfId="0" applyFont="1" applyFill="1" applyAlignment="1" applyProtection="1">
      <alignment horizontal="left" vertical="center" wrapText="1"/>
    </xf>
    <xf numFmtId="0" fontId="82" fillId="0" borderId="0" xfId="0" applyFont="1" applyFill="1" applyAlignment="1" applyProtection="1">
      <alignment horizontal="left" vertical="center"/>
    </xf>
    <xf numFmtId="0" fontId="8" fillId="3" borderId="41" xfId="0" applyFont="1" applyFill="1" applyBorder="1" applyAlignment="1" applyProtection="1">
      <alignment horizontal="left" vertical="center" wrapText="1"/>
    </xf>
    <xf numFmtId="38" fontId="7" fillId="3" borderId="6" xfId="1" applyFont="1" applyFill="1" applyBorder="1" applyAlignment="1" applyProtection="1">
      <alignment horizontal="right" vertical="center"/>
    </xf>
    <xf numFmtId="38" fontId="7" fillId="3" borderId="7" xfId="1" applyFont="1" applyFill="1" applyBorder="1" applyAlignment="1" applyProtection="1">
      <alignment horizontal="right" vertical="center"/>
    </xf>
    <xf numFmtId="0" fontId="17" fillId="3" borderId="11"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7" fillId="0" borderId="40" xfId="0" applyFont="1" applyBorder="1" applyAlignment="1" applyProtection="1">
      <alignment horizontal="left" vertical="center"/>
      <protection locked="0"/>
    </xf>
    <xf numFmtId="38" fontId="7" fillId="0" borderId="55" xfId="1" applyFont="1" applyFill="1" applyBorder="1" applyAlignment="1" applyProtection="1">
      <alignment horizontal="right" vertical="center"/>
      <protection locked="0"/>
    </xf>
    <xf numFmtId="38" fontId="7" fillId="0" borderId="29" xfId="1" applyFont="1" applyFill="1" applyBorder="1" applyAlignment="1" applyProtection="1">
      <alignment horizontal="right" vertical="center"/>
      <protection locked="0"/>
    </xf>
    <xf numFmtId="0" fontId="8" fillId="3" borderId="49"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8" fillId="3" borderId="39" xfId="0" applyFont="1" applyFill="1" applyBorder="1" applyAlignment="1" applyProtection="1">
      <alignment horizontal="left" vertical="center" wrapText="1"/>
    </xf>
    <xf numFmtId="38" fontId="7" fillId="3" borderId="49" xfId="1" applyFont="1" applyFill="1" applyBorder="1" applyAlignment="1" applyProtection="1">
      <alignment horizontal="right" vertical="center"/>
    </xf>
    <xf numFmtId="38" fontId="7" fillId="3" borderId="3" xfId="1" applyFont="1" applyFill="1" applyBorder="1" applyAlignment="1" applyProtection="1">
      <alignment horizontal="right" vertical="center"/>
    </xf>
    <xf numFmtId="0" fontId="17" fillId="3" borderId="44" xfId="0" applyFont="1" applyFill="1" applyBorder="1" applyAlignment="1" applyProtection="1">
      <alignment horizontal="center" vertical="center"/>
    </xf>
    <xf numFmtId="0" fontId="17" fillId="3" borderId="41" xfId="0" applyFont="1" applyFill="1" applyBorder="1" applyAlignment="1" applyProtection="1">
      <alignment horizontal="center" vertical="center"/>
    </xf>
    <xf numFmtId="0" fontId="7" fillId="0" borderId="25"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38" xfId="0" applyFont="1" applyBorder="1" applyAlignment="1" applyProtection="1">
      <alignment horizontal="left" vertical="center"/>
      <protection locked="0"/>
    </xf>
    <xf numFmtId="38" fontId="7" fillId="0" borderId="25" xfId="1" applyFont="1" applyFill="1" applyBorder="1" applyAlignment="1" applyProtection="1">
      <alignment horizontal="right" vertical="center"/>
      <protection locked="0"/>
    </xf>
    <xf numFmtId="38" fontId="7" fillId="0" borderId="8" xfId="1" applyFont="1" applyFill="1" applyBorder="1" applyAlignment="1" applyProtection="1">
      <alignment horizontal="right" vertical="center"/>
      <protection locked="0"/>
    </xf>
    <xf numFmtId="0" fontId="8" fillId="3" borderId="230" xfId="0" applyFont="1" applyFill="1" applyBorder="1" applyAlignment="1" applyProtection="1">
      <alignment horizontal="center" vertical="center"/>
    </xf>
    <xf numFmtId="0" fontId="8" fillId="3" borderId="181" xfId="0" applyFont="1" applyFill="1" applyBorder="1" applyAlignment="1" applyProtection="1">
      <alignment horizontal="center" vertical="center"/>
    </xf>
    <xf numFmtId="0" fontId="8" fillId="3" borderId="57" xfId="0" applyFont="1" applyFill="1" applyBorder="1" applyAlignment="1" applyProtection="1">
      <alignment horizontal="center" vertical="center"/>
    </xf>
    <xf numFmtId="0" fontId="8" fillId="3" borderId="229" xfId="0" applyFont="1" applyFill="1" applyBorder="1" applyAlignment="1" applyProtection="1">
      <alignment horizontal="center" vertical="center"/>
    </xf>
    <xf numFmtId="0" fontId="8" fillId="3" borderId="210" xfId="0" applyFont="1" applyFill="1" applyBorder="1" applyAlignment="1" applyProtection="1">
      <alignment horizontal="center" vertical="center"/>
    </xf>
    <xf numFmtId="0" fontId="8" fillId="3" borderId="211" xfId="0" applyFont="1" applyFill="1" applyBorder="1" applyAlignment="1" applyProtection="1">
      <alignment horizontal="center" vertical="center"/>
    </xf>
    <xf numFmtId="0" fontId="7" fillId="0" borderId="6" xfId="0" applyFont="1" applyFill="1" applyBorder="1" applyAlignment="1" applyProtection="1">
      <alignment horizontal="left" vertical="center"/>
      <protection locked="0"/>
    </xf>
    <xf numFmtId="0" fontId="7" fillId="0" borderId="7" xfId="0" applyFont="1" applyFill="1" applyBorder="1" applyAlignment="1" applyProtection="1">
      <alignment horizontal="left" vertical="center"/>
      <protection locked="0"/>
    </xf>
    <xf numFmtId="0" fontId="7" fillId="0" borderId="41" xfId="0" applyFont="1" applyFill="1" applyBorder="1" applyAlignment="1" applyProtection="1">
      <alignment horizontal="left" vertical="center"/>
      <protection locked="0"/>
    </xf>
    <xf numFmtId="176" fontId="29" fillId="3" borderId="0" xfId="0" applyNumberFormat="1" applyFont="1" applyFill="1" applyAlignment="1" applyProtection="1">
      <alignment horizontal="distributed"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center" vertical="center"/>
    </xf>
    <xf numFmtId="0" fontId="29" fillId="3" borderId="6" xfId="0" applyFont="1" applyFill="1" applyBorder="1" applyAlignment="1" applyProtection="1">
      <alignment horizontal="center" vertical="center" shrinkToFit="1"/>
    </xf>
    <xf numFmtId="0" fontId="29" fillId="3" borderId="7" xfId="0" applyFont="1" applyFill="1" applyBorder="1" applyAlignment="1" applyProtection="1">
      <alignment horizontal="center" vertical="center" shrinkToFit="1"/>
    </xf>
    <xf numFmtId="0" fontId="29" fillId="3" borderId="35" xfId="0" applyFont="1" applyFill="1" applyBorder="1" applyAlignment="1" applyProtection="1">
      <alignment horizontal="center" vertical="center" shrinkToFit="1"/>
    </xf>
    <xf numFmtId="0" fontId="32" fillId="3" borderId="12" xfId="0" applyFont="1" applyFill="1" applyBorder="1" applyAlignment="1" applyProtection="1">
      <alignment horizontal="left" vertical="center"/>
    </xf>
    <xf numFmtId="0" fontId="32" fillId="3" borderId="34"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29" fillId="3" borderId="25"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9" fillId="3" borderId="26"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9" xfId="0" applyFont="1" applyFill="1" applyBorder="1" applyAlignment="1" applyProtection="1">
      <alignment horizontal="center" vertical="center"/>
    </xf>
    <xf numFmtId="0" fontId="29" fillId="3" borderId="32" xfId="0" applyFont="1" applyFill="1" applyBorder="1" applyAlignment="1" applyProtection="1">
      <alignment horizontal="center" vertical="center"/>
    </xf>
    <xf numFmtId="0" fontId="29" fillId="3" borderId="30"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32" fillId="3" borderId="1" xfId="0" applyFont="1" applyFill="1" applyBorder="1" applyAlignment="1" applyProtection="1">
      <alignment horizontal="left" vertical="center"/>
    </xf>
    <xf numFmtId="0" fontId="32" fillId="3" borderId="2"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17"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0" fillId="3" borderId="13"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33" xfId="0" applyFont="1" applyFill="1" applyBorder="1" applyAlignment="1" applyProtection="1">
      <alignment horizontal="center" vertical="center" wrapText="1"/>
    </xf>
    <xf numFmtId="178" fontId="32" fillId="3" borderId="12" xfId="0" applyNumberFormat="1" applyFont="1" applyFill="1" applyBorder="1" applyAlignment="1" applyProtection="1">
      <alignment horizontal="center" vertical="center" wrapText="1"/>
    </xf>
    <xf numFmtId="178" fontId="32" fillId="3" borderId="34" xfId="0" applyNumberFormat="1" applyFont="1" applyFill="1" applyBorder="1" applyAlignment="1" applyProtection="1">
      <alignment horizontal="center" vertical="center" wrapText="1"/>
    </xf>
    <xf numFmtId="178" fontId="32" fillId="3" borderId="5" xfId="0" applyNumberFormat="1" applyFont="1" applyFill="1" applyBorder="1" applyAlignment="1" applyProtection="1">
      <alignment horizontal="center" vertical="center" wrapText="1"/>
    </xf>
    <xf numFmtId="0" fontId="32" fillId="3" borderId="44"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29" fillId="3" borderId="29" xfId="0" applyFont="1" applyFill="1" applyBorder="1" applyAlignment="1" applyProtection="1">
      <alignment horizontal="center" vertical="center" wrapText="1"/>
    </xf>
    <xf numFmtId="0" fontId="29" fillId="3" borderId="37" xfId="0"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31" fillId="3" borderId="10" xfId="0" applyFont="1" applyFill="1" applyBorder="1" applyAlignment="1" applyProtection="1">
      <alignment horizontal="center" vertical="center" wrapText="1"/>
    </xf>
    <xf numFmtId="0" fontId="31" fillId="3" borderId="19"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38" fontId="32" fillId="0" borderId="48" xfId="4" applyFont="1" applyFill="1" applyBorder="1" applyAlignment="1" applyProtection="1">
      <alignment horizontal="right" vertical="center"/>
      <protection locked="0"/>
    </xf>
    <xf numFmtId="38" fontId="32" fillId="0" borderId="45" xfId="4" applyFont="1" applyFill="1" applyBorder="1" applyAlignment="1" applyProtection="1">
      <alignment horizontal="right" vertical="center"/>
      <protection locked="0"/>
    </xf>
    <xf numFmtId="38" fontId="32" fillId="0" borderId="68" xfId="4" applyFont="1" applyFill="1" applyBorder="1" applyAlignment="1" applyProtection="1">
      <alignment horizontal="right" vertical="center"/>
      <protection locked="0"/>
    </xf>
    <xf numFmtId="38" fontId="32" fillId="0" borderId="22" xfId="4" applyFont="1" applyFill="1" applyBorder="1" applyAlignment="1" applyProtection="1">
      <alignment horizontal="right" vertical="center"/>
      <protection locked="0"/>
    </xf>
    <xf numFmtId="38" fontId="32" fillId="0" borderId="12" xfId="4" applyFont="1" applyFill="1" applyBorder="1" applyAlignment="1" applyProtection="1">
      <alignment horizontal="right" vertical="center"/>
      <protection locked="0"/>
    </xf>
    <xf numFmtId="38" fontId="32" fillId="3" borderId="22" xfId="4" applyFont="1" applyFill="1" applyBorder="1" applyAlignment="1" applyProtection="1">
      <alignment horizontal="right" vertical="center"/>
    </xf>
    <xf numFmtId="0" fontId="29" fillId="3" borderId="69" xfId="0" applyFont="1" applyFill="1" applyBorder="1" applyAlignment="1" applyProtection="1">
      <alignment horizontal="center" vertical="center"/>
    </xf>
    <xf numFmtId="0" fontId="33" fillId="3" borderId="71" xfId="0" applyFont="1" applyFill="1" applyBorder="1" applyAlignment="1" applyProtection="1">
      <alignment horizontal="center" vertical="center"/>
    </xf>
    <xf numFmtId="0" fontId="33" fillId="3" borderId="73" xfId="0" applyFont="1" applyFill="1" applyBorder="1" applyAlignment="1" applyProtection="1">
      <alignment horizontal="center" vertical="center"/>
    </xf>
    <xf numFmtId="38" fontId="32" fillId="0" borderId="46" xfId="4" applyFont="1" applyFill="1" applyBorder="1" applyAlignment="1" applyProtection="1">
      <alignment horizontal="right" vertical="center"/>
      <protection locked="0"/>
    </xf>
    <xf numFmtId="38" fontId="32" fillId="0" borderId="62" xfId="4" applyFont="1" applyFill="1" applyBorder="1" applyAlignment="1" applyProtection="1">
      <alignment horizontal="right" vertical="center"/>
      <protection locked="0"/>
    </xf>
    <xf numFmtId="38" fontId="32" fillId="3" borderId="47" xfId="4" applyFont="1" applyFill="1" applyBorder="1" applyAlignment="1" applyProtection="1">
      <alignment horizontal="right" vertical="center"/>
    </xf>
    <xf numFmtId="38" fontId="33" fillId="3" borderId="30" xfId="4" applyFont="1" applyFill="1" applyBorder="1" applyAlignment="1" applyProtection="1">
      <alignment horizontal="right" vertical="center"/>
    </xf>
    <xf numFmtId="38" fontId="33" fillId="3" borderId="31" xfId="4" applyFont="1" applyFill="1" applyBorder="1" applyAlignment="1" applyProtection="1">
      <alignment horizontal="right" vertical="center"/>
    </xf>
    <xf numFmtId="38" fontId="32" fillId="0" borderId="59" xfId="4" applyFont="1" applyFill="1" applyBorder="1" applyAlignment="1" applyProtection="1">
      <alignment horizontal="right" vertical="center"/>
      <protection locked="0"/>
    </xf>
    <xf numFmtId="38" fontId="32" fillId="0" borderId="63" xfId="4" applyFont="1" applyFill="1" applyBorder="1" applyAlignment="1" applyProtection="1">
      <alignment horizontal="right" vertical="center"/>
      <protection locked="0"/>
    </xf>
    <xf numFmtId="38" fontId="32" fillId="0" borderId="72" xfId="4" applyFont="1" applyFill="1" applyBorder="1" applyAlignment="1" applyProtection="1">
      <alignment horizontal="right" vertical="center"/>
      <protection locked="0"/>
    </xf>
    <xf numFmtId="38" fontId="32" fillId="0" borderId="11" xfId="4" applyFont="1" applyFill="1" applyBorder="1" applyAlignment="1" applyProtection="1">
      <alignment horizontal="right" vertical="center"/>
      <protection locked="0"/>
    </xf>
    <xf numFmtId="38" fontId="32" fillId="0" borderId="40" xfId="4" applyFont="1" applyFill="1" applyBorder="1" applyAlignment="1" applyProtection="1">
      <alignment horizontal="right" vertical="center"/>
      <protection locked="0"/>
    </xf>
    <xf numFmtId="38" fontId="32" fillId="0" borderId="8" xfId="4" applyFont="1" applyFill="1" applyBorder="1" applyAlignment="1" applyProtection="1">
      <alignment horizontal="right" vertical="center"/>
      <protection locked="0"/>
    </xf>
    <xf numFmtId="38" fontId="32" fillId="0" borderId="38" xfId="4" applyFont="1" applyFill="1" applyBorder="1" applyAlignment="1" applyProtection="1">
      <alignment horizontal="right" vertical="center"/>
      <protection locked="0"/>
    </xf>
    <xf numFmtId="38" fontId="32" fillId="0" borderId="36" xfId="4" applyFont="1" applyFill="1" applyBorder="1" applyAlignment="1" applyProtection="1">
      <alignment horizontal="right" vertical="center"/>
      <protection locked="0"/>
    </xf>
    <xf numFmtId="38" fontId="32" fillId="0" borderId="70" xfId="4" applyFont="1" applyFill="1" applyBorder="1" applyAlignment="1" applyProtection="1">
      <alignment horizontal="right" vertical="center"/>
      <protection locked="0"/>
    </xf>
    <xf numFmtId="38" fontId="32" fillId="0" borderId="13" xfId="4" applyFont="1" applyFill="1" applyBorder="1" applyAlignment="1" applyProtection="1">
      <alignment horizontal="right" vertical="center"/>
      <protection locked="0"/>
    </xf>
    <xf numFmtId="38" fontId="32" fillId="0" borderId="39" xfId="4" applyFont="1" applyFill="1" applyBorder="1" applyAlignment="1" applyProtection="1">
      <alignment horizontal="right" vertical="center"/>
      <protection locked="0"/>
    </xf>
    <xf numFmtId="38" fontId="32" fillId="0" borderId="30" xfId="4" applyFont="1" applyFill="1" applyBorder="1" applyAlignment="1" applyProtection="1">
      <alignment horizontal="right" vertical="center"/>
      <protection locked="0"/>
    </xf>
    <xf numFmtId="38" fontId="32" fillId="0" borderId="56" xfId="4" applyFont="1" applyFill="1" applyBorder="1" applyAlignment="1" applyProtection="1">
      <alignment horizontal="right" vertical="center"/>
      <protection locked="0"/>
    </xf>
    <xf numFmtId="38" fontId="32" fillId="0" borderId="3" xfId="4" applyFont="1" applyFill="1" applyBorder="1" applyAlignment="1" applyProtection="1">
      <alignment horizontal="right" vertical="center"/>
      <protection locked="0"/>
    </xf>
    <xf numFmtId="38" fontId="32" fillId="0" borderId="7" xfId="4" applyFont="1" applyFill="1" applyBorder="1" applyAlignment="1" applyProtection="1">
      <alignment horizontal="right" vertical="center"/>
      <protection locked="0"/>
    </xf>
    <xf numFmtId="38" fontId="32" fillId="3" borderId="74" xfId="4" applyFont="1" applyFill="1" applyBorder="1" applyAlignment="1" applyProtection="1">
      <alignment horizontal="right" vertical="center"/>
    </xf>
    <xf numFmtId="38" fontId="32" fillId="3" borderId="80" xfId="4" applyFont="1" applyFill="1" applyBorder="1" applyAlignment="1" applyProtection="1">
      <alignment horizontal="right" vertical="center"/>
    </xf>
    <xf numFmtId="38" fontId="32" fillId="3" borderId="75" xfId="4" applyFont="1" applyFill="1" applyBorder="1" applyAlignment="1" applyProtection="1">
      <alignment horizontal="right" vertical="center"/>
    </xf>
    <xf numFmtId="38" fontId="46" fillId="3" borderId="54" xfId="4" applyFont="1" applyFill="1" applyBorder="1" applyAlignment="1" applyProtection="1">
      <alignment horizontal="right" vertical="center"/>
    </xf>
    <xf numFmtId="38" fontId="46" fillId="3" borderId="81" xfId="4" applyFont="1" applyFill="1" applyBorder="1" applyAlignment="1" applyProtection="1">
      <alignment horizontal="right" vertical="center"/>
    </xf>
    <xf numFmtId="38" fontId="46" fillId="3" borderId="82" xfId="4" applyFont="1" applyFill="1" applyBorder="1" applyAlignment="1" applyProtection="1">
      <alignment horizontal="right" vertical="center"/>
    </xf>
    <xf numFmtId="38" fontId="46" fillId="3" borderId="53" xfId="4" applyFont="1" applyFill="1" applyBorder="1" applyAlignment="1" applyProtection="1">
      <alignment horizontal="right" vertical="center"/>
    </xf>
    <xf numFmtId="38" fontId="46" fillId="3" borderId="51" xfId="4" applyFont="1" applyFill="1" applyBorder="1" applyAlignment="1" applyProtection="1">
      <alignment horizontal="right" vertical="center"/>
    </xf>
    <xf numFmtId="38" fontId="46" fillId="3" borderId="52" xfId="4" applyFont="1" applyFill="1" applyBorder="1" applyAlignment="1" applyProtection="1">
      <alignment horizontal="right" vertical="center"/>
    </xf>
    <xf numFmtId="38" fontId="32" fillId="3" borderId="76" xfId="4" applyFont="1" applyFill="1" applyBorder="1" applyAlignment="1" applyProtection="1">
      <alignment horizontal="right" vertical="center"/>
    </xf>
    <xf numFmtId="38" fontId="32" fillId="3" borderId="77" xfId="4" applyFont="1" applyFill="1" applyBorder="1" applyAlignment="1" applyProtection="1">
      <alignment horizontal="right" vertical="center"/>
    </xf>
    <xf numFmtId="38" fontId="32" fillId="3" borderId="78" xfId="4" applyFont="1" applyFill="1" applyBorder="1" applyAlignment="1" applyProtection="1">
      <alignment horizontal="right" vertical="center"/>
    </xf>
    <xf numFmtId="38" fontId="32" fillId="3" borderId="79" xfId="4" applyFont="1" applyFill="1" applyBorder="1" applyAlignment="1" applyProtection="1">
      <alignment horizontal="right" vertical="center"/>
    </xf>
    <xf numFmtId="38" fontId="32" fillId="3" borderId="47" xfId="4" applyFont="1" applyFill="1" applyBorder="1" applyAlignment="1" applyProtection="1">
      <alignment horizontal="right" vertical="center" wrapText="1"/>
    </xf>
    <xf numFmtId="38" fontId="32" fillId="3" borderId="30" xfId="4" applyFont="1" applyFill="1" applyBorder="1" applyAlignment="1" applyProtection="1">
      <alignment horizontal="right" vertical="center" wrapText="1"/>
    </xf>
    <xf numFmtId="38" fontId="32" fillId="3" borderId="31" xfId="4" applyFont="1" applyFill="1" applyBorder="1" applyAlignment="1" applyProtection="1">
      <alignment horizontal="right" vertical="center" wrapText="1"/>
    </xf>
    <xf numFmtId="38" fontId="32" fillId="0" borderId="6" xfId="4" applyFont="1" applyFill="1" applyBorder="1" applyAlignment="1" applyProtection="1">
      <alignment horizontal="right" vertical="center"/>
      <protection locked="0"/>
    </xf>
    <xf numFmtId="38" fontId="32" fillId="0" borderId="35" xfId="4" applyFont="1" applyFill="1" applyBorder="1" applyAlignment="1" applyProtection="1">
      <alignment horizontal="right" vertical="center"/>
      <protection locked="0"/>
    </xf>
    <xf numFmtId="38" fontId="32" fillId="0" borderId="83" xfId="4" applyFont="1" applyFill="1" applyBorder="1" applyAlignment="1" applyProtection="1">
      <alignment horizontal="right" vertical="center"/>
      <protection locked="0"/>
    </xf>
    <xf numFmtId="38" fontId="32" fillId="0" borderId="84" xfId="4" applyFont="1" applyFill="1" applyBorder="1" applyAlignment="1" applyProtection="1">
      <alignment horizontal="right" vertical="center"/>
      <protection locked="0"/>
    </xf>
    <xf numFmtId="38" fontId="32" fillId="3" borderId="90" xfId="4" applyFont="1" applyFill="1" applyBorder="1" applyAlignment="1" applyProtection="1">
      <alignment horizontal="right" vertical="center" wrapText="1"/>
    </xf>
    <xf numFmtId="38" fontId="32" fillId="3" borderId="91" xfId="4" applyFont="1" applyFill="1" applyBorder="1" applyAlignment="1" applyProtection="1">
      <alignment horizontal="right" vertical="center" wrapText="1"/>
    </xf>
    <xf numFmtId="38" fontId="32" fillId="3" borderId="92" xfId="4" applyFont="1" applyFill="1" applyBorder="1" applyAlignment="1" applyProtection="1">
      <alignment horizontal="right" vertical="center" wrapText="1"/>
    </xf>
    <xf numFmtId="38" fontId="32" fillId="3" borderId="44" xfId="4" applyFont="1" applyFill="1" applyBorder="1" applyAlignment="1" applyProtection="1">
      <alignment horizontal="right" vertical="center" wrapText="1"/>
    </xf>
    <xf numFmtId="38" fontId="32" fillId="3" borderId="7" xfId="4" applyFont="1" applyFill="1" applyBorder="1" applyAlignment="1" applyProtection="1">
      <alignment horizontal="right" vertical="center" wrapText="1"/>
    </xf>
    <xf numFmtId="38" fontId="32" fillId="3" borderId="35" xfId="4" applyFont="1" applyFill="1" applyBorder="1" applyAlignment="1" applyProtection="1">
      <alignment horizontal="right" vertical="center" wrapText="1"/>
    </xf>
    <xf numFmtId="38" fontId="32" fillId="3" borderId="83" xfId="4" applyFont="1" applyFill="1" applyBorder="1" applyAlignment="1" applyProtection="1">
      <alignment horizontal="right" vertical="center"/>
    </xf>
    <xf numFmtId="38" fontId="32" fillId="3" borderId="86" xfId="4" applyFont="1" applyFill="1" applyBorder="1" applyAlignment="1" applyProtection="1">
      <alignment horizontal="right" vertical="center"/>
    </xf>
    <xf numFmtId="38" fontId="32" fillId="0" borderId="87" xfId="4" applyFont="1" applyFill="1" applyBorder="1" applyAlignment="1" applyProtection="1">
      <alignment horizontal="right" vertical="center"/>
      <protection locked="0"/>
    </xf>
    <xf numFmtId="38" fontId="32" fillId="0" borderId="85" xfId="4" applyFont="1" applyFill="1" applyBorder="1" applyAlignment="1" applyProtection="1">
      <alignment horizontal="right" vertical="center"/>
      <protection locked="0"/>
    </xf>
    <xf numFmtId="38" fontId="32" fillId="0" borderId="86" xfId="4" applyFont="1" applyFill="1" applyBorder="1" applyAlignment="1" applyProtection="1">
      <alignment horizontal="right" vertical="center"/>
      <protection locked="0"/>
    </xf>
    <xf numFmtId="0" fontId="31" fillId="3" borderId="44"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0" fontId="32" fillId="0" borderId="12" xfId="0" applyFont="1" applyBorder="1" applyAlignment="1" applyProtection="1">
      <alignment horizontal="left" vertical="center"/>
      <protection locked="0"/>
    </xf>
    <xf numFmtId="0" fontId="32" fillId="0" borderId="34" xfId="0" applyFont="1" applyBorder="1" applyAlignment="1" applyProtection="1">
      <alignment horizontal="left" vertical="center"/>
      <protection locked="0"/>
    </xf>
    <xf numFmtId="0" fontId="32" fillId="0" borderId="5" xfId="0" applyFont="1" applyBorder="1" applyAlignment="1" applyProtection="1">
      <alignment horizontal="left" vertical="center"/>
      <protection locked="0"/>
    </xf>
    <xf numFmtId="38" fontId="32" fillId="3" borderId="11" xfId="4" applyFont="1" applyFill="1" applyBorder="1" applyAlignment="1" applyProtection="1">
      <alignment horizontal="right" vertical="center"/>
    </xf>
    <xf numFmtId="38" fontId="32" fillId="3" borderId="29" xfId="4" applyFont="1" applyFill="1" applyBorder="1" applyAlignment="1" applyProtection="1">
      <alignment horizontal="right" vertical="center"/>
    </xf>
    <xf numFmtId="38" fontId="32" fillId="3" borderId="37" xfId="4" applyFont="1" applyFill="1" applyBorder="1" applyAlignment="1" applyProtection="1">
      <alignment horizontal="right" vertical="center"/>
    </xf>
    <xf numFmtId="0" fontId="43" fillId="3" borderId="12" xfId="0" applyFont="1" applyFill="1" applyBorder="1" applyAlignment="1" applyProtection="1">
      <alignment horizontal="left" vertical="center" shrinkToFit="1"/>
    </xf>
    <xf numFmtId="0" fontId="43" fillId="3" borderId="34" xfId="0" applyFont="1" applyFill="1" applyBorder="1" applyAlignment="1" applyProtection="1">
      <alignment horizontal="left" vertical="center" shrinkToFit="1"/>
    </xf>
    <xf numFmtId="38" fontId="46" fillId="3" borderId="12" xfId="4" applyFont="1" applyFill="1" applyBorder="1" applyAlignment="1" applyProtection="1">
      <alignment horizontal="right" vertical="center"/>
    </xf>
    <xf numFmtId="38" fontId="46" fillId="3" borderId="43" xfId="4" applyFont="1" applyFill="1" applyBorder="1" applyAlignment="1" applyProtection="1">
      <alignment horizontal="right" vertical="center"/>
    </xf>
    <xf numFmtId="38" fontId="46" fillId="3" borderId="17" xfId="4" applyFont="1" applyFill="1" applyBorder="1" applyAlignment="1" applyProtection="1">
      <alignment horizontal="right" vertical="center"/>
    </xf>
    <xf numFmtId="38" fontId="46" fillId="3" borderId="57" xfId="4" applyFont="1" applyFill="1" applyBorder="1" applyAlignment="1" applyProtection="1">
      <alignment horizontal="right" vertical="center"/>
    </xf>
    <xf numFmtId="38" fontId="46" fillId="3" borderId="21" xfId="4" applyFont="1" applyFill="1" applyBorder="1" applyAlignment="1" applyProtection="1">
      <alignment horizontal="right" vertical="center"/>
    </xf>
    <xf numFmtId="38" fontId="46" fillId="3" borderId="88" xfId="4" applyFont="1" applyFill="1" applyBorder="1" applyAlignment="1" applyProtection="1">
      <alignment horizontal="right" vertical="center"/>
    </xf>
    <xf numFmtId="38" fontId="46" fillId="3" borderId="89" xfId="4" applyFont="1" applyFill="1" applyBorder="1" applyAlignment="1" applyProtection="1">
      <alignment horizontal="right" vertical="center"/>
    </xf>
    <xf numFmtId="38" fontId="46" fillId="3" borderId="14" xfId="4" applyFont="1" applyFill="1" applyBorder="1" applyAlignment="1" applyProtection="1">
      <alignment horizontal="right" vertical="center"/>
    </xf>
    <xf numFmtId="38" fontId="46" fillId="3" borderId="18" xfId="4" applyFont="1" applyFill="1" applyBorder="1" applyAlignment="1" applyProtection="1">
      <alignment horizontal="right" vertical="center"/>
    </xf>
    <xf numFmtId="38" fontId="32" fillId="3" borderId="59" xfId="4" applyFont="1" applyFill="1" applyBorder="1" applyAlignment="1" applyProtection="1">
      <alignment horizontal="right" vertical="center"/>
    </xf>
    <xf numFmtId="38" fontId="32" fillId="3" borderId="63" xfId="4" applyFont="1" applyFill="1" applyBorder="1" applyAlignment="1" applyProtection="1">
      <alignment horizontal="right" vertical="center"/>
    </xf>
    <xf numFmtId="38" fontId="32" fillId="3" borderId="72" xfId="4" applyFont="1" applyFill="1" applyBorder="1" applyAlignment="1" applyProtection="1">
      <alignment horizontal="right" vertical="center"/>
    </xf>
    <xf numFmtId="0" fontId="31" fillId="3" borderId="18" xfId="0" applyFont="1" applyFill="1" applyBorder="1" applyAlignment="1" applyProtection="1">
      <alignment horizontal="center" vertical="center" wrapText="1"/>
    </xf>
    <xf numFmtId="0" fontId="48" fillId="0" borderId="12"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31" fillId="0" borderId="0" xfId="0" applyFont="1" applyAlignment="1" applyProtection="1">
      <alignment vertical="center" wrapText="1"/>
    </xf>
    <xf numFmtId="0" fontId="39" fillId="0" borderId="0" xfId="0" applyFont="1" applyAlignment="1" applyProtection="1">
      <alignment horizontal="left" vertical="center"/>
    </xf>
    <xf numFmtId="185" fontId="29" fillId="3" borderId="25" xfId="0" applyNumberFormat="1" applyFont="1" applyFill="1" applyBorder="1" applyAlignment="1" applyProtection="1">
      <alignment horizontal="left" vertical="center" wrapText="1"/>
    </xf>
    <xf numFmtId="185" fontId="29" fillId="3" borderId="8" xfId="0" applyNumberFormat="1" applyFont="1" applyFill="1" applyBorder="1" applyAlignment="1" applyProtection="1">
      <alignment horizontal="left" vertical="center" wrapText="1"/>
    </xf>
    <xf numFmtId="185" fontId="29" fillId="3" borderId="38" xfId="0" applyNumberFormat="1" applyFont="1" applyFill="1" applyBorder="1" applyAlignment="1" applyProtection="1">
      <alignment horizontal="left" vertical="center" wrapText="1"/>
    </xf>
    <xf numFmtId="185" fontId="29" fillId="3" borderId="26" xfId="0" applyNumberFormat="1" applyFont="1" applyFill="1" applyBorder="1" applyAlignment="1" applyProtection="1">
      <alignment horizontal="left" vertical="center" wrapText="1"/>
    </xf>
    <xf numFmtId="185" fontId="29" fillId="3" borderId="0" xfId="0" applyNumberFormat="1" applyFont="1" applyFill="1" applyAlignment="1" applyProtection="1">
      <alignment horizontal="left" vertical="center" wrapText="1"/>
    </xf>
    <xf numFmtId="185" fontId="29" fillId="3" borderId="28" xfId="0" applyNumberFormat="1" applyFont="1" applyFill="1" applyBorder="1" applyAlignment="1" applyProtection="1">
      <alignment horizontal="left" vertical="center" wrapText="1"/>
    </xf>
    <xf numFmtId="185" fontId="29" fillId="3" borderId="32" xfId="0" applyNumberFormat="1" applyFont="1" applyFill="1" applyBorder="1" applyAlignment="1" applyProtection="1">
      <alignment horizontal="left" vertical="center" wrapText="1"/>
    </xf>
    <xf numFmtId="185" fontId="29" fillId="3" borderId="30" xfId="0" applyNumberFormat="1" applyFont="1" applyFill="1" applyBorder="1" applyAlignment="1" applyProtection="1">
      <alignment horizontal="left" vertical="center" wrapText="1"/>
    </xf>
    <xf numFmtId="185" fontId="29" fillId="3" borderId="56" xfId="0" applyNumberFormat="1" applyFont="1" applyFill="1" applyBorder="1" applyAlignment="1" applyProtection="1">
      <alignment horizontal="left" vertical="center" wrapText="1"/>
    </xf>
    <xf numFmtId="3" fontId="32" fillId="0" borderId="12" xfId="0" applyNumberFormat="1" applyFont="1" applyBorder="1" applyAlignment="1" applyProtection="1">
      <alignment horizontal="right" vertical="center" wrapText="1"/>
      <protection locked="0"/>
    </xf>
    <xf numFmtId="3" fontId="32" fillId="0" borderId="34" xfId="0" applyNumberFormat="1" applyFont="1" applyBorder="1" applyAlignment="1" applyProtection="1">
      <alignment horizontal="right" vertical="center" wrapText="1"/>
      <protection locked="0"/>
    </xf>
    <xf numFmtId="3" fontId="32" fillId="3" borderId="12" xfId="0" applyNumberFormat="1" applyFont="1" applyFill="1" applyBorder="1" applyAlignment="1" applyProtection="1">
      <alignment horizontal="right" vertical="center" wrapText="1"/>
    </xf>
    <xf numFmtId="3" fontId="32" fillId="3" borderId="34" xfId="0" applyNumberFormat="1" applyFont="1" applyFill="1" applyBorder="1" applyAlignment="1" applyProtection="1">
      <alignment horizontal="right" vertical="center" wrapText="1"/>
    </xf>
    <xf numFmtId="187" fontId="32" fillId="3" borderId="12" xfId="0" applyNumberFormat="1" applyFont="1" applyFill="1" applyBorder="1" applyAlignment="1" applyProtection="1">
      <alignment horizontal="center" vertical="center"/>
    </xf>
    <xf numFmtId="187" fontId="32" fillId="3" borderId="34" xfId="0" applyNumberFormat="1" applyFont="1" applyFill="1" applyBorder="1" applyAlignment="1" applyProtection="1">
      <alignment horizontal="center" vertical="center"/>
    </xf>
    <xf numFmtId="185" fontId="29" fillId="3" borderId="9" xfId="0" applyNumberFormat="1" applyFont="1" applyFill="1" applyBorder="1" applyAlignment="1" applyProtection="1">
      <alignment horizontal="left" vertical="center" wrapText="1"/>
    </xf>
    <xf numFmtId="185" fontId="29" fillId="3" borderId="6" xfId="0" applyNumberFormat="1" applyFont="1" applyFill="1" applyBorder="1" applyAlignment="1" applyProtection="1">
      <alignment horizontal="left" vertical="center" wrapText="1"/>
    </xf>
    <xf numFmtId="185" fontId="29" fillId="3" borderId="7" xfId="0" applyNumberFormat="1" applyFont="1" applyFill="1" applyBorder="1" applyAlignment="1" applyProtection="1">
      <alignment horizontal="left" vertical="center" wrapText="1"/>
    </xf>
    <xf numFmtId="185" fontId="29" fillId="3" borderId="35" xfId="0" applyNumberFormat="1" applyFont="1" applyFill="1" applyBorder="1" applyAlignment="1" applyProtection="1">
      <alignment horizontal="left" vertical="center" wrapText="1"/>
    </xf>
    <xf numFmtId="185" fontId="29" fillId="3" borderId="31" xfId="0" applyNumberFormat="1" applyFont="1" applyFill="1" applyBorder="1" applyAlignment="1" applyProtection="1">
      <alignment horizontal="left" vertical="center" wrapText="1"/>
    </xf>
    <xf numFmtId="0" fontId="32" fillId="0" borderId="12"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8" fillId="3" borderId="8" xfId="0" applyFont="1" applyFill="1" applyBorder="1" applyAlignment="1" applyProtection="1">
      <alignment horizontal="center" vertical="center"/>
    </xf>
    <xf numFmtId="0" fontId="8" fillId="3" borderId="55" xfId="0" applyFont="1" applyFill="1" applyBorder="1" applyAlignment="1" applyProtection="1">
      <alignment horizontal="center" vertical="center"/>
    </xf>
    <xf numFmtId="0" fontId="8" fillId="3" borderId="40"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7" fillId="0" borderId="49" xfId="0" applyFont="1" applyFill="1" applyBorder="1" applyAlignment="1" applyProtection="1">
      <alignment horizontal="left" vertical="center"/>
      <protection locked="0"/>
    </xf>
    <xf numFmtId="0" fontId="7" fillId="0" borderId="39" xfId="0" applyFont="1" applyFill="1" applyBorder="1" applyAlignment="1" applyProtection="1">
      <alignment horizontal="left" vertical="center"/>
      <protection locked="0"/>
    </xf>
    <xf numFmtId="38" fontId="7" fillId="0" borderId="49"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17" fillId="3" borderId="220" xfId="0" applyFont="1" applyFill="1" applyBorder="1" applyAlignment="1" applyProtection="1">
      <alignment horizontal="center" vertical="center"/>
    </xf>
    <xf numFmtId="0" fontId="17" fillId="3" borderId="226" xfId="0" applyFont="1" applyFill="1" applyBorder="1" applyAlignment="1" applyProtection="1">
      <alignment horizontal="center" vertical="center"/>
    </xf>
    <xf numFmtId="0" fontId="11" fillId="0" borderId="0" xfId="5" applyFont="1" applyAlignment="1" applyProtection="1">
      <alignment horizontal="center" vertical="center" wrapText="1"/>
    </xf>
    <xf numFmtId="0" fontId="8" fillId="0" borderId="0" xfId="5" applyFont="1" applyAlignment="1" applyProtection="1">
      <alignment horizontal="left" vertical="center" wrapText="1"/>
    </xf>
    <xf numFmtId="0" fontId="7" fillId="3" borderId="249" xfId="0" applyFont="1" applyFill="1" applyBorder="1" applyAlignment="1" applyProtection="1">
      <alignment horizontal="left" vertical="center"/>
    </xf>
    <xf numFmtId="0" fontId="7" fillId="3" borderId="248"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indent="3"/>
    </xf>
    <xf numFmtId="0" fontId="8" fillId="3" borderId="7" xfId="0" applyFont="1" applyFill="1" applyBorder="1" applyAlignment="1" applyProtection="1">
      <alignment horizontal="left" vertical="center" wrapText="1" indent="3"/>
    </xf>
    <xf numFmtId="0" fontId="8" fillId="3" borderId="35" xfId="0" applyFont="1" applyFill="1" applyBorder="1" applyAlignment="1" applyProtection="1">
      <alignment horizontal="left" vertical="center" wrapText="1" indent="3"/>
    </xf>
    <xf numFmtId="0" fontId="7" fillId="3" borderId="249" xfId="0" applyFont="1" applyFill="1" applyBorder="1" applyAlignment="1" applyProtection="1">
      <alignment horizontal="center" vertical="center" wrapText="1"/>
    </xf>
    <xf numFmtId="0" fontId="7" fillId="3" borderId="248" xfId="0" applyFont="1" applyFill="1" applyBorder="1" applyAlignment="1" applyProtection="1">
      <alignment horizontal="center" vertical="center" wrapText="1"/>
    </xf>
    <xf numFmtId="0" fontId="7" fillId="3" borderId="260" xfId="0" applyFont="1" applyFill="1" applyBorder="1" applyAlignment="1" applyProtection="1">
      <alignment horizontal="center" vertical="center" wrapText="1"/>
    </xf>
    <xf numFmtId="0" fontId="8" fillId="3" borderId="248" xfId="0" applyFont="1" applyFill="1" applyBorder="1" applyAlignment="1" applyProtection="1">
      <alignment horizontal="left" vertical="center"/>
    </xf>
    <xf numFmtId="0" fontId="8" fillId="3" borderId="260" xfId="0" applyFont="1" applyFill="1" applyBorder="1" applyAlignment="1" applyProtection="1">
      <alignment horizontal="left" vertical="center"/>
    </xf>
    <xf numFmtId="0" fontId="14" fillId="3" borderId="0" xfId="0" applyFont="1" applyFill="1" applyAlignment="1" applyProtection="1">
      <alignment horizontal="distributed" vertical="center"/>
    </xf>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0" fontId="7" fillId="0" borderId="278" xfId="0" applyFont="1" applyBorder="1" applyAlignment="1" applyProtection="1">
      <alignment horizontal="left" vertical="center" wrapText="1"/>
      <protection locked="0"/>
    </xf>
    <xf numFmtId="0" fontId="8" fillId="3" borderId="220" xfId="0" applyFont="1" applyFill="1" applyBorder="1" applyAlignment="1">
      <alignment horizontal="left" vertical="center" wrapText="1"/>
    </xf>
    <xf numFmtId="0" fontId="8" fillId="3" borderId="221" xfId="0" applyFont="1" applyFill="1" applyBorder="1" applyAlignment="1">
      <alignment horizontal="left" vertical="center" wrapText="1"/>
    </xf>
    <xf numFmtId="0" fontId="8" fillId="3" borderId="222"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9"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7" fillId="3" borderId="285" xfId="0" applyFont="1" applyFill="1" applyBorder="1" applyAlignment="1">
      <alignment horizontal="left" vertical="center" wrapText="1"/>
    </xf>
    <xf numFmtId="0" fontId="7" fillId="3" borderId="286" xfId="0" applyFont="1" applyFill="1" applyBorder="1" applyAlignment="1">
      <alignment horizontal="left" vertical="center" wrapText="1"/>
    </xf>
    <xf numFmtId="0" fontId="7" fillId="0" borderId="249" xfId="0" applyFont="1" applyBorder="1" applyAlignment="1" applyProtection="1">
      <alignment horizontal="center" vertical="center" wrapText="1"/>
      <protection locked="0"/>
    </xf>
    <xf numFmtId="0" fontId="7" fillId="0" borderId="285" xfId="0" applyFont="1" applyBorder="1" applyAlignment="1" applyProtection="1">
      <alignment horizontal="center" vertical="center" wrapText="1"/>
      <protection locked="0"/>
    </xf>
    <xf numFmtId="0" fontId="7" fillId="0" borderId="286" xfId="0" applyFont="1" applyBorder="1" applyAlignment="1" applyProtection="1">
      <alignment horizontal="center" vertical="center" wrapText="1"/>
      <protection locked="0"/>
    </xf>
    <xf numFmtId="0" fontId="7" fillId="3" borderId="249" xfId="0" applyFont="1" applyFill="1" applyBorder="1" applyAlignment="1">
      <alignment horizontal="left" vertical="center" wrapText="1"/>
    </xf>
    <xf numFmtId="0" fontId="7" fillId="0" borderId="249" xfId="0" applyFont="1" applyBorder="1" applyAlignment="1">
      <alignment horizontal="left" vertical="center" wrapText="1"/>
    </xf>
    <xf numFmtId="0" fontId="7" fillId="0" borderId="285" xfId="0" applyFont="1" applyBorder="1" applyAlignment="1">
      <alignment horizontal="left" vertical="center" wrapText="1"/>
    </xf>
    <xf numFmtId="0" fontId="7" fillId="0" borderId="286" xfId="0" applyFont="1" applyBorder="1" applyAlignment="1">
      <alignment horizontal="left" vertical="center" wrapText="1"/>
    </xf>
    <xf numFmtId="0" fontId="7" fillId="3" borderId="235" xfId="0" applyFont="1" applyFill="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147"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144" xfId="5" applyFont="1" applyBorder="1" applyAlignment="1" applyProtection="1">
      <alignment horizontal="left" vertical="center" wrapText="1"/>
      <protection locked="0"/>
    </xf>
    <xf numFmtId="0" fontId="7" fillId="0" borderId="115" xfId="5" applyFont="1" applyBorder="1" applyAlignment="1" applyProtection="1">
      <alignment horizontal="left" vertical="center" wrapText="1"/>
      <protection locked="0"/>
    </xf>
    <xf numFmtId="0" fontId="7" fillId="0" borderId="114" xfId="5" applyFont="1" applyBorder="1" applyAlignment="1" applyProtection="1">
      <alignment horizontal="left" vertical="center" wrapText="1"/>
      <protection locked="0"/>
    </xf>
    <xf numFmtId="0" fontId="7" fillId="0" borderId="149" xfId="5" applyFont="1" applyBorder="1" applyAlignment="1" applyProtection="1">
      <alignment horizontal="left" vertical="center" wrapText="1"/>
      <protection locked="0"/>
    </xf>
    <xf numFmtId="0" fontId="7" fillId="0" borderId="113" xfId="5" applyFont="1" applyBorder="1" applyAlignment="1" applyProtection="1">
      <alignment horizontal="left" vertical="center" wrapText="1"/>
      <protection locked="0"/>
    </xf>
    <xf numFmtId="0" fontId="7" fillId="0" borderId="235" xfId="5" applyFont="1" applyBorder="1" applyAlignment="1" applyProtection="1">
      <alignment horizontal="left" vertical="center" wrapText="1"/>
      <protection locked="0"/>
    </xf>
    <xf numFmtId="0" fontId="7" fillId="0" borderId="249" xfId="5" applyFont="1" applyBorder="1" applyAlignment="1" applyProtection="1">
      <alignment horizontal="left" vertical="center" wrapText="1"/>
      <protection locked="0"/>
    </xf>
    <xf numFmtId="0" fontId="7" fillId="0" borderId="234" xfId="5" applyFont="1" applyBorder="1" applyAlignment="1" applyProtection="1">
      <alignment horizontal="left" vertical="center" wrapText="1"/>
      <protection locked="0"/>
    </xf>
    <xf numFmtId="0" fontId="50" fillId="3" borderId="233" xfId="5" applyFont="1" applyFill="1" applyBorder="1" applyAlignment="1" applyProtection="1">
      <alignment horizontal="center" vertical="center" wrapText="1"/>
    </xf>
    <xf numFmtId="0" fontId="50" fillId="3" borderId="280" xfId="5" applyFont="1" applyFill="1" applyBorder="1" applyAlignment="1" applyProtection="1">
      <alignment horizontal="center" vertical="center" wrapText="1"/>
    </xf>
    <xf numFmtId="0" fontId="50" fillId="3" borderId="60" xfId="5" applyFont="1" applyFill="1" applyBorder="1" applyAlignment="1" applyProtection="1">
      <alignment horizontal="center" vertical="center" wrapText="1"/>
    </xf>
    <xf numFmtId="0" fontId="7" fillId="3" borderId="277" xfId="5" applyFont="1" applyFill="1" applyBorder="1" applyAlignment="1" applyProtection="1">
      <alignment horizontal="left" vertical="center" wrapText="1"/>
    </xf>
    <xf numFmtId="0" fontId="7" fillId="3" borderId="279" xfId="5" applyFont="1" applyFill="1" applyBorder="1" applyAlignment="1" applyProtection="1">
      <alignment horizontal="left" vertical="center" wrapText="1"/>
    </xf>
    <xf numFmtId="0" fontId="7" fillId="3" borderId="278" xfId="5" applyFont="1" applyFill="1" applyBorder="1" applyAlignment="1" applyProtection="1">
      <alignment horizontal="left" vertical="center" wrapText="1"/>
    </xf>
    <xf numFmtId="0" fontId="7" fillId="3" borderId="14" xfId="5" applyFont="1" applyFill="1" applyBorder="1" applyAlignment="1" applyProtection="1">
      <alignment horizontal="left" vertical="center" wrapText="1"/>
    </xf>
    <xf numFmtId="0" fontId="7" fillId="3" borderId="17" xfId="5" applyFont="1" applyFill="1" applyBorder="1" applyAlignment="1" applyProtection="1">
      <alignment horizontal="left" vertical="center" wrapText="1"/>
    </xf>
    <xf numFmtId="0" fontId="7" fillId="3" borderId="18" xfId="5" applyFont="1" applyFill="1" applyBorder="1" applyAlignment="1" applyProtection="1">
      <alignment horizontal="left" vertical="center" wrapText="1"/>
    </xf>
    <xf numFmtId="0" fontId="7" fillId="3" borderId="249" xfId="5" applyFont="1" applyFill="1" applyBorder="1" applyAlignment="1" applyProtection="1">
      <alignment horizontal="center" vertical="center" wrapText="1"/>
    </xf>
    <xf numFmtId="0" fontId="7" fillId="3" borderId="248" xfId="5" applyFont="1" applyFill="1" applyBorder="1" applyAlignment="1" applyProtection="1">
      <alignment horizontal="center" vertical="center" wrapText="1"/>
    </xf>
    <xf numFmtId="0" fontId="7" fillId="3" borderId="260" xfId="5" applyFont="1" applyFill="1" applyBorder="1" applyAlignment="1" applyProtection="1">
      <alignment horizontal="center" vertical="center" wrapText="1"/>
    </xf>
    <xf numFmtId="178" fontId="7" fillId="3" borderId="249" xfId="5" applyNumberFormat="1" applyFont="1" applyFill="1" applyBorder="1" applyAlignment="1" applyProtection="1">
      <alignment horizontal="center" vertical="center" wrapText="1"/>
    </xf>
    <xf numFmtId="178" fontId="7" fillId="3" borderId="248" xfId="5" applyNumberFormat="1" applyFont="1" applyFill="1" applyBorder="1" applyAlignment="1" applyProtection="1">
      <alignment horizontal="center" vertical="center" wrapText="1"/>
    </xf>
    <xf numFmtId="178" fontId="7" fillId="3" borderId="260" xfId="5" applyNumberFormat="1" applyFont="1" applyFill="1" applyBorder="1" applyAlignment="1" applyProtection="1">
      <alignment horizontal="center" vertical="center" wrapText="1"/>
    </xf>
    <xf numFmtId="0" fontId="7" fillId="0" borderId="257" xfId="5" applyFont="1" applyBorder="1" applyAlignment="1" applyProtection="1">
      <alignment horizontal="left" vertical="center" wrapText="1"/>
      <protection locked="0"/>
    </xf>
    <xf numFmtId="0" fontId="7" fillId="0" borderId="256" xfId="5" applyFont="1" applyBorder="1" applyAlignment="1" applyProtection="1">
      <alignment horizontal="left" vertical="center" wrapText="1"/>
      <protection locked="0"/>
    </xf>
    <xf numFmtId="0" fontId="7" fillId="0" borderId="255" xfId="5" applyFont="1" applyBorder="1" applyAlignment="1" applyProtection="1">
      <alignment horizontal="left" vertical="center" wrapText="1"/>
      <protection locked="0"/>
    </xf>
    <xf numFmtId="0" fontId="8" fillId="3" borderId="235" xfId="5" applyFont="1" applyFill="1" applyBorder="1" applyAlignment="1" applyProtection="1">
      <alignment horizontal="center" vertical="center" wrapText="1"/>
    </xf>
    <xf numFmtId="0" fontId="8" fillId="3" borderId="249" xfId="5" applyFont="1" applyFill="1" applyBorder="1" applyAlignment="1" applyProtection="1">
      <alignment horizontal="center" vertical="center" wrapText="1"/>
    </xf>
    <xf numFmtId="0" fontId="8" fillId="3" borderId="234" xfId="5" applyFont="1" applyFill="1" applyBorder="1" applyAlignment="1" applyProtection="1">
      <alignment horizontal="center" vertical="center" wrapText="1"/>
    </xf>
    <xf numFmtId="0" fontId="7" fillId="0" borderId="267" xfId="5" applyFont="1" applyBorder="1" applyAlignment="1" applyProtection="1">
      <alignment horizontal="left" vertical="center" wrapText="1"/>
      <protection locked="0"/>
    </xf>
    <xf numFmtId="0" fontId="7" fillId="0" borderId="266" xfId="5" applyFont="1" applyBorder="1" applyAlignment="1" applyProtection="1">
      <alignment horizontal="left" vertical="center" wrapText="1"/>
      <protection locked="0"/>
    </xf>
    <xf numFmtId="0" fontId="7" fillId="0" borderId="265" xfId="5" applyFont="1" applyBorder="1" applyAlignment="1" applyProtection="1">
      <alignment horizontal="left" vertical="center" wrapText="1"/>
      <protection locked="0"/>
    </xf>
    <xf numFmtId="0" fontId="7" fillId="0" borderId="118" xfId="5" applyFont="1" applyBorder="1" applyAlignment="1" applyProtection="1">
      <alignment horizontal="left" vertical="center" wrapText="1"/>
      <protection locked="0"/>
    </xf>
    <xf numFmtId="0" fontId="7" fillId="0" borderId="148"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116" xfId="5" applyFont="1" applyBorder="1" applyAlignment="1" applyProtection="1">
      <alignment horizontal="left" vertical="top" wrapText="1"/>
      <protection locked="0"/>
    </xf>
    <xf numFmtId="0" fontId="7" fillId="0" borderId="144" xfId="5" applyFont="1" applyBorder="1" applyAlignment="1" applyProtection="1">
      <alignment horizontal="left" vertical="top" wrapText="1"/>
      <protection locked="0"/>
    </xf>
    <xf numFmtId="0" fontId="7" fillId="0" borderId="115" xfId="5" applyFont="1" applyBorder="1" applyAlignment="1" applyProtection="1">
      <alignment horizontal="left" vertical="top" wrapText="1"/>
      <protection locked="0"/>
    </xf>
    <xf numFmtId="0" fontId="7" fillId="0" borderId="114" xfId="5" applyFont="1" applyBorder="1" applyAlignment="1" applyProtection="1">
      <alignment horizontal="left" vertical="top" wrapText="1"/>
      <protection locked="0"/>
    </xf>
    <xf numFmtId="0" fontId="7" fillId="0" borderId="149" xfId="5" applyFont="1" applyBorder="1" applyAlignment="1" applyProtection="1">
      <alignment horizontal="left" vertical="top" wrapText="1"/>
      <protection locked="0"/>
    </xf>
    <xf numFmtId="0" fontId="7" fillId="0" borderId="113" xfId="5" applyFont="1" applyBorder="1" applyAlignment="1" applyProtection="1">
      <alignment horizontal="left" vertical="top" wrapText="1"/>
      <protection locked="0"/>
    </xf>
    <xf numFmtId="0" fontId="50" fillId="3" borderId="254" xfId="5" applyFont="1" applyFill="1" applyBorder="1" applyAlignment="1" applyProtection="1">
      <alignment horizontal="center" vertical="center" wrapText="1"/>
    </xf>
    <xf numFmtId="0" fontId="50" fillId="3" borderId="98" xfId="5" applyFont="1" applyFill="1" applyBorder="1" applyAlignment="1" applyProtection="1">
      <alignment horizontal="center" vertical="center" wrapText="1"/>
    </xf>
    <xf numFmtId="0" fontId="50" fillId="3" borderId="119" xfId="5" applyFont="1" applyFill="1" applyBorder="1" applyAlignment="1" applyProtection="1">
      <alignment horizontal="center" vertical="center" wrapText="1"/>
    </xf>
    <xf numFmtId="0" fontId="53" fillId="0" borderId="0" xfId="5" applyFont="1" applyAlignment="1" applyProtection="1">
      <alignment horizontal="center" vertical="center"/>
    </xf>
    <xf numFmtId="0" fontId="7" fillId="3" borderId="249" xfId="5" applyFont="1" applyFill="1" applyBorder="1" applyAlignment="1" applyProtection="1">
      <alignment horizontal="left" vertical="center" wrapText="1"/>
    </xf>
    <xf numFmtId="0" fontId="7" fillId="3" borderId="248" xfId="5" applyFont="1" applyFill="1" applyBorder="1" applyAlignment="1" applyProtection="1">
      <alignment horizontal="left" vertical="center" wrapText="1"/>
    </xf>
    <xf numFmtId="0" fontId="7" fillId="3" borderId="260" xfId="5" applyFont="1" applyFill="1" applyBorder="1" applyAlignment="1" applyProtection="1">
      <alignment horizontal="left" vertical="center" wrapText="1"/>
    </xf>
    <xf numFmtId="0" fontId="7" fillId="0" borderId="248" xfId="0" applyFont="1" applyBorder="1" applyAlignment="1" applyProtection="1">
      <alignment horizontal="left" vertical="center" wrapText="1"/>
      <protection locked="0"/>
    </xf>
    <xf numFmtId="0" fontId="7" fillId="0" borderId="260" xfId="0" applyFont="1" applyBorder="1" applyAlignment="1" applyProtection="1">
      <alignment horizontal="left" vertical="center" wrapText="1"/>
      <protection locked="0"/>
    </xf>
    <xf numFmtId="0" fontId="7" fillId="0" borderId="98"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97" xfId="5" applyFont="1" applyBorder="1" applyAlignment="1" applyProtection="1">
      <alignment horizontal="center" vertical="center"/>
      <protection locked="0"/>
    </xf>
    <xf numFmtId="0" fontId="7" fillId="0" borderId="125" xfId="5" applyFont="1" applyBorder="1" applyAlignment="1" applyProtection="1">
      <alignment horizontal="left" vertical="center" wrapText="1"/>
      <protection locked="0"/>
    </xf>
    <xf numFmtId="0" fontId="13" fillId="0" borderId="125" xfId="5" applyBorder="1" applyAlignment="1" applyProtection="1">
      <alignment horizontal="left" vertical="center" wrapText="1"/>
      <protection locked="0"/>
    </xf>
    <xf numFmtId="0" fontId="13" fillId="0" borderId="150" xfId="5" applyBorder="1" applyAlignment="1" applyProtection="1">
      <alignment horizontal="left" vertical="center" wrapText="1"/>
      <protection locked="0"/>
    </xf>
    <xf numFmtId="0" fontId="13" fillId="0" borderId="124" xfId="5" applyBorder="1" applyAlignment="1" applyProtection="1">
      <alignment horizontal="left" vertical="center" wrapText="1"/>
      <protection locked="0"/>
    </xf>
    <xf numFmtId="0" fontId="7" fillId="3" borderId="259" xfId="5" applyFont="1" applyFill="1" applyBorder="1" applyAlignment="1" applyProtection="1">
      <alignment horizontal="center" vertical="center" wrapText="1"/>
    </xf>
    <xf numFmtId="0" fontId="50" fillId="3" borderId="0" xfId="5" applyFont="1" applyFill="1" applyAlignment="1" applyProtection="1">
      <alignment horizontal="distributed" vertical="center"/>
    </xf>
    <xf numFmtId="176" fontId="50" fillId="3" borderId="0" xfId="5" applyNumberFormat="1" applyFont="1" applyFill="1" applyAlignment="1" applyProtection="1">
      <alignment horizontal="distributed" vertical="center"/>
    </xf>
    <xf numFmtId="0" fontId="50" fillId="3" borderId="240" xfId="5" applyFont="1" applyFill="1" applyBorder="1" applyAlignment="1" applyProtection="1">
      <alignment horizontal="center" vertical="center" wrapText="1"/>
    </xf>
    <xf numFmtId="0" fontId="50" fillId="3" borderId="104" xfId="5" applyFont="1" applyFill="1" applyBorder="1" applyAlignment="1" applyProtection="1">
      <alignment horizontal="center" vertical="center" wrapText="1"/>
    </xf>
    <xf numFmtId="0" fontId="50" fillId="3" borderId="102" xfId="5" applyFont="1" applyFill="1" applyBorder="1" applyAlignment="1" applyProtection="1">
      <alignment horizontal="center" vertical="center" wrapText="1"/>
    </xf>
    <xf numFmtId="0" fontId="7" fillId="0" borderId="239" xfId="5" applyFont="1" applyBorder="1" applyAlignment="1" applyProtection="1">
      <alignment horizontal="left" vertical="top" wrapText="1"/>
      <protection locked="0"/>
    </xf>
    <xf numFmtId="0" fontId="7" fillId="0" borderId="238" xfId="5" applyFont="1" applyBorder="1" applyAlignment="1" applyProtection="1">
      <alignment horizontal="left" vertical="top" wrapText="1"/>
      <protection locked="0"/>
    </xf>
    <xf numFmtId="0" fontId="7" fillId="0" borderId="237" xfId="5" applyFont="1" applyBorder="1" applyAlignment="1" applyProtection="1">
      <alignment horizontal="left" vertical="top" wrapText="1"/>
      <protection locked="0"/>
    </xf>
    <xf numFmtId="0" fontId="7" fillId="0" borderId="103"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97" xfId="5" applyFont="1" applyBorder="1" applyAlignment="1" applyProtection="1">
      <alignment horizontal="left" vertical="top" wrapText="1"/>
      <protection locked="0"/>
    </xf>
    <xf numFmtId="0" fontId="7" fillId="0" borderId="101" xfId="5" applyFont="1" applyBorder="1" applyAlignment="1" applyProtection="1">
      <alignment horizontal="left" vertical="top" wrapText="1"/>
      <protection locked="0"/>
    </xf>
    <xf numFmtId="0" fontId="7" fillId="0" borderId="95"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50" fillId="3" borderId="250" xfId="5" applyFont="1" applyFill="1" applyBorder="1" applyAlignment="1" applyProtection="1">
      <alignment horizontal="center" vertical="center" wrapText="1"/>
    </xf>
    <xf numFmtId="0" fontId="50" fillId="3" borderId="96" xfId="5" applyFont="1" applyFill="1" applyBorder="1" applyAlignment="1" applyProtection="1">
      <alignment horizontal="center" vertical="center" wrapText="1"/>
    </xf>
    <xf numFmtId="176" fontId="8" fillId="3" borderId="249" xfId="5" applyNumberFormat="1" applyFont="1" applyFill="1" applyBorder="1" applyAlignment="1" applyProtection="1">
      <alignment horizontal="center" vertical="center" wrapText="1"/>
    </xf>
    <xf numFmtId="176" fontId="8" fillId="3" borderId="248" xfId="5" applyNumberFormat="1" applyFont="1" applyFill="1" applyBorder="1" applyAlignment="1" applyProtection="1">
      <alignment horizontal="center" vertical="center" wrapText="1"/>
    </xf>
    <xf numFmtId="176" fontId="8" fillId="3" borderId="247" xfId="5" applyNumberFormat="1" applyFont="1" applyFill="1" applyBorder="1" applyAlignment="1" applyProtection="1">
      <alignment horizontal="center" vertical="center" wrapText="1"/>
    </xf>
    <xf numFmtId="0" fontId="8" fillId="3" borderId="246" xfId="5" applyFont="1" applyFill="1" applyBorder="1" applyAlignment="1" applyProtection="1">
      <alignment horizontal="center" vertical="center" wrapText="1"/>
    </xf>
    <xf numFmtId="0" fontId="8" fillId="3" borderId="245" xfId="5" applyFont="1" applyFill="1" applyBorder="1" applyAlignment="1" applyProtection="1">
      <alignment horizontal="center" vertical="center" wrapText="1"/>
    </xf>
    <xf numFmtId="0" fontId="8" fillId="3" borderId="244" xfId="5" applyFont="1" applyFill="1" applyBorder="1" applyAlignment="1" applyProtection="1">
      <alignment horizontal="center" vertical="center" wrapText="1"/>
    </xf>
    <xf numFmtId="0" fontId="7" fillId="0" borderId="243" xfId="5" applyFont="1" applyBorder="1" applyAlignment="1" applyProtection="1">
      <alignment horizontal="left" vertical="center" wrapText="1"/>
      <protection locked="0"/>
    </xf>
    <xf numFmtId="0" fontId="7" fillId="0" borderId="242" xfId="5" applyFont="1" applyBorder="1" applyAlignment="1" applyProtection="1">
      <alignment horizontal="left" vertical="center" wrapText="1"/>
      <protection locked="0"/>
    </xf>
    <xf numFmtId="0" fontId="7" fillId="0" borderId="241" xfId="5" applyFont="1" applyBorder="1" applyAlignment="1" applyProtection="1">
      <alignment horizontal="left" vertical="center" wrapText="1"/>
      <protection locked="0"/>
    </xf>
    <xf numFmtId="0" fontId="50" fillId="3" borderId="112" xfId="5" applyFont="1" applyFill="1" applyBorder="1" applyAlignment="1" applyProtection="1">
      <alignment horizontal="center" vertical="center" wrapText="1"/>
    </xf>
    <xf numFmtId="0" fontId="50" fillId="3" borderId="110" xfId="5" applyFont="1" applyFill="1" applyBorder="1" applyAlignment="1" applyProtection="1">
      <alignment horizontal="center" vertical="center" wrapText="1"/>
    </xf>
    <xf numFmtId="0" fontId="7" fillId="0" borderId="111" xfId="5" applyFont="1" applyBorder="1" applyAlignment="1" applyProtection="1">
      <alignment horizontal="left" vertical="top" wrapText="1"/>
      <protection locked="0"/>
    </xf>
    <xf numFmtId="0" fontId="7" fillId="0" borderId="91" xfId="5" applyFont="1" applyBorder="1" applyAlignment="1" applyProtection="1">
      <alignment horizontal="left" vertical="top" wrapText="1"/>
      <protection locked="0"/>
    </xf>
    <xf numFmtId="0" fontId="7" fillId="0" borderId="99" xfId="5" applyFont="1" applyBorder="1" applyAlignment="1" applyProtection="1">
      <alignment horizontal="left" vertical="top" wrapText="1"/>
      <protection locked="0"/>
    </xf>
    <xf numFmtId="0" fontId="7" fillId="0" borderId="109" xfId="5" applyFont="1" applyBorder="1" applyAlignment="1" applyProtection="1">
      <alignment horizontal="left" vertical="top" wrapText="1"/>
      <protection locked="0"/>
    </xf>
    <xf numFmtId="0" fontId="7" fillId="0" borderId="108" xfId="5" applyFont="1" applyBorder="1" applyAlignment="1" applyProtection="1">
      <alignment horizontal="left" vertical="top" wrapText="1"/>
      <protection locked="0"/>
    </xf>
    <xf numFmtId="0" fontId="7" fillId="0" borderId="107" xfId="5" applyFont="1" applyBorder="1" applyAlignment="1" applyProtection="1">
      <alignment horizontal="left" vertical="top" wrapText="1"/>
      <protection locked="0"/>
    </xf>
    <xf numFmtId="0" fontId="7" fillId="3" borderId="236" xfId="5" applyFont="1" applyFill="1" applyBorder="1" applyAlignment="1" applyProtection="1">
      <alignment horizontal="left" vertical="center" wrapText="1"/>
    </xf>
    <xf numFmtId="0" fontId="7" fillId="0" borderId="109" xfId="5" applyFont="1" applyBorder="1" applyAlignment="1" applyProtection="1">
      <alignment horizontal="left" vertical="center" wrapText="1"/>
      <protection locked="0"/>
    </xf>
    <xf numFmtId="0" fontId="7" fillId="0" borderId="108" xfId="5" applyFont="1" applyBorder="1" applyAlignment="1" applyProtection="1">
      <alignment horizontal="left" vertical="center" wrapText="1"/>
      <protection locked="0"/>
    </xf>
    <xf numFmtId="0" fontId="7" fillId="0" borderId="107" xfId="5" applyFont="1" applyBorder="1" applyAlignment="1" applyProtection="1">
      <alignment horizontal="left" vertical="center" wrapText="1"/>
      <protection locked="0"/>
    </xf>
    <xf numFmtId="0" fontId="50" fillId="3" borderId="258" xfId="5" applyFont="1" applyFill="1" applyBorder="1" applyAlignment="1" applyProtection="1">
      <alignment horizontal="center" vertical="center" wrapText="1"/>
    </xf>
    <xf numFmtId="0" fontId="7" fillId="0" borderId="264" xfId="5" applyFont="1" applyBorder="1" applyAlignment="1" applyProtection="1">
      <alignment horizontal="left" vertical="top" wrapText="1"/>
      <protection locked="0"/>
    </xf>
    <xf numFmtId="0" fontId="7" fillId="0" borderId="263" xfId="5" applyFont="1" applyBorder="1" applyAlignment="1" applyProtection="1">
      <alignment horizontal="left" vertical="top" wrapText="1"/>
      <protection locked="0"/>
    </xf>
    <xf numFmtId="0" fontId="7" fillId="0" borderId="262" xfId="5" applyFont="1" applyBorder="1" applyAlignment="1" applyProtection="1">
      <alignment horizontal="left" vertical="top" wrapText="1"/>
      <protection locked="0"/>
    </xf>
    <xf numFmtId="0" fontId="50" fillId="3" borderId="271" xfId="5" applyFont="1" applyFill="1" applyBorder="1" applyAlignment="1" applyProtection="1">
      <alignment horizontal="center" vertical="center" wrapText="1"/>
    </xf>
    <xf numFmtId="0" fontId="8" fillId="3" borderId="270" xfId="5" applyFont="1" applyFill="1" applyBorder="1" applyAlignment="1" applyProtection="1">
      <alignment horizontal="center" vertical="center" wrapText="1"/>
    </xf>
    <xf numFmtId="0" fontId="8" fillId="3" borderId="269" xfId="5" applyFont="1" applyFill="1" applyBorder="1" applyAlignment="1" applyProtection="1">
      <alignment horizontal="center" vertical="center" wrapText="1"/>
    </xf>
    <xf numFmtId="0" fontId="8" fillId="3" borderId="268" xfId="5" applyFont="1" applyFill="1" applyBorder="1" applyAlignment="1" applyProtection="1">
      <alignment horizontal="center" vertical="center" wrapText="1"/>
    </xf>
    <xf numFmtId="0" fontId="7" fillId="0" borderId="267" xfId="5" applyFont="1" applyBorder="1" applyAlignment="1" applyProtection="1">
      <alignment horizontal="left" vertical="top" wrapText="1"/>
      <protection locked="0"/>
    </xf>
    <xf numFmtId="0" fontId="7" fillId="0" borderId="266" xfId="5" applyFont="1" applyBorder="1" applyAlignment="1" applyProtection="1">
      <alignment horizontal="left" vertical="top" wrapText="1"/>
      <protection locked="0"/>
    </xf>
    <xf numFmtId="0" fontId="7" fillId="0" borderId="265" xfId="5" applyFont="1" applyBorder="1" applyAlignment="1" applyProtection="1">
      <alignment horizontal="left" vertical="top" wrapText="1"/>
      <protection locked="0"/>
    </xf>
    <xf numFmtId="0" fontId="50" fillId="3" borderId="233" xfId="5" applyFont="1" applyFill="1" applyBorder="1" applyAlignment="1" applyProtection="1">
      <alignment horizontal="left" vertical="center" wrapText="1"/>
    </xf>
    <xf numFmtId="0" fontId="50" fillId="3" borderId="254" xfId="5" applyFont="1" applyFill="1" applyBorder="1" applyAlignment="1" applyProtection="1">
      <alignment horizontal="left" vertical="center" wrapText="1"/>
    </xf>
    <xf numFmtId="0" fontId="50" fillId="3" borderId="98" xfId="5" applyFont="1" applyFill="1" applyBorder="1" applyAlignment="1" applyProtection="1">
      <alignment horizontal="left" vertical="center" wrapText="1"/>
    </xf>
    <xf numFmtId="0" fontId="50" fillId="3" borderId="119" xfId="5" applyFont="1" applyFill="1" applyBorder="1" applyAlignment="1" applyProtection="1">
      <alignment horizontal="left" vertical="center" wrapText="1"/>
    </xf>
    <xf numFmtId="0" fontId="50" fillId="3" borderId="235" xfId="5" applyFont="1" applyFill="1" applyBorder="1" applyAlignment="1" applyProtection="1">
      <alignment horizontal="center" vertical="center" wrapText="1"/>
    </xf>
    <xf numFmtId="0" fontId="50" fillId="3" borderId="249" xfId="5" applyFont="1" applyFill="1" applyBorder="1" applyAlignment="1" applyProtection="1">
      <alignment horizontal="center" vertical="center" wrapText="1"/>
    </xf>
    <xf numFmtId="0" fontId="50" fillId="3" borderId="234" xfId="5" applyFont="1" applyFill="1" applyBorder="1" applyAlignment="1" applyProtection="1">
      <alignment horizontal="center" vertical="center" wrapText="1"/>
    </xf>
    <xf numFmtId="0" fontId="7" fillId="3" borderId="172" xfId="5" applyFont="1" applyFill="1" applyBorder="1" applyAlignment="1" applyProtection="1">
      <alignment horizontal="left" vertical="center" wrapText="1"/>
    </xf>
    <xf numFmtId="0" fontId="7" fillId="3" borderId="173" xfId="5" applyFont="1" applyFill="1" applyBorder="1" applyAlignment="1" applyProtection="1">
      <alignment horizontal="left" vertical="center" wrapText="1"/>
    </xf>
    <xf numFmtId="0" fontId="7" fillId="3" borderId="174" xfId="5" applyFont="1" applyFill="1" applyBorder="1" applyAlignment="1" applyProtection="1">
      <alignment horizontal="left" vertical="center" wrapText="1"/>
    </xf>
    <xf numFmtId="0" fontId="7" fillId="3" borderId="176" xfId="5" applyFont="1" applyFill="1" applyBorder="1" applyAlignment="1" applyProtection="1">
      <alignment horizontal="center" vertical="center" wrapText="1"/>
    </xf>
    <xf numFmtId="0" fontId="7" fillId="3" borderId="173" xfId="5" applyFont="1" applyFill="1" applyBorder="1" applyAlignment="1" applyProtection="1">
      <alignment horizontal="center" vertical="center" wrapText="1"/>
    </xf>
    <xf numFmtId="0" fontId="7" fillId="3" borderId="177" xfId="5" applyFont="1" applyFill="1" applyBorder="1" applyAlignment="1" applyProtection="1">
      <alignment horizontal="center" vertical="center" wrapText="1"/>
    </xf>
    <xf numFmtId="0" fontId="7" fillId="3" borderId="109" xfId="5" applyFont="1" applyFill="1" applyBorder="1" applyAlignment="1" applyProtection="1">
      <alignment horizontal="left" vertical="center" wrapText="1"/>
    </xf>
    <xf numFmtId="0" fontId="7" fillId="3" borderId="108" xfId="5" applyFont="1" applyFill="1" applyBorder="1" applyAlignment="1" applyProtection="1">
      <alignment horizontal="left" vertical="center" wrapText="1"/>
    </xf>
    <xf numFmtId="0" fontId="7" fillId="3" borderId="107" xfId="5" applyFont="1" applyFill="1" applyBorder="1" applyAlignment="1" applyProtection="1">
      <alignment horizontal="left" vertical="center" wrapText="1"/>
    </xf>
    <xf numFmtId="0" fontId="8" fillId="3" borderId="248" xfId="5" applyFont="1" applyFill="1" applyBorder="1" applyAlignment="1" applyProtection="1">
      <alignment horizontal="center" vertical="center" wrapText="1"/>
    </xf>
    <xf numFmtId="0" fontId="8" fillId="3" borderId="260" xfId="5" applyFont="1" applyFill="1" applyBorder="1" applyAlignment="1" applyProtection="1">
      <alignment horizontal="center" vertical="center" wrapText="1"/>
    </xf>
    <xf numFmtId="0" fontId="8" fillId="3" borderId="259" xfId="5" applyFont="1" applyFill="1" applyBorder="1" applyAlignment="1" applyProtection="1">
      <alignment horizontal="center" vertical="center" wrapText="1"/>
    </xf>
    <xf numFmtId="0" fontId="7" fillId="0" borderId="248" xfId="5" applyFont="1" applyBorder="1" applyAlignment="1" applyProtection="1">
      <alignment horizontal="left" vertical="center" wrapText="1"/>
      <protection locked="0"/>
    </xf>
    <xf numFmtId="0" fontId="7" fillId="0" borderId="259" xfId="5" applyFont="1" applyBorder="1" applyAlignment="1" applyProtection="1">
      <alignment horizontal="left" vertical="center" wrapText="1"/>
      <protection locked="0"/>
    </xf>
    <xf numFmtId="0" fontId="7" fillId="0" borderId="130" xfId="5" applyFont="1" applyBorder="1" applyAlignment="1" applyProtection="1">
      <alignment horizontal="left" vertical="center" wrapText="1"/>
      <protection locked="0"/>
    </xf>
    <xf numFmtId="0" fontId="7" fillId="0" borderId="129" xfId="5" applyFont="1" applyBorder="1" applyAlignment="1" applyProtection="1">
      <alignment horizontal="left" vertical="center" wrapText="1"/>
      <protection locked="0"/>
    </xf>
    <xf numFmtId="0" fontId="7" fillId="0" borderId="143" xfId="5" applyFont="1" applyBorder="1" applyAlignment="1" applyProtection="1">
      <alignment horizontal="left" vertical="center" wrapText="1"/>
      <protection locked="0"/>
    </xf>
    <xf numFmtId="0" fontId="7" fillId="3" borderId="276" xfId="5" applyFont="1" applyFill="1" applyBorder="1" applyAlignment="1" applyProtection="1">
      <alignment horizontal="left" vertical="center" wrapText="1"/>
    </xf>
    <xf numFmtId="0" fontId="7" fillId="3" borderId="275" xfId="5" applyFont="1" applyFill="1" applyBorder="1" applyAlignment="1" applyProtection="1">
      <alignment horizontal="left" vertical="center" wrapText="1"/>
    </xf>
    <xf numFmtId="0" fontId="7" fillId="3" borderId="274" xfId="5" applyFont="1" applyFill="1" applyBorder="1" applyAlignment="1" applyProtection="1">
      <alignment horizontal="left" vertical="center" wrapText="1"/>
    </xf>
    <xf numFmtId="0" fontId="7" fillId="0" borderId="273" xfId="5" applyFont="1" applyBorder="1" applyAlignment="1" applyProtection="1">
      <alignment horizontal="left" vertical="center" wrapText="1"/>
      <protection locked="0"/>
    </xf>
    <xf numFmtId="0" fontId="7" fillId="0" borderId="252" xfId="5" applyFont="1" applyBorder="1" applyAlignment="1" applyProtection="1">
      <alignment horizontal="left" vertical="center" wrapText="1"/>
      <protection locked="0"/>
    </xf>
    <xf numFmtId="0" fontId="7" fillId="0" borderId="272" xfId="5" applyFont="1" applyBorder="1" applyAlignment="1" applyProtection="1">
      <alignment horizontal="left" vertical="center" wrapText="1"/>
      <protection locked="0"/>
    </xf>
    <xf numFmtId="0" fontId="7" fillId="0" borderId="145" xfId="5" applyFont="1" applyBorder="1" applyAlignment="1" applyProtection="1">
      <alignment horizontal="left" vertical="center" wrapText="1"/>
      <protection locked="0"/>
    </xf>
    <xf numFmtId="0" fontId="7" fillId="0" borderId="146" xfId="5" applyFont="1" applyBorder="1" applyAlignment="1" applyProtection="1">
      <alignment horizontal="left" vertical="center" wrapText="1"/>
      <protection locked="0"/>
    </xf>
    <xf numFmtId="0" fontId="14" fillId="3" borderId="23" xfId="0" applyFont="1" applyFill="1" applyBorder="1" applyAlignment="1" applyProtection="1">
      <alignment vertical="center" textRotation="255" wrapText="1"/>
    </xf>
    <xf numFmtId="0" fontId="26" fillId="0" borderId="0" xfId="0" applyFont="1" applyAlignment="1" applyProtection="1">
      <alignment horizontal="center" vertical="center" wrapText="1"/>
    </xf>
    <xf numFmtId="0" fontId="26" fillId="0" borderId="0" xfId="0" applyFont="1" applyAlignment="1" applyProtection="1">
      <alignment horizontal="center" vertical="center"/>
    </xf>
    <xf numFmtId="0" fontId="7" fillId="3" borderId="260" xfId="0" applyFont="1" applyFill="1" applyBorder="1" applyAlignment="1" applyProtection="1">
      <alignment horizontal="left" vertical="center"/>
    </xf>
    <xf numFmtId="0" fontId="8" fillId="3" borderId="25"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29" fillId="3" borderId="166" xfId="0" applyFont="1" applyFill="1" applyBorder="1" applyAlignment="1" applyProtection="1">
      <alignment horizontal="center" vertical="center" wrapText="1"/>
      <protection locked="0"/>
    </xf>
    <xf numFmtId="0" fontId="32" fillId="0" borderId="47" xfId="0" applyFont="1" applyBorder="1" applyAlignment="1" applyProtection="1">
      <alignment horizontal="left" vertical="center" wrapText="1"/>
      <protection locked="0"/>
    </xf>
    <xf numFmtId="0" fontId="32" fillId="0" borderId="30" xfId="0" applyFont="1" applyBorder="1" applyAlignment="1" applyProtection="1">
      <alignment horizontal="left" vertical="center" wrapText="1"/>
      <protection locked="0"/>
    </xf>
    <xf numFmtId="0" fontId="32" fillId="0" borderId="56" xfId="0" applyFont="1" applyBorder="1" applyAlignment="1" applyProtection="1">
      <alignment horizontal="left" vertical="center" wrapText="1"/>
      <protection locked="0"/>
    </xf>
    <xf numFmtId="0" fontId="32" fillId="0" borderId="32" xfId="0" applyFont="1" applyBorder="1" applyAlignment="1" applyProtection="1">
      <alignment horizontal="left" vertical="center" wrapText="1"/>
      <protection locked="0"/>
    </xf>
    <xf numFmtId="184" fontId="30" fillId="0" borderId="61" xfId="0" applyNumberFormat="1" applyFont="1" applyBorder="1" applyAlignment="1" applyProtection="1">
      <alignment horizontal="center" vertical="center"/>
      <protection locked="0"/>
    </xf>
    <xf numFmtId="0" fontId="29" fillId="3" borderId="0" xfId="0" applyFont="1" applyFill="1" applyBorder="1" applyAlignment="1" applyProtection="1">
      <alignment horizontal="center" vertical="center" wrapText="1"/>
      <protection locked="0"/>
    </xf>
    <xf numFmtId="0" fontId="31" fillId="3" borderId="26"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1" fillId="3" borderId="28" xfId="0" applyFont="1" applyFill="1" applyBorder="1" applyAlignment="1" applyProtection="1">
      <alignment horizontal="center" vertical="center" wrapText="1"/>
      <protection locked="0"/>
    </xf>
    <xf numFmtId="0" fontId="30" fillId="0" borderId="249" xfId="0" applyFont="1" applyBorder="1" applyAlignment="1" applyProtection="1">
      <alignment horizontal="center" vertical="center" wrapText="1"/>
      <protection locked="0"/>
    </xf>
    <xf numFmtId="0" fontId="30" fillId="0" borderId="285" xfId="0" applyFont="1" applyBorder="1" applyAlignment="1" applyProtection="1">
      <alignment horizontal="center" vertical="center" wrapText="1"/>
      <protection locked="0"/>
    </xf>
    <xf numFmtId="0" fontId="30" fillId="0" borderId="260" xfId="0" applyFont="1" applyBorder="1" applyAlignment="1" applyProtection="1">
      <alignment horizontal="center" vertical="center" wrapText="1"/>
      <protection locked="0"/>
    </xf>
    <xf numFmtId="0" fontId="30" fillId="0" borderId="285" xfId="0" applyFont="1" applyBorder="1" applyAlignment="1" applyProtection="1">
      <alignment horizontal="left" vertical="center" wrapText="1"/>
      <protection locked="0"/>
    </xf>
    <xf numFmtId="0" fontId="30" fillId="0" borderId="260" xfId="0" applyFont="1" applyBorder="1" applyAlignment="1" applyProtection="1">
      <alignment horizontal="left" vertical="center" wrapText="1"/>
      <protection locked="0"/>
    </xf>
    <xf numFmtId="0" fontId="30" fillId="0" borderId="249" xfId="0" applyFont="1" applyBorder="1" applyAlignment="1" applyProtection="1">
      <alignment horizontal="center" vertical="center" wrapText="1" shrinkToFit="1"/>
      <protection locked="0"/>
    </xf>
    <xf numFmtId="0" fontId="30" fillId="0" borderId="285" xfId="0" applyFont="1" applyBorder="1" applyAlignment="1" applyProtection="1">
      <alignment horizontal="center" vertical="center" wrapText="1" shrinkToFit="1"/>
      <protection locked="0"/>
    </xf>
    <xf numFmtId="0" fontId="30" fillId="0" borderId="286" xfId="0" applyFont="1" applyBorder="1" applyAlignment="1" applyProtection="1">
      <alignment horizontal="center" vertical="center" wrapText="1" shrinkToFit="1"/>
      <protection locked="0"/>
    </xf>
    <xf numFmtId="0" fontId="30" fillId="0" borderId="285" xfId="0" applyFont="1" applyBorder="1" applyAlignment="1" applyProtection="1">
      <alignment horizontal="center" vertical="center" shrinkToFit="1"/>
      <protection locked="0"/>
    </xf>
    <xf numFmtId="0" fontId="30" fillId="0" borderId="286" xfId="0" applyFont="1" applyBorder="1" applyAlignment="1" applyProtection="1">
      <alignment horizontal="center" vertical="center" shrinkToFit="1"/>
      <protection locked="0"/>
    </xf>
    <xf numFmtId="0" fontId="32" fillId="0" borderId="279" xfId="0" applyFont="1" applyBorder="1" applyAlignment="1" applyProtection="1">
      <alignment horizontal="left" vertical="center" wrapText="1"/>
      <protection locked="0"/>
    </xf>
    <xf numFmtId="0" fontId="32" fillId="0" borderId="0" xfId="0" applyFont="1" applyBorder="1" applyAlignment="1" applyProtection="1">
      <alignment horizontal="left" vertical="center" wrapText="1"/>
      <protection locked="0"/>
    </xf>
    <xf numFmtId="0" fontId="32" fillId="0" borderId="57" xfId="0" applyFont="1" applyBorder="1" applyAlignment="1" applyProtection="1">
      <alignment horizontal="left" vertical="center" wrapText="1"/>
      <protection locked="0"/>
    </xf>
    <xf numFmtId="0" fontId="32" fillId="0" borderId="181" xfId="0" applyFont="1" applyBorder="1" applyAlignment="1" applyProtection="1">
      <alignment horizontal="left" vertical="center" wrapText="1"/>
      <protection locked="0"/>
    </xf>
    <xf numFmtId="184" fontId="30" fillId="0" borderId="88" xfId="0" applyNumberFormat="1" applyFont="1" applyBorder="1" applyAlignment="1" applyProtection="1">
      <alignment horizontal="center" vertical="center"/>
      <protection locked="0"/>
    </xf>
    <xf numFmtId="0" fontId="31" fillId="3" borderId="297" xfId="0" applyFont="1" applyFill="1" applyBorder="1" applyAlignment="1" applyProtection="1">
      <alignment horizontal="center" vertical="center" wrapText="1"/>
      <protection locked="0"/>
    </xf>
    <xf numFmtId="0" fontId="31" fillId="3" borderId="296" xfId="0" applyFont="1" applyFill="1" applyBorder="1" applyAlignment="1" applyProtection="1">
      <alignment horizontal="center" vertical="center" wrapText="1"/>
      <protection locked="0"/>
    </xf>
    <xf numFmtId="0" fontId="29" fillId="0" borderId="279" xfId="0" applyFont="1" applyBorder="1" applyAlignment="1" applyProtection="1">
      <alignment horizontal="center" vertical="center" wrapText="1"/>
      <protection locked="0"/>
    </xf>
    <xf numFmtId="0" fontId="29" fillId="0" borderId="181" xfId="0" applyFont="1" applyBorder="1" applyAlignment="1" applyProtection="1">
      <alignment horizontal="center" vertical="center" wrapText="1"/>
      <protection locked="0"/>
    </xf>
    <xf numFmtId="0" fontId="29" fillId="0" borderId="57" xfId="0" applyFont="1" applyBorder="1" applyAlignment="1" applyProtection="1">
      <alignment horizontal="center" vertical="center" wrapText="1"/>
      <protection locked="0"/>
    </xf>
    <xf numFmtId="0" fontId="31" fillId="3" borderId="181" xfId="0" applyFont="1" applyFill="1" applyBorder="1" applyAlignment="1" applyProtection="1">
      <alignment horizontal="center" vertical="center" wrapText="1"/>
      <protection locked="0"/>
    </xf>
    <xf numFmtId="0" fontId="31" fillId="3" borderId="57" xfId="0" applyFont="1" applyFill="1" applyBorder="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29" fillId="3" borderId="25" xfId="0" applyFont="1" applyFill="1" applyBorder="1" applyAlignment="1">
      <alignment horizontal="center" vertical="center"/>
    </xf>
    <xf numFmtId="0" fontId="29" fillId="3" borderId="8"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26" xfId="0" applyFont="1" applyFill="1" applyBorder="1" applyAlignment="1">
      <alignment horizontal="center" vertical="center"/>
    </xf>
    <xf numFmtId="0" fontId="29" fillId="3" borderId="0" xfId="0" applyFont="1" applyFill="1" applyAlignment="1">
      <alignment horizontal="center" vertical="center"/>
    </xf>
    <xf numFmtId="0" fontId="29" fillId="3" borderId="19" xfId="0" applyFont="1" applyFill="1" applyBorder="1" applyAlignment="1">
      <alignment horizontal="center" vertical="center"/>
    </xf>
    <xf numFmtId="0" fontId="29" fillId="3" borderId="32" xfId="0" applyFont="1" applyFill="1" applyBorder="1" applyAlignment="1">
      <alignment horizontal="center" vertical="center"/>
    </xf>
    <xf numFmtId="0" fontId="29" fillId="3" borderId="30" xfId="0" applyFont="1" applyFill="1" applyBorder="1" applyAlignment="1">
      <alignment horizontal="center" vertical="center"/>
    </xf>
    <xf numFmtId="0" fontId="29" fillId="3" borderId="31" xfId="0" applyFont="1" applyFill="1" applyBorder="1" applyAlignment="1">
      <alignment horizontal="center" vertical="center"/>
    </xf>
    <xf numFmtId="0" fontId="32" fillId="3" borderId="277" xfId="0" applyFont="1" applyFill="1" applyBorder="1" applyAlignment="1">
      <alignment horizontal="left" vertical="center"/>
    </xf>
    <xf numFmtId="0" fontId="32" fillId="3" borderId="279" xfId="0" applyFont="1" applyFill="1" applyBorder="1" applyAlignment="1">
      <alignment horizontal="left" vertical="center"/>
    </xf>
    <xf numFmtId="0" fontId="32" fillId="3" borderId="278" xfId="0" applyFont="1" applyFill="1" applyBorder="1" applyAlignment="1">
      <alignment horizontal="left" vertical="center"/>
    </xf>
    <xf numFmtId="0" fontId="32" fillId="3" borderId="10" xfId="0" applyFont="1" applyFill="1" applyBorder="1" applyAlignment="1">
      <alignment horizontal="left" vertical="center"/>
    </xf>
    <xf numFmtId="0" fontId="32" fillId="3" borderId="0" xfId="0" applyFont="1" applyFill="1" applyAlignment="1">
      <alignment horizontal="left" vertical="center"/>
    </xf>
    <xf numFmtId="0" fontId="32" fillId="3" borderId="19"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7" xfId="0" applyFont="1" applyFill="1" applyBorder="1" applyAlignment="1">
      <alignment horizontal="left" vertical="center"/>
    </xf>
    <xf numFmtId="0" fontId="32" fillId="3" borderId="18" xfId="0" applyFont="1" applyFill="1" applyBorder="1" applyAlignment="1">
      <alignment horizontal="left" vertical="center"/>
    </xf>
    <xf numFmtId="0" fontId="30" fillId="3" borderId="227" xfId="0" applyFont="1" applyFill="1" applyBorder="1" applyAlignment="1">
      <alignment horizontal="center" vertical="center" wrapText="1"/>
    </xf>
    <xf numFmtId="0" fontId="30" fillId="3" borderId="294" xfId="0" applyFont="1" applyFill="1" applyBorder="1" applyAlignment="1">
      <alignment horizontal="center" vertical="center" wrapText="1"/>
    </xf>
    <xf numFmtId="0" fontId="30" fillId="3" borderId="295" xfId="0" applyFont="1" applyFill="1" applyBorder="1" applyAlignment="1">
      <alignment horizontal="center" vertical="center" wrapText="1"/>
    </xf>
    <xf numFmtId="178" fontId="32" fillId="3" borderId="249" xfId="0" applyNumberFormat="1" applyFont="1" applyFill="1" applyBorder="1" applyAlignment="1">
      <alignment horizontal="center" vertical="center" wrapText="1"/>
    </xf>
    <xf numFmtId="178" fontId="32" fillId="3" borderId="248" xfId="0" applyNumberFormat="1" applyFont="1" applyFill="1" applyBorder="1" applyAlignment="1">
      <alignment horizontal="center" vertical="center" wrapText="1"/>
    </xf>
    <xf numFmtId="178" fontId="32" fillId="3" borderId="260" xfId="0" applyNumberFormat="1" applyFont="1" applyFill="1" applyBorder="1" applyAlignment="1">
      <alignment horizontal="center" vertical="center" wrapText="1"/>
    </xf>
    <xf numFmtId="0" fontId="32" fillId="3" borderId="44"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35"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29" xfId="0" applyFont="1" applyFill="1" applyBorder="1" applyAlignment="1">
      <alignment horizontal="center" vertical="center" wrapText="1"/>
    </xf>
    <xf numFmtId="0" fontId="29" fillId="3" borderId="37" xfId="0" applyFont="1" applyFill="1" applyBorder="1" applyAlignment="1">
      <alignment horizontal="center" vertical="center" wrapText="1"/>
    </xf>
    <xf numFmtId="0" fontId="8" fillId="3" borderId="0" xfId="0" applyFont="1" applyFill="1" applyAlignment="1">
      <alignment horizontal="distributed" vertical="center" wrapText="1"/>
    </xf>
    <xf numFmtId="176" fontId="29"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9" fillId="3" borderId="6" xfId="0" applyFont="1" applyFill="1" applyBorder="1" applyAlignment="1">
      <alignment horizontal="center" vertical="center" shrinkToFit="1"/>
    </xf>
    <xf numFmtId="0" fontId="29" fillId="3" borderId="7" xfId="0" applyFont="1" applyFill="1" applyBorder="1" applyAlignment="1">
      <alignment horizontal="center" vertical="center" shrinkToFit="1"/>
    </xf>
    <xf numFmtId="0" fontId="29" fillId="3" borderId="35" xfId="0" applyFont="1" applyFill="1" applyBorder="1" applyAlignment="1">
      <alignment horizontal="center" vertical="center" shrinkToFit="1"/>
    </xf>
    <xf numFmtId="0" fontId="32" fillId="3" borderId="249" xfId="0" applyFont="1" applyFill="1" applyBorder="1" applyAlignment="1">
      <alignment horizontal="left" vertical="center"/>
    </xf>
    <xf numFmtId="0" fontId="32" fillId="3" borderId="248" xfId="0" applyFont="1" applyFill="1" applyBorder="1" applyAlignment="1">
      <alignment horizontal="left" vertical="center"/>
    </xf>
    <xf numFmtId="0" fontId="32" fillId="3" borderId="260" xfId="0" applyFont="1" applyFill="1" applyBorder="1" applyAlignment="1">
      <alignment horizontal="left" vertical="center"/>
    </xf>
    <xf numFmtId="0" fontId="29" fillId="3" borderId="277" xfId="0" applyFont="1" applyFill="1" applyBorder="1" applyAlignment="1">
      <alignment horizontal="left" vertical="center" wrapText="1"/>
    </xf>
    <xf numFmtId="0" fontId="29" fillId="3" borderId="279" xfId="0" applyFont="1" applyFill="1" applyBorder="1" applyAlignment="1">
      <alignment horizontal="left" vertical="center"/>
    </xf>
    <xf numFmtId="0" fontId="43" fillId="3" borderId="277" xfId="0" applyFont="1" applyFill="1" applyBorder="1" applyAlignment="1">
      <alignment horizontal="center" vertical="center"/>
    </xf>
    <xf numFmtId="0" fontId="43" fillId="3" borderId="279" xfId="0" applyFont="1" applyFill="1" applyBorder="1" applyAlignment="1">
      <alignment horizontal="center" vertical="center"/>
    </xf>
    <xf numFmtId="0" fontId="43" fillId="3" borderId="278" xfId="0" applyFont="1" applyFill="1" applyBorder="1" applyAlignment="1">
      <alignment horizontal="center" vertical="center"/>
    </xf>
    <xf numFmtId="0" fontId="31" fillId="3" borderId="277" xfId="0" applyFont="1" applyFill="1" applyBorder="1" applyAlignment="1">
      <alignment horizontal="center" vertical="center" wrapText="1"/>
    </xf>
    <xf numFmtId="0" fontId="31" fillId="3" borderId="278"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29" fillId="3" borderId="249" xfId="0" applyFont="1" applyFill="1" applyBorder="1" applyAlignment="1">
      <alignment horizontal="left" vertical="center"/>
    </xf>
    <xf numFmtId="0" fontId="29" fillId="3" borderId="248" xfId="0" applyFont="1" applyFill="1" applyBorder="1" applyAlignment="1">
      <alignment horizontal="left" vertical="center"/>
    </xf>
    <xf numFmtId="0" fontId="29" fillId="3" borderId="260" xfId="0" applyFont="1" applyFill="1" applyBorder="1" applyAlignment="1">
      <alignment horizontal="left" vertical="center"/>
    </xf>
    <xf numFmtId="38" fontId="32" fillId="0" borderId="311" xfId="4" applyFont="1" applyFill="1" applyBorder="1" applyAlignment="1" applyProtection="1">
      <alignment horizontal="right" vertical="center"/>
      <protection locked="0"/>
    </xf>
    <xf numFmtId="38" fontId="32" fillId="0" borderId="235" xfId="4" applyFont="1" applyFill="1" applyBorder="1" applyAlignment="1" applyProtection="1">
      <alignment horizontal="right" vertical="center"/>
      <protection locked="0"/>
    </xf>
    <xf numFmtId="38" fontId="32" fillId="0" borderId="249" xfId="4" applyFont="1" applyFill="1" applyBorder="1" applyAlignment="1" applyProtection="1">
      <alignment horizontal="right" vertical="center"/>
      <protection locked="0"/>
    </xf>
    <xf numFmtId="38" fontId="32" fillId="3" borderId="235" xfId="4" applyFont="1" applyFill="1" applyBorder="1" applyAlignment="1" applyProtection="1">
      <alignment horizontal="right" vertical="center"/>
    </xf>
    <xf numFmtId="0" fontId="31" fillId="3" borderId="64" xfId="0" applyFont="1" applyFill="1" applyBorder="1" applyAlignment="1">
      <alignment vertical="center" wrapText="1"/>
    </xf>
    <xf numFmtId="0" fontId="0" fillId="3" borderId="65" xfId="0" applyFill="1" applyBorder="1" applyAlignment="1">
      <alignment vertical="center" wrapText="1"/>
    </xf>
    <xf numFmtId="0" fontId="29" fillId="3" borderId="249" xfId="0" applyFont="1" applyFill="1" applyBorder="1" applyAlignment="1">
      <alignment horizontal="center" vertical="center"/>
    </xf>
    <xf numFmtId="0" fontId="29" fillId="3" borderId="248" xfId="0" applyFont="1" applyFill="1" applyBorder="1" applyAlignment="1">
      <alignment horizontal="center" vertical="center"/>
    </xf>
    <xf numFmtId="0" fontId="29" fillId="3" borderId="260" xfId="0" applyFont="1" applyFill="1" applyBorder="1" applyAlignment="1">
      <alignment horizontal="center" vertical="center"/>
    </xf>
    <xf numFmtId="0" fontId="34" fillId="3" borderId="277" xfId="0" applyFont="1" applyFill="1" applyBorder="1" applyAlignment="1">
      <alignment horizontal="left" vertical="center" wrapText="1"/>
    </xf>
    <xf numFmtId="0" fontId="34" fillId="3" borderId="296" xfId="0" applyFont="1" applyFill="1" applyBorder="1" applyAlignment="1">
      <alignment horizontal="left" vertical="center" wrapText="1"/>
    </xf>
    <xf numFmtId="0" fontId="29" fillId="3" borderId="297" xfId="0" applyFont="1" applyFill="1" applyBorder="1" applyAlignment="1">
      <alignment horizontal="left" vertical="center" wrapText="1"/>
    </xf>
    <xf numFmtId="0" fontId="29" fillId="3" borderId="278" xfId="0" applyFont="1" applyFill="1" applyBorder="1" applyAlignment="1">
      <alignment horizontal="left" vertical="center" wrapText="1"/>
    </xf>
    <xf numFmtId="0" fontId="29" fillId="3" borderId="296" xfId="0" applyFont="1" applyFill="1" applyBorder="1" applyAlignment="1">
      <alignment horizontal="left" vertical="center"/>
    </xf>
    <xf numFmtId="0" fontId="29" fillId="3" borderId="278" xfId="0" applyFont="1" applyFill="1" applyBorder="1" applyAlignment="1">
      <alignment horizontal="left" vertical="center"/>
    </xf>
    <xf numFmtId="0" fontId="29" fillId="3" borderId="280" xfId="0" applyFont="1" applyFill="1" applyBorder="1" applyAlignment="1">
      <alignment horizontal="center" vertical="center"/>
    </xf>
    <xf numFmtId="0" fontId="33" fillId="3" borderId="71" xfId="0" applyFont="1" applyFill="1" applyBorder="1" applyAlignment="1">
      <alignment horizontal="center" vertical="center"/>
    </xf>
    <xf numFmtId="0" fontId="33" fillId="3" borderId="73" xfId="0" applyFont="1" applyFill="1" applyBorder="1" applyAlignment="1">
      <alignment horizontal="center" vertical="center"/>
    </xf>
    <xf numFmtId="0" fontId="29" fillId="3" borderId="227" xfId="0" applyFont="1" applyFill="1" applyBorder="1" applyAlignment="1">
      <alignment horizontal="left" vertical="center"/>
    </xf>
    <xf numFmtId="0" fontId="29" fillId="3" borderId="294" xfId="0" applyFont="1" applyFill="1" applyBorder="1" applyAlignment="1">
      <alignment horizontal="left" vertical="center"/>
    </xf>
    <xf numFmtId="0" fontId="29" fillId="3" borderId="295" xfId="0" applyFont="1" applyFill="1" applyBorder="1" applyAlignment="1">
      <alignment horizontal="left" vertical="center"/>
    </xf>
    <xf numFmtId="38" fontId="32" fillId="0" borderId="227" xfId="4" applyFont="1" applyFill="1" applyBorder="1" applyAlignment="1" applyProtection="1">
      <alignment horizontal="right" vertical="center"/>
      <protection locked="0"/>
    </xf>
    <xf numFmtId="38" fontId="32" fillId="0" borderId="228" xfId="4" applyFont="1" applyFill="1" applyBorder="1" applyAlignment="1" applyProtection="1">
      <alignment horizontal="right" vertical="center"/>
      <protection locked="0"/>
    </xf>
    <xf numFmtId="0" fontId="29" fillId="3" borderId="11" xfId="0" applyFont="1" applyFill="1" applyBorder="1" applyAlignment="1">
      <alignment horizontal="center" vertical="center" shrinkToFit="1"/>
    </xf>
    <xf numFmtId="0" fontId="29" fillId="3" borderId="29" xfId="0" applyFont="1" applyFill="1" applyBorder="1" applyAlignment="1">
      <alignment horizontal="center" vertical="center" shrinkToFit="1"/>
    </xf>
    <xf numFmtId="0" fontId="29" fillId="3" borderId="37" xfId="0" applyFont="1" applyFill="1" applyBorder="1" applyAlignment="1">
      <alignment horizontal="center" vertical="center" shrinkToFit="1"/>
    </xf>
    <xf numFmtId="38" fontId="32" fillId="0" borderId="294" xfId="4" applyFont="1" applyFill="1" applyBorder="1" applyAlignment="1" applyProtection="1">
      <alignment horizontal="right" vertical="center"/>
      <protection locked="0"/>
    </xf>
    <xf numFmtId="0" fontId="29" fillId="3" borderId="44" xfId="0" applyFont="1" applyFill="1" applyBorder="1" applyAlignment="1">
      <alignment horizontal="left" vertical="center" shrinkToFit="1"/>
    </xf>
    <xf numFmtId="0" fontId="29" fillId="3" borderId="7" xfId="0" applyFont="1" applyFill="1" applyBorder="1" applyAlignment="1">
      <alignment horizontal="left" vertical="center" shrinkToFit="1"/>
    </xf>
    <xf numFmtId="0" fontId="29" fillId="3" borderId="35" xfId="0" applyFont="1" applyFill="1" applyBorder="1" applyAlignment="1">
      <alignment horizontal="left" vertical="center" shrinkToFit="1"/>
    </xf>
    <xf numFmtId="0" fontId="29" fillId="3" borderId="74" xfId="0" applyFont="1" applyFill="1" applyBorder="1" applyAlignment="1">
      <alignment horizontal="left" vertical="center" shrinkToFit="1"/>
    </xf>
    <xf numFmtId="0" fontId="29" fillId="3" borderId="80" xfId="0" applyFont="1" applyFill="1" applyBorder="1" applyAlignment="1">
      <alignment horizontal="left" vertical="center" shrinkToFit="1"/>
    </xf>
    <xf numFmtId="0" fontId="29" fillId="3" borderId="75" xfId="0" applyFont="1" applyFill="1" applyBorder="1" applyAlignment="1">
      <alignment horizontal="left" vertical="center" shrinkToFit="1"/>
    </xf>
    <xf numFmtId="0" fontId="43" fillId="3" borderId="50" xfId="0" applyFont="1" applyFill="1" applyBorder="1" applyAlignment="1">
      <alignment horizontal="left" vertical="center" shrinkToFit="1"/>
    </xf>
    <xf numFmtId="0" fontId="43" fillId="3" borderId="51" xfId="0" applyFont="1" applyFill="1" applyBorder="1" applyAlignment="1">
      <alignment horizontal="left" vertical="center" shrinkToFit="1"/>
    </xf>
    <xf numFmtId="0" fontId="43" fillId="3" borderId="53" xfId="0" applyFont="1" applyFill="1" applyBorder="1" applyAlignment="1">
      <alignment horizontal="left" vertical="center" shrinkToFit="1"/>
    </xf>
    <xf numFmtId="0" fontId="29" fillId="3" borderId="44" xfId="0" applyFont="1" applyFill="1" applyBorder="1" applyAlignment="1">
      <alignment horizontal="left" vertical="center"/>
    </xf>
    <xf numFmtId="0" fontId="29" fillId="3" borderId="7" xfId="0" applyFont="1" applyFill="1" applyBorder="1" applyAlignment="1">
      <alignment horizontal="left" vertical="center"/>
    </xf>
    <xf numFmtId="0" fontId="29" fillId="3" borderId="35" xfId="0" applyFont="1" applyFill="1" applyBorder="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29" fillId="3" borderId="6" xfId="0" applyFont="1" applyFill="1" applyBorder="1" applyAlignment="1">
      <alignment horizontal="center" vertical="center"/>
    </xf>
    <xf numFmtId="0" fontId="29" fillId="3" borderId="7" xfId="0" applyFont="1" applyFill="1" applyBorder="1" applyAlignment="1">
      <alignment horizontal="center" vertical="center"/>
    </xf>
    <xf numFmtId="0" fontId="48" fillId="0" borderId="249" xfId="0" applyFont="1" applyBorder="1" applyAlignment="1" applyProtection="1">
      <alignment horizontal="center" vertical="center"/>
      <protection locked="0"/>
    </xf>
    <xf numFmtId="0" fontId="48" fillId="0" borderId="248" xfId="0" applyFont="1" applyBorder="1" applyAlignment="1" applyProtection="1">
      <alignment horizontal="center" vertical="center"/>
      <protection locked="0"/>
    </xf>
    <xf numFmtId="0" fontId="48" fillId="0" borderId="260" xfId="0" applyFont="1" applyBorder="1" applyAlignment="1" applyProtection="1">
      <alignment horizontal="center" vertical="center"/>
      <protection locked="0"/>
    </xf>
    <xf numFmtId="0" fontId="31" fillId="3" borderId="44"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35" xfId="0" applyFont="1" applyFill="1" applyBorder="1" applyAlignment="1">
      <alignment horizontal="center" vertical="center" wrapText="1"/>
    </xf>
    <xf numFmtId="0" fontId="32" fillId="0" borderId="249" xfId="0" applyFont="1" applyBorder="1" applyAlignment="1" applyProtection="1">
      <alignment horizontal="left" vertical="center"/>
      <protection locked="0"/>
    </xf>
    <xf numFmtId="0" fontId="32" fillId="0" borderId="248" xfId="0" applyFont="1" applyBorder="1" applyAlignment="1" applyProtection="1">
      <alignment horizontal="left" vertical="center"/>
      <protection locked="0"/>
    </xf>
    <xf numFmtId="0" fontId="32" fillId="0" borderId="260" xfId="0" applyFont="1" applyBorder="1" applyAlignment="1" applyProtection="1">
      <alignment horizontal="left" vertical="center"/>
      <protection locked="0"/>
    </xf>
    <xf numFmtId="0" fontId="43" fillId="3" borderId="249" xfId="0" applyFont="1" applyFill="1" applyBorder="1" applyAlignment="1">
      <alignment horizontal="left" vertical="center" shrinkToFit="1"/>
    </xf>
    <xf numFmtId="0" fontId="43" fillId="3" borderId="248" xfId="0" applyFont="1" applyFill="1" applyBorder="1" applyAlignment="1">
      <alignment horizontal="left" vertical="center" shrinkToFit="1"/>
    </xf>
    <xf numFmtId="38" fontId="46" fillId="3" borderId="249" xfId="4" applyFont="1" applyFill="1" applyBorder="1" applyAlignment="1" applyProtection="1">
      <alignment horizontal="right" vertical="center"/>
    </xf>
    <xf numFmtId="38" fontId="46" fillId="3" borderId="328" xfId="4" applyFont="1" applyFill="1" applyBorder="1" applyAlignment="1" applyProtection="1">
      <alignment horizontal="right" vertical="center"/>
    </xf>
    <xf numFmtId="0" fontId="29" fillId="3" borderId="11" xfId="0" applyFont="1" applyFill="1" applyBorder="1" applyAlignment="1">
      <alignment horizontal="left" vertical="center" shrinkToFit="1"/>
    </xf>
    <xf numFmtId="0" fontId="29" fillId="3" borderId="29" xfId="0" applyFont="1" applyFill="1" applyBorder="1" applyAlignment="1">
      <alignment horizontal="left" vertical="center" shrinkToFit="1"/>
    </xf>
    <xf numFmtId="0" fontId="29" fillId="3" borderId="37" xfId="0" applyFont="1" applyFill="1" applyBorder="1" applyAlignment="1">
      <alignment horizontal="left" vertical="center" shrinkToFit="1"/>
    </xf>
    <xf numFmtId="0" fontId="31" fillId="3" borderId="18" xfId="0" applyFont="1" applyFill="1" applyBorder="1" applyAlignment="1">
      <alignment horizontal="center" vertical="center" wrapText="1"/>
    </xf>
    <xf numFmtId="0" fontId="29" fillId="3" borderId="83" xfId="0" applyFont="1" applyFill="1" applyBorder="1" applyAlignment="1">
      <alignment horizontal="left" vertical="center"/>
    </xf>
    <xf numFmtId="0" fontId="29" fillId="3" borderId="84" xfId="0" applyFont="1" applyFill="1" applyBorder="1" applyAlignment="1">
      <alignment horizontal="left" vertical="center"/>
    </xf>
    <xf numFmtId="0" fontId="29" fillId="3" borderId="85" xfId="0" applyFont="1" applyFill="1" applyBorder="1" applyAlignment="1">
      <alignment horizontal="left" vertical="center"/>
    </xf>
    <xf numFmtId="3" fontId="32" fillId="3" borderId="249" xfId="0" applyNumberFormat="1" applyFont="1" applyFill="1" applyBorder="1" applyAlignment="1">
      <alignment horizontal="right" vertical="center" wrapText="1"/>
    </xf>
    <xf numFmtId="3" fontId="32" fillId="3" borderId="248" xfId="0" applyNumberFormat="1" applyFont="1" applyFill="1" applyBorder="1" applyAlignment="1">
      <alignment horizontal="right" vertical="center" wrapText="1"/>
    </xf>
    <xf numFmtId="187" fontId="32" fillId="3" borderId="249" xfId="0" applyNumberFormat="1" applyFont="1" applyFill="1" applyBorder="1" applyAlignment="1">
      <alignment horizontal="center" vertical="center"/>
    </xf>
    <xf numFmtId="187" fontId="32" fillId="3" borderId="248" xfId="0" applyNumberFormat="1" applyFont="1" applyFill="1" applyBorder="1" applyAlignment="1">
      <alignment horizontal="center" vertical="center"/>
    </xf>
    <xf numFmtId="185" fontId="29" fillId="3" borderId="6" xfId="0" applyNumberFormat="1" applyFont="1" applyFill="1" applyBorder="1" applyAlignment="1">
      <alignment horizontal="left" vertical="center" wrapText="1"/>
    </xf>
    <xf numFmtId="185" fontId="29" fillId="3" borderId="7" xfId="0" applyNumberFormat="1" applyFont="1" applyFill="1" applyBorder="1" applyAlignment="1">
      <alignment horizontal="left" vertical="center" wrapText="1"/>
    </xf>
    <xf numFmtId="185" fontId="29" fillId="3" borderId="35" xfId="0" applyNumberFormat="1" applyFont="1" applyFill="1" applyBorder="1" applyAlignment="1">
      <alignment horizontal="left" vertical="center" wrapText="1"/>
    </xf>
    <xf numFmtId="3" fontId="32" fillId="0" borderId="249" xfId="0" applyNumberFormat="1" applyFont="1" applyBorder="1" applyAlignment="1" applyProtection="1">
      <alignment horizontal="right" vertical="center" wrapText="1"/>
      <protection locked="0"/>
    </xf>
    <xf numFmtId="3" fontId="32" fillId="0" borderId="248" xfId="0" applyNumberFormat="1" applyFont="1" applyBorder="1" applyAlignment="1" applyProtection="1">
      <alignment horizontal="right" vertical="center" wrapText="1"/>
      <protection locked="0"/>
    </xf>
    <xf numFmtId="185" fontId="29" fillId="3" borderId="32" xfId="0" applyNumberFormat="1" applyFont="1" applyFill="1" applyBorder="1" applyAlignment="1">
      <alignment horizontal="left" vertical="center" wrapText="1"/>
    </xf>
    <xf numFmtId="185" fontId="29" fillId="3" borderId="30" xfId="0" applyNumberFormat="1" applyFont="1" applyFill="1" applyBorder="1" applyAlignment="1">
      <alignment horizontal="left" vertical="center" wrapText="1"/>
    </xf>
    <xf numFmtId="185" fontId="29" fillId="3" borderId="31" xfId="0" applyNumberFormat="1" applyFont="1" applyFill="1" applyBorder="1" applyAlignment="1">
      <alignment horizontal="left" vertical="center" wrapText="1"/>
    </xf>
    <xf numFmtId="0" fontId="31" fillId="0" borderId="0" xfId="0" applyFont="1" applyAlignment="1">
      <alignment vertical="center" wrapText="1"/>
    </xf>
    <xf numFmtId="0" fontId="33" fillId="0" borderId="0" xfId="0" applyFont="1" applyAlignment="1">
      <alignment horizontal="left" vertical="center"/>
    </xf>
    <xf numFmtId="0" fontId="29" fillId="3" borderId="6"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35" xfId="0" applyFont="1" applyFill="1" applyBorder="1" applyAlignment="1">
      <alignment horizontal="left" vertical="center" wrapText="1"/>
    </xf>
    <xf numFmtId="0" fontId="32" fillId="0" borderId="248" xfId="0" applyFont="1" applyBorder="1" applyAlignment="1" applyProtection="1">
      <alignment horizontal="left" vertical="center" wrapText="1"/>
      <protection locked="0"/>
    </xf>
    <xf numFmtId="0" fontId="39" fillId="0" borderId="0" xfId="0" applyFont="1" applyAlignment="1">
      <alignment horizontal="left" vertical="center"/>
    </xf>
    <xf numFmtId="185" fontId="29" fillId="3" borderId="25" xfId="0" applyNumberFormat="1" applyFont="1" applyFill="1" applyBorder="1" applyAlignment="1">
      <alignment horizontal="left" vertical="center" wrapText="1"/>
    </xf>
    <xf numFmtId="185" fontId="29" fillId="3" borderId="8" xfId="0" applyNumberFormat="1" applyFont="1" applyFill="1" applyBorder="1" applyAlignment="1">
      <alignment horizontal="left" vertical="center" wrapText="1"/>
    </xf>
    <xf numFmtId="185" fontId="29" fillId="3" borderId="38" xfId="0" applyNumberFormat="1" applyFont="1" applyFill="1" applyBorder="1" applyAlignment="1">
      <alignment horizontal="left" vertical="center" wrapText="1"/>
    </xf>
    <xf numFmtId="185" fontId="29" fillId="3" borderId="26" xfId="0" applyNumberFormat="1" applyFont="1" applyFill="1" applyBorder="1" applyAlignment="1">
      <alignment horizontal="left" vertical="center" wrapText="1"/>
    </xf>
    <xf numFmtId="185" fontId="29" fillId="3" borderId="0" xfId="0" applyNumberFormat="1" applyFont="1" applyFill="1" applyAlignment="1">
      <alignment horizontal="left" vertical="center" wrapText="1"/>
    </xf>
    <xf numFmtId="185" fontId="29" fillId="3" borderId="28" xfId="0" applyNumberFormat="1" applyFont="1" applyFill="1" applyBorder="1" applyAlignment="1">
      <alignment horizontal="left" vertical="center" wrapText="1"/>
    </xf>
    <xf numFmtId="185" fontId="29" fillId="3" borderId="56" xfId="0" applyNumberFormat="1" applyFont="1" applyFill="1" applyBorder="1" applyAlignment="1">
      <alignment horizontal="left" vertical="center" wrapText="1"/>
    </xf>
    <xf numFmtId="185" fontId="29" fillId="3" borderId="9" xfId="0" applyNumberFormat="1" applyFont="1" applyFill="1" applyBorder="1" applyAlignment="1">
      <alignment horizontal="left" vertical="center" wrapText="1"/>
    </xf>
    <xf numFmtId="0" fontId="8" fillId="3" borderId="277" xfId="0" applyFont="1" applyFill="1" applyBorder="1" applyAlignment="1">
      <alignment horizontal="left" vertical="center"/>
    </xf>
    <xf numFmtId="0" fontId="8" fillId="3" borderId="279" xfId="0" applyFont="1" applyFill="1" applyBorder="1" applyAlignment="1">
      <alignment horizontal="left" vertical="center"/>
    </xf>
    <xf numFmtId="0" fontId="8" fillId="3" borderId="278" xfId="0" applyFont="1" applyFill="1" applyBorder="1" applyAlignment="1">
      <alignment horizontal="left" vertical="center"/>
    </xf>
    <xf numFmtId="0" fontId="8" fillId="3" borderId="10" xfId="0" applyFont="1" applyFill="1" applyBorder="1" applyAlignment="1">
      <alignment horizontal="left" vertical="center"/>
    </xf>
    <xf numFmtId="0" fontId="8" fillId="3" borderId="0" xfId="0" applyFont="1" applyFill="1" applyAlignment="1">
      <alignment horizontal="left" vertical="center"/>
    </xf>
    <xf numFmtId="0" fontId="8" fillId="3" borderId="19" xfId="0" applyFont="1" applyFill="1" applyBorder="1" applyAlignment="1">
      <alignment horizontal="left" vertical="center"/>
    </xf>
    <xf numFmtId="0" fontId="8" fillId="3" borderId="14" xfId="0" applyFont="1" applyFill="1" applyBorder="1" applyAlignment="1">
      <alignment horizontal="left"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29" fillId="2" borderId="279" xfId="0" applyFont="1" applyFill="1" applyBorder="1" applyAlignment="1" applyProtection="1">
      <alignment horizontal="center" vertical="center"/>
      <protection locked="0"/>
    </xf>
    <xf numFmtId="0" fontId="8" fillId="3" borderId="235" xfId="0" applyFont="1" applyFill="1" applyBorder="1" applyAlignment="1">
      <alignment horizontal="left" vertical="center"/>
    </xf>
    <xf numFmtId="0" fontId="29" fillId="0" borderId="0" xfId="0" applyFont="1" applyAlignment="1">
      <alignment horizontal="left" vertical="center"/>
    </xf>
    <xf numFmtId="0" fontId="82" fillId="0" borderId="0" xfId="0" applyFont="1" applyAlignment="1">
      <alignment horizontal="left" vertical="center" wrapText="1"/>
    </xf>
    <xf numFmtId="0" fontId="82" fillId="0" borderId="0" xfId="0" applyFont="1" applyAlignment="1">
      <alignment horizontal="left" vertical="center"/>
    </xf>
    <xf numFmtId="0" fontId="29" fillId="2" borderId="279"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17" fillId="3" borderId="277" xfId="0" applyFont="1" applyFill="1" applyBorder="1" applyAlignment="1">
      <alignment horizontal="center" vertical="center"/>
    </xf>
    <xf numFmtId="0" fontId="17" fillId="3" borderId="296" xfId="0" applyFont="1" applyFill="1" applyBorder="1" applyAlignment="1">
      <alignment horizontal="center" vertical="center"/>
    </xf>
    <xf numFmtId="0" fontId="7" fillId="0" borderId="294" xfId="0" applyFont="1" applyBorder="1" applyAlignment="1" applyProtection="1">
      <alignment horizontal="left" vertical="center"/>
      <protection locked="0"/>
    </xf>
    <xf numFmtId="0" fontId="7" fillId="0" borderId="228" xfId="0" applyFont="1" applyBorder="1" applyAlignment="1" applyProtection="1">
      <alignment horizontal="left" vertical="center"/>
      <protection locked="0"/>
    </xf>
    <xf numFmtId="38" fontId="7" fillId="0" borderId="294" xfId="1" applyFont="1" applyFill="1" applyBorder="1" applyAlignment="1" applyProtection="1">
      <alignment horizontal="right" vertical="center"/>
      <protection locked="0"/>
    </xf>
    <xf numFmtId="0" fontId="17" fillId="3" borderId="36" xfId="0" applyFont="1" applyFill="1" applyBorder="1" applyAlignment="1">
      <alignment horizontal="center" vertical="center"/>
    </xf>
    <xf numFmtId="0" fontId="17" fillId="3" borderId="38" xfId="0" applyFont="1" applyFill="1" applyBorder="1" applyAlignment="1">
      <alignment horizontal="center" vertical="center"/>
    </xf>
    <xf numFmtId="0" fontId="8" fillId="3" borderId="25" xfId="0" applyFont="1" applyFill="1" applyBorder="1" applyAlignment="1">
      <alignment horizontal="center" vertical="center" wrapText="1"/>
    </xf>
    <xf numFmtId="0" fontId="8" fillId="3" borderId="8" xfId="0" applyFont="1" applyFill="1" applyBorder="1" applyAlignment="1">
      <alignment horizontal="center" vertical="center"/>
    </xf>
    <xf numFmtId="0" fontId="8" fillId="3" borderId="55"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38" xfId="0" applyFont="1" applyFill="1" applyBorder="1" applyAlignment="1">
      <alignment horizontal="center" vertical="center"/>
    </xf>
    <xf numFmtId="0" fontId="17" fillId="3" borderId="44" xfId="0" applyFont="1" applyFill="1" applyBorder="1" applyAlignment="1">
      <alignment horizontal="center" vertical="center"/>
    </xf>
    <xf numFmtId="0" fontId="17" fillId="3" borderId="41"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40"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25" xfId="0" applyFont="1" applyFill="1" applyBorder="1" applyAlignment="1">
      <alignment horizontal="center" vertical="center"/>
    </xf>
    <xf numFmtId="0" fontId="8" fillId="3" borderId="229" xfId="0" applyFont="1" applyFill="1" applyBorder="1" applyAlignment="1">
      <alignment horizontal="center" vertical="center" wrapText="1"/>
    </xf>
    <xf numFmtId="0" fontId="8" fillId="3" borderId="328" xfId="0" applyFont="1" applyFill="1" applyBorder="1" applyAlignment="1">
      <alignment horizontal="center" vertical="center"/>
    </xf>
    <xf numFmtId="0" fontId="8" fillId="3" borderId="181"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229" xfId="0" applyFont="1" applyFill="1" applyBorder="1" applyAlignment="1">
      <alignment horizontal="center" vertical="center"/>
    </xf>
    <xf numFmtId="0" fontId="8" fillId="3" borderId="248" xfId="0" applyFont="1" applyFill="1" applyBorder="1" applyAlignment="1">
      <alignment horizontal="center" vertical="center"/>
    </xf>
    <xf numFmtId="0" fontId="8" fillId="3" borderId="260" xfId="0" applyFont="1" applyFill="1" applyBorder="1" applyAlignment="1">
      <alignment horizontal="center" vertical="center"/>
    </xf>
    <xf numFmtId="0" fontId="17" fillId="3" borderId="227" xfId="0" applyFont="1" applyFill="1" applyBorder="1" applyAlignment="1">
      <alignment horizontal="center" vertical="center"/>
    </xf>
    <xf numFmtId="0" fontId="17" fillId="3" borderId="228" xfId="0" applyFont="1" applyFill="1" applyBorder="1" applyAlignment="1">
      <alignment horizontal="center" vertical="center"/>
    </xf>
    <xf numFmtId="0" fontId="8" fillId="3" borderId="41" xfId="0" applyFont="1" applyFill="1" applyBorder="1" applyAlignment="1">
      <alignment horizontal="left" vertical="center" wrapText="1"/>
    </xf>
    <xf numFmtId="0" fontId="8" fillId="3" borderId="49" xfId="0" applyFont="1" applyFill="1" applyBorder="1" applyAlignment="1">
      <alignment horizontal="left" vertical="center" wrapText="1"/>
    </xf>
    <xf numFmtId="0" fontId="8" fillId="3" borderId="294" xfId="0" applyFont="1" applyFill="1" applyBorder="1" applyAlignment="1">
      <alignment horizontal="left" vertical="center" wrapText="1"/>
    </xf>
    <xf numFmtId="0" fontId="8" fillId="3" borderId="228" xfId="0" applyFont="1" applyFill="1" applyBorder="1" applyAlignment="1">
      <alignment horizontal="left" vertical="center" wrapText="1"/>
    </xf>
    <xf numFmtId="38" fontId="7" fillId="3" borderId="294" xfId="1" applyFont="1" applyFill="1" applyBorder="1" applyAlignment="1" applyProtection="1">
      <alignment horizontal="right" vertical="center"/>
    </xf>
    <xf numFmtId="0" fontId="14" fillId="3" borderId="0" xfId="0" applyFont="1" applyFill="1" applyAlignment="1">
      <alignment horizontal="distributed"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8" fillId="3" borderId="6"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7" fillId="3" borderId="249" xfId="0" applyFont="1" applyFill="1" applyBorder="1" applyAlignment="1">
      <alignment horizontal="left" vertical="center"/>
    </xf>
    <xf numFmtId="0" fontId="7" fillId="3" borderId="248" xfId="0" applyFont="1" applyFill="1" applyBorder="1" applyAlignment="1">
      <alignment horizontal="left" vertical="center"/>
    </xf>
    <xf numFmtId="0" fontId="14" fillId="3" borderId="23" xfId="0" applyFont="1" applyFill="1" applyBorder="1" applyAlignment="1">
      <alignment vertical="center" textRotation="255" wrapText="1"/>
    </xf>
    <xf numFmtId="0" fontId="8" fillId="3" borderId="6" xfId="0" applyFont="1" applyFill="1" applyBorder="1" applyAlignment="1">
      <alignment horizontal="left" vertical="center" wrapText="1" indent="3"/>
    </xf>
    <xf numFmtId="0" fontId="8" fillId="3" borderId="7" xfId="0" applyFont="1" applyFill="1" applyBorder="1" applyAlignment="1">
      <alignment horizontal="left" vertical="center" wrapText="1" indent="3"/>
    </xf>
    <xf numFmtId="0" fontId="8" fillId="3" borderId="35" xfId="0" applyFont="1" applyFill="1" applyBorder="1" applyAlignment="1">
      <alignment horizontal="left" vertical="center" wrapText="1" indent="3"/>
    </xf>
    <xf numFmtId="0" fontId="8" fillId="3" borderId="25"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31" xfId="0" applyFont="1" applyFill="1" applyBorder="1" applyAlignment="1">
      <alignment horizontal="center" vertical="center"/>
    </xf>
    <xf numFmtId="0" fontId="7" fillId="3" borderId="260" xfId="0" applyFont="1" applyFill="1" applyBorder="1" applyAlignment="1">
      <alignment horizontal="left" vertical="center"/>
    </xf>
    <xf numFmtId="0" fontId="7" fillId="3" borderId="249" xfId="0" applyFont="1" applyFill="1" applyBorder="1" applyAlignment="1">
      <alignment horizontal="center" vertical="center" wrapText="1"/>
    </xf>
    <xf numFmtId="0" fontId="7" fillId="3" borderId="248" xfId="0" applyFont="1" applyFill="1" applyBorder="1" applyAlignment="1">
      <alignment horizontal="center" vertical="center" wrapText="1"/>
    </xf>
    <xf numFmtId="0" fontId="7" fillId="3" borderId="260" xfId="0" applyFont="1" applyFill="1" applyBorder="1" applyAlignment="1">
      <alignment horizontal="center" vertical="center" wrapText="1"/>
    </xf>
    <xf numFmtId="0" fontId="8" fillId="3" borderId="8"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30" xfId="0" applyFont="1" applyFill="1" applyBorder="1" applyAlignment="1">
      <alignment horizontal="left" vertical="center" wrapText="1"/>
    </xf>
    <xf numFmtId="0" fontId="8" fillId="3" borderId="31" xfId="0" applyFont="1" applyFill="1" applyBorder="1" applyAlignment="1">
      <alignment horizontal="left" vertical="center" wrapText="1"/>
    </xf>
    <xf numFmtId="0" fontId="8" fillId="3" borderId="248" xfId="0" applyFont="1" applyFill="1" applyBorder="1" applyAlignment="1">
      <alignment horizontal="left" vertical="center"/>
    </xf>
    <xf numFmtId="0" fontId="8" fillId="3" borderId="260" xfId="0" applyFont="1" applyFill="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11" fillId="0" borderId="0" xfId="5" applyFont="1" applyAlignment="1">
      <alignment horizontal="center" vertical="center" wrapText="1"/>
    </xf>
    <xf numFmtId="0" fontId="7" fillId="3" borderId="249" xfId="5" applyFont="1" applyFill="1" applyBorder="1" applyAlignment="1">
      <alignment horizontal="left" vertical="center" wrapText="1"/>
    </xf>
    <xf numFmtId="0" fontId="7" fillId="3" borderId="248" xfId="5" applyFont="1" applyFill="1" applyBorder="1" applyAlignment="1">
      <alignment horizontal="left" vertical="center" wrapText="1"/>
    </xf>
    <xf numFmtId="0" fontId="7" fillId="3" borderId="260" xfId="5" applyFont="1" applyFill="1" applyBorder="1" applyAlignment="1">
      <alignment horizontal="left" vertical="center" wrapText="1"/>
    </xf>
    <xf numFmtId="0" fontId="50" fillId="3" borderId="280" xfId="5" applyFont="1" applyFill="1" applyBorder="1" applyAlignment="1">
      <alignment horizontal="center" vertical="center" wrapText="1"/>
    </xf>
    <xf numFmtId="0" fontId="50" fillId="3" borderId="60" xfId="5" applyFont="1" applyFill="1" applyBorder="1" applyAlignment="1">
      <alignment horizontal="center" vertical="center" wrapText="1"/>
    </xf>
    <xf numFmtId="0" fontId="7" fillId="3" borderId="277" xfId="5" applyFont="1" applyFill="1" applyBorder="1" applyAlignment="1">
      <alignment horizontal="left" vertical="center" wrapText="1"/>
    </xf>
    <xf numFmtId="0" fontId="7" fillId="3" borderId="279" xfId="5" applyFont="1" applyFill="1" applyBorder="1" applyAlignment="1">
      <alignment horizontal="left" vertical="center" wrapText="1"/>
    </xf>
    <xf numFmtId="0" fontId="7" fillId="3" borderId="278" xfId="5" applyFont="1" applyFill="1" applyBorder="1" applyAlignment="1">
      <alignment horizontal="left" vertical="center" wrapText="1"/>
    </xf>
    <xf numFmtId="0" fontId="7" fillId="3" borderId="14" xfId="5" applyFont="1" applyFill="1" applyBorder="1" applyAlignment="1">
      <alignment horizontal="left" vertical="center" wrapText="1"/>
    </xf>
    <xf numFmtId="0" fontId="7" fillId="3" borderId="17" xfId="5" applyFont="1" applyFill="1" applyBorder="1" applyAlignment="1">
      <alignment horizontal="left" vertical="center" wrapText="1"/>
    </xf>
    <xf numFmtId="0" fontId="7" fillId="3" borderId="18" xfId="5" applyFont="1" applyFill="1" applyBorder="1" applyAlignment="1">
      <alignment horizontal="left" vertical="center" wrapText="1"/>
    </xf>
    <xf numFmtId="0" fontId="7" fillId="3" borderId="249" xfId="5" applyFont="1" applyFill="1" applyBorder="1" applyAlignment="1">
      <alignment horizontal="center" vertical="center" wrapText="1"/>
    </xf>
    <xf numFmtId="0" fontId="7" fillId="3" borderId="248" xfId="5" applyFont="1" applyFill="1" applyBorder="1" applyAlignment="1">
      <alignment horizontal="center" vertical="center" wrapText="1"/>
    </xf>
    <xf numFmtId="0" fontId="7" fillId="3" borderId="260" xfId="5" applyFont="1" applyFill="1" applyBorder="1" applyAlignment="1">
      <alignment horizontal="center" vertical="center" wrapText="1"/>
    </xf>
    <xf numFmtId="178" fontId="7" fillId="3" borderId="249" xfId="5" applyNumberFormat="1" applyFont="1" applyFill="1" applyBorder="1" applyAlignment="1">
      <alignment horizontal="center" vertical="center" wrapText="1"/>
    </xf>
    <xf numFmtId="178" fontId="7" fillId="3" borderId="248" xfId="5" applyNumberFormat="1" applyFont="1" applyFill="1" applyBorder="1" applyAlignment="1">
      <alignment horizontal="center" vertical="center" wrapText="1"/>
    </xf>
    <xf numFmtId="178" fontId="7" fillId="3" borderId="260" xfId="5" applyNumberFormat="1" applyFont="1" applyFill="1" applyBorder="1" applyAlignment="1">
      <alignment horizontal="center" vertical="center" wrapText="1"/>
    </xf>
    <xf numFmtId="0" fontId="50" fillId="3" borderId="0" xfId="5" applyFont="1" applyFill="1" applyAlignment="1">
      <alignment horizontal="distributed" vertical="center"/>
    </xf>
    <xf numFmtId="176" fontId="50" fillId="3" borderId="0" xfId="5" applyNumberFormat="1" applyFont="1" applyFill="1" applyAlignment="1">
      <alignment horizontal="distributed" vertical="center"/>
    </xf>
    <xf numFmtId="0" fontId="53" fillId="0" borderId="0" xfId="5" applyFont="1" applyAlignment="1">
      <alignment horizontal="center" vertical="center"/>
    </xf>
    <xf numFmtId="0" fontId="8" fillId="0" borderId="0" xfId="5" applyFont="1" applyAlignment="1">
      <alignment horizontal="left" vertical="center" wrapText="1"/>
    </xf>
    <xf numFmtId="0" fontId="50" fillId="3" borderId="112" xfId="5" applyFont="1" applyFill="1" applyBorder="1" applyAlignment="1">
      <alignment horizontal="center" vertical="center" wrapText="1"/>
    </xf>
    <xf numFmtId="0" fontId="50" fillId="3" borderId="104" xfId="5" applyFont="1" applyFill="1" applyBorder="1" applyAlignment="1">
      <alignment horizontal="center" vertical="center" wrapText="1"/>
    </xf>
    <xf numFmtId="0" fontId="50" fillId="3" borderId="110" xfId="5" applyFont="1" applyFill="1" applyBorder="1" applyAlignment="1">
      <alignment horizontal="center" vertical="center" wrapText="1"/>
    </xf>
    <xf numFmtId="0" fontId="7" fillId="3" borderId="172" xfId="5" applyFont="1" applyFill="1" applyBorder="1" applyAlignment="1">
      <alignment horizontal="left" vertical="center" wrapText="1"/>
    </xf>
    <xf numFmtId="0" fontId="7" fillId="3" borderId="173" xfId="5" applyFont="1" applyFill="1" applyBorder="1" applyAlignment="1">
      <alignment horizontal="left" vertical="center" wrapText="1"/>
    </xf>
    <xf numFmtId="0" fontId="7" fillId="3" borderId="174" xfId="5" applyFont="1" applyFill="1" applyBorder="1" applyAlignment="1">
      <alignment horizontal="left" vertical="center" wrapText="1"/>
    </xf>
    <xf numFmtId="0" fontId="7" fillId="3" borderId="176" xfId="5" applyFont="1" applyFill="1" applyBorder="1" applyAlignment="1">
      <alignment horizontal="center" vertical="center" wrapText="1"/>
    </xf>
    <xf numFmtId="0" fontId="7" fillId="3" borderId="173" xfId="5" applyFont="1" applyFill="1" applyBorder="1" applyAlignment="1">
      <alignment horizontal="center" vertical="center" wrapText="1"/>
    </xf>
    <xf numFmtId="0" fontId="7" fillId="3" borderId="177" xfId="5" applyFont="1" applyFill="1" applyBorder="1" applyAlignment="1">
      <alignment horizontal="center" vertical="center" wrapText="1"/>
    </xf>
    <xf numFmtId="0" fontId="7" fillId="3" borderId="276" xfId="5" applyFont="1" applyFill="1" applyBorder="1" applyAlignment="1">
      <alignment horizontal="left" vertical="center" wrapText="1"/>
    </xf>
    <xf numFmtId="0" fontId="7" fillId="3" borderId="275" xfId="5" applyFont="1" applyFill="1" applyBorder="1" applyAlignment="1">
      <alignment horizontal="left" vertical="center" wrapText="1"/>
    </xf>
    <xf numFmtId="0" fontId="7" fillId="3" borderId="274" xfId="5" applyFont="1" applyFill="1" applyBorder="1" applyAlignment="1">
      <alignment horizontal="left" vertical="center" wrapText="1"/>
    </xf>
    <xf numFmtId="0" fontId="7" fillId="0" borderId="330" xfId="5" applyFont="1" applyBorder="1" applyAlignment="1" applyProtection="1">
      <alignment horizontal="left" vertical="center" wrapText="1"/>
      <protection locked="0"/>
    </xf>
    <xf numFmtId="0" fontId="7" fillId="0" borderId="331" xfId="5" applyFont="1" applyBorder="1" applyAlignment="1" applyProtection="1">
      <alignment horizontal="left" vertical="center" wrapText="1"/>
      <protection locked="0"/>
    </xf>
    <xf numFmtId="0" fontId="7" fillId="0" borderId="332" xfId="5" applyFont="1" applyBorder="1" applyAlignment="1" applyProtection="1">
      <alignment horizontal="left" vertical="center" wrapText="1"/>
      <protection locked="0"/>
    </xf>
    <xf numFmtId="0" fontId="50" fillId="3" borderId="233" xfId="5" applyFont="1" applyFill="1" applyBorder="1" applyAlignment="1">
      <alignment horizontal="center" vertical="center" wrapText="1"/>
    </xf>
    <xf numFmtId="0" fontId="8" fillId="3" borderId="249" xfId="5" applyFont="1" applyFill="1" applyBorder="1" applyAlignment="1">
      <alignment horizontal="center" vertical="center" wrapText="1"/>
    </xf>
    <xf numFmtId="0" fontId="8" fillId="3" borderId="248" xfId="5" applyFont="1" applyFill="1" applyBorder="1" applyAlignment="1">
      <alignment horizontal="center" vertical="center" wrapText="1"/>
    </xf>
    <xf numFmtId="0" fontId="8" fillId="3" borderId="260" xfId="5" applyFont="1" applyFill="1" applyBorder="1" applyAlignment="1">
      <alignment horizontal="center" vertical="center" wrapText="1"/>
    </xf>
    <xf numFmtId="0" fontId="8" fillId="3" borderId="259" xfId="5" applyFont="1" applyFill="1" applyBorder="1" applyAlignment="1">
      <alignment horizontal="center" vertical="center" wrapText="1"/>
    </xf>
    <xf numFmtId="0" fontId="50" fillId="3" borderId="329" xfId="5" applyFont="1" applyFill="1" applyBorder="1" applyAlignment="1">
      <alignment horizontal="center" vertical="center" wrapText="1"/>
    </xf>
    <xf numFmtId="0" fontId="50" fillId="3" borderId="102" xfId="5" applyFont="1" applyFill="1" applyBorder="1" applyAlignment="1">
      <alignment horizontal="center" vertical="center" wrapText="1"/>
    </xf>
    <xf numFmtId="0" fontId="7" fillId="0" borderId="106" xfId="5" applyFont="1" applyBorder="1" applyAlignment="1" applyProtection="1">
      <alignment horizontal="left" vertical="top" wrapText="1"/>
      <protection locked="0"/>
    </xf>
    <xf numFmtId="0" fontId="7" fillId="0" borderId="191" xfId="5" applyFont="1" applyBorder="1" applyAlignment="1" applyProtection="1">
      <alignment horizontal="left" vertical="top" wrapText="1"/>
      <protection locked="0"/>
    </xf>
    <xf numFmtId="0" fontId="7" fillId="0" borderId="340" xfId="5" applyFont="1" applyBorder="1" applyAlignment="1" applyProtection="1">
      <alignment horizontal="left" vertical="top" wrapText="1"/>
      <protection locked="0"/>
    </xf>
    <xf numFmtId="0" fontId="50" fillId="3" borderId="333" xfId="5" applyFont="1" applyFill="1" applyBorder="1" applyAlignment="1">
      <alignment horizontal="center" vertical="center" wrapText="1"/>
    </xf>
    <xf numFmtId="0" fontId="50" fillId="3" borderId="98" xfId="5" applyFont="1" applyFill="1" applyBorder="1" applyAlignment="1">
      <alignment horizontal="center" vertical="center" wrapText="1"/>
    </xf>
    <xf numFmtId="0" fontId="50" fillId="3" borderId="96" xfId="5" applyFont="1" applyFill="1" applyBorder="1" applyAlignment="1">
      <alignment horizontal="center" vertical="center" wrapText="1"/>
    </xf>
    <xf numFmtId="176" fontId="8" fillId="3" borderId="249" xfId="5" applyNumberFormat="1" applyFont="1" applyFill="1" applyBorder="1" applyAlignment="1">
      <alignment horizontal="center" vertical="center" wrapText="1"/>
    </xf>
    <xf numFmtId="176" fontId="8" fillId="3" borderId="248" xfId="5" applyNumberFormat="1" applyFont="1" applyFill="1" applyBorder="1" applyAlignment="1">
      <alignment horizontal="center" vertical="center" wrapText="1"/>
    </xf>
    <xf numFmtId="176" fontId="8" fillId="3" borderId="247" xfId="5" applyNumberFormat="1" applyFont="1" applyFill="1" applyBorder="1" applyAlignment="1">
      <alignment horizontal="center" vertical="center" wrapText="1"/>
    </xf>
    <xf numFmtId="0" fontId="8" fillId="3" borderId="334" xfId="5" applyFont="1" applyFill="1" applyBorder="1" applyAlignment="1">
      <alignment horizontal="center" vertical="center" wrapText="1"/>
    </xf>
    <xf numFmtId="0" fontId="8" fillId="3" borderId="335" xfId="5" applyFont="1" applyFill="1" applyBorder="1" applyAlignment="1">
      <alignment horizontal="center" vertical="center" wrapText="1"/>
    </xf>
    <xf numFmtId="0" fontId="8" fillId="3" borderId="336" xfId="5" applyFont="1" applyFill="1" applyBorder="1" applyAlignment="1">
      <alignment horizontal="center" vertical="center" wrapText="1"/>
    </xf>
    <xf numFmtId="0" fontId="7" fillId="0" borderId="337" xfId="5" applyFont="1" applyBorder="1" applyAlignment="1" applyProtection="1">
      <alignment horizontal="left" vertical="center" wrapText="1"/>
      <protection locked="0"/>
    </xf>
    <xf numFmtId="0" fontId="7" fillId="0" borderId="338" xfId="5" applyFont="1" applyBorder="1" applyAlignment="1" applyProtection="1">
      <alignment horizontal="left" vertical="center" wrapText="1"/>
      <protection locked="0"/>
    </xf>
    <xf numFmtId="0" fontId="7" fillId="0" borderId="339" xfId="5" applyFont="1" applyBorder="1" applyAlignment="1" applyProtection="1">
      <alignment horizontal="left" vertical="center" wrapText="1"/>
      <protection locked="0"/>
    </xf>
    <xf numFmtId="0" fontId="50" fillId="3" borderId="254" xfId="5" applyFont="1" applyFill="1" applyBorder="1" applyAlignment="1">
      <alignment horizontal="center" vertical="center" wrapText="1"/>
    </xf>
    <xf numFmtId="0" fontId="50" fillId="3" borderId="119" xfId="5" applyFont="1" applyFill="1" applyBorder="1" applyAlignment="1">
      <alignment horizontal="center" vertical="center" wrapText="1"/>
    </xf>
    <xf numFmtId="0" fontId="7" fillId="3" borderId="236" xfId="5" applyFont="1" applyFill="1" applyBorder="1" applyAlignment="1">
      <alignment horizontal="left" vertical="center" wrapText="1"/>
    </xf>
    <xf numFmtId="0" fontId="7" fillId="3" borderId="259" xfId="5" applyFont="1" applyFill="1" applyBorder="1" applyAlignment="1">
      <alignment horizontal="center" vertical="center" wrapText="1"/>
    </xf>
    <xf numFmtId="0" fontId="7" fillId="3" borderId="109" xfId="5" applyFont="1" applyFill="1" applyBorder="1" applyAlignment="1">
      <alignment horizontal="left" vertical="center" wrapText="1"/>
    </xf>
    <xf numFmtId="0" fontId="7" fillId="3" borderId="108" xfId="5" applyFont="1" applyFill="1" applyBorder="1" applyAlignment="1">
      <alignment horizontal="left" vertical="center" wrapText="1"/>
    </xf>
    <xf numFmtId="0" fontId="7" fillId="3" borderId="107" xfId="5" applyFont="1" applyFill="1" applyBorder="1" applyAlignment="1">
      <alignment horizontal="left" vertical="center" wrapText="1"/>
    </xf>
    <xf numFmtId="0" fontId="8" fillId="3" borderId="235" xfId="5" applyFont="1" applyFill="1" applyBorder="1" applyAlignment="1">
      <alignment horizontal="center" vertical="center" wrapText="1"/>
    </xf>
    <xf numFmtId="0" fontId="8" fillId="3" borderId="234" xfId="5" applyFont="1" applyFill="1" applyBorder="1" applyAlignment="1">
      <alignment horizontal="center" vertical="center" wrapText="1"/>
    </xf>
    <xf numFmtId="0" fontId="29" fillId="0" borderId="0" xfId="0" applyFont="1" applyAlignment="1">
      <alignment horizontal="left" vertical="top" wrapText="1"/>
    </xf>
    <xf numFmtId="0" fontId="50" fillId="3" borderId="235" xfId="5" applyFont="1" applyFill="1" applyBorder="1" applyAlignment="1">
      <alignment horizontal="center" vertical="center" wrapText="1"/>
    </xf>
    <xf numFmtId="0" fontId="50" fillId="3" borderId="249" xfId="5" applyFont="1" applyFill="1" applyBorder="1" applyAlignment="1">
      <alignment horizontal="center" vertical="center" wrapText="1"/>
    </xf>
    <xf numFmtId="0" fontId="50" fillId="3" borderId="234" xfId="5" applyFont="1" applyFill="1" applyBorder="1" applyAlignment="1">
      <alignment horizontal="center" vertical="center" wrapText="1"/>
    </xf>
    <xf numFmtId="0" fontId="50" fillId="3" borderId="233" xfId="5" applyFont="1" applyFill="1" applyBorder="1" applyAlignment="1">
      <alignment horizontal="left" vertical="center" wrapText="1"/>
    </xf>
    <xf numFmtId="0" fontId="50" fillId="3" borderId="254" xfId="5" applyFont="1" applyFill="1" applyBorder="1" applyAlignment="1">
      <alignment horizontal="left" vertical="center" wrapText="1"/>
    </xf>
    <xf numFmtId="0" fontId="50" fillId="3" borderId="98" xfId="5" applyFont="1" applyFill="1" applyBorder="1" applyAlignment="1">
      <alignment horizontal="left" vertical="center" wrapText="1"/>
    </xf>
    <xf numFmtId="0" fontId="50" fillId="3" borderId="119" xfId="5" applyFont="1" applyFill="1" applyBorder="1" applyAlignment="1">
      <alignment horizontal="left" vertical="center" wrapText="1"/>
    </xf>
    <xf numFmtId="0" fontId="7" fillId="0" borderId="337" xfId="5" applyFont="1" applyBorder="1" applyAlignment="1" applyProtection="1">
      <alignment horizontal="left" vertical="top" wrapText="1"/>
      <protection locked="0"/>
    </xf>
    <xf numFmtId="0" fontId="7" fillId="0" borderId="338" xfId="5" applyFont="1" applyBorder="1" applyAlignment="1" applyProtection="1">
      <alignment horizontal="left" vertical="top" wrapText="1"/>
      <protection locked="0"/>
    </xf>
    <xf numFmtId="0" fontId="7" fillId="0" borderId="339" xfId="5" applyFont="1" applyBorder="1" applyAlignment="1" applyProtection="1">
      <alignment horizontal="left" vertical="top" wrapText="1"/>
      <protection locked="0"/>
    </xf>
    <xf numFmtId="0" fontId="63" fillId="0" borderId="0" xfId="0" applyFont="1">
      <alignment vertical="center"/>
    </xf>
    <xf numFmtId="0" fontId="56" fillId="0" borderId="10" xfId="6" applyFont="1" applyBorder="1" applyAlignment="1">
      <alignment horizontal="left" vertical="center" wrapText="1"/>
    </xf>
    <xf numFmtId="0" fontId="56" fillId="0" borderId="0" xfId="6" applyFont="1" applyAlignment="1">
      <alignment horizontal="left" vertical="center" wrapText="1"/>
    </xf>
    <xf numFmtId="183" fontId="119" fillId="3" borderId="220" xfId="0" applyNumberFormat="1" applyFont="1" applyFill="1" applyBorder="1" applyAlignment="1" applyProtection="1">
      <alignment horizontal="center" vertical="center"/>
    </xf>
    <xf numFmtId="183" fontId="119" fillId="3" borderId="221" xfId="0" applyNumberFormat="1" applyFont="1" applyFill="1" applyBorder="1" applyAlignment="1" applyProtection="1">
      <alignment horizontal="center" vertical="center"/>
    </xf>
    <xf numFmtId="183" fontId="119" fillId="3" borderId="222" xfId="0" applyNumberFormat="1" applyFont="1" applyFill="1" applyBorder="1" applyAlignment="1" applyProtection="1">
      <alignment horizontal="center" vertical="center"/>
    </xf>
    <xf numFmtId="183" fontId="119" fillId="3" borderId="14" xfId="0" applyNumberFormat="1" applyFont="1" applyFill="1" applyBorder="1" applyAlignment="1" applyProtection="1">
      <alignment horizontal="center" vertical="center"/>
    </xf>
    <xf numFmtId="183" fontId="119" fillId="3" borderId="17" xfId="0" applyNumberFormat="1" applyFont="1" applyFill="1" applyBorder="1" applyAlignment="1" applyProtection="1">
      <alignment horizontal="center" vertical="center"/>
    </xf>
    <xf numFmtId="183" fontId="119" fillId="3" borderId="18" xfId="0" applyNumberFormat="1" applyFont="1" applyFill="1" applyBorder="1" applyAlignment="1" applyProtection="1">
      <alignment horizontal="center" vertical="center"/>
    </xf>
    <xf numFmtId="0" fontId="102" fillId="3" borderId="20" xfId="0" applyFont="1" applyFill="1" applyBorder="1" applyAlignment="1" applyProtection="1">
      <alignment horizontal="center" vertical="center" wrapText="1"/>
    </xf>
    <xf numFmtId="0" fontId="102" fillId="3" borderId="88"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0" fontId="102" fillId="3" borderId="41" xfId="0" applyFont="1" applyFill="1" applyBorder="1" applyAlignment="1" applyProtection="1">
      <alignment horizontal="center" vertical="center" wrapText="1"/>
    </xf>
    <xf numFmtId="0" fontId="102" fillId="3" borderId="25" xfId="0" applyFont="1" applyFill="1" applyBorder="1" applyAlignment="1" applyProtection="1">
      <alignment horizontal="center" vertical="center" wrapText="1"/>
    </xf>
    <xf numFmtId="0" fontId="102" fillId="3" borderId="8" xfId="0" applyFont="1" applyFill="1" applyBorder="1" applyAlignment="1" applyProtection="1">
      <alignment horizontal="center" vertical="center" wrapText="1"/>
    </xf>
    <xf numFmtId="0" fontId="102" fillId="3" borderId="38" xfId="0" applyFont="1" applyFill="1" applyBorder="1" applyAlignment="1" applyProtection="1">
      <alignment horizontal="center" vertical="center" wrapText="1"/>
    </xf>
    <xf numFmtId="0" fontId="102" fillId="3" borderId="181" xfId="0" applyFont="1" applyFill="1" applyBorder="1" applyAlignment="1" applyProtection="1">
      <alignment horizontal="center" vertical="center" wrapText="1"/>
    </xf>
    <xf numFmtId="0" fontId="102" fillId="3" borderId="17" xfId="0" applyFont="1" applyFill="1" applyBorder="1" applyAlignment="1" applyProtection="1">
      <alignment horizontal="center" vertical="center" wrapText="1"/>
    </xf>
    <xf numFmtId="0" fontId="102" fillId="3" borderId="57" xfId="0" applyFont="1" applyFill="1" applyBorder="1" applyAlignment="1" applyProtection="1">
      <alignment horizontal="center" vertical="center" wrapText="1"/>
    </xf>
    <xf numFmtId="0" fontId="102" fillId="3" borderId="55" xfId="0" applyFont="1" applyFill="1" applyBorder="1" applyAlignment="1" applyProtection="1">
      <alignment horizontal="center" vertical="center" wrapText="1"/>
    </xf>
    <xf numFmtId="0" fontId="102" fillId="3" borderId="40" xfId="0" applyFont="1" applyFill="1" applyBorder="1" applyAlignment="1" applyProtection="1">
      <alignment horizontal="center" vertical="center" wrapText="1"/>
    </xf>
    <xf numFmtId="0" fontId="102" fillId="3" borderId="20" xfId="0" applyFont="1" applyFill="1" applyBorder="1" applyAlignment="1" applyProtection="1">
      <alignment horizontal="center" vertical="center"/>
    </xf>
    <xf numFmtId="0" fontId="102" fillId="3" borderId="61" xfId="0" applyFont="1" applyFill="1" applyBorder="1" applyAlignment="1" applyProtection="1">
      <alignment horizontal="center" vertical="center"/>
    </xf>
    <xf numFmtId="0" fontId="102" fillId="3" borderId="25" xfId="0" applyFont="1" applyFill="1" applyBorder="1" applyAlignment="1" applyProtection="1">
      <alignment horizontal="center" vertical="center"/>
    </xf>
    <xf numFmtId="0" fontId="102" fillId="3" borderId="8"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102" fillId="3" borderId="181" xfId="0" applyFont="1" applyFill="1" applyBorder="1" applyAlignment="1" applyProtection="1">
      <alignment horizontal="center" vertical="center"/>
    </xf>
    <xf numFmtId="0" fontId="102" fillId="3" borderId="17" xfId="0" applyFont="1" applyFill="1" applyBorder="1" applyAlignment="1" applyProtection="1">
      <alignment horizontal="center" vertical="center"/>
    </xf>
    <xf numFmtId="0" fontId="102" fillId="3" borderId="57" xfId="0" applyFont="1" applyFill="1" applyBorder="1" applyAlignment="1" applyProtection="1">
      <alignment horizontal="center" vertical="center"/>
    </xf>
    <xf numFmtId="0" fontId="102" fillId="3" borderId="25" xfId="0" applyFont="1" applyFill="1" applyBorder="1" applyAlignment="1" applyProtection="1">
      <alignment horizontal="center" vertical="center" wrapText="1" shrinkToFit="1"/>
    </xf>
    <xf numFmtId="0" fontId="102" fillId="3" borderId="8" xfId="0" applyFont="1" applyFill="1" applyBorder="1" applyAlignment="1" applyProtection="1">
      <alignment horizontal="center" vertical="center" wrapText="1" shrinkToFit="1"/>
    </xf>
    <xf numFmtId="0" fontId="102" fillId="3" borderId="38" xfId="0" applyFont="1" applyFill="1" applyBorder="1" applyAlignment="1" applyProtection="1">
      <alignment horizontal="center" vertical="center" wrapText="1" shrinkToFit="1"/>
    </xf>
    <xf numFmtId="0" fontId="102" fillId="3" borderId="181" xfId="0" applyFont="1" applyFill="1" applyBorder="1" applyAlignment="1" applyProtection="1">
      <alignment horizontal="center" vertical="center" wrapText="1" shrinkToFit="1"/>
    </xf>
    <xf numFmtId="0" fontId="102" fillId="3" borderId="17" xfId="0" applyFont="1" applyFill="1" applyBorder="1" applyAlignment="1" applyProtection="1">
      <alignment horizontal="center" vertical="center" wrapText="1" shrinkToFit="1"/>
    </xf>
    <xf numFmtId="0" fontId="102" fillId="3" borderId="57" xfId="0" applyFont="1" applyFill="1" applyBorder="1" applyAlignment="1" applyProtection="1">
      <alignment horizontal="center" vertical="center" wrapText="1" shrinkToFit="1"/>
    </xf>
    <xf numFmtId="0" fontId="29" fillId="3" borderId="20" xfId="0" applyFont="1" applyFill="1" applyBorder="1" applyAlignment="1" applyProtection="1">
      <alignment horizontal="center" vertical="center" wrapText="1"/>
    </xf>
    <xf numFmtId="0" fontId="29" fillId="3" borderId="88" xfId="0" applyFont="1" applyFill="1" applyBorder="1" applyAlignment="1" applyProtection="1">
      <alignment horizontal="center" vertical="center" wrapText="1"/>
    </xf>
    <xf numFmtId="49" fontId="111" fillId="0" borderId="0" xfId="8" applyNumberFormat="1" applyFont="1" applyAlignment="1">
      <alignment horizontal="left" vertical="center" wrapText="1"/>
    </xf>
    <xf numFmtId="0" fontId="137" fillId="0" borderId="0" xfId="0" applyFont="1" applyAlignment="1" applyProtection="1">
      <alignment horizontal="left" vertical="center" wrapText="1"/>
    </xf>
    <xf numFmtId="0" fontId="8" fillId="0" borderId="17" xfId="0" applyFont="1" applyBorder="1" applyAlignment="1" applyProtection="1">
      <alignment horizontal="left" vertical="center"/>
    </xf>
    <xf numFmtId="38" fontId="126" fillId="9" borderId="318" xfId="10" applyFont="1" applyFill="1" applyBorder="1" applyAlignment="1" applyProtection="1">
      <alignment horizontal="center" vertical="center"/>
    </xf>
    <xf numFmtId="38" fontId="126" fillId="9" borderId="319" xfId="10" applyFont="1" applyFill="1" applyBorder="1" applyAlignment="1" applyProtection="1">
      <alignment horizontal="center" vertical="center"/>
    </xf>
    <xf numFmtId="38" fontId="127" fillId="10" borderId="319" xfId="10" applyFont="1" applyFill="1" applyBorder="1" applyAlignment="1" applyProtection="1">
      <alignment horizontal="left" vertical="center" indent="1"/>
      <protection locked="0"/>
    </xf>
    <xf numFmtId="38" fontId="127" fillId="10" borderId="319" xfId="10" applyFont="1" applyFill="1" applyBorder="1" applyAlignment="1" applyProtection="1">
      <alignment horizontal="left" vertical="center" indent="1" shrinkToFit="1"/>
      <protection locked="0"/>
    </xf>
    <xf numFmtId="38" fontId="120" fillId="0" borderId="0" xfId="10" applyFont="1" applyFill="1" applyBorder="1" applyAlignment="1" applyProtection="1">
      <alignment horizontal="center" wrapText="1"/>
    </xf>
    <xf numFmtId="38" fontId="120" fillId="0" borderId="0" xfId="10" applyFont="1" applyFill="1" applyBorder="1" applyAlignment="1" applyProtection="1">
      <alignment horizontal="center"/>
    </xf>
    <xf numFmtId="38" fontId="122" fillId="0" borderId="312" xfId="10" applyFont="1" applyBorder="1" applyAlignment="1" applyProtection="1">
      <alignment horizontal="left" vertical="center"/>
    </xf>
    <xf numFmtId="38" fontId="124" fillId="0" borderId="313" xfId="10" applyFont="1" applyBorder="1" applyAlignment="1" applyProtection="1">
      <alignment horizontal="left" vertical="center" shrinkToFit="1"/>
    </xf>
    <xf numFmtId="38" fontId="126" fillId="9" borderId="315" xfId="10" applyFont="1" applyFill="1" applyBorder="1" applyAlignment="1" applyProtection="1">
      <alignment horizontal="center" vertical="center"/>
    </xf>
    <xf numFmtId="38" fontId="126" fillId="9" borderId="316" xfId="10" applyFont="1" applyFill="1" applyBorder="1" applyAlignment="1" applyProtection="1">
      <alignment horizontal="center" vertical="center"/>
    </xf>
    <xf numFmtId="38" fontId="127" fillId="10" borderId="316" xfId="10" applyFont="1" applyFill="1" applyBorder="1" applyAlignment="1" applyProtection="1">
      <alignment horizontal="left" vertical="center" indent="1"/>
      <protection locked="0"/>
    </xf>
    <xf numFmtId="38" fontId="127" fillId="10" borderId="317" xfId="10" applyFont="1" applyFill="1" applyBorder="1" applyAlignment="1" applyProtection="1">
      <alignment horizontal="left" vertical="center" indent="1"/>
      <protection locked="0"/>
    </xf>
    <xf numFmtId="38" fontId="127" fillId="10" borderId="320" xfId="10" applyFont="1" applyFill="1" applyBorder="1" applyAlignment="1" applyProtection="1">
      <alignment horizontal="left" vertical="center" indent="1" shrinkToFit="1"/>
      <protection locked="0"/>
    </xf>
    <xf numFmtId="38" fontId="126" fillId="9" borderId="318" xfId="10" applyFont="1" applyFill="1" applyBorder="1" applyAlignment="1" applyProtection="1">
      <alignment horizontal="center" vertical="center" shrinkToFit="1"/>
    </xf>
    <xf numFmtId="38" fontId="126" fillId="9" borderId="319" xfId="10" applyFont="1" applyFill="1" applyBorder="1" applyAlignment="1" applyProtection="1">
      <alignment horizontal="center" vertical="center" shrinkToFit="1"/>
    </xf>
    <xf numFmtId="38" fontId="127" fillId="10" borderId="319" xfId="10" applyFont="1" applyFill="1" applyBorder="1" applyAlignment="1" applyProtection="1">
      <alignment horizontal="center" vertical="center" shrinkToFit="1"/>
      <protection locked="0"/>
    </xf>
    <xf numFmtId="38" fontId="126" fillId="9" borderId="324" xfId="10" applyFont="1" applyFill="1" applyBorder="1" applyAlignment="1" applyProtection="1">
      <alignment horizontal="center" vertical="center" wrapText="1"/>
    </xf>
    <xf numFmtId="38" fontId="127" fillId="10" borderId="325" xfId="10" applyFont="1" applyFill="1" applyBorder="1" applyAlignment="1" applyProtection="1">
      <alignment horizontal="left" vertical="center" indent="1" shrinkToFit="1"/>
      <protection locked="0"/>
    </xf>
    <xf numFmtId="38" fontId="127" fillId="10" borderId="324" xfId="10" applyFont="1" applyFill="1" applyBorder="1" applyAlignment="1" applyProtection="1">
      <alignment horizontal="left" vertical="center" indent="1" shrinkToFit="1"/>
      <protection locked="0"/>
    </xf>
    <xf numFmtId="38" fontId="126" fillId="9" borderId="321" xfId="10" applyFont="1" applyFill="1" applyBorder="1" applyAlignment="1" applyProtection="1">
      <alignment horizontal="center" vertical="center"/>
    </xf>
    <xf numFmtId="38" fontId="127" fillId="10" borderId="320" xfId="10" applyFont="1" applyFill="1" applyBorder="1" applyAlignment="1" applyProtection="1">
      <alignment horizontal="left" vertical="center" wrapText="1"/>
      <protection locked="0"/>
    </xf>
    <xf numFmtId="38" fontId="127" fillId="10" borderId="321" xfId="10" applyFont="1" applyFill="1" applyBorder="1" applyAlignment="1" applyProtection="1">
      <alignment horizontal="left" vertical="center" wrapText="1"/>
      <protection locked="0"/>
    </xf>
    <xf numFmtId="38" fontId="127" fillId="10" borderId="321" xfId="10" applyFont="1" applyFill="1" applyBorder="1" applyAlignment="1" applyProtection="1">
      <alignment horizontal="left" vertical="center"/>
    </xf>
    <xf numFmtId="38" fontId="127" fillId="10" borderId="318" xfId="10" applyFont="1" applyFill="1" applyBorder="1" applyAlignment="1" applyProtection="1">
      <alignment horizontal="left" vertical="center"/>
    </xf>
    <xf numFmtId="38" fontId="127" fillId="10" borderId="320" xfId="10" applyFont="1" applyFill="1" applyBorder="1" applyAlignment="1" applyProtection="1">
      <alignment horizontal="left" vertical="center" indent="1"/>
      <protection locked="0"/>
    </xf>
    <xf numFmtId="0" fontId="126" fillId="9" borderId="321" xfId="10" applyNumberFormat="1" applyFont="1" applyFill="1" applyBorder="1" applyAlignment="1" applyProtection="1">
      <alignment horizontal="center" vertical="center" wrapText="1"/>
    </xf>
    <xf numFmtId="38" fontId="126" fillId="9" borderId="321" xfId="10" applyFont="1" applyFill="1" applyBorder="1" applyAlignment="1" applyProtection="1">
      <alignment horizontal="center" vertical="center" wrapText="1"/>
    </xf>
    <xf numFmtId="38" fontId="127" fillId="10" borderId="326" xfId="10" applyFont="1" applyFill="1" applyBorder="1" applyAlignment="1" applyProtection="1">
      <alignment horizontal="left" vertical="center" wrapText="1"/>
      <protection locked="0"/>
    </xf>
    <xf numFmtId="38" fontId="127" fillId="10" borderId="327" xfId="10" applyFont="1" applyFill="1" applyBorder="1" applyAlignment="1" applyProtection="1">
      <alignment horizontal="left" vertical="center" wrapText="1"/>
      <protection locked="0"/>
    </xf>
    <xf numFmtId="38" fontId="126" fillId="9" borderId="327" xfId="10" applyFont="1" applyFill="1" applyBorder="1" applyAlignment="1" applyProtection="1">
      <alignment horizontal="center" vertical="center"/>
    </xf>
    <xf numFmtId="0" fontId="130" fillId="10" borderId="326" xfId="11" applyNumberFormat="1" applyFont="1" applyFill="1" applyBorder="1" applyAlignment="1" applyProtection="1">
      <alignment horizontal="left" vertical="center" wrapText="1"/>
      <protection locked="0"/>
    </xf>
    <xf numFmtId="0" fontId="127" fillId="10" borderId="327" xfId="10" applyNumberFormat="1" applyFont="1" applyFill="1" applyBorder="1" applyAlignment="1" applyProtection="1">
      <alignment horizontal="left" vertical="center" wrapTex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33">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285750</xdr:colOff>
      <xdr:row>66</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0" y="8867775"/>
          <a:ext cx="285750" cy="0"/>
        </a:xfrm>
        <a:prstGeom prst="rect">
          <a:avLst/>
        </a:prstGeom>
        <a:noFill/>
        <a:ln w="9525">
          <a:noFill/>
          <a:miter lim="800000"/>
          <a:headEnd/>
          <a:tailEnd/>
        </a:ln>
      </xdr:spPr>
      <xdr:txBody>
        <a:bodyPr vertOverflow="clip" vert="vert" wrap="square" lIns="0" tIns="0" rIns="0" bIns="0" anchor="b" upright="1"/>
        <a:lstStyle/>
        <a:p>
          <a:pPr algn="l" rtl="0">
            <a:defRPr sz="1000"/>
          </a:pPr>
          <a:r>
            <a:rPr lang="ja-JP" altLang="en-US" sz="1000" b="0" i="0" u="none" strike="noStrike" baseline="0">
              <a:solidFill>
                <a:srgbClr val="000000"/>
              </a:solidFill>
              <a:latin typeface="ＭＳ 明朝"/>
              <a:ea typeface="ＭＳ 明朝"/>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F89E197D-8A32-4823-B321-77DE39F6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97E7809A-7A65-4757-AF0C-C45FE3036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2715344C-5C10-430B-8828-5EC8E3F60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C159051B-791C-40A8-A47B-BF6A92FF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78980C2A-8AC3-4613-8BEF-5EDAC19BD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32">
  <autoFilter ref="Y1:Y4" xr:uid="{00000000-0009-0000-0100-000007000000}"/>
  <tableColumns count="1">
    <tableColumn id="1" xr3:uid="{00000000-0010-0000-0600-000001000000}" name="_7.セキュリティに関連する知識・技術" dataDxfId="33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topLeftCell="AU1" workbookViewId="0">
      <selection activeCell="AW1" sqref="AW1:AZ44"/>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style="407" bestFit="1" customWidth="1"/>
    <col min="51" max="51" width="39.875" customWidth="1"/>
  </cols>
  <sheetData>
    <row r="1" spans="2:52">
      <c r="B1" t="s">
        <v>218</v>
      </c>
      <c r="F1" t="s">
        <v>225</v>
      </c>
      <c r="I1" t="s">
        <v>230</v>
      </c>
      <c r="K1">
        <v>1001</v>
      </c>
      <c r="M1" t="s">
        <v>245</v>
      </c>
      <c r="O1" t="s">
        <v>248</v>
      </c>
      <c r="S1" t="s">
        <v>316</v>
      </c>
      <c r="T1" t="s">
        <v>317</v>
      </c>
      <c r="U1" t="s">
        <v>318</v>
      </c>
      <c r="V1" t="s">
        <v>319</v>
      </c>
      <c r="W1" t="s">
        <v>320</v>
      </c>
      <c r="X1" t="s">
        <v>321</v>
      </c>
      <c r="Y1" t="s">
        <v>322</v>
      </c>
      <c r="Z1" t="s">
        <v>323</v>
      </c>
      <c r="AA1" t="s">
        <v>324</v>
      </c>
      <c r="AB1" t="s">
        <v>325</v>
      </c>
      <c r="AD1" t="s">
        <v>245</v>
      </c>
      <c r="AE1" t="s">
        <v>331</v>
      </c>
      <c r="AF1" t="s">
        <v>327</v>
      </c>
      <c r="AG1" t="s">
        <v>329</v>
      </c>
      <c r="AH1" t="s">
        <v>333</v>
      </c>
      <c r="AI1" t="s">
        <v>335</v>
      </c>
      <c r="AJ1" t="s">
        <v>337</v>
      </c>
      <c r="AK1" t="s">
        <v>339</v>
      </c>
      <c r="AL1" t="s">
        <v>342</v>
      </c>
      <c r="AO1" t="s">
        <v>368</v>
      </c>
      <c r="AP1" t="s">
        <v>245</v>
      </c>
      <c r="AQ1" t="s">
        <v>373</v>
      </c>
      <c r="AR1" t="s">
        <v>376</v>
      </c>
      <c r="AS1" t="s">
        <v>376</v>
      </c>
      <c r="AT1" t="s">
        <v>379</v>
      </c>
      <c r="AU1" t="s">
        <v>409</v>
      </c>
      <c r="AW1" s="15" t="s">
        <v>841</v>
      </c>
      <c r="AX1" s="14" t="s">
        <v>868</v>
      </c>
      <c r="AY1" s="15" t="s">
        <v>869</v>
      </c>
      <c r="AZ1" s="624"/>
    </row>
    <row r="2" spans="2:52" ht="24" customHeight="1">
      <c r="B2" t="s">
        <v>219</v>
      </c>
      <c r="F2" t="s">
        <v>226</v>
      </c>
      <c r="H2" t="s">
        <v>229</v>
      </c>
      <c r="I2" t="s">
        <v>231</v>
      </c>
      <c r="K2">
        <v>1002</v>
      </c>
      <c r="M2" t="s">
        <v>246</v>
      </c>
      <c r="O2" t="s">
        <v>249</v>
      </c>
      <c r="S2" t="s">
        <v>312</v>
      </c>
      <c r="T2" t="s">
        <v>302</v>
      </c>
      <c r="U2" t="s">
        <v>299</v>
      </c>
      <c r="V2" t="s">
        <v>285</v>
      </c>
      <c r="W2" t="s">
        <v>289</v>
      </c>
      <c r="X2" t="s">
        <v>285</v>
      </c>
      <c r="Y2" s="4" t="s">
        <v>285</v>
      </c>
      <c r="Z2" t="s">
        <v>273</v>
      </c>
      <c r="AA2" t="s">
        <v>691</v>
      </c>
      <c r="AB2" t="s">
        <v>259</v>
      </c>
      <c r="AD2" t="s">
        <v>246</v>
      </c>
      <c r="AE2" t="s">
        <v>332</v>
      </c>
      <c r="AF2" t="s">
        <v>328</v>
      </c>
      <c r="AG2" t="s">
        <v>330</v>
      </c>
      <c r="AH2" t="s">
        <v>334</v>
      </c>
      <c r="AI2" t="s">
        <v>336</v>
      </c>
      <c r="AJ2" t="s">
        <v>338</v>
      </c>
      <c r="AK2" t="s">
        <v>365</v>
      </c>
      <c r="AL2" t="s">
        <v>343</v>
      </c>
      <c r="AN2" t="s">
        <v>229</v>
      </c>
      <c r="AO2" t="s">
        <v>369</v>
      </c>
      <c r="AP2" t="s">
        <v>371</v>
      </c>
      <c r="AQ2" t="s">
        <v>374</v>
      </c>
      <c r="AR2" t="s">
        <v>377</v>
      </c>
      <c r="AS2" t="s">
        <v>377</v>
      </c>
      <c r="AT2" t="s">
        <v>380</v>
      </c>
      <c r="AU2" t="s">
        <v>410</v>
      </c>
      <c r="AW2" s="625" t="s">
        <v>788</v>
      </c>
      <c r="AX2" s="405" t="s">
        <v>714</v>
      </c>
      <c r="AY2" s="408" t="s">
        <v>785</v>
      </c>
      <c r="AZ2" s="624" t="s">
        <v>1080</v>
      </c>
    </row>
    <row r="3" spans="2:52" ht="27">
      <c r="B3" t="s">
        <v>220</v>
      </c>
      <c r="F3" t="s">
        <v>211</v>
      </c>
      <c r="I3" t="s">
        <v>232</v>
      </c>
      <c r="K3">
        <v>1003</v>
      </c>
      <c r="M3" t="s">
        <v>247</v>
      </c>
      <c r="S3" t="s">
        <v>313</v>
      </c>
      <c r="T3" t="s">
        <v>303</v>
      </c>
      <c r="U3" t="s">
        <v>300</v>
      </c>
      <c r="V3" t="s">
        <v>294</v>
      </c>
      <c r="W3" t="s">
        <v>290</v>
      </c>
      <c r="X3" s="4" t="s">
        <v>288</v>
      </c>
      <c r="Y3" s="4" t="s">
        <v>286</v>
      </c>
      <c r="Z3" t="s">
        <v>274</v>
      </c>
      <c r="AA3" t="s">
        <v>692</v>
      </c>
      <c r="AB3" t="s">
        <v>260</v>
      </c>
      <c r="AK3" t="s">
        <v>400</v>
      </c>
      <c r="AO3" t="s">
        <v>370</v>
      </c>
      <c r="AP3" t="s">
        <v>372</v>
      </c>
      <c r="AQ3" t="s">
        <v>375</v>
      </c>
      <c r="AR3" t="s">
        <v>378</v>
      </c>
      <c r="AS3" t="s">
        <v>378</v>
      </c>
      <c r="AT3" t="s">
        <v>381</v>
      </c>
      <c r="AU3" t="s">
        <v>411</v>
      </c>
      <c r="AW3" s="22" t="s">
        <v>755</v>
      </c>
      <c r="AX3" s="405" t="s">
        <v>714</v>
      </c>
      <c r="AY3" s="408" t="s">
        <v>785</v>
      </c>
      <c r="AZ3" s="624"/>
    </row>
    <row r="4" spans="2:52" ht="27">
      <c r="B4" t="s">
        <v>221</v>
      </c>
      <c r="I4" t="s">
        <v>233</v>
      </c>
      <c r="K4">
        <v>1004</v>
      </c>
      <c r="S4" t="s">
        <v>314</v>
      </c>
      <c r="T4" t="s">
        <v>304</v>
      </c>
      <c r="U4" t="s">
        <v>301</v>
      </c>
      <c r="V4" t="s">
        <v>295</v>
      </c>
      <c r="W4" t="s">
        <v>291</v>
      </c>
      <c r="Y4" s="4" t="s">
        <v>287</v>
      </c>
      <c r="Z4" t="s">
        <v>275</v>
      </c>
      <c r="AA4" s="4" t="s">
        <v>693</v>
      </c>
      <c r="AB4" t="s">
        <v>261</v>
      </c>
      <c r="AU4" t="s">
        <v>412</v>
      </c>
      <c r="AW4" s="22" t="s">
        <v>804</v>
      </c>
      <c r="AX4" s="405" t="s">
        <v>714</v>
      </c>
      <c r="AY4" s="408" t="s">
        <v>785</v>
      </c>
      <c r="AZ4" s="624"/>
    </row>
    <row r="5" spans="2:52">
      <c r="B5" t="s">
        <v>222</v>
      </c>
      <c r="K5">
        <v>1005</v>
      </c>
      <c r="S5" t="s">
        <v>315</v>
      </c>
      <c r="T5" t="s">
        <v>305</v>
      </c>
      <c r="V5" t="s">
        <v>296</v>
      </c>
      <c r="W5" t="s">
        <v>292</v>
      </c>
      <c r="Z5" t="s">
        <v>276</v>
      </c>
      <c r="AA5" t="s">
        <v>694</v>
      </c>
      <c r="AB5" t="s">
        <v>262</v>
      </c>
      <c r="AU5" t="s">
        <v>413</v>
      </c>
      <c r="AW5" s="22" t="s">
        <v>772</v>
      </c>
      <c r="AX5" s="405" t="s">
        <v>714</v>
      </c>
      <c r="AY5" s="408" t="s">
        <v>785</v>
      </c>
      <c r="AZ5" s="624"/>
    </row>
    <row r="6" spans="2:52">
      <c r="B6" t="s">
        <v>223</v>
      </c>
      <c r="K6">
        <v>1006</v>
      </c>
      <c r="S6" t="s">
        <v>306</v>
      </c>
      <c r="T6" t="s">
        <v>306</v>
      </c>
      <c r="V6" t="s">
        <v>297</v>
      </c>
      <c r="W6" t="s">
        <v>293</v>
      </c>
      <c r="Z6" t="s">
        <v>277</v>
      </c>
      <c r="AA6" t="s">
        <v>695</v>
      </c>
      <c r="AB6" t="s">
        <v>263</v>
      </c>
      <c r="AU6" t="s">
        <v>414</v>
      </c>
      <c r="AW6" s="22" t="s">
        <v>1075</v>
      </c>
      <c r="AX6" s="405" t="s">
        <v>714</v>
      </c>
      <c r="AY6" s="408" t="s">
        <v>785</v>
      </c>
      <c r="AZ6" s="624"/>
    </row>
    <row r="7" spans="2:52">
      <c r="B7" t="s">
        <v>224</v>
      </c>
      <c r="K7">
        <v>1007</v>
      </c>
      <c r="S7" t="s">
        <v>307</v>
      </c>
      <c r="T7" t="s">
        <v>307</v>
      </c>
      <c r="V7" t="s">
        <v>298</v>
      </c>
      <c r="Z7" t="s">
        <v>278</v>
      </c>
      <c r="AA7" t="s">
        <v>696</v>
      </c>
      <c r="AB7" t="s">
        <v>264</v>
      </c>
      <c r="AU7" t="s">
        <v>415</v>
      </c>
      <c r="AW7" s="22" t="s">
        <v>781</v>
      </c>
      <c r="AX7" s="405" t="s">
        <v>714</v>
      </c>
      <c r="AY7" s="408" t="s">
        <v>785</v>
      </c>
      <c r="AZ7" s="624"/>
    </row>
    <row r="8" spans="2:52" ht="13.5" customHeight="1">
      <c r="K8">
        <v>1008</v>
      </c>
      <c r="T8" t="s">
        <v>308</v>
      </c>
      <c r="Z8" t="s">
        <v>279</v>
      </c>
      <c r="AA8" t="s">
        <v>697</v>
      </c>
      <c r="AB8" t="s">
        <v>265</v>
      </c>
      <c r="AU8" t="s">
        <v>416</v>
      </c>
      <c r="AW8" s="22" t="s">
        <v>789</v>
      </c>
      <c r="AX8" s="405" t="s">
        <v>714</v>
      </c>
      <c r="AY8" s="408" t="s">
        <v>925</v>
      </c>
      <c r="AZ8" s="624"/>
    </row>
    <row r="9" spans="2:52">
      <c r="K9">
        <v>1009</v>
      </c>
      <c r="T9" t="s">
        <v>309</v>
      </c>
      <c r="Z9" t="s">
        <v>280</v>
      </c>
      <c r="AA9" t="s">
        <v>698</v>
      </c>
      <c r="AB9" t="s">
        <v>266</v>
      </c>
      <c r="AU9" t="s">
        <v>417</v>
      </c>
      <c r="AW9" s="22" t="s">
        <v>877</v>
      </c>
      <c r="AX9" s="405" t="s">
        <v>714</v>
      </c>
      <c r="AY9" s="408" t="s">
        <v>925</v>
      </c>
      <c r="AZ9" s="624"/>
    </row>
    <row r="10" spans="2:52">
      <c r="K10">
        <v>1010</v>
      </c>
      <c r="T10" t="s">
        <v>310</v>
      </c>
      <c r="Z10" t="s">
        <v>281</v>
      </c>
      <c r="AA10" t="s">
        <v>699</v>
      </c>
      <c r="AB10" t="s">
        <v>267</v>
      </c>
      <c r="AU10" t="s">
        <v>418</v>
      </c>
      <c r="AW10" s="22" t="s">
        <v>766</v>
      </c>
      <c r="AX10" s="405" t="s">
        <v>714</v>
      </c>
      <c r="AY10" s="408" t="s">
        <v>925</v>
      </c>
      <c r="AZ10" s="624"/>
    </row>
    <row r="11" spans="2:52">
      <c r="K11">
        <v>1011</v>
      </c>
      <c r="T11" t="s">
        <v>311</v>
      </c>
      <c r="Z11" t="s">
        <v>282</v>
      </c>
      <c r="AA11" t="s">
        <v>700</v>
      </c>
      <c r="AB11" t="s">
        <v>268</v>
      </c>
      <c r="AU11" t="s">
        <v>419</v>
      </c>
      <c r="AW11" s="22" t="s">
        <v>808</v>
      </c>
      <c r="AX11" s="405" t="s">
        <v>714</v>
      </c>
      <c r="AY11" s="408" t="s">
        <v>925</v>
      </c>
      <c r="AZ11" s="624"/>
    </row>
    <row r="12" spans="2:52">
      <c r="K12">
        <v>1012</v>
      </c>
      <c r="Z12" t="s">
        <v>283</v>
      </c>
      <c r="AA12" t="s">
        <v>701</v>
      </c>
      <c r="AU12" t="s">
        <v>420</v>
      </c>
      <c r="AW12" s="22" t="s">
        <v>778</v>
      </c>
      <c r="AX12" s="405" t="s">
        <v>714</v>
      </c>
      <c r="AY12" s="408" t="s">
        <v>925</v>
      </c>
      <c r="AZ12" s="624"/>
    </row>
    <row r="13" spans="2:52">
      <c r="K13">
        <v>1013</v>
      </c>
      <c r="Z13" t="s">
        <v>284</v>
      </c>
      <c r="AA13" t="s">
        <v>702</v>
      </c>
      <c r="AW13" s="22" t="s">
        <v>782</v>
      </c>
      <c r="AX13" s="405" t="s">
        <v>714</v>
      </c>
      <c r="AY13" s="408" t="s">
        <v>925</v>
      </c>
      <c r="AZ13" s="624"/>
    </row>
    <row r="14" spans="2:52">
      <c r="K14">
        <v>1014</v>
      </c>
      <c r="AA14" t="s">
        <v>664</v>
      </c>
      <c r="AW14" s="22" t="s">
        <v>790</v>
      </c>
      <c r="AX14" s="405" t="s">
        <v>714</v>
      </c>
      <c r="AY14" s="408" t="s">
        <v>732</v>
      </c>
      <c r="AZ14" s="624"/>
    </row>
    <row r="15" spans="2:52">
      <c r="K15">
        <v>1015</v>
      </c>
      <c r="AA15" t="s">
        <v>269</v>
      </c>
      <c r="AW15" s="22" t="s">
        <v>798</v>
      </c>
      <c r="AX15" s="405" t="s">
        <v>714</v>
      </c>
      <c r="AY15" s="408" t="s">
        <v>732</v>
      </c>
      <c r="AZ15" s="624"/>
    </row>
    <row r="16" spans="2:52">
      <c r="K16">
        <v>1016</v>
      </c>
      <c r="AA16" t="s">
        <v>270</v>
      </c>
      <c r="AW16" s="22" t="s">
        <v>805</v>
      </c>
      <c r="AX16" s="405" t="s">
        <v>714</v>
      </c>
      <c r="AY16" s="408" t="s">
        <v>732</v>
      </c>
      <c r="AZ16" s="624"/>
    </row>
    <row r="17" spans="11:52">
      <c r="K17">
        <v>1017</v>
      </c>
      <c r="AA17" t="s">
        <v>271</v>
      </c>
      <c r="AW17" s="22" t="s">
        <v>809</v>
      </c>
      <c r="AX17" s="405" t="s">
        <v>714</v>
      </c>
      <c r="AY17" s="408" t="s">
        <v>732</v>
      </c>
      <c r="AZ17" s="624"/>
    </row>
    <row r="18" spans="11:52">
      <c r="K18">
        <v>1018</v>
      </c>
      <c r="AA18" t="s">
        <v>272</v>
      </c>
      <c r="AW18" s="22" t="s">
        <v>812</v>
      </c>
      <c r="AX18" s="405" t="s">
        <v>714</v>
      </c>
      <c r="AY18" s="408" t="s">
        <v>732</v>
      </c>
      <c r="AZ18" s="624"/>
    </row>
    <row r="19" spans="11:52" ht="13.5" customHeight="1">
      <c r="K19">
        <v>1019</v>
      </c>
      <c r="AA19" t="s">
        <v>665</v>
      </c>
      <c r="AW19" s="22" t="s">
        <v>791</v>
      </c>
      <c r="AX19" s="406" t="s">
        <v>878</v>
      </c>
      <c r="AY19" s="408" t="s">
        <v>926</v>
      </c>
      <c r="AZ19" s="624"/>
    </row>
    <row r="20" spans="11:52">
      <c r="K20">
        <v>1020</v>
      </c>
      <c r="AW20" s="22" t="s">
        <v>799</v>
      </c>
      <c r="AX20" s="406" t="s">
        <v>878</v>
      </c>
      <c r="AY20" s="408" t="s">
        <v>926</v>
      </c>
      <c r="AZ20" s="624"/>
    </row>
    <row r="21" spans="11:52">
      <c r="K21">
        <v>2001</v>
      </c>
      <c r="AW21" s="22" t="s">
        <v>1076</v>
      </c>
      <c r="AX21" s="406" t="s">
        <v>878</v>
      </c>
      <c r="AY21" s="408" t="s">
        <v>926</v>
      </c>
      <c r="AZ21" s="624"/>
    </row>
    <row r="22" spans="11:52" ht="13.5" customHeight="1">
      <c r="K22">
        <v>2002</v>
      </c>
      <c r="AW22" s="22" t="s">
        <v>881</v>
      </c>
      <c r="AX22" s="406" t="s">
        <v>878</v>
      </c>
      <c r="AY22" s="408" t="s">
        <v>927</v>
      </c>
      <c r="AZ22" s="624"/>
    </row>
    <row r="23" spans="11:52">
      <c r="K23">
        <v>2003</v>
      </c>
      <c r="AW23" s="22" t="s">
        <v>759</v>
      </c>
      <c r="AX23" s="406" t="s">
        <v>878</v>
      </c>
      <c r="AY23" s="408" t="s">
        <v>927</v>
      </c>
      <c r="AZ23" s="624"/>
    </row>
    <row r="24" spans="11:52" ht="13.5" customHeight="1">
      <c r="K24">
        <v>2004</v>
      </c>
      <c r="AW24" s="22" t="s">
        <v>747</v>
      </c>
      <c r="AX24" s="406" t="s">
        <v>878</v>
      </c>
      <c r="AY24" s="408" t="s">
        <v>928</v>
      </c>
      <c r="AZ24" s="624"/>
    </row>
    <row r="25" spans="11:52">
      <c r="K25">
        <v>2005</v>
      </c>
      <c r="AW25" s="22" t="s">
        <v>760</v>
      </c>
      <c r="AX25" s="406" t="s">
        <v>878</v>
      </c>
      <c r="AY25" s="408" t="s">
        <v>928</v>
      </c>
      <c r="AZ25" s="624"/>
    </row>
    <row r="26" spans="11:52" ht="13.5" customHeight="1">
      <c r="K26">
        <v>2006</v>
      </c>
      <c r="AW26" s="22" t="s">
        <v>748</v>
      </c>
      <c r="AX26" s="406" t="s">
        <v>716</v>
      </c>
      <c r="AY26" s="408" t="s">
        <v>740</v>
      </c>
      <c r="AZ26" s="624"/>
    </row>
    <row r="27" spans="11:52">
      <c r="K27">
        <v>2007</v>
      </c>
      <c r="AW27" s="22" t="s">
        <v>761</v>
      </c>
      <c r="AX27" s="406" t="s">
        <v>716</v>
      </c>
      <c r="AY27" s="408" t="s">
        <v>740</v>
      </c>
      <c r="AZ27" s="624"/>
    </row>
    <row r="28" spans="11:52">
      <c r="K28">
        <v>2008</v>
      </c>
      <c r="AW28" s="22" t="s">
        <v>769</v>
      </c>
      <c r="AX28" s="406" t="s">
        <v>716</v>
      </c>
      <c r="AY28" s="408" t="s">
        <v>740</v>
      </c>
      <c r="AZ28" s="624"/>
    </row>
    <row r="29" spans="11:52">
      <c r="K29">
        <v>2009</v>
      </c>
      <c r="AW29" s="22" t="s">
        <v>775</v>
      </c>
      <c r="AX29" s="406" t="s">
        <v>716</v>
      </c>
      <c r="AY29" s="408" t="s">
        <v>740</v>
      </c>
      <c r="AZ29" s="624"/>
    </row>
    <row r="30" spans="11:52">
      <c r="K30">
        <v>2010</v>
      </c>
      <c r="AW30" s="22" t="s">
        <v>780</v>
      </c>
      <c r="AX30" s="406" t="s">
        <v>716</v>
      </c>
      <c r="AY30" s="408" t="s">
        <v>740</v>
      </c>
      <c r="AZ30" s="624"/>
    </row>
    <row r="31" spans="11:52">
      <c r="K31">
        <v>2011</v>
      </c>
      <c r="AW31" s="22" t="s">
        <v>783</v>
      </c>
      <c r="AX31" s="406" t="s">
        <v>716</v>
      </c>
      <c r="AY31" s="408" t="s">
        <v>740</v>
      </c>
      <c r="AZ31" s="624"/>
    </row>
    <row r="32" spans="11:52">
      <c r="K32">
        <v>2012</v>
      </c>
      <c r="AW32" s="22" t="s">
        <v>784</v>
      </c>
      <c r="AX32" s="406" t="s">
        <v>716</v>
      </c>
      <c r="AY32" s="408" t="s">
        <v>740</v>
      </c>
      <c r="AZ32" s="624"/>
    </row>
    <row r="33" spans="11:52">
      <c r="K33">
        <v>2013</v>
      </c>
      <c r="AW33" s="22" t="s">
        <v>883</v>
      </c>
      <c r="AX33" s="406" t="s">
        <v>716</v>
      </c>
      <c r="AY33" s="408" t="s">
        <v>740</v>
      </c>
      <c r="AZ33" s="624"/>
    </row>
    <row r="34" spans="11:52">
      <c r="K34">
        <v>2014</v>
      </c>
      <c r="AW34" s="22" t="s">
        <v>796</v>
      </c>
      <c r="AX34" s="406" t="s">
        <v>716</v>
      </c>
      <c r="AY34" s="408" t="s">
        <v>740</v>
      </c>
      <c r="AZ34" s="624"/>
    </row>
    <row r="35" spans="11:52">
      <c r="K35">
        <v>2015</v>
      </c>
      <c r="AW35" s="22" t="s">
        <v>803</v>
      </c>
      <c r="AX35" s="406" t="s">
        <v>716</v>
      </c>
      <c r="AY35" s="408" t="s">
        <v>740</v>
      </c>
      <c r="AZ35" s="624"/>
    </row>
    <row r="36" spans="11:52" ht="13.5" customHeight="1">
      <c r="K36">
        <v>2016</v>
      </c>
      <c r="AW36" s="22" t="s">
        <v>749</v>
      </c>
      <c r="AX36" s="406" t="s">
        <v>716</v>
      </c>
      <c r="AY36" s="408" t="s">
        <v>929</v>
      </c>
      <c r="AZ36" s="624"/>
    </row>
    <row r="37" spans="11:52">
      <c r="K37">
        <v>2017</v>
      </c>
      <c r="AW37" s="22" t="s">
        <v>885</v>
      </c>
      <c r="AX37" s="406" t="s">
        <v>716</v>
      </c>
      <c r="AY37" s="408" t="s">
        <v>929</v>
      </c>
      <c r="AZ37" s="624"/>
    </row>
    <row r="38" spans="11:52">
      <c r="K38">
        <v>2018</v>
      </c>
      <c r="AW38" s="22" t="s">
        <v>886</v>
      </c>
      <c r="AX38" s="406" t="s">
        <v>716</v>
      </c>
      <c r="AY38" s="408" t="s">
        <v>929</v>
      </c>
      <c r="AZ38" s="624"/>
    </row>
    <row r="39" spans="11:52" ht="13.5" customHeight="1">
      <c r="K39">
        <v>2019</v>
      </c>
      <c r="AW39" s="22" t="s">
        <v>888</v>
      </c>
      <c r="AX39" s="406" t="s">
        <v>359</v>
      </c>
      <c r="AY39" s="408" t="s">
        <v>930</v>
      </c>
      <c r="AZ39" s="624"/>
    </row>
    <row r="40" spans="11:52">
      <c r="K40">
        <v>2020</v>
      </c>
      <c r="AW40" s="22" t="s">
        <v>730</v>
      </c>
      <c r="AX40" s="406" t="s">
        <v>359</v>
      </c>
      <c r="AY40" s="408" t="s">
        <v>930</v>
      </c>
      <c r="AZ40" s="624"/>
    </row>
    <row r="41" spans="11:52">
      <c r="AW41" s="22" t="s">
        <v>889</v>
      </c>
      <c r="AX41" s="406" t="s">
        <v>359</v>
      </c>
      <c r="AY41" s="408" t="s">
        <v>930</v>
      </c>
      <c r="AZ41" s="624"/>
    </row>
    <row r="42" spans="11:52">
      <c r="AW42" s="22" t="s">
        <v>776</v>
      </c>
      <c r="AX42" s="406" t="s">
        <v>359</v>
      </c>
      <c r="AY42" s="408" t="s">
        <v>930</v>
      </c>
      <c r="AZ42" s="624"/>
    </row>
    <row r="43" spans="11:52">
      <c r="AW43" s="22" t="s">
        <v>890</v>
      </c>
      <c r="AX43" s="406" t="s">
        <v>359</v>
      </c>
      <c r="AY43" s="408" t="s">
        <v>753</v>
      </c>
      <c r="AZ43" s="624"/>
    </row>
    <row r="44" spans="11:52" ht="14.25" thickBot="1">
      <c r="AW44" s="24" t="s">
        <v>891</v>
      </c>
      <c r="AX44" s="406" t="s">
        <v>359</v>
      </c>
      <c r="AY44" s="408" t="s">
        <v>753</v>
      </c>
      <c r="AZ44" s="624"/>
    </row>
  </sheetData>
  <phoneticPr fontId="20"/>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6"/>
  <sheetViews>
    <sheetView showGridLines="0" view="pageBreakPreview" zoomScaleNormal="100" zoomScaleSheetLayoutView="100" workbookViewId="0">
      <selection activeCell="E28" sqref="E28"/>
    </sheetView>
  </sheetViews>
  <sheetFormatPr defaultColWidth="9" defaultRowHeight="13.5" outlineLevelRow="1"/>
  <cols>
    <col min="1" max="1" width="0.875" style="299" customWidth="1"/>
    <col min="2" max="2" width="15.375" style="299" customWidth="1"/>
    <col min="3" max="3" width="16.5" style="299" customWidth="1"/>
    <col min="4" max="4" width="3.875" style="299" customWidth="1"/>
    <col min="5" max="5" width="16.5" style="299" customWidth="1"/>
    <col min="6" max="7" width="15" style="299" customWidth="1"/>
    <col min="8" max="8" width="6.875" style="299" customWidth="1"/>
    <col min="9" max="9" width="4.375" style="299" customWidth="1"/>
    <col min="10" max="10" width="6.875" style="299" customWidth="1"/>
    <col min="11" max="11" width="2.5" style="299" customWidth="1"/>
    <col min="12" max="16384" width="9" style="299"/>
  </cols>
  <sheetData>
    <row r="1" spans="1:11" s="69" customFormat="1" ht="12" customHeight="1">
      <c r="C1" s="372"/>
      <c r="H1" s="969" t="s">
        <v>654</v>
      </c>
      <c r="I1" s="969"/>
      <c r="J1" s="969"/>
      <c r="K1" s="969"/>
    </row>
    <row r="2" spans="1:11" s="69" customFormat="1" ht="12" customHeight="1">
      <c r="C2" s="372"/>
      <c r="H2" s="2179" t="s">
        <v>707</v>
      </c>
      <c r="I2" s="2179"/>
      <c r="J2" s="2179"/>
      <c r="K2" s="2179"/>
    </row>
    <row r="3" spans="1:11" s="69" customFormat="1" ht="12" customHeight="1">
      <c r="C3" s="372"/>
      <c r="H3" s="2000">
        <f>'申請書・総括票（共通）'!L3</f>
        <v>0</v>
      </c>
      <c r="I3" s="2000"/>
      <c r="J3" s="2000"/>
      <c r="K3" s="2000"/>
    </row>
    <row r="4" spans="1:11" s="69" customFormat="1" ht="12" customHeight="1">
      <c r="C4" s="372"/>
      <c r="H4" s="47"/>
      <c r="K4" s="284"/>
    </row>
    <row r="5" spans="1:11" s="69" customFormat="1" ht="30" customHeight="1">
      <c r="A5" s="2345" t="s">
        <v>687</v>
      </c>
      <c r="B5" s="2346"/>
      <c r="C5" s="2346"/>
      <c r="D5" s="2346"/>
      <c r="E5" s="2346"/>
      <c r="F5" s="2346"/>
      <c r="G5" s="2346"/>
      <c r="H5" s="2346"/>
      <c r="I5" s="2346"/>
      <c r="J5" s="2346"/>
      <c r="K5" s="2346"/>
    </row>
    <row r="6" spans="1:11" s="69" customFormat="1" ht="11.25" customHeight="1">
      <c r="A6" s="285"/>
      <c r="B6" s="285"/>
      <c r="C6" s="285"/>
      <c r="D6" s="285"/>
      <c r="E6" s="285"/>
      <c r="F6" s="285"/>
      <c r="G6" s="285"/>
      <c r="H6" s="285"/>
      <c r="I6" s="285"/>
      <c r="J6" s="285"/>
      <c r="K6" s="285"/>
    </row>
    <row r="7" spans="1:11" s="69" customFormat="1" ht="45" customHeight="1">
      <c r="A7" s="761" t="s">
        <v>197</v>
      </c>
      <c r="B7" s="762"/>
      <c r="C7" s="2169">
        <f>'申請書・総括票（共通）'!C19</f>
        <v>0</v>
      </c>
      <c r="D7" s="2170"/>
      <c r="E7" s="2170"/>
      <c r="F7" s="2170"/>
      <c r="G7" s="2170"/>
      <c r="H7" s="2170"/>
      <c r="I7" s="2170"/>
      <c r="J7" s="2170"/>
      <c r="K7" s="286"/>
    </row>
    <row r="8" spans="1:11" s="69" customFormat="1" ht="26.25" customHeight="1">
      <c r="A8" s="2348" t="s">
        <v>84</v>
      </c>
      <c r="B8" s="2349"/>
      <c r="C8" s="2169">
        <f>'申請書・総括票（共通）'!B39</f>
        <v>0</v>
      </c>
      <c r="D8" s="2170"/>
      <c r="E8" s="2170"/>
      <c r="F8" s="2347"/>
      <c r="G8" s="287" t="s">
        <v>85</v>
      </c>
      <c r="H8" s="2174">
        <f>'申請書・総括票（共通）'!A39</f>
        <v>1001</v>
      </c>
      <c r="I8" s="2175"/>
      <c r="J8" s="2176"/>
      <c r="K8" s="288"/>
    </row>
    <row r="9" spans="1:11" s="69" customFormat="1" ht="26.25" customHeight="1">
      <c r="A9" s="2350"/>
      <c r="B9" s="2351"/>
      <c r="C9" s="2169"/>
      <c r="D9" s="2170"/>
      <c r="E9" s="2170"/>
      <c r="F9" s="2347"/>
      <c r="G9" s="289" t="s">
        <v>638</v>
      </c>
      <c r="H9" s="2174"/>
      <c r="I9" s="2175"/>
      <c r="J9" s="2176"/>
      <c r="K9" s="290"/>
    </row>
    <row r="10" spans="1:11" s="69" customFormat="1" ht="15" customHeight="1">
      <c r="K10" s="265"/>
    </row>
    <row r="11" spans="1:11" s="69" customFormat="1" ht="18.75" customHeight="1">
      <c r="B11" s="67" t="s">
        <v>186</v>
      </c>
      <c r="K11" s="265"/>
    </row>
    <row r="12" spans="1:11" s="69" customFormat="1" ht="5.25" customHeight="1">
      <c r="K12" s="265"/>
    </row>
    <row r="13" spans="1:11" s="69" customFormat="1" ht="27" customHeight="1">
      <c r="A13" s="291"/>
      <c r="B13" s="670" t="s">
        <v>252</v>
      </c>
      <c r="C13" s="670"/>
      <c r="D13" s="1575"/>
      <c r="E13" s="292" t="s">
        <v>239</v>
      </c>
      <c r="F13" s="274"/>
      <c r="G13" s="2177" t="s">
        <v>642</v>
      </c>
      <c r="H13" s="2177"/>
      <c r="I13" s="2177"/>
      <c r="J13" s="2178"/>
      <c r="K13" s="286"/>
    </row>
    <row r="14" spans="1:11" s="69" customFormat="1" ht="27" customHeight="1">
      <c r="A14" s="293"/>
      <c r="B14" s="1576"/>
      <c r="C14" s="1576"/>
      <c r="D14" s="1577"/>
      <c r="E14" s="394" t="s">
        <v>240</v>
      </c>
      <c r="F14" s="274"/>
      <c r="G14" s="2177" t="s">
        <v>642</v>
      </c>
      <c r="H14" s="2177"/>
      <c r="I14" s="2177"/>
      <c r="J14" s="2178"/>
      <c r="K14" s="286"/>
    </row>
    <row r="15" spans="1:11" s="69" customFormat="1" ht="27" customHeight="1">
      <c r="A15" s="294"/>
      <c r="B15" s="674"/>
      <c r="C15" s="674"/>
      <c r="D15" s="1589"/>
      <c r="E15" s="292" t="s">
        <v>241</v>
      </c>
      <c r="F15" s="274"/>
      <c r="G15" s="2177" t="s">
        <v>642</v>
      </c>
      <c r="H15" s="2177"/>
      <c r="I15" s="2177"/>
      <c r="J15" s="2177"/>
      <c r="K15" s="286"/>
    </row>
    <row r="16" spans="1:11" s="69" customFormat="1" ht="21" customHeight="1">
      <c r="A16" s="293"/>
      <c r="B16" s="670" t="s">
        <v>253</v>
      </c>
      <c r="C16" s="670"/>
      <c r="D16" s="1575"/>
      <c r="E16" s="1368"/>
      <c r="F16" s="1612"/>
      <c r="G16" s="1612"/>
      <c r="H16" s="1612"/>
      <c r="I16" s="1612"/>
      <c r="J16" s="2182"/>
      <c r="K16" s="295"/>
    </row>
    <row r="17" spans="1:21" s="69" customFormat="1" ht="27" customHeight="1">
      <c r="A17" s="291" t="s">
        <v>641</v>
      </c>
      <c r="B17" s="670" t="s">
        <v>640</v>
      </c>
      <c r="C17" s="670"/>
      <c r="D17" s="1575"/>
      <c r="E17" s="1368"/>
      <c r="F17" s="1612"/>
      <c r="G17" s="1612"/>
      <c r="H17" s="1612"/>
      <c r="I17" s="1612"/>
      <c r="J17" s="2182"/>
      <c r="K17" s="373"/>
    </row>
    <row r="18" spans="1:21" s="69" customFormat="1" ht="69" customHeight="1">
      <c r="A18" s="2344"/>
      <c r="B18" s="2171" t="s">
        <v>185</v>
      </c>
      <c r="C18" s="2172"/>
      <c r="D18" s="2173"/>
      <c r="E18" s="1666"/>
      <c r="F18" s="2254"/>
      <c r="G18" s="2254"/>
      <c r="H18" s="2254"/>
      <c r="I18" s="2254"/>
      <c r="J18" s="2255"/>
      <c r="K18" s="296"/>
    </row>
    <row r="19" spans="1:21" s="69" customFormat="1" ht="45.75" customHeight="1">
      <c r="A19" s="2344"/>
      <c r="B19" s="2171" t="s">
        <v>184</v>
      </c>
      <c r="C19" s="2172"/>
      <c r="D19" s="2173"/>
      <c r="E19" s="1666"/>
      <c r="F19" s="2254"/>
      <c r="G19" s="2254"/>
      <c r="H19" s="2254"/>
      <c r="I19" s="2254"/>
      <c r="J19" s="2255"/>
      <c r="K19" s="295"/>
      <c r="M19" s="2180"/>
      <c r="N19" s="2181"/>
      <c r="O19" s="2181"/>
      <c r="P19" s="2181"/>
      <c r="Q19" s="2181"/>
      <c r="R19" s="2181"/>
      <c r="S19" s="2181"/>
      <c r="T19" s="2181"/>
      <c r="U19" s="2181"/>
    </row>
    <row r="20" spans="1:21" s="69" customFormat="1" ht="69" customHeight="1">
      <c r="A20" s="297"/>
      <c r="B20" s="2171" t="s">
        <v>183</v>
      </c>
      <c r="C20" s="2172"/>
      <c r="D20" s="2173"/>
      <c r="E20" s="1666"/>
      <c r="F20" s="2254"/>
      <c r="G20" s="2254"/>
      <c r="H20" s="2254"/>
      <c r="I20" s="2254"/>
      <c r="J20" s="2255"/>
      <c r="K20" s="296"/>
    </row>
    <row r="21" spans="1:21" s="69" customFormat="1" ht="27" customHeight="1">
      <c r="A21" s="291" t="s">
        <v>251</v>
      </c>
      <c r="B21" s="670" t="s">
        <v>639</v>
      </c>
      <c r="C21" s="670"/>
      <c r="D21" s="1575"/>
      <c r="E21" s="1368"/>
      <c r="F21" s="1612"/>
      <c r="G21" s="1612"/>
      <c r="H21" s="1612"/>
      <c r="I21" s="1612"/>
      <c r="J21" s="2182"/>
      <c r="K21" s="298"/>
      <c r="M21" s="2180"/>
      <c r="N21" s="2181"/>
      <c r="O21" s="2181"/>
      <c r="P21" s="2181"/>
      <c r="Q21" s="2181"/>
      <c r="R21" s="2181"/>
      <c r="S21" s="2181"/>
      <c r="T21" s="2181"/>
      <c r="U21" s="2181"/>
    </row>
    <row r="22" spans="1:21" s="69" customFormat="1" ht="69" customHeight="1">
      <c r="A22" s="294"/>
      <c r="B22" s="2171" t="s">
        <v>182</v>
      </c>
      <c r="C22" s="2172"/>
      <c r="D22" s="2173"/>
      <c r="E22" s="1666"/>
      <c r="F22" s="2254"/>
      <c r="G22" s="2254"/>
      <c r="H22" s="2254"/>
      <c r="I22" s="2254"/>
      <c r="J22" s="2255"/>
      <c r="K22" s="296"/>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300" t="s">
        <v>198</v>
      </c>
      <c r="G31" s="301"/>
      <c r="H31" s="2264" t="s">
        <v>655</v>
      </c>
      <c r="I31" s="2264"/>
      <c r="J31" s="2264"/>
      <c r="K31" s="2264"/>
    </row>
    <row r="32" spans="1:21">
      <c r="G32" s="301"/>
      <c r="H32" s="2265">
        <f>'申請書・総括票（共通）'!L3</f>
        <v>0</v>
      </c>
      <c r="I32" s="2265"/>
      <c r="J32" s="2265"/>
      <c r="K32" s="2265"/>
    </row>
    <row r="33" spans="1:26" ht="15" customHeight="1"/>
    <row r="34" spans="1:26" ht="22.5" customHeight="1">
      <c r="B34" s="2250" t="s">
        <v>686</v>
      </c>
      <c r="C34" s="2250"/>
      <c r="D34" s="2250"/>
      <c r="E34" s="2250"/>
      <c r="F34" s="2250"/>
      <c r="G34" s="2250"/>
      <c r="H34" s="2250"/>
      <c r="I34" s="2250"/>
      <c r="J34" s="2250"/>
    </row>
    <row r="36" spans="1:26" s="306" customFormat="1" ht="18.75" customHeight="1">
      <c r="A36" s="302"/>
      <c r="B36" s="302"/>
      <c r="C36" s="302"/>
      <c r="D36" s="302"/>
      <c r="E36" s="302"/>
      <c r="F36" s="302"/>
      <c r="G36" s="303"/>
      <c r="H36" s="303"/>
      <c r="I36" s="303"/>
      <c r="J36" s="2168"/>
      <c r="K36" s="2168"/>
      <c r="L36" s="2168"/>
      <c r="M36" s="304"/>
      <c r="N36" s="2167"/>
      <c r="O36" s="2167"/>
      <c r="P36" s="2167"/>
      <c r="Q36" s="2167"/>
      <c r="R36" s="305"/>
      <c r="V36" s="304"/>
      <c r="W36" s="304"/>
      <c r="X36" s="304"/>
      <c r="Y36" s="304"/>
      <c r="Z36" s="305"/>
    </row>
    <row r="37" spans="1:26" ht="41.25" customHeight="1">
      <c r="B37" s="379" t="s">
        <v>197</v>
      </c>
      <c r="C37" s="2251">
        <f>'申請書・総括票（共通）'!C19</f>
        <v>0</v>
      </c>
      <c r="D37" s="2252"/>
      <c r="E37" s="2252"/>
      <c r="F37" s="2252"/>
      <c r="G37" s="2252"/>
      <c r="H37" s="2252"/>
      <c r="I37" s="2252"/>
      <c r="J37" s="2253"/>
    </row>
    <row r="38" spans="1:26" ht="27.75" customHeight="1">
      <c r="B38" s="2215" t="s">
        <v>196</v>
      </c>
      <c r="C38" s="2217">
        <f>'申請書・総括票（共通）'!B39</f>
        <v>0</v>
      </c>
      <c r="D38" s="2218"/>
      <c r="E38" s="2218"/>
      <c r="F38" s="2219"/>
      <c r="G38" s="287" t="s">
        <v>85</v>
      </c>
      <c r="H38" s="2223">
        <f>'申請書・総括票（共通）'!A39</f>
        <v>1001</v>
      </c>
      <c r="I38" s="2224"/>
      <c r="J38" s="2225"/>
    </row>
    <row r="39" spans="1:26" ht="27.75" customHeight="1">
      <c r="B39" s="2216"/>
      <c r="C39" s="2220"/>
      <c r="D39" s="2221"/>
      <c r="E39" s="2221"/>
      <c r="F39" s="2222"/>
      <c r="G39" s="289" t="s">
        <v>638</v>
      </c>
      <c r="H39" s="2226"/>
      <c r="I39" s="2227"/>
      <c r="J39" s="2228"/>
    </row>
    <row r="40" spans="1:26" ht="15" customHeight="1"/>
    <row r="41" spans="1:26" ht="15" customHeight="1"/>
    <row r="42" spans="1:26" ht="15" customHeight="1">
      <c r="B42" s="299" t="s">
        <v>242</v>
      </c>
    </row>
    <row r="43" spans="1:26" ht="6.6" customHeight="1" thickBot="1"/>
    <row r="44" spans="1:26" ht="33.75" customHeight="1">
      <c r="B44" s="307" t="s">
        <v>195</v>
      </c>
      <c r="C44" s="2319">
        <f>個票ｰ1001!B235</f>
        <v>0</v>
      </c>
      <c r="D44" s="2320"/>
      <c r="E44" s="2320"/>
      <c r="F44" s="2321"/>
      <c r="G44" s="308" t="s">
        <v>660</v>
      </c>
      <c r="H44" s="2322">
        <v>1</v>
      </c>
      <c r="I44" s="2323"/>
      <c r="J44" s="2324"/>
    </row>
    <row r="45" spans="1:26" ht="30" customHeight="1">
      <c r="B45" s="377" t="s">
        <v>210</v>
      </c>
      <c r="C45" s="2336" t="s">
        <v>209</v>
      </c>
      <c r="D45" s="2337"/>
      <c r="E45" s="2337"/>
      <c r="F45" s="2337"/>
      <c r="G45" s="2337"/>
      <c r="H45" s="2337"/>
      <c r="I45" s="2337"/>
      <c r="J45" s="2338"/>
    </row>
    <row r="46" spans="1:26" ht="30" customHeight="1">
      <c r="B46" s="378" t="s">
        <v>194</v>
      </c>
      <c r="C46" s="2229"/>
      <c r="D46" s="2230"/>
      <c r="E46" s="2230"/>
      <c r="F46" s="2230"/>
      <c r="G46" s="2230"/>
      <c r="H46" s="2230"/>
      <c r="I46" s="2230"/>
      <c r="J46" s="2231"/>
    </row>
    <row r="47" spans="1:26" ht="30" customHeight="1">
      <c r="B47" s="374" t="s">
        <v>193</v>
      </c>
      <c r="C47" s="2212"/>
      <c r="D47" s="2331"/>
      <c r="E47" s="2331"/>
      <c r="F47" s="2331"/>
      <c r="G47" s="2331"/>
      <c r="H47" s="2331"/>
      <c r="I47" s="2331"/>
      <c r="J47" s="2332"/>
    </row>
    <row r="48" spans="1:26" ht="14.25" customHeight="1">
      <c r="B48" s="2214" t="s">
        <v>657</v>
      </c>
      <c r="C48" s="2233" t="s">
        <v>191</v>
      </c>
      <c r="D48" s="2328"/>
      <c r="E48" s="2329"/>
      <c r="F48" s="2233" t="s">
        <v>192</v>
      </c>
      <c r="G48" s="2328"/>
      <c r="H48" s="2328"/>
      <c r="I48" s="2328"/>
      <c r="J48" s="2330"/>
    </row>
    <row r="49" spans="2:10" ht="34.5" customHeight="1">
      <c r="B49" s="2214"/>
      <c r="C49" s="275"/>
      <c r="D49" s="309" t="s">
        <v>181</v>
      </c>
      <c r="E49" s="275"/>
      <c r="F49" s="2339"/>
      <c r="G49" s="2340"/>
      <c r="H49" s="2340"/>
      <c r="I49" s="2340"/>
      <c r="J49" s="2341"/>
    </row>
    <row r="50" spans="2:10" ht="34.5" customHeight="1">
      <c r="B50" s="2214"/>
      <c r="C50" s="275"/>
      <c r="D50" s="310" t="s">
        <v>181</v>
      </c>
      <c r="E50" s="275"/>
      <c r="F50" s="2206"/>
      <c r="G50" s="2342"/>
      <c r="H50" s="2342"/>
      <c r="I50" s="2342"/>
      <c r="J50" s="2343"/>
    </row>
    <row r="51" spans="2:10" ht="34.5" customHeight="1">
      <c r="B51" s="2214"/>
      <c r="C51" s="275"/>
      <c r="D51" s="310" t="s">
        <v>181</v>
      </c>
      <c r="E51" s="275"/>
      <c r="F51" s="2206"/>
      <c r="G51" s="2342"/>
      <c r="H51" s="2342"/>
      <c r="I51" s="2342"/>
      <c r="J51" s="2343"/>
    </row>
    <row r="52" spans="2:10" ht="34.5" customHeight="1">
      <c r="B52" s="2214"/>
      <c r="C52" s="275"/>
      <c r="D52" s="310" t="s">
        <v>181</v>
      </c>
      <c r="E52" s="275"/>
      <c r="F52" s="2206"/>
      <c r="G52" s="2342"/>
      <c r="H52" s="2342"/>
      <c r="I52" s="2342"/>
      <c r="J52" s="2343"/>
    </row>
    <row r="53" spans="2:10" ht="34.5" customHeight="1">
      <c r="B53" s="2214"/>
      <c r="C53" s="275"/>
      <c r="D53" s="311" t="s">
        <v>181</v>
      </c>
      <c r="E53" s="275"/>
      <c r="F53" s="2333"/>
      <c r="G53" s="2334"/>
      <c r="H53" s="2334"/>
      <c r="I53" s="2334"/>
      <c r="J53" s="2335"/>
    </row>
    <row r="54" spans="2:10" ht="15" customHeight="1">
      <c r="B54" s="2247" t="s">
        <v>243</v>
      </c>
      <c r="C54" s="2233" t="s">
        <v>191</v>
      </c>
      <c r="D54" s="2328"/>
      <c r="E54" s="2329"/>
      <c r="F54" s="2233" t="s">
        <v>190</v>
      </c>
      <c r="G54" s="2328"/>
      <c r="H54" s="2328"/>
      <c r="I54" s="2328"/>
      <c r="J54" s="2330"/>
    </row>
    <row r="55" spans="2:10" ht="31.5" customHeight="1">
      <c r="B55" s="2248"/>
      <c r="C55" s="276"/>
      <c r="D55" s="312" t="s">
        <v>180</v>
      </c>
      <c r="E55" s="277"/>
      <c r="F55" s="2202"/>
      <c r="G55" s="2202"/>
      <c r="H55" s="2203"/>
      <c r="I55" s="2203"/>
      <c r="J55" s="2204"/>
    </row>
    <row r="56" spans="2:10" ht="31.5" customHeight="1">
      <c r="B56" s="2248"/>
      <c r="C56" s="278"/>
      <c r="D56" s="313" t="s">
        <v>180</v>
      </c>
      <c r="E56" s="279"/>
      <c r="F56" s="2205"/>
      <c r="G56" s="2205"/>
      <c r="H56" s="2206"/>
      <c r="I56" s="2206"/>
      <c r="J56" s="2207"/>
    </row>
    <row r="57" spans="2:10" ht="31.5" customHeight="1">
      <c r="B57" s="2248"/>
      <c r="C57" s="278"/>
      <c r="D57" s="313" t="s">
        <v>180</v>
      </c>
      <c r="E57" s="279"/>
      <c r="F57" s="2205"/>
      <c r="G57" s="2205"/>
      <c r="H57" s="2206"/>
      <c r="I57" s="2206"/>
      <c r="J57" s="2207"/>
    </row>
    <row r="58" spans="2:10" ht="31.5" customHeight="1">
      <c r="B58" s="2248"/>
      <c r="C58" s="278"/>
      <c r="D58" s="313" t="s">
        <v>180</v>
      </c>
      <c r="E58" s="279"/>
      <c r="F58" s="2205"/>
      <c r="G58" s="2205"/>
      <c r="H58" s="2206"/>
      <c r="I58" s="2206"/>
      <c r="J58" s="2207"/>
    </row>
    <row r="59" spans="2:10" ht="31.5" customHeight="1">
      <c r="B59" s="2249"/>
      <c r="C59" s="280"/>
      <c r="D59" s="314" t="s">
        <v>180</v>
      </c>
      <c r="E59" s="281"/>
      <c r="F59" s="2238"/>
      <c r="G59" s="2238"/>
      <c r="H59" s="2239"/>
      <c r="I59" s="2239"/>
      <c r="J59" s="2240"/>
    </row>
    <row r="60" spans="2:10" ht="15" customHeight="1">
      <c r="B60" s="2305" t="s">
        <v>635</v>
      </c>
      <c r="C60" s="2280" t="s">
        <v>203</v>
      </c>
      <c r="D60" s="2281"/>
      <c r="E60" s="2282"/>
      <c r="F60" s="2306" t="s">
        <v>204</v>
      </c>
      <c r="G60" s="2307"/>
      <c r="H60" s="2307"/>
      <c r="I60" s="2307"/>
      <c r="J60" s="2308"/>
    </row>
    <row r="61" spans="2:10" ht="30" customHeight="1">
      <c r="B61" s="2248"/>
      <c r="C61" s="278"/>
      <c r="D61" s="313" t="s">
        <v>180</v>
      </c>
      <c r="E61" s="275"/>
      <c r="F61" s="2235"/>
      <c r="G61" s="2235"/>
      <c r="H61" s="2236"/>
      <c r="I61" s="2236"/>
      <c r="J61" s="2237"/>
    </row>
    <row r="62" spans="2:10" ht="30" customHeight="1">
      <c r="B62" s="2248"/>
      <c r="C62" s="278"/>
      <c r="D62" s="313" t="s">
        <v>180</v>
      </c>
      <c r="E62" s="275"/>
      <c r="F62" s="2205"/>
      <c r="G62" s="2205"/>
      <c r="H62" s="2206"/>
      <c r="I62" s="2206"/>
      <c r="J62" s="2207"/>
    </row>
    <row r="63" spans="2:10" ht="30" customHeight="1">
      <c r="B63" s="2248"/>
      <c r="C63" s="278"/>
      <c r="D63" s="313" t="s">
        <v>180</v>
      </c>
      <c r="E63" s="275"/>
      <c r="F63" s="2205"/>
      <c r="G63" s="2205"/>
      <c r="H63" s="2206"/>
      <c r="I63" s="2206"/>
      <c r="J63" s="2207"/>
    </row>
    <row r="64" spans="2:10" ht="30" customHeight="1" thickBot="1">
      <c r="B64" s="2279"/>
      <c r="C64" s="282"/>
      <c r="D64" s="315" t="s">
        <v>180</v>
      </c>
      <c r="E64" s="283"/>
      <c r="F64" s="2208"/>
      <c r="G64" s="2208"/>
      <c r="H64" s="2209"/>
      <c r="I64" s="2209"/>
      <c r="J64" s="2210"/>
    </row>
    <row r="65" spans="1:26" s="306" customFormat="1" ht="18.75" customHeight="1" thickBot="1">
      <c r="A65" s="302"/>
      <c r="B65" s="316"/>
      <c r="C65" s="302"/>
      <c r="D65" s="302"/>
      <c r="E65" s="302"/>
      <c r="F65" s="302"/>
      <c r="G65" s="303"/>
      <c r="H65" s="303"/>
      <c r="I65" s="303"/>
      <c r="J65" s="303"/>
      <c r="K65" s="303"/>
      <c r="L65" s="303"/>
      <c r="M65" s="304"/>
      <c r="N65" s="2167"/>
      <c r="O65" s="2167"/>
      <c r="P65" s="2167"/>
      <c r="Q65" s="2167"/>
      <c r="R65" s="305"/>
      <c r="V65" s="304"/>
      <c r="W65" s="304"/>
      <c r="X65" s="304"/>
      <c r="Y65" s="304"/>
      <c r="Z65" s="305"/>
    </row>
    <row r="66" spans="1:26" ht="18.75" customHeight="1">
      <c r="B66" s="2289" t="s">
        <v>189</v>
      </c>
      <c r="C66" s="2291"/>
      <c r="D66" s="2292"/>
      <c r="E66" s="2292"/>
      <c r="F66" s="2292"/>
      <c r="G66" s="2292"/>
      <c r="H66" s="2292"/>
      <c r="I66" s="2292"/>
      <c r="J66" s="2293"/>
    </row>
    <row r="67" spans="1:26" ht="18.75" customHeight="1">
      <c r="B67" s="2267"/>
      <c r="C67" s="2272"/>
      <c r="D67" s="2273"/>
      <c r="E67" s="2273"/>
      <c r="F67" s="2273"/>
      <c r="G67" s="2273"/>
      <c r="H67" s="2273"/>
      <c r="I67" s="2273"/>
      <c r="J67" s="2274"/>
    </row>
    <row r="68" spans="1:26" ht="18.75" customHeight="1">
      <c r="B68" s="2290"/>
      <c r="C68" s="2294"/>
      <c r="D68" s="2295"/>
      <c r="E68" s="2295"/>
      <c r="F68" s="2295"/>
      <c r="G68" s="2295"/>
      <c r="H68" s="2295"/>
      <c r="I68" s="2295"/>
      <c r="J68" s="2296"/>
    </row>
    <row r="69" spans="1:26" ht="18.75" customHeight="1">
      <c r="B69" s="2301" t="s">
        <v>188</v>
      </c>
      <c r="C69" s="2302"/>
      <c r="D69" s="2303"/>
      <c r="E69" s="2303"/>
      <c r="F69" s="2303"/>
      <c r="G69" s="2303"/>
      <c r="H69" s="2303"/>
      <c r="I69" s="2303"/>
      <c r="J69" s="2304"/>
    </row>
    <row r="70" spans="1:26" ht="18.75" customHeight="1">
      <c r="B70" s="2267"/>
      <c r="C70" s="2272"/>
      <c r="D70" s="2273"/>
      <c r="E70" s="2273"/>
      <c r="F70" s="2273"/>
      <c r="G70" s="2273"/>
      <c r="H70" s="2273"/>
      <c r="I70" s="2273"/>
      <c r="J70" s="2274"/>
    </row>
    <row r="71" spans="1:26" ht="18.75" customHeight="1" thickBot="1">
      <c r="B71" s="2268"/>
      <c r="C71" s="2275"/>
      <c r="D71" s="2276"/>
      <c r="E71" s="2276"/>
      <c r="F71" s="2276"/>
      <c r="G71" s="2276"/>
      <c r="H71" s="2276"/>
      <c r="I71" s="2276"/>
      <c r="J71" s="2277"/>
    </row>
    <row r="72" spans="1:26" ht="18.75" customHeight="1" thickBot="1">
      <c r="B72" s="317"/>
      <c r="C72" s="318"/>
      <c r="D72" s="318"/>
      <c r="E72" s="318"/>
      <c r="F72" s="318"/>
      <c r="G72" s="318"/>
      <c r="H72" s="318"/>
      <c r="I72" s="318"/>
      <c r="J72" s="318"/>
    </row>
    <row r="73" spans="1:26" ht="18.75" customHeight="1">
      <c r="B73" s="319" t="s">
        <v>187</v>
      </c>
      <c r="C73" s="320"/>
      <c r="D73" s="320"/>
      <c r="E73" s="320"/>
      <c r="F73" s="321"/>
      <c r="G73" s="321"/>
      <c r="H73" s="321"/>
      <c r="I73" s="321"/>
      <c r="J73" s="322"/>
    </row>
    <row r="74" spans="1:26" ht="18.75" customHeight="1">
      <c r="B74" s="2256"/>
      <c r="C74" s="2257"/>
      <c r="D74" s="2257"/>
      <c r="E74" s="2257"/>
      <c r="F74" s="2257"/>
      <c r="G74" s="2257"/>
      <c r="H74" s="2257"/>
      <c r="I74" s="2257"/>
      <c r="J74" s="2258"/>
    </row>
    <row r="75" spans="1:26" ht="12" customHeight="1" thickBot="1">
      <c r="B75" s="376"/>
      <c r="C75" s="323"/>
      <c r="D75" s="323"/>
      <c r="E75" s="323"/>
      <c r="F75" s="323"/>
      <c r="G75" s="323"/>
      <c r="H75" s="323"/>
      <c r="I75" s="323"/>
      <c r="J75" s="324"/>
    </row>
    <row r="76" spans="1:26" ht="17.25" customHeight="1"/>
    <row r="77" spans="1:26" ht="17.25" customHeight="1">
      <c r="B77" s="325"/>
      <c r="C77" s="325"/>
      <c r="D77" s="325"/>
      <c r="E77" s="325"/>
      <c r="F77" s="325"/>
      <c r="G77" s="325"/>
      <c r="H77" s="325"/>
      <c r="I77" s="325"/>
      <c r="J77" s="325"/>
      <c r="K77" s="325"/>
    </row>
    <row r="78" spans="1:26" ht="33.75" customHeight="1">
      <c r="B78" s="326" t="s">
        <v>195</v>
      </c>
      <c r="C78" s="2297">
        <f>個票ｰ1001!B236</f>
        <v>0</v>
      </c>
      <c r="D78" s="2252"/>
      <c r="E78" s="2252"/>
      <c r="F78" s="2253"/>
      <c r="G78" s="327" t="s">
        <v>660</v>
      </c>
      <c r="H78" s="2223">
        <v>2</v>
      </c>
      <c r="I78" s="2224"/>
      <c r="J78" s="2263"/>
    </row>
    <row r="79" spans="1:26" ht="30" customHeight="1" outlineLevel="1">
      <c r="B79" s="377" t="s">
        <v>210</v>
      </c>
      <c r="C79" s="2325" t="s">
        <v>209</v>
      </c>
      <c r="D79" s="2326"/>
      <c r="E79" s="2326"/>
      <c r="F79" s="2326"/>
      <c r="G79" s="2326"/>
      <c r="H79" s="2326"/>
      <c r="I79" s="2326"/>
      <c r="J79" s="2327"/>
    </row>
    <row r="80" spans="1:26" ht="30" customHeight="1" outlineLevel="1">
      <c r="B80" s="378" t="s">
        <v>194</v>
      </c>
      <c r="C80" s="2229"/>
      <c r="D80" s="2230"/>
      <c r="E80" s="2230"/>
      <c r="F80" s="2230"/>
      <c r="G80" s="2230"/>
      <c r="H80" s="2230"/>
      <c r="I80" s="2230"/>
      <c r="J80" s="2231"/>
    </row>
    <row r="81" spans="2:10" ht="30" customHeight="1" outlineLevel="1">
      <c r="B81" s="374" t="s">
        <v>193</v>
      </c>
      <c r="C81" s="2211"/>
      <c r="D81" s="2211"/>
      <c r="E81" s="2211"/>
      <c r="F81" s="2211"/>
      <c r="G81" s="2211"/>
      <c r="H81" s="2212"/>
      <c r="I81" s="2212"/>
      <c r="J81" s="2213"/>
    </row>
    <row r="82" spans="2:10" ht="14.25" customHeight="1" outlineLevel="1">
      <c r="B82" s="2214" t="s">
        <v>636</v>
      </c>
      <c r="C82" s="2232" t="s">
        <v>191</v>
      </c>
      <c r="D82" s="2232"/>
      <c r="E82" s="2232"/>
      <c r="F82" s="2232" t="s">
        <v>192</v>
      </c>
      <c r="G82" s="2232"/>
      <c r="H82" s="2233"/>
      <c r="I82" s="2233"/>
      <c r="J82" s="2234"/>
    </row>
    <row r="83" spans="2:10" ht="34.5" customHeight="1" outlineLevel="1">
      <c r="B83" s="2214"/>
      <c r="C83" s="275"/>
      <c r="D83" s="309" t="s">
        <v>181</v>
      </c>
      <c r="E83" s="275"/>
      <c r="F83" s="2202"/>
      <c r="G83" s="2202"/>
      <c r="H83" s="2203"/>
      <c r="I83" s="2203"/>
      <c r="J83" s="2204"/>
    </row>
    <row r="84" spans="2:10" ht="34.5" customHeight="1" outlineLevel="1">
      <c r="B84" s="2214"/>
      <c r="C84" s="275"/>
      <c r="D84" s="310" t="s">
        <v>181</v>
      </c>
      <c r="E84" s="275"/>
      <c r="F84" s="2205"/>
      <c r="G84" s="2205"/>
      <c r="H84" s="2206"/>
      <c r="I84" s="2206"/>
      <c r="J84" s="2207"/>
    </row>
    <row r="85" spans="2:10" ht="34.5" customHeight="1" outlineLevel="1">
      <c r="B85" s="2214"/>
      <c r="C85" s="275"/>
      <c r="D85" s="310" t="s">
        <v>181</v>
      </c>
      <c r="E85" s="275"/>
      <c r="F85" s="2205"/>
      <c r="G85" s="2205"/>
      <c r="H85" s="2206"/>
      <c r="I85" s="2206"/>
      <c r="J85" s="2207"/>
    </row>
    <row r="86" spans="2:10" ht="34.5" customHeight="1" outlineLevel="1">
      <c r="B86" s="2214"/>
      <c r="C86" s="275"/>
      <c r="D86" s="310" t="s">
        <v>181</v>
      </c>
      <c r="E86" s="275"/>
      <c r="F86" s="2205"/>
      <c r="G86" s="2205"/>
      <c r="H86" s="2206"/>
      <c r="I86" s="2206"/>
      <c r="J86" s="2207"/>
    </row>
    <row r="87" spans="2:10" ht="34.5" customHeight="1" outlineLevel="1">
      <c r="B87" s="2214"/>
      <c r="C87" s="275"/>
      <c r="D87" s="311" t="s">
        <v>181</v>
      </c>
      <c r="E87" s="275"/>
      <c r="F87" s="2259"/>
      <c r="G87" s="2260"/>
      <c r="H87" s="2261"/>
      <c r="I87" s="2261"/>
      <c r="J87" s="2262"/>
    </row>
    <row r="88" spans="2:10" ht="15" customHeight="1" outlineLevel="1">
      <c r="B88" s="2247" t="s">
        <v>243</v>
      </c>
      <c r="C88" s="2232" t="s">
        <v>191</v>
      </c>
      <c r="D88" s="2232"/>
      <c r="E88" s="2232"/>
      <c r="F88" s="2232" t="s">
        <v>190</v>
      </c>
      <c r="G88" s="2232"/>
      <c r="H88" s="2233"/>
      <c r="I88" s="2233"/>
      <c r="J88" s="2234"/>
    </row>
    <row r="89" spans="2:10" ht="31.5" customHeight="1" outlineLevel="1">
      <c r="B89" s="2248"/>
      <c r="C89" s="276"/>
      <c r="D89" s="312" t="s">
        <v>180</v>
      </c>
      <c r="E89" s="277"/>
      <c r="F89" s="2202"/>
      <c r="G89" s="2202"/>
      <c r="H89" s="2203"/>
      <c r="I89" s="2203"/>
      <c r="J89" s="2204"/>
    </row>
    <row r="90" spans="2:10" ht="31.5" customHeight="1" outlineLevel="1">
      <c r="B90" s="2248"/>
      <c r="C90" s="278"/>
      <c r="D90" s="313" t="s">
        <v>180</v>
      </c>
      <c r="E90" s="279"/>
      <c r="F90" s="2205"/>
      <c r="G90" s="2205"/>
      <c r="H90" s="2206"/>
      <c r="I90" s="2206"/>
      <c r="J90" s="2207"/>
    </row>
    <row r="91" spans="2:10" ht="31.5" customHeight="1" outlineLevel="1">
      <c r="B91" s="2248"/>
      <c r="C91" s="278"/>
      <c r="D91" s="313" t="s">
        <v>180</v>
      </c>
      <c r="E91" s="279"/>
      <c r="F91" s="2205"/>
      <c r="G91" s="2205"/>
      <c r="H91" s="2206"/>
      <c r="I91" s="2206"/>
      <c r="J91" s="2207"/>
    </row>
    <row r="92" spans="2:10" ht="31.5" customHeight="1" outlineLevel="1">
      <c r="B92" s="2248"/>
      <c r="C92" s="278"/>
      <c r="D92" s="313" t="s">
        <v>180</v>
      </c>
      <c r="E92" s="279"/>
      <c r="F92" s="2205"/>
      <c r="G92" s="2205"/>
      <c r="H92" s="2206"/>
      <c r="I92" s="2206"/>
      <c r="J92" s="2207"/>
    </row>
    <row r="93" spans="2:10" ht="31.5" customHeight="1" outlineLevel="1">
      <c r="B93" s="2249"/>
      <c r="C93" s="280"/>
      <c r="D93" s="314" t="s">
        <v>180</v>
      </c>
      <c r="E93" s="281"/>
      <c r="F93" s="2238"/>
      <c r="G93" s="2238"/>
      <c r="H93" s="2239"/>
      <c r="I93" s="2239"/>
      <c r="J93" s="2240"/>
    </row>
    <row r="94" spans="2:10" ht="15" customHeight="1" outlineLevel="1">
      <c r="B94" s="2305" t="s">
        <v>635</v>
      </c>
      <c r="C94" s="2280" t="s">
        <v>203</v>
      </c>
      <c r="D94" s="2281"/>
      <c r="E94" s="2282"/>
      <c r="F94" s="2306" t="s">
        <v>204</v>
      </c>
      <c r="G94" s="2307"/>
      <c r="H94" s="2307"/>
      <c r="I94" s="2307"/>
      <c r="J94" s="2308"/>
    </row>
    <row r="95" spans="2:10" ht="30" customHeight="1" outlineLevel="1">
      <c r="B95" s="2248"/>
      <c r="C95" s="278"/>
      <c r="D95" s="313" t="s">
        <v>180</v>
      </c>
      <c r="E95" s="275"/>
      <c r="F95" s="2235"/>
      <c r="G95" s="2235"/>
      <c r="H95" s="2236"/>
      <c r="I95" s="2236"/>
      <c r="J95" s="2237"/>
    </row>
    <row r="96" spans="2:10" ht="30" customHeight="1" outlineLevel="1">
      <c r="B96" s="2248"/>
      <c r="C96" s="278"/>
      <c r="D96" s="313" t="s">
        <v>180</v>
      </c>
      <c r="E96" s="275"/>
      <c r="F96" s="2205"/>
      <c r="G96" s="2205"/>
      <c r="H96" s="2206"/>
      <c r="I96" s="2206"/>
      <c r="J96" s="2207"/>
    </row>
    <row r="97" spans="1:26" ht="30" customHeight="1" outlineLevel="1">
      <c r="B97" s="2248"/>
      <c r="C97" s="278"/>
      <c r="D97" s="313" t="s">
        <v>180</v>
      </c>
      <c r="E97" s="275"/>
      <c r="F97" s="2205"/>
      <c r="G97" s="2205"/>
      <c r="H97" s="2206"/>
      <c r="I97" s="2206"/>
      <c r="J97" s="2207"/>
    </row>
    <row r="98" spans="1:26" ht="30" customHeight="1" outlineLevel="1" thickBot="1">
      <c r="B98" s="2279"/>
      <c r="C98" s="282"/>
      <c r="D98" s="315" t="s">
        <v>180</v>
      </c>
      <c r="E98" s="283"/>
      <c r="F98" s="2208"/>
      <c r="G98" s="2208"/>
      <c r="H98" s="2209"/>
      <c r="I98" s="2209"/>
      <c r="J98" s="2210"/>
    </row>
    <row r="99" spans="1:26" s="306" customFormat="1" ht="18.75" customHeight="1" outlineLevel="1" thickBot="1">
      <c r="A99" s="302"/>
      <c r="B99" s="316"/>
      <c r="C99" s="302"/>
      <c r="D99" s="302"/>
      <c r="E99" s="302"/>
      <c r="F99" s="302"/>
      <c r="G99" s="303"/>
      <c r="H99" s="303"/>
      <c r="I99" s="303"/>
      <c r="J99" s="303"/>
      <c r="K99" s="303"/>
      <c r="L99" s="303"/>
      <c r="M99" s="304"/>
      <c r="N99" s="2167"/>
      <c r="O99" s="2167"/>
      <c r="P99" s="2167"/>
      <c r="Q99" s="2167"/>
      <c r="R99" s="305"/>
      <c r="V99" s="304"/>
      <c r="W99" s="304"/>
      <c r="X99" s="304"/>
      <c r="Y99" s="304"/>
      <c r="Z99" s="305"/>
    </row>
    <row r="100" spans="1:26" ht="18.75" customHeight="1" outlineLevel="1">
      <c r="B100" s="2289" t="s">
        <v>189</v>
      </c>
      <c r="C100" s="2291"/>
      <c r="D100" s="2292"/>
      <c r="E100" s="2292"/>
      <c r="F100" s="2292"/>
      <c r="G100" s="2292"/>
      <c r="H100" s="2292"/>
      <c r="I100" s="2292"/>
      <c r="J100" s="2293"/>
    </row>
    <row r="101" spans="1:26" ht="18.75" customHeight="1" outlineLevel="1">
      <c r="B101" s="2267"/>
      <c r="C101" s="2272"/>
      <c r="D101" s="2273"/>
      <c r="E101" s="2273"/>
      <c r="F101" s="2273"/>
      <c r="G101" s="2273"/>
      <c r="H101" s="2273"/>
      <c r="I101" s="2273"/>
      <c r="J101" s="2274"/>
    </row>
    <row r="102" spans="1:26" ht="18.75" customHeight="1" outlineLevel="1">
      <c r="B102" s="2290"/>
      <c r="C102" s="2294"/>
      <c r="D102" s="2295"/>
      <c r="E102" s="2295"/>
      <c r="F102" s="2295"/>
      <c r="G102" s="2295"/>
      <c r="H102" s="2295"/>
      <c r="I102" s="2295"/>
      <c r="J102" s="2296"/>
    </row>
    <row r="103" spans="1:26" ht="18.75" customHeight="1" outlineLevel="1">
      <c r="B103" s="2301" t="s">
        <v>188</v>
      </c>
      <c r="C103" s="2302"/>
      <c r="D103" s="2303"/>
      <c r="E103" s="2303"/>
      <c r="F103" s="2303"/>
      <c r="G103" s="2303"/>
      <c r="H103" s="2303"/>
      <c r="I103" s="2303"/>
      <c r="J103" s="2304"/>
    </row>
    <row r="104" spans="1:26" ht="18.75" customHeight="1" outlineLevel="1">
      <c r="B104" s="2267"/>
      <c r="C104" s="2272"/>
      <c r="D104" s="2273"/>
      <c r="E104" s="2273"/>
      <c r="F104" s="2273"/>
      <c r="G104" s="2273"/>
      <c r="H104" s="2273"/>
      <c r="I104" s="2273"/>
      <c r="J104" s="2274"/>
    </row>
    <row r="105" spans="1:26" ht="18.75" customHeight="1" outlineLevel="1" thickBot="1">
      <c r="B105" s="2268"/>
      <c r="C105" s="2275"/>
      <c r="D105" s="2276"/>
      <c r="E105" s="2276"/>
      <c r="F105" s="2276"/>
      <c r="G105" s="2276"/>
      <c r="H105" s="2276"/>
      <c r="I105" s="2276"/>
      <c r="J105" s="2277"/>
    </row>
    <row r="106" spans="1:26" ht="18.75" customHeight="1" outlineLevel="1" thickBot="1">
      <c r="B106" s="317"/>
      <c r="C106" s="318"/>
      <c r="D106" s="318"/>
      <c r="E106" s="318"/>
      <c r="F106" s="318"/>
      <c r="G106" s="318"/>
      <c r="H106" s="318"/>
      <c r="I106" s="318"/>
      <c r="J106" s="318"/>
    </row>
    <row r="107" spans="1:26" ht="18.75" customHeight="1" outlineLevel="1">
      <c r="B107" s="319" t="s">
        <v>187</v>
      </c>
      <c r="C107" s="320"/>
      <c r="D107" s="320"/>
      <c r="E107" s="320"/>
      <c r="F107" s="321"/>
      <c r="G107" s="321"/>
      <c r="H107" s="321"/>
      <c r="I107" s="321"/>
      <c r="J107" s="322"/>
    </row>
    <row r="108" spans="1:26" ht="18.75" customHeight="1" outlineLevel="1">
      <c r="B108" s="2256"/>
      <c r="C108" s="2257"/>
      <c r="D108" s="2257"/>
      <c r="E108" s="2257"/>
      <c r="F108" s="2257"/>
      <c r="G108" s="2257"/>
      <c r="H108" s="2257"/>
      <c r="I108" s="2257"/>
      <c r="J108" s="2258"/>
    </row>
    <row r="109" spans="1:26" ht="12" customHeight="1" outlineLevel="1" thickBot="1">
      <c r="B109" s="376"/>
      <c r="C109" s="323"/>
      <c r="D109" s="323"/>
      <c r="E109" s="323"/>
      <c r="F109" s="323"/>
      <c r="G109" s="323"/>
      <c r="H109" s="323"/>
      <c r="I109" s="323"/>
      <c r="J109" s="324"/>
    </row>
    <row r="110" spans="1:26" ht="17.25" customHeight="1"/>
    <row r="111" spans="1:26" ht="17.25" customHeight="1"/>
    <row r="112" spans="1:26" ht="15" customHeight="1">
      <c r="B112" s="299" t="s">
        <v>244</v>
      </c>
    </row>
    <row r="113" spans="1:18" ht="6.6" customHeight="1"/>
    <row r="114" spans="1:18">
      <c r="B114" s="304" t="s">
        <v>387</v>
      </c>
      <c r="C114" s="328"/>
    </row>
    <row r="115" spans="1:18" s="221" customFormat="1" ht="14.25" customHeight="1" thickBot="1">
      <c r="A115" s="329" t="s">
        <v>130</v>
      </c>
      <c r="B115" s="1767"/>
      <c r="C115" s="1767"/>
      <c r="D115" s="1767"/>
      <c r="E115" s="1767"/>
      <c r="F115" s="1767"/>
      <c r="G115" s="1767"/>
      <c r="H115" s="1767"/>
      <c r="I115" s="1767"/>
      <c r="J115" s="1767"/>
      <c r="K115" s="1767"/>
      <c r="L115" s="1767"/>
      <c r="M115" s="1767"/>
      <c r="N115" s="1767"/>
      <c r="O115" s="1767"/>
      <c r="P115" s="1767"/>
      <c r="Q115" s="1767"/>
      <c r="R115" s="1767"/>
    </row>
    <row r="116" spans="1:18" ht="33.75" customHeight="1">
      <c r="B116" s="307" t="s">
        <v>195</v>
      </c>
      <c r="C116" s="2319">
        <f>個票ｰ1001!B239</f>
        <v>0</v>
      </c>
      <c r="D116" s="2320"/>
      <c r="E116" s="2320"/>
      <c r="F116" s="2321"/>
      <c r="G116" s="308" t="s">
        <v>660</v>
      </c>
      <c r="H116" s="2322">
        <v>11</v>
      </c>
      <c r="I116" s="2323"/>
      <c r="J116" s="2324"/>
    </row>
    <row r="117" spans="1:18" ht="30" customHeight="1" outlineLevel="1">
      <c r="B117" s="377" t="s">
        <v>210</v>
      </c>
      <c r="C117" s="2298"/>
      <c r="D117" s="2299"/>
      <c r="E117" s="2299"/>
      <c r="F117" s="2299"/>
      <c r="G117" s="2299"/>
      <c r="H117" s="2299"/>
      <c r="I117" s="2299"/>
      <c r="J117" s="2300"/>
    </row>
    <row r="118" spans="1:18" ht="30" customHeight="1" outlineLevel="1">
      <c r="B118" s="378" t="s">
        <v>194</v>
      </c>
      <c r="C118" s="2229"/>
      <c r="D118" s="2230"/>
      <c r="E118" s="2230"/>
      <c r="F118" s="2230"/>
      <c r="G118" s="2230"/>
      <c r="H118" s="2230"/>
      <c r="I118" s="2230"/>
      <c r="J118" s="2231"/>
    </row>
    <row r="119" spans="1:18" ht="30" customHeight="1" outlineLevel="1">
      <c r="B119" s="374" t="s">
        <v>193</v>
      </c>
      <c r="C119" s="2211"/>
      <c r="D119" s="2211"/>
      <c r="E119" s="2211"/>
      <c r="F119" s="2211"/>
      <c r="G119" s="2211"/>
      <c r="H119" s="2212"/>
      <c r="I119" s="2212"/>
      <c r="J119" s="2213"/>
    </row>
    <row r="120" spans="1:18" ht="14.25" customHeight="1" outlineLevel="1">
      <c r="B120" s="2214" t="s">
        <v>636</v>
      </c>
      <c r="C120" s="2232" t="s">
        <v>191</v>
      </c>
      <c r="D120" s="2232"/>
      <c r="E120" s="2232"/>
      <c r="F120" s="2232" t="s">
        <v>192</v>
      </c>
      <c r="G120" s="2232"/>
      <c r="H120" s="2233"/>
      <c r="I120" s="2233"/>
      <c r="J120" s="2234"/>
    </row>
    <row r="121" spans="1:18" ht="34.5" customHeight="1" outlineLevel="1">
      <c r="B121" s="2214"/>
      <c r="C121" s="275"/>
      <c r="D121" s="309" t="s">
        <v>181</v>
      </c>
      <c r="E121" s="275"/>
      <c r="F121" s="2202"/>
      <c r="G121" s="2202"/>
      <c r="H121" s="2203"/>
      <c r="I121" s="2203"/>
      <c r="J121" s="2204"/>
    </row>
    <row r="122" spans="1:18" ht="34.5" customHeight="1" outlineLevel="1">
      <c r="B122" s="2214"/>
      <c r="C122" s="275"/>
      <c r="D122" s="310" t="s">
        <v>181</v>
      </c>
      <c r="E122" s="275"/>
      <c r="F122" s="2205"/>
      <c r="G122" s="2205"/>
      <c r="H122" s="2206"/>
      <c r="I122" s="2206"/>
      <c r="J122" s="2207"/>
    </row>
    <row r="123" spans="1:18" ht="34.5" customHeight="1" outlineLevel="1">
      <c r="B123" s="2214"/>
      <c r="C123" s="275"/>
      <c r="D123" s="310" t="s">
        <v>181</v>
      </c>
      <c r="E123" s="275"/>
      <c r="F123" s="2205"/>
      <c r="G123" s="2205"/>
      <c r="H123" s="2206"/>
      <c r="I123" s="2206"/>
      <c r="J123" s="2207"/>
    </row>
    <row r="124" spans="1:18" ht="34.5" customHeight="1" outlineLevel="1">
      <c r="B124" s="2214"/>
      <c r="C124" s="275"/>
      <c r="D124" s="310" t="s">
        <v>181</v>
      </c>
      <c r="E124" s="275"/>
      <c r="F124" s="2205"/>
      <c r="G124" s="2205"/>
      <c r="H124" s="2206"/>
      <c r="I124" s="2206"/>
      <c r="J124" s="2207"/>
    </row>
    <row r="125" spans="1:18" ht="34.5" customHeight="1" outlineLevel="1">
      <c r="B125" s="2214"/>
      <c r="C125" s="275"/>
      <c r="D125" s="311" t="s">
        <v>181</v>
      </c>
      <c r="E125" s="275"/>
      <c r="F125" s="2259"/>
      <c r="G125" s="2260"/>
      <c r="H125" s="2261"/>
      <c r="I125" s="2261"/>
      <c r="J125" s="2262"/>
    </row>
    <row r="126" spans="1:18" ht="15" customHeight="1" outlineLevel="1">
      <c r="B126" s="2247" t="s">
        <v>243</v>
      </c>
      <c r="C126" s="2232" t="s">
        <v>191</v>
      </c>
      <c r="D126" s="2232"/>
      <c r="E126" s="2232"/>
      <c r="F126" s="2232" t="s">
        <v>190</v>
      </c>
      <c r="G126" s="2232"/>
      <c r="H126" s="2233"/>
      <c r="I126" s="2233"/>
      <c r="J126" s="2234"/>
    </row>
    <row r="127" spans="1:18" ht="31.5" customHeight="1" outlineLevel="1">
      <c r="B127" s="2248"/>
      <c r="C127" s="276"/>
      <c r="D127" s="312" t="s">
        <v>180</v>
      </c>
      <c r="E127" s="277"/>
      <c r="F127" s="2202"/>
      <c r="G127" s="2202"/>
      <c r="H127" s="2203"/>
      <c r="I127" s="2203"/>
      <c r="J127" s="2204"/>
    </row>
    <row r="128" spans="1:18" ht="31.5" customHeight="1" outlineLevel="1">
      <c r="B128" s="2248"/>
      <c r="C128" s="278"/>
      <c r="D128" s="313" t="s">
        <v>180</v>
      </c>
      <c r="E128" s="279"/>
      <c r="F128" s="2205"/>
      <c r="G128" s="2205"/>
      <c r="H128" s="2206"/>
      <c r="I128" s="2206"/>
      <c r="J128" s="2207"/>
    </row>
    <row r="129" spans="1:26" ht="31.5" customHeight="1" outlineLevel="1">
      <c r="B129" s="2248"/>
      <c r="C129" s="278"/>
      <c r="D129" s="313" t="s">
        <v>180</v>
      </c>
      <c r="E129" s="279"/>
      <c r="F129" s="2205"/>
      <c r="G129" s="2205"/>
      <c r="H129" s="2206"/>
      <c r="I129" s="2206"/>
      <c r="J129" s="2207"/>
    </row>
    <row r="130" spans="1:26" ht="31.5" customHeight="1" outlineLevel="1">
      <c r="B130" s="2248"/>
      <c r="C130" s="278"/>
      <c r="D130" s="313" t="s">
        <v>180</v>
      </c>
      <c r="E130" s="279"/>
      <c r="F130" s="2205"/>
      <c r="G130" s="2205"/>
      <c r="H130" s="2206"/>
      <c r="I130" s="2206"/>
      <c r="J130" s="2207"/>
    </row>
    <row r="131" spans="1:26" ht="31.5" customHeight="1" outlineLevel="1">
      <c r="B131" s="2249"/>
      <c r="C131" s="280"/>
      <c r="D131" s="314" t="s">
        <v>180</v>
      </c>
      <c r="E131" s="281"/>
      <c r="F131" s="2238"/>
      <c r="G131" s="2238"/>
      <c r="H131" s="2239"/>
      <c r="I131" s="2239"/>
      <c r="J131" s="2240"/>
    </row>
    <row r="132" spans="1:26" ht="15" customHeight="1" outlineLevel="1">
      <c r="B132" s="2305" t="s">
        <v>635</v>
      </c>
      <c r="C132" s="2280" t="s">
        <v>203</v>
      </c>
      <c r="D132" s="2281"/>
      <c r="E132" s="2282"/>
      <c r="F132" s="2306" t="s">
        <v>204</v>
      </c>
      <c r="G132" s="2307"/>
      <c r="H132" s="2307"/>
      <c r="I132" s="2307"/>
      <c r="J132" s="2308"/>
    </row>
    <row r="133" spans="1:26" ht="30" customHeight="1" outlineLevel="1">
      <c r="B133" s="2248"/>
      <c r="C133" s="278"/>
      <c r="D133" s="313" t="s">
        <v>180</v>
      </c>
      <c r="E133" s="275"/>
      <c r="F133" s="2235"/>
      <c r="G133" s="2235"/>
      <c r="H133" s="2236"/>
      <c r="I133" s="2236"/>
      <c r="J133" s="2237"/>
    </row>
    <row r="134" spans="1:26" ht="30" customHeight="1" outlineLevel="1">
      <c r="B134" s="2248"/>
      <c r="C134" s="278"/>
      <c r="D134" s="313" t="s">
        <v>180</v>
      </c>
      <c r="E134" s="275"/>
      <c r="F134" s="2205"/>
      <c r="G134" s="2205"/>
      <c r="H134" s="2206"/>
      <c r="I134" s="2206"/>
      <c r="J134" s="2207"/>
    </row>
    <row r="135" spans="1:26" ht="30" customHeight="1" outlineLevel="1">
      <c r="B135" s="2248"/>
      <c r="C135" s="278"/>
      <c r="D135" s="313" t="s">
        <v>180</v>
      </c>
      <c r="E135" s="275"/>
      <c r="F135" s="2205"/>
      <c r="G135" s="2205"/>
      <c r="H135" s="2206"/>
      <c r="I135" s="2206"/>
      <c r="J135" s="2207"/>
    </row>
    <row r="136" spans="1:26" ht="30" customHeight="1" outlineLevel="1" thickBot="1">
      <c r="B136" s="2279"/>
      <c r="C136" s="282"/>
      <c r="D136" s="315" t="s">
        <v>180</v>
      </c>
      <c r="E136" s="283"/>
      <c r="F136" s="2208"/>
      <c r="G136" s="2208"/>
      <c r="H136" s="2209"/>
      <c r="I136" s="2209"/>
      <c r="J136" s="2210"/>
    </row>
    <row r="137" spans="1:26" s="306" customFormat="1" ht="18.75" customHeight="1" outlineLevel="1" thickBot="1">
      <c r="A137" s="302"/>
      <c r="B137" s="316"/>
      <c r="C137" s="302"/>
      <c r="D137" s="302"/>
      <c r="E137" s="302"/>
      <c r="F137" s="302"/>
      <c r="G137" s="303"/>
      <c r="H137" s="303"/>
      <c r="I137" s="303"/>
      <c r="J137" s="303"/>
      <c r="K137" s="303"/>
      <c r="L137" s="303"/>
      <c r="M137" s="304"/>
      <c r="N137" s="2167"/>
      <c r="O137" s="2167"/>
      <c r="P137" s="2167"/>
      <c r="Q137" s="2167"/>
      <c r="R137" s="305"/>
      <c r="V137" s="304"/>
      <c r="W137" s="304"/>
      <c r="X137" s="304"/>
      <c r="Y137" s="304"/>
      <c r="Z137" s="305"/>
    </row>
    <row r="138" spans="1:26" ht="18.75" customHeight="1" outlineLevel="1">
      <c r="B138" s="2289" t="s">
        <v>189</v>
      </c>
      <c r="C138" s="2291"/>
      <c r="D138" s="2292"/>
      <c r="E138" s="2292"/>
      <c r="F138" s="2292"/>
      <c r="G138" s="2292"/>
      <c r="H138" s="2292"/>
      <c r="I138" s="2292"/>
      <c r="J138" s="2293"/>
    </row>
    <row r="139" spans="1:26" ht="18.75" customHeight="1" outlineLevel="1">
      <c r="B139" s="2267"/>
      <c r="C139" s="2272"/>
      <c r="D139" s="2273"/>
      <c r="E139" s="2273"/>
      <c r="F139" s="2273"/>
      <c r="G139" s="2273"/>
      <c r="H139" s="2273"/>
      <c r="I139" s="2273"/>
      <c r="J139" s="2274"/>
    </row>
    <row r="140" spans="1:26" ht="18.75" customHeight="1" outlineLevel="1">
      <c r="B140" s="2290"/>
      <c r="C140" s="2294"/>
      <c r="D140" s="2295"/>
      <c r="E140" s="2295"/>
      <c r="F140" s="2295"/>
      <c r="G140" s="2295"/>
      <c r="H140" s="2295"/>
      <c r="I140" s="2295"/>
      <c r="J140" s="2296"/>
    </row>
    <row r="141" spans="1:26" ht="18.75" customHeight="1" outlineLevel="1">
      <c r="B141" s="2301" t="s">
        <v>188</v>
      </c>
      <c r="C141" s="2302"/>
      <c r="D141" s="2303"/>
      <c r="E141" s="2303"/>
      <c r="F141" s="2303"/>
      <c r="G141" s="2303"/>
      <c r="H141" s="2303"/>
      <c r="I141" s="2303"/>
      <c r="J141" s="2304"/>
    </row>
    <row r="142" spans="1:26" ht="18.75" customHeight="1" outlineLevel="1">
      <c r="B142" s="2267"/>
      <c r="C142" s="2272"/>
      <c r="D142" s="2273"/>
      <c r="E142" s="2273"/>
      <c r="F142" s="2273"/>
      <c r="G142" s="2273"/>
      <c r="H142" s="2273"/>
      <c r="I142" s="2273"/>
      <c r="J142" s="2274"/>
    </row>
    <row r="143" spans="1:26" ht="18.75" customHeight="1" outlineLevel="1" thickBot="1">
      <c r="B143" s="2268"/>
      <c r="C143" s="2275"/>
      <c r="D143" s="2276"/>
      <c r="E143" s="2276"/>
      <c r="F143" s="2276"/>
      <c r="G143" s="2276"/>
      <c r="H143" s="2276"/>
      <c r="I143" s="2276"/>
      <c r="J143" s="2277"/>
    </row>
    <row r="144" spans="1:26" ht="18.75" customHeight="1" outlineLevel="1" thickBot="1">
      <c r="B144" s="317"/>
      <c r="C144" s="318"/>
      <c r="D144" s="318"/>
      <c r="E144" s="318"/>
      <c r="F144" s="318"/>
      <c r="G144" s="318"/>
      <c r="H144" s="318"/>
      <c r="I144" s="318"/>
      <c r="J144" s="318"/>
    </row>
    <row r="145" spans="2:11" ht="18.75" customHeight="1" outlineLevel="1">
      <c r="B145" s="319" t="s">
        <v>187</v>
      </c>
      <c r="C145" s="320"/>
      <c r="D145" s="320"/>
      <c r="E145" s="320"/>
      <c r="F145" s="321"/>
      <c r="G145" s="321"/>
      <c r="H145" s="321"/>
      <c r="I145" s="321"/>
      <c r="J145" s="322"/>
    </row>
    <row r="146" spans="2:11" ht="18.75" customHeight="1" outlineLevel="1">
      <c r="B146" s="2256"/>
      <c r="C146" s="2257"/>
      <c r="D146" s="2257"/>
      <c r="E146" s="2257"/>
      <c r="F146" s="2257"/>
      <c r="G146" s="2257"/>
      <c r="H146" s="2257"/>
      <c r="I146" s="2257"/>
      <c r="J146" s="2258"/>
    </row>
    <row r="147" spans="2:11" ht="12" customHeight="1" outlineLevel="1" thickBot="1">
      <c r="B147" s="376"/>
      <c r="C147" s="323"/>
      <c r="D147" s="323"/>
      <c r="E147" s="323"/>
      <c r="F147" s="323"/>
      <c r="G147" s="323"/>
      <c r="H147" s="323"/>
      <c r="I147" s="323"/>
      <c r="J147" s="324"/>
    </row>
    <row r="150" spans="2:11" ht="17.25" customHeight="1">
      <c r="B150" s="325"/>
      <c r="C150" s="325"/>
      <c r="D150" s="325"/>
      <c r="E150" s="325"/>
      <c r="F150" s="325"/>
      <c r="G150" s="325"/>
      <c r="H150" s="325"/>
      <c r="I150" s="325"/>
      <c r="J150" s="325"/>
      <c r="K150" s="325"/>
    </row>
    <row r="151" spans="2:11" ht="33.75" customHeight="1">
      <c r="B151" s="326" t="s">
        <v>195</v>
      </c>
      <c r="C151" s="2297">
        <f>個票ｰ1001!B240</f>
        <v>0</v>
      </c>
      <c r="D151" s="2252"/>
      <c r="E151" s="2252"/>
      <c r="F151" s="2253"/>
      <c r="G151" s="327" t="s">
        <v>660</v>
      </c>
      <c r="H151" s="2223">
        <v>12</v>
      </c>
      <c r="I151" s="2224"/>
      <c r="J151" s="2263"/>
    </row>
    <row r="152" spans="2:11" ht="30" customHeight="1" outlineLevel="1">
      <c r="B152" s="377" t="s">
        <v>210</v>
      </c>
      <c r="C152" s="2298"/>
      <c r="D152" s="2299"/>
      <c r="E152" s="2299"/>
      <c r="F152" s="2299"/>
      <c r="G152" s="2299"/>
      <c r="H152" s="2299"/>
      <c r="I152" s="2299"/>
      <c r="J152" s="2300"/>
    </row>
    <row r="153" spans="2:11" ht="30" customHeight="1" outlineLevel="1">
      <c r="B153" s="378" t="s">
        <v>194</v>
      </c>
      <c r="C153" s="2229"/>
      <c r="D153" s="2230"/>
      <c r="E153" s="2230"/>
      <c r="F153" s="2230"/>
      <c r="G153" s="2230"/>
      <c r="H153" s="2230"/>
      <c r="I153" s="2230"/>
      <c r="J153" s="2231"/>
    </row>
    <row r="154" spans="2:11" ht="30" customHeight="1" outlineLevel="1">
      <c r="B154" s="374" t="s">
        <v>193</v>
      </c>
      <c r="C154" s="2211"/>
      <c r="D154" s="2211"/>
      <c r="E154" s="2211"/>
      <c r="F154" s="2211"/>
      <c r="G154" s="2211"/>
      <c r="H154" s="2212"/>
      <c r="I154" s="2212"/>
      <c r="J154" s="2213"/>
    </row>
    <row r="155" spans="2:11" ht="14.25" customHeight="1" outlineLevel="1">
      <c r="B155" s="2214" t="s">
        <v>636</v>
      </c>
      <c r="C155" s="2232" t="s">
        <v>191</v>
      </c>
      <c r="D155" s="2232"/>
      <c r="E155" s="2232"/>
      <c r="F155" s="2232" t="s">
        <v>192</v>
      </c>
      <c r="G155" s="2232"/>
      <c r="H155" s="2233"/>
      <c r="I155" s="2233"/>
      <c r="J155" s="2234"/>
    </row>
    <row r="156" spans="2:11" ht="34.5" customHeight="1" outlineLevel="1">
      <c r="B156" s="2214"/>
      <c r="C156" s="275"/>
      <c r="D156" s="309" t="s">
        <v>181</v>
      </c>
      <c r="E156" s="275"/>
      <c r="F156" s="2202"/>
      <c r="G156" s="2202"/>
      <c r="H156" s="2203"/>
      <c r="I156" s="2203"/>
      <c r="J156" s="2204"/>
    </row>
    <row r="157" spans="2:11" ht="34.5" customHeight="1" outlineLevel="1">
      <c r="B157" s="2214"/>
      <c r="C157" s="275"/>
      <c r="D157" s="310" t="s">
        <v>181</v>
      </c>
      <c r="E157" s="275"/>
      <c r="F157" s="2205"/>
      <c r="G157" s="2205"/>
      <c r="H157" s="2206"/>
      <c r="I157" s="2206"/>
      <c r="J157" s="2207"/>
    </row>
    <row r="158" spans="2:11" ht="34.5" customHeight="1" outlineLevel="1">
      <c r="B158" s="2214"/>
      <c r="C158" s="275"/>
      <c r="D158" s="310" t="s">
        <v>181</v>
      </c>
      <c r="E158" s="275"/>
      <c r="F158" s="2205"/>
      <c r="G158" s="2205"/>
      <c r="H158" s="2206"/>
      <c r="I158" s="2206"/>
      <c r="J158" s="2207"/>
    </row>
    <row r="159" spans="2:11" ht="34.5" customHeight="1" outlineLevel="1">
      <c r="B159" s="2214"/>
      <c r="C159" s="275"/>
      <c r="D159" s="310" t="s">
        <v>181</v>
      </c>
      <c r="E159" s="275"/>
      <c r="F159" s="2205"/>
      <c r="G159" s="2205"/>
      <c r="H159" s="2206"/>
      <c r="I159" s="2206"/>
      <c r="J159" s="2207"/>
    </row>
    <row r="160" spans="2:11" ht="34.5" customHeight="1" outlineLevel="1">
      <c r="B160" s="2214"/>
      <c r="C160" s="275"/>
      <c r="D160" s="311" t="s">
        <v>181</v>
      </c>
      <c r="E160" s="275"/>
      <c r="F160" s="2259"/>
      <c r="G160" s="2260"/>
      <c r="H160" s="2261"/>
      <c r="I160" s="2261"/>
      <c r="J160" s="2262"/>
    </row>
    <row r="161" spans="1:26" ht="15" customHeight="1" outlineLevel="1">
      <c r="B161" s="2247" t="s">
        <v>243</v>
      </c>
      <c r="C161" s="2316" t="s">
        <v>191</v>
      </c>
      <c r="D161" s="2316"/>
      <c r="E161" s="2316"/>
      <c r="F161" s="2316" t="s">
        <v>190</v>
      </c>
      <c r="G161" s="2316"/>
      <c r="H161" s="2317"/>
      <c r="I161" s="2317"/>
      <c r="J161" s="2318"/>
    </row>
    <row r="162" spans="1:26" ht="31.5" customHeight="1" outlineLevel="1">
      <c r="B162" s="2248"/>
      <c r="C162" s="276"/>
      <c r="D162" s="312" t="s">
        <v>180</v>
      </c>
      <c r="E162" s="277"/>
      <c r="F162" s="2202"/>
      <c r="G162" s="2202"/>
      <c r="H162" s="2203"/>
      <c r="I162" s="2203"/>
      <c r="J162" s="2204"/>
    </row>
    <row r="163" spans="1:26" ht="31.5" customHeight="1" outlineLevel="1">
      <c r="B163" s="2248"/>
      <c r="C163" s="278"/>
      <c r="D163" s="313" t="s">
        <v>180</v>
      </c>
      <c r="E163" s="279"/>
      <c r="F163" s="2205"/>
      <c r="G163" s="2205"/>
      <c r="H163" s="2206"/>
      <c r="I163" s="2206"/>
      <c r="J163" s="2207"/>
    </row>
    <row r="164" spans="1:26" ht="31.5" customHeight="1" outlineLevel="1">
      <c r="B164" s="2248"/>
      <c r="C164" s="278"/>
      <c r="D164" s="313" t="s">
        <v>180</v>
      </c>
      <c r="E164" s="279"/>
      <c r="F164" s="2205"/>
      <c r="G164" s="2205"/>
      <c r="H164" s="2206"/>
      <c r="I164" s="2206"/>
      <c r="J164" s="2207"/>
    </row>
    <row r="165" spans="1:26" ht="31.5" customHeight="1" outlineLevel="1">
      <c r="B165" s="2248"/>
      <c r="C165" s="278"/>
      <c r="D165" s="313" t="s">
        <v>180</v>
      </c>
      <c r="E165" s="279"/>
      <c r="F165" s="2205"/>
      <c r="G165" s="2205"/>
      <c r="H165" s="2206"/>
      <c r="I165" s="2206"/>
      <c r="J165" s="2207"/>
    </row>
    <row r="166" spans="1:26" ht="31.5" customHeight="1" outlineLevel="1">
      <c r="B166" s="2249"/>
      <c r="C166" s="280"/>
      <c r="D166" s="314" t="s">
        <v>180</v>
      </c>
      <c r="E166" s="281"/>
      <c r="F166" s="2238"/>
      <c r="G166" s="2238"/>
      <c r="H166" s="2239"/>
      <c r="I166" s="2239"/>
      <c r="J166" s="2240"/>
    </row>
    <row r="167" spans="1:26" ht="15" customHeight="1" outlineLevel="1">
      <c r="B167" s="2305" t="s">
        <v>635</v>
      </c>
      <c r="C167" s="2280" t="s">
        <v>203</v>
      </c>
      <c r="D167" s="2281"/>
      <c r="E167" s="2282"/>
      <c r="F167" s="2306" t="s">
        <v>204</v>
      </c>
      <c r="G167" s="2307"/>
      <c r="H167" s="2307"/>
      <c r="I167" s="2307"/>
      <c r="J167" s="2308"/>
    </row>
    <row r="168" spans="1:26" ht="30" customHeight="1" outlineLevel="1">
      <c r="B168" s="2248"/>
      <c r="C168" s="278"/>
      <c r="D168" s="313" t="s">
        <v>180</v>
      </c>
      <c r="E168" s="275"/>
      <c r="F168" s="2235"/>
      <c r="G168" s="2235"/>
      <c r="H168" s="2236"/>
      <c r="I168" s="2236"/>
      <c r="J168" s="2237"/>
    </row>
    <row r="169" spans="1:26" ht="30" customHeight="1" outlineLevel="1">
      <c r="B169" s="2248"/>
      <c r="C169" s="278"/>
      <c r="D169" s="313" t="s">
        <v>180</v>
      </c>
      <c r="E169" s="275"/>
      <c r="F169" s="2205"/>
      <c r="G169" s="2205"/>
      <c r="H169" s="2206"/>
      <c r="I169" s="2206"/>
      <c r="J169" s="2207"/>
    </row>
    <row r="170" spans="1:26" ht="30" customHeight="1" outlineLevel="1">
      <c r="B170" s="2248"/>
      <c r="C170" s="278"/>
      <c r="D170" s="313" t="s">
        <v>180</v>
      </c>
      <c r="E170" s="275"/>
      <c r="F170" s="2205"/>
      <c r="G170" s="2205"/>
      <c r="H170" s="2206"/>
      <c r="I170" s="2206"/>
      <c r="J170" s="2207"/>
    </row>
    <row r="171" spans="1:26" ht="30" customHeight="1" outlineLevel="1" thickBot="1">
      <c r="B171" s="2279"/>
      <c r="C171" s="282"/>
      <c r="D171" s="315" t="s">
        <v>180</v>
      </c>
      <c r="E171" s="283"/>
      <c r="F171" s="2208"/>
      <c r="G171" s="2208"/>
      <c r="H171" s="2209"/>
      <c r="I171" s="2209"/>
      <c r="J171" s="2210"/>
    </row>
    <row r="172" spans="1:26" s="306" customFormat="1" ht="18.75" customHeight="1" outlineLevel="1" thickBot="1">
      <c r="A172" s="302"/>
      <c r="B172" s="316"/>
      <c r="C172" s="302"/>
      <c r="D172" s="302"/>
      <c r="E172" s="302"/>
      <c r="F172" s="302"/>
      <c r="G172" s="303"/>
      <c r="H172" s="303"/>
      <c r="I172" s="303"/>
      <c r="J172" s="303"/>
      <c r="K172" s="303"/>
      <c r="L172" s="303"/>
      <c r="M172" s="304"/>
      <c r="N172" s="2167"/>
      <c r="O172" s="2167"/>
      <c r="P172" s="2167"/>
      <c r="Q172" s="2167"/>
      <c r="R172" s="305"/>
      <c r="V172" s="304"/>
      <c r="W172" s="304"/>
      <c r="X172" s="304"/>
      <c r="Y172" s="304"/>
      <c r="Z172" s="305"/>
    </row>
    <row r="173" spans="1:26" ht="18.75" customHeight="1" outlineLevel="1">
      <c r="B173" s="2289" t="s">
        <v>189</v>
      </c>
      <c r="C173" s="2291"/>
      <c r="D173" s="2292"/>
      <c r="E173" s="2292"/>
      <c r="F173" s="2292"/>
      <c r="G173" s="2292"/>
      <c r="H173" s="2292"/>
      <c r="I173" s="2292"/>
      <c r="J173" s="2293"/>
    </row>
    <row r="174" spans="1:26" ht="18.75" customHeight="1" outlineLevel="1">
      <c r="B174" s="2267"/>
      <c r="C174" s="2272"/>
      <c r="D174" s="2273"/>
      <c r="E174" s="2273"/>
      <c r="F174" s="2273"/>
      <c r="G174" s="2273"/>
      <c r="H174" s="2273"/>
      <c r="I174" s="2273"/>
      <c r="J174" s="2274"/>
    </row>
    <row r="175" spans="1:26" ht="18.75" customHeight="1" outlineLevel="1">
      <c r="B175" s="2290"/>
      <c r="C175" s="2294"/>
      <c r="D175" s="2295"/>
      <c r="E175" s="2295"/>
      <c r="F175" s="2295"/>
      <c r="G175" s="2295"/>
      <c r="H175" s="2295"/>
      <c r="I175" s="2295"/>
      <c r="J175" s="2296"/>
    </row>
    <row r="176" spans="1:26" ht="18.75" customHeight="1" outlineLevel="1">
      <c r="B176" s="2301" t="s">
        <v>188</v>
      </c>
      <c r="C176" s="2302"/>
      <c r="D176" s="2303"/>
      <c r="E176" s="2303"/>
      <c r="F176" s="2303"/>
      <c r="G176" s="2303"/>
      <c r="H176" s="2303"/>
      <c r="I176" s="2303"/>
      <c r="J176" s="2304"/>
    </row>
    <row r="177" spans="2:10" ht="18.75" customHeight="1" outlineLevel="1">
      <c r="B177" s="2267"/>
      <c r="C177" s="2272"/>
      <c r="D177" s="2273"/>
      <c r="E177" s="2273"/>
      <c r="F177" s="2273"/>
      <c r="G177" s="2273"/>
      <c r="H177" s="2273"/>
      <c r="I177" s="2273"/>
      <c r="J177" s="2274"/>
    </row>
    <row r="178" spans="2:10" ht="18.75" customHeight="1" outlineLevel="1" thickBot="1">
      <c r="B178" s="2268"/>
      <c r="C178" s="2275"/>
      <c r="D178" s="2276"/>
      <c r="E178" s="2276"/>
      <c r="F178" s="2276"/>
      <c r="G178" s="2276"/>
      <c r="H178" s="2276"/>
      <c r="I178" s="2276"/>
      <c r="J178" s="2277"/>
    </row>
    <row r="179" spans="2:10" ht="18.75" customHeight="1" outlineLevel="1" thickBot="1">
      <c r="B179" s="317"/>
      <c r="C179" s="318"/>
      <c r="D179" s="318"/>
      <c r="E179" s="318"/>
      <c r="F179" s="318"/>
      <c r="G179" s="318"/>
      <c r="H179" s="318"/>
      <c r="I179" s="318"/>
      <c r="J179" s="318"/>
    </row>
    <row r="180" spans="2:10" ht="18.75" customHeight="1" outlineLevel="1">
      <c r="B180" s="319" t="s">
        <v>187</v>
      </c>
      <c r="C180" s="320"/>
      <c r="D180" s="320"/>
      <c r="E180" s="320"/>
      <c r="F180" s="321"/>
      <c r="G180" s="321"/>
      <c r="H180" s="321"/>
      <c r="I180" s="321"/>
      <c r="J180" s="322"/>
    </row>
    <row r="181" spans="2:10" ht="18.75" customHeight="1" outlineLevel="1">
      <c r="B181" s="2256"/>
      <c r="C181" s="2257"/>
      <c r="D181" s="2257"/>
      <c r="E181" s="2257"/>
      <c r="F181" s="2257"/>
      <c r="G181" s="2257"/>
      <c r="H181" s="2257"/>
      <c r="I181" s="2257"/>
      <c r="J181" s="2258"/>
    </row>
    <row r="182" spans="2:10" ht="12" customHeight="1" outlineLevel="1" thickBot="1">
      <c r="B182" s="376"/>
      <c r="C182" s="323"/>
      <c r="D182" s="323"/>
      <c r="E182" s="323"/>
      <c r="F182" s="323"/>
      <c r="G182" s="323"/>
      <c r="H182" s="323"/>
      <c r="I182" s="323"/>
      <c r="J182" s="324"/>
    </row>
    <row r="183" spans="2:10" ht="17.25" customHeight="1"/>
    <row r="185" spans="2:10" ht="33.75" customHeight="1">
      <c r="B185" s="326" t="s">
        <v>195</v>
      </c>
      <c r="C185" s="2297">
        <f>個票ｰ1001!B241</f>
        <v>0</v>
      </c>
      <c r="D185" s="2252"/>
      <c r="E185" s="2252"/>
      <c r="F185" s="2253"/>
      <c r="G185" s="327" t="s">
        <v>660</v>
      </c>
      <c r="H185" s="2223">
        <v>13</v>
      </c>
      <c r="I185" s="2224"/>
      <c r="J185" s="2263"/>
    </row>
    <row r="186" spans="2:10" ht="30" customHeight="1" outlineLevel="1">
      <c r="B186" s="377" t="s">
        <v>210</v>
      </c>
      <c r="C186" s="2298"/>
      <c r="D186" s="2299"/>
      <c r="E186" s="2299"/>
      <c r="F186" s="2299"/>
      <c r="G186" s="2299"/>
      <c r="H186" s="2299"/>
      <c r="I186" s="2299"/>
      <c r="J186" s="2300"/>
    </row>
    <row r="187" spans="2:10" ht="30" customHeight="1" outlineLevel="1">
      <c r="B187" s="378" t="s">
        <v>194</v>
      </c>
      <c r="C187" s="2229"/>
      <c r="D187" s="2230"/>
      <c r="E187" s="2230"/>
      <c r="F187" s="2230"/>
      <c r="G187" s="2230"/>
      <c r="H187" s="2230"/>
      <c r="I187" s="2230"/>
      <c r="J187" s="2231"/>
    </row>
    <row r="188" spans="2:10" ht="30" customHeight="1" outlineLevel="1">
      <c r="B188" s="374" t="s">
        <v>193</v>
      </c>
      <c r="C188" s="2211"/>
      <c r="D188" s="2211"/>
      <c r="E188" s="2211"/>
      <c r="F188" s="2211"/>
      <c r="G188" s="2211"/>
      <c r="H188" s="2212"/>
      <c r="I188" s="2212"/>
      <c r="J188" s="2213"/>
    </row>
    <row r="189" spans="2:10" ht="14.25" customHeight="1" outlineLevel="1">
      <c r="B189" s="2312" t="s">
        <v>441</v>
      </c>
      <c r="C189" s="2232" t="s">
        <v>191</v>
      </c>
      <c r="D189" s="2232"/>
      <c r="E189" s="2232"/>
      <c r="F189" s="2232" t="s">
        <v>192</v>
      </c>
      <c r="G189" s="2232"/>
      <c r="H189" s="2233"/>
      <c r="I189" s="2233"/>
      <c r="J189" s="2234"/>
    </row>
    <row r="190" spans="2:10" ht="34.5" customHeight="1" outlineLevel="1">
      <c r="B190" s="2312"/>
      <c r="C190" s="275"/>
      <c r="D190" s="309" t="s">
        <v>181</v>
      </c>
      <c r="E190" s="275"/>
      <c r="F190" s="2202"/>
      <c r="G190" s="2202"/>
      <c r="H190" s="2203"/>
      <c r="I190" s="2203"/>
      <c r="J190" s="2204"/>
    </row>
    <row r="191" spans="2:10" ht="34.5" customHeight="1" outlineLevel="1">
      <c r="B191" s="2312"/>
      <c r="C191" s="275"/>
      <c r="D191" s="310" t="s">
        <v>181</v>
      </c>
      <c r="E191" s="275"/>
      <c r="F191" s="2205"/>
      <c r="G191" s="2205"/>
      <c r="H191" s="2206"/>
      <c r="I191" s="2206"/>
      <c r="J191" s="2207"/>
    </row>
    <row r="192" spans="2:10" ht="34.5" customHeight="1" outlineLevel="1">
      <c r="B192" s="2312"/>
      <c r="C192" s="275"/>
      <c r="D192" s="310" t="s">
        <v>181</v>
      </c>
      <c r="E192" s="275"/>
      <c r="F192" s="2205"/>
      <c r="G192" s="2205"/>
      <c r="H192" s="2206"/>
      <c r="I192" s="2206"/>
      <c r="J192" s="2207"/>
    </row>
    <row r="193" spans="1:26" ht="34.5" customHeight="1" outlineLevel="1">
      <c r="B193" s="2312"/>
      <c r="C193" s="275"/>
      <c r="D193" s="310" t="s">
        <v>181</v>
      </c>
      <c r="E193" s="275"/>
      <c r="F193" s="2205"/>
      <c r="G193" s="2205"/>
      <c r="H193" s="2206"/>
      <c r="I193" s="2206"/>
      <c r="J193" s="2207"/>
    </row>
    <row r="194" spans="1:26" ht="34.5" customHeight="1" outlineLevel="1">
      <c r="B194" s="2312"/>
      <c r="C194" s="275"/>
      <c r="D194" s="311" t="s">
        <v>181</v>
      </c>
      <c r="E194" s="275"/>
      <c r="F194" s="2259"/>
      <c r="G194" s="2260"/>
      <c r="H194" s="2261"/>
      <c r="I194" s="2261"/>
      <c r="J194" s="2262"/>
    </row>
    <row r="195" spans="1:26" ht="15" customHeight="1" outlineLevel="1">
      <c r="B195" s="2313" t="s">
        <v>442</v>
      </c>
      <c r="C195" s="2232" t="s">
        <v>191</v>
      </c>
      <c r="D195" s="2232"/>
      <c r="E195" s="2232"/>
      <c r="F195" s="2232" t="s">
        <v>190</v>
      </c>
      <c r="G195" s="2232"/>
      <c r="H195" s="2233"/>
      <c r="I195" s="2233"/>
      <c r="J195" s="2234"/>
    </row>
    <row r="196" spans="1:26" ht="31.5" customHeight="1" outlineLevel="1">
      <c r="B196" s="2314"/>
      <c r="C196" s="276"/>
      <c r="D196" s="312" t="s">
        <v>180</v>
      </c>
      <c r="E196" s="277"/>
      <c r="F196" s="2202"/>
      <c r="G196" s="2202"/>
      <c r="H196" s="2203"/>
      <c r="I196" s="2203"/>
      <c r="J196" s="2204"/>
    </row>
    <row r="197" spans="1:26" ht="31.5" customHeight="1" outlineLevel="1">
      <c r="B197" s="2314"/>
      <c r="C197" s="278"/>
      <c r="D197" s="313" t="s">
        <v>180</v>
      </c>
      <c r="E197" s="279"/>
      <c r="F197" s="2205"/>
      <c r="G197" s="2205"/>
      <c r="H197" s="2206"/>
      <c r="I197" s="2206"/>
      <c r="J197" s="2207"/>
    </row>
    <row r="198" spans="1:26" ht="31.5" customHeight="1" outlineLevel="1">
      <c r="B198" s="2314"/>
      <c r="C198" s="278"/>
      <c r="D198" s="313" t="s">
        <v>180</v>
      </c>
      <c r="E198" s="279"/>
      <c r="F198" s="2205"/>
      <c r="G198" s="2205"/>
      <c r="H198" s="2206"/>
      <c r="I198" s="2206"/>
      <c r="J198" s="2207"/>
    </row>
    <row r="199" spans="1:26" ht="31.5" customHeight="1" outlineLevel="1">
      <c r="B199" s="2314"/>
      <c r="C199" s="278"/>
      <c r="D199" s="313" t="s">
        <v>180</v>
      </c>
      <c r="E199" s="279"/>
      <c r="F199" s="2205"/>
      <c r="G199" s="2205"/>
      <c r="H199" s="2206"/>
      <c r="I199" s="2206"/>
      <c r="J199" s="2207"/>
    </row>
    <row r="200" spans="1:26" ht="31.5" customHeight="1" outlineLevel="1">
      <c r="B200" s="2315"/>
      <c r="C200" s="280"/>
      <c r="D200" s="314" t="s">
        <v>180</v>
      </c>
      <c r="E200" s="281"/>
      <c r="F200" s="2238"/>
      <c r="G200" s="2238"/>
      <c r="H200" s="2239"/>
      <c r="I200" s="2239"/>
      <c r="J200" s="2240"/>
    </row>
    <row r="201" spans="1:26" ht="15" customHeight="1" outlineLevel="1">
      <c r="B201" s="2305" t="s">
        <v>637</v>
      </c>
      <c r="C201" s="2280" t="s">
        <v>203</v>
      </c>
      <c r="D201" s="2281"/>
      <c r="E201" s="2282"/>
      <c r="F201" s="2306" t="s">
        <v>204</v>
      </c>
      <c r="G201" s="2307"/>
      <c r="H201" s="2307"/>
      <c r="I201" s="2307"/>
      <c r="J201" s="2308"/>
    </row>
    <row r="202" spans="1:26" ht="30" customHeight="1" outlineLevel="1">
      <c r="B202" s="2248"/>
      <c r="C202" s="278"/>
      <c r="D202" s="313" t="s">
        <v>180</v>
      </c>
      <c r="E202" s="275"/>
      <c r="F202" s="2235"/>
      <c r="G202" s="2235"/>
      <c r="H202" s="2236"/>
      <c r="I202" s="2236"/>
      <c r="J202" s="2237"/>
    </row>
    <row r="203" spans="1:26" ht="30" customHeight="1" outlineLevel="1">
      <c r="B203" s="2248"/>
      <c r="C203" s="278"/>
      <c r="D203" s="313" t="s">
        <v>180</v>
      </c>
      <c r="E203" s="275"/>
      <c r="F203" s="2205"/>
      <c r="G203" s="2205"/>
      <c r="H203" s="2206"/>
      <c r="I203" s="2206"/>
      <c r="J203" s="2207"/>
    </row>
    <row r="204" spans="1:26" ht="30" customHeight="1" outlineLevel="1">
      <c r="B204" s="2248"/>
      <c r="C204" s="278"/>
      <c r="D204" s="313" t="s">
        <v>180</v>
      </c>
      <c r="E204" s="275"/>
      <c r="F204" s="2205"/>
      <c r="G204" s="2205"/>
      <c r="H204" s="2206"/>
      <c r="I204" s="2206"/>
      <c r="J204" s="2207"/>
    </row>
    <row r="205" spans="1:26" ht="30" customHeight="1" outlineLevel="1" thickBot="1">
      <c r="B205" s="2279"/>
      <c r="C205" s="282"/>
      <c r="D205" s="315" t="s">
        <v>180</v>
      </c>
      <c r="E205" s="283"/>
      <c r="F205" s="2208"/>
      <c r="G205" s="2208"/>
      <c r="H205" s="2209"/>
      <c r="I205" s="2209"/>
      <c r="J205" s="2210"/>
    </row>
    <row r="206" spans="1:26" s="306" customFormat="1" ht="18.75" customHeight="1" outlineLevel="1" thickBot="1">
      <c r="A206" s="302"/>
      <c r="B206" s="316"/>
      <c r="C206" s="302"/>
      <c r="D206" s="302"/>
      <c r="E206" s="302"/>
      <c r="F206" s="302"/>
      <c r="G206" s="303"/>
      <c r="H206" s="303"/>
      <c r="I206" s="303"/>
      <c r="J206" s="303"/>
      <c r="K206" s="303"/>
      <c r="L206" s="303"/>
      <c r="M206" s="304"/>
      <c r="N206" s="2167"/>
      <c r="O206" s="2167"/>
      <c r="P206" s="2167"/>
      <c r="Q206" s="2167"/>
      <c r="R206" s="305"/>
      <c r="V206" s="304"/>
      <c r="W206" s="304"/>
      <c r="X206" s="304"/>
      <c r="Y206" s="304"/>
      <c r="Z206" s="305"/>
    </row>
    <row r="207" spans="1:26" ht="18.75" customHeight="1" outlineLevel="1">
      <c r="B207" s="2289" t="s">
        <v>189</v>
      </c>
      <c r="C207" s="2291"/>
      <c r="D207" s="2292"/>
      <c r="E207" s="2292"/>
      <c r="F207" s="2292"/>
      <c r="G207" s="2292"/>
      <c r="H207" s="2292"/>
      <c r="I207" s="2292"/>
      <c r="J207" s="2293"/>
    </row>
    <row r="208" spans="1:26" ht="18.75" customHeight="1" outlineLevel="1">
      <c r="B208" s="2267"/>
      <c r="C208" s="2272"/>
      <c r="D208" s="2273"/>
      <c r="E208" s="2273"/>
      <c r="F208" s="2273"/>
      <c r="G208" s="2273"/>
      <c r="H208" s="2273"/>
      <c r="I208" s="2273"/>
      <c r="J208" s="2274"/>
    </row>
    <row r="209" spans="2:10" ht="18.75" customHeight="1" outlineLevel="1">
      <c r="B209" s="2290"/>
      <c r="C209" s="2294"/>
      <c r="D209" s="2295"/>
      <c r="E209" s="2295"/>
      <c r="F209" s="2295"/>
      <c r="G209" s="2295"/>
      <c r="H209" s="2295"/>
      <c r="I209" s="2295"/>
      <c r="J209" s="2296"/>
    </row>
    <row r="210" spans="2:10" ht="18.75" customHeight="1" outlineLevel="1">
      <c r="B210" s="2301" t="s">
        <v>188</v>
      </c>
      <c r="C210" s="2302"/>
      <c r="D210" s="2303"/>
      <c r="E210" s="2303"/>
      <c r="F210" s="2303"/>
      <c r="G210" s="2303"/>
      <c r="H210" s="2303"/>
      <c r="I210" s="2303"/>
      <c r="J210" s="2304"/>
    </row>
    <row r="211" spans="2:10" ht="18.75" customHeight="1" outlineLevel="1">
      <c r="B211" s="2267"/>
      <c r="C211" s="2272"/>
      <c r="D211" s="2273"/>
      <c r="E211" s="2273"/>
      <c r="F211" s="2273"/>
      <c r="G211" s="2273"/>
      <c r="H211" s="2273"/>
      <c r="I211" s="2273"/>
      <c r="J211" s="2274"/>
    </row>
    <row r="212" spans="2:10" ht="18.75" customHeight="1" outlineLevel="1" thickBot="1">
      <c r="B212" s="2268"/>
      <c r="C212" s="2275"/>
      <c r="D212" s="2276"/>
      <c r="E212" s="2276"/>
      <c r="F212" s="2276"/>
      <c r="G212" s="2276"/>
      <c r="H212" s="2276"/>
      <c r="I212" s="2276"/>
      <c r="J212" s="2277"/>
    </row>
    <row r="213" spans="2:10" ht="18.75" customHeight="1" outlineLevel="1" thickBot="1">
      <c r="B213" s="317"/>
      <c r="C213" s="318"/>
      <c r="D213" s="318"/>
      <c r="E213" s="318"/>
      <c r="F213" s="318"/>
      <c r="G213" s="318"/>
      <c r="H213" s="318"/>
      <c r="I213" s="318"/>
      <c r="J213" s="318"/>
    </row>
    <row r="214" spans="2:10" ht="18.75" customHeight="1" outlineLevel="1">
      <c r="B214" s="319" t="s">
        <v>187</v>
      </c>
      <c r="C214" s="320"/>
      <c r="D214" s="320"/>
      <c r="E214" s="320"/>
      <c r="F214" s="321"/>
      <c r="G214" s="321"/>
      <c r="H214" s="321"/>
      <c r="I214" s="321"/>
      <c r="J214" s="322"/>
    </row>
    <row r="215" spans="2:10" ht="18.75" customHeight="1" outlineLevel="1">
      <c r="B215" s="2256"/>
      <c r="C215" s="2257"/>
      <c r="D215" s="2257"/>
      <c r="E215" s="2257"/>
      <c r="F215" s="2257"/>
      <c r="G215" s="2257"/>
      <c r="H215" s="2257"/>
      <c r="I215" s="2257"/>
      <c r="J215" s="2258"/>
    </row>
    <row r="216" spans="2:10" ht="12" customHeight="1" outlineLevel="1" thickBot="1">
      <c r="B216" s="376"/>
      <c r="C216" s="323"/>
      <c r="D216" s="323"/>
      <c r="E216" s="323"/>
      <c r="F216" s="323"/>
      <c r="G216" s="323"/>
      <c r="H216" s="323"/>
      <c r="I216" s="323"/>
      <c r="J216" s="324"/>
    </row>
    <row r="219" spans="2:10" ht="33.75" customHeight="1">
      <c r="B219" s="326" t="s">
        <v>195</v>
      </c>
      <c r="C219" s="2297">
        <f>個票ｰ1001!B242</f>
        <v>0</v>
      </c>
      <c r="D219" s="2252"/>
      <c r="E219" s="2252"/>
      <c r="F219" s="2253"/>
      <c r="G219" s="327" t="s">
        <v>660</v>
      </c>
      <c r="H219" s="2223">
        <v>14</v>
      </c>
      <c r="I219" s="2224"/>
      <c r="J219" s="2263"/>
    </row>
    <row r="220" spans="2:10" ht="30" customHeight="1" outlineLevel="1">
      <c r="B220" s="377" t="s">
        <v>210</v>
      </c>
      <c r="C220" s="2298"/>
      <c r="D220" s="2299"/>
      <c r="E220" s="2299"/>
      <c r="F220" s="2299"/>
      <c r="G220" s="2299"/>
      <c r="H220" s="2299"/>
      <c r="I220" s="2299"/>
      <c r="J220" s="2300"/>
    </row>
    <row r="221" spans="2:10" ht="30" customHeight="1" outlineLevel="1">
      <c r="B221" s="378" t="s">
        <v>194</v>
      </c>
      <c r="C221" s="2229"/>
      <c r="D221" s="2230"/>
      <c r="E221" s="2230"/>
      <c r="F221" s="2230"/>
      <c r="G221" s="2230"/>
      <c r="H221" s="2230"/>
      <c r="I221" s="2230"/>
      <c r="J221" s="2231"/>
    </row>
    <row r="222" spans="2:10" ht="30" customHeight="1" outlineLevel="1">
      <c r="B222" s="374" t="s">
        <v>193</v>
      </c>
      <c r="C222" s="2211"/>
      <c r="D222" s="2211"/>
      <c r="E222" s="2211"/>
      <c r="F222" s="2211"/>
      <c r="G222" s="2211"/>
      <c r="H222" s="2212"/>
      <c r="I222" s="2212"/>
      <c r="J222" s="2213"/>
    </row>
    <row r="223" spans="2:10" ht="14.25" customHeight="1" outlineLevel="1">
      <c r="B223" s="2214" t="s">
        <v>636</v>
      </c>
      <c r="C223" s="2232" t="s">
        <v>191</v>
      </c>
      <c r="D223" s="2232"/>
      <c r="E223" s="2232"/>
      <c r="F223" s="2232" t="s">
        <v>192</v>
      </c>
      <c r="G223" s="2232"/>
      <c r="H223" s="2233"/>
      <c r="I223" s="2233"/>
      <c r="J223" s="2234"/>
    </row>
    <row r="224" spans="2:10" ht="34.5" customHeight="1" outlineLevel="1">
      <c r="B224" s="2214"/>
      <c r="C224" s="275"/>
      <c r="D224" s="309" t="s">
        <v>181</v>
      </c>
      <c r="E224" s="275"/>
      <c r="F224" s="2202"/>
      <c r="G224" s="2202"/>
      <c r="H224" s="2203"/>
      <c r="I224" s="2203"/>
      <c r="J224" s="2204"/>
    </row>
    <row r="225" spans="1:26" ht="34.5" customHeight="1" outlineLevel="1">
      <c r="B225" s="2214"/>
      <c r="C225" s="275"/>
      <c r="D225" s="310" t="s">
        <v>181</v>
      </c>
      <c r="E225" s="275"/>
      <c r="F225" s="2205"/>
      <c r="G225" s="2205"/>
      <c r="H225" s="2206"/>
      <c r="I225" s="2206"/>
      <c r="J225" s="2207"/>
    </row>
    <row r="226" spans="1:26" ht="34.5" customHeight="1" outlineLevel="1">
      <c r="B226" s="2214"/>
      <c r="C226" s="275"/>
      <c r="D226" s="310" t="s">
        <v>181</v>
      </c>
      <c r="E226" s="275"/>
      <c r="F226" s="2205"/>
      <c r="G226" s="2205"/>
      <c r="H226" s="2206"/>
      <c r="I226" s="2206"/>
      <c r="J226" s="2207"/>
    </row>
    <row r="227" spans="1:26" ht="34.5" customHeight="1" outlineLevel="1">
      <c r="B227" s="2214"/>
      <c r="C227" s="275"/>
      <c r="D227" s="310" t="s">
        <v>181</v>
      </c>
      <c r="E227" s="275"/>
      <c r="F227" s="2205"/>
      <c r="G227" s="2205"/>
      <c r="H227" s="2206"/>
      <c r="I227" s="2206"/>
      <c r="J227" s="2207"/>
    </row>
    <row r="228" spans="1:26" ht="34.5" customHeight="1" outlineLevel="1">
      <c r="B228" s="2214"/>
      <c r="C228" s="275"/>
      <c r="D228" s="311" t="s">
        <v>181</v>
      </c>
      <c r="E228" s="275"/>
      <c r="F228" s="2259"/>
      <c r="G228" s="2260"/>
      <c r="H228" s="2261"/>
      <c r="I228" s="2261"/>
      <c r="J228" s="2262"/>
    </row>
    <row r="229" spans="1:26" ht="15" customHeight="1" outlineLevel="1">
      <c r="B229" s="2247" t="s">
        <v>243</v>
      </c>
      <c r="C229" s="2232" t="s">
        <v>191</v>
      </c>
      <c r="D229" s="2232"/>
      <c r="E229" s="2232"/>
      <c r="F229" s="2232" t="s">
        <v>190</v>
      </c>
      <c r="G229" s="2232"/>
      <c r="H229" s="2233"/>
      <c r="I229" s="2233"/>
      <c r="J229" s="2234"/>
    </row>
    <row r="230" spans="1:26" ht="31.5" customHeight="1" outlineLevel="1">
      <c r="B230" s="2248"/>
      <c r="C230" s="276"/>
      <c r="D230" s="312" t="s">
        <v>180</v>
      </c>
      <c r="E230" s="277"/>
      <c r="F230" s="2202"/>
      <c r="G230" s="2202"/>
      <c r="H230" s="2203"/>
      <c r="I230" s="2203"/>
      <c r="J230" s="2204"/>
    </row>
    <row r="231" spans="1:26" ht="31.5" customHeight="1" outlineLevel="1">
      <c r="B231" s="2248"/>
      <c r="C231" s="278"/>
      <c r="D231" s="313" t="s">
        <v>180</v>
      </c>
      <c r="E231" s="279"/>
      <c r="F231" s="2205"/>
      <c r="G231" s="2205"/>
      <c r="H231" s="2206"/>
      <c r="I231" s="2206"/>
      <c r="J231" s="2207"/>
    </row>
    <row r="232" spans="1:26" ht="31.5" customHeight="1" outlineLevel="1">
      <c r="B232" s="2248"/>
      <c r="C232" s="278"/>
      <c r="D232" s="313" t="s">
        <v>180</v>
      </c>
      <c r="E232" s="279"/>
      <c r="F232" s="2205"/>
      <c r="G232" s="2205"/>
      <c r="H232" s="2206"/>
      <c r="I232" s="2206"/>
      <c r="J232" s="2207"/>
    </row>
    <row r="233" spans="1:26" ht="31.5" customHeight="1" outlineLevel="1">
      <c r="B233" s="2248"/>
      <c r="C233" s="278"/>
      <c r="D233" s="313" t="s">
        <v>180</v>
      </c>
      <c r="E233" s="279"/>
      <c r="F233" s="2205"/>
      <c r="G233" s="2205"/>
      <c r="H233" s="2206"/>
      <c r="I233" s="2206"/>
      <c r="J233" s="2207"/>
    </row>
    <row r="234" spans="1:26" ht="31.5" customHeight="1" outlineLevel="1">
      <c r="B234" s="2249"/>
      <c r="C234" s="280"/>
      <c r="D234" s="314" t="s">
        <v>180</v>
      </c>
      <c r="E234" s="281"/>
      <c r="F234" s="2238"/>
      <c r="G234" s="2238"/>
      <c r="H234" s="2239"/>
      <c r="I234" s="2239"/>
      <c r="J234" s="2240"/>
    </row>
    <row r="235" spans="1:26" ht="15" customHeight="1" outlineLevel="1">
      <c r="B235" s="2305" t="s">
        <v>635</v>
      </c>
      <c r="C235" s="2280" t="s">
        <v>203</v>
      </c>
      <c r="D235" s="2281"/>
      <c r="E235" s="2282"/>
      <c r="F235" s="2306" t="s">
        <v>204</v>
      </c>
      <c r="G235" s="2307"/>
      <c r="H235" s="2307"/>
      <c r="I235" s="2307"/>
      <c r="J235" s="2308"/>
    </row>
    <row r="236" spans="1:26" ht="30" customHeight="1" outlineLevel="1">
      <c r="B236" s="2248"/>
      <c r="C236" s="278"/>
      <c r="D236" s="313" t="s">
        <v>180</v>
      </c>
      <c r="E236" s="275"/>
      <c r="F236" s="2235"/>
      <c r="G236" s="2235"/>
      <c r="H236" s="2236"/>
      <c r="I236" s="2236"/>
      <c r="J236" s="2237"/>
    </row>
    <row r="237" spans="1:26" ht="30" customHeight="1" outlineLevel="1">
      <c r="B237" s="2248"/>
      <c r="C237" s="278"/>
      <c r="D237" s="313" t="s">
        <v>180</v>
      </c>
      <c r="E237" s="275"/>
      <c r="F237" s="2205"/>
      <c r="G237" s="2205"/>
      <c r="H237" s="2206"/>
      <c r="I237" s="2206"/>
      <c r="J237" s="2207"/>
    </row>
    <row r="238" spans="1:26" ht="30" customHeight="1" outlineLevel="1">
      <c r="B238" s="2248"/>
      <c r="C238" s="278"/>
      <c r="D238" s="313" t="s">
        <v>180</v>
      </c>
      <c r="E238" s="275"/>
      <c r="F238" s="2205"/>
      <c r="G238" s="2205"/>
      <c r="H238" s="2206"/>
      <c r="I238" s="2206"/>
      <c r="J238" s="2207"/>
    </row>
    <row r="239" spans="1:26" ht="30" customHeight="1" outlineLevel="1" thickBot="1">
      <c r="B239" s="2279"/>
      <c r="C239" s="282"/>
      <c r="D239" s="315" t="s">
        <v>180</v>
      </c>
      <c r="E239" s="283"/>
      <c r="F239" s="2208"/>
      <c r="G239" s="2208"/>
      <c r="H239" s="2209"/>
      <c r="I239" s="2209"/>
      <c r="J239" s="2210"/>
    </row>
    <row r="240" spans="1:26" s="306" customFormat="1" ht="18.75" customHeight="1" outlineLevel="1" thickBot="1">
      <c r="A240" s="302"/>
      <c r="B240" s="316"/>
      <c r="C240" s="302"/>
      <c r="D240" s="302"/>
      <c r="E240" s="302"/>
      <c r="F240" s="302"/>
      <c r="G240" s="303"/>
      <c r="H240" s="303"/>
      <c r="I240" s="303"/>
      <c r="J240" s="303"/>
      <c r="K240" s="303"/>
      <c r="L240" s="303"/>
      <c r="M240" s="304"/>
      <c r="N240" s="2167"/>
      <c r="O240" s="2167"/>
      <c r="P240" s="2167"/>
      <c r="Q240" s="2167"/>
      <c r="R240" s="305"/>
      <c r="V240" s="304"/>
      <c r="W240" s="304"/>
      <c r="X240" s="304"/>
      <c r="Y240" s="304"/>
      <c r="Z240" s="305"/>
    </row>
    <row r="241" spans="2:11" ht="18.75" customHeight="1" outlineLevel="1">
      <c r="B241" s="2289" t="s">
        <v>189</v>
      </c>
      <c r="C241" s="2291"/>
      <c r="D241" s="2292"/>
      <c r="E241" s="2292"/>
      <c r="F241" s="2292"/>
      <c r="G241" s="2292"/>
      <c r="H241" s="2292"/>
      <c r="I241" s="2292"/>
      <c r="J241" s="2293"/>
    </row>
    <row r="242" spans="2:11" ht="18.75" customHeight="1" outlineLevel="1">
      <c r="B242" s="2267"/>
      <c r="C242" s="2272"/>
      <c r="D242" s="2273"/>
      <c r="E242" s="2273"/>
      <c r="F242" s="2273"/>
      <c r="G242" s="2273"/>
      <c r="H242" s="2273"/>
      <c r="I242" s="2273"/>
      <c r="J242" s="2274"/>
    </row>
    <row r="243" spans="2:11" ht="18.75" customHeight="1" outlineLevel="1">
      <c r="B243" s="2290"/>
      <c r="C243" s="2294"/>
      <c r="D243" s="2295"/>
      <c r="E243" s="2295"/>
      <c r="F243" s="2295"/>
      <c r="G243" s="2295"/>
      <c r="H243" s="2295"/>
      <c r="I243" s="2295"/>
      <c r="J243" s="2296"/>
    </row>
    <row r="244" spans="2:11" ht="18.75" customHeight="1" outlineLevel="1">
      <c r="B244" s="2301" t="s">
        <v>188</v>
      </c>
      <c r="C244" s="2302"/>
      <c r="D244" s="2303"/>
      <c r="E244" s="2303"/>
      <c r="F244" s="2303"/>
      <c r="G244" s="2303"/>
      <c r="H244" s="2303"/>
      <c r="I244" s="2303"/>
      <c r="J244" s="2304"/>
    </row>
    <row r="245" spans="2:11" ht="18.75" customHeight="1" outlineLevel="1">
      <c r="B245" s="2267"/>
      <c r="C245" s="2272"/>
      <c r="D245" s="2273"/>
      <c r="E245" s="2273"/>
      <c r="F245" s="2273"/>
      <c r="G245" s="2273"/>
      <c r="H245" s="2273"/>
      <c r="I245" s="2273"/>
      <c r="J245" s="2274"/>
    </row>
    <row r="246" spans="2:11" ht="18.75" customHeight="1" outlineLevel="1" thickBot="1">
      <c r="B246" s="2268"/>
      <c r="C246" s="2275"/>
      <c r="D246" s="2276"/>
      <c r="E246" s="2276"/>
      <c r="F246" s="2276"/>
      <c r="G246" s="2276"/>
      <c r="H246" s="2276"/>
      <c r="I246" s="2276"/>
      <c r="J246" s="2277"/>
    </row>
    <row r="247" spans="2:11" ht="18.75" customHeight="1" outlineLevel="1" thickBot="1">
      <c r="B247" s="317"/>
      <c r="C247" s="318"/>
      <c r="D247" s="318"/>
      <c r="E247" s="318"/>
      <c r="F247" s="318"/>
      <c r="G247" s="318"/>
      <c r="H247" s="318"/>
      <c r="I247" s="318"/>
      <c r="J247" s="318"/>
    </row>
    <row r="248" spans="2:11" ht="18.75" customHeight="1" outlineLevel="1">
      <c r="B248" s="319" t="s">
        <v>187</v>
      </c>
      <c r="C248" s="320"/>
      <c r="D248" s="320"/>
      <c r="E248" s="320"/>
      <c r="F248" s="321"/>
      <c r="G248" s="321"/>
      <c r="H248" s="321"/>
      <c r="I248" s="321"/>
      <c r="J248" s="322"/>
    </row>
    <row r="249" spans="2:11" ht="18.75" customHeight="1" outlineLevel="1">
      <c r="B249" s="2256"/>
      <c r="C249" s="2257"/>
      <c r="D249" s="2257"/>
      <c r="E249" s="2257"/>
      <c r="F249" s="2257"/>
      <c r="G249" s="2257"/>
      <c r="H249" s="2257"/>
      <c r="I249" s="2257"/>
      <c r="J249" s="2258"/>
    </row>
    <row r="250" spans="2:11" ht="12" customHeight="1" outlineLevel="1" thickBot="1">
      <c r="B250" s="376"/>
      <c r="C250" s="323"/>
      <c r="D250" s="323"/>
      <c r="E250" s="323"/>
      <c r="F250" s="323"/>
      <c r="G250" s="323"/>
      <c r="H250" s="323"/>
      <c r="I250" s="323"/>
      <c r="J250" s="324"/>
    </row>
    <row r="253" spans="2:11" ht="17.25" customHeight="1">
      <c r="B253" s="325"/>
      <c r="C253" s="325"/>
      <c r="D253" s="325"/>
      <c r="E253" s="325"/>
      <c r="F253" s="325"/>
      <c r="G253" s="325"/>
      <c r="H253" s="325"/>
      <c r="I253" s="325"/>
      <c r="J253" s="325"/>
      <c r="K253" s="325"/>
    </row>
    <row r="254" spans="2:11" ht="33.75" customHeight="1">
      <c r="B254" s="326" t="s">
        <v>195</v>
      </c>
      <c r="C254" s="2297">
        <f>個票ｰ1001!B243</f>
        <v>0</v>
      </c>
      <c r="D254" s="2252"/>
      <c r="E254" s="2252"/>
      <c r="F254" s="2253"/>
      <c r="G254" s="327" t="s">
        <v>660</v>
      </c>
      <c r="H254" s="2223">
        <v>15</v>
      </c>
      <c r="I254" s="2224"/>
      <c r="J254" s="2263"/>
    </row>
    <row r="255" spans="2:11" ht="30" customHeight="1" outlineLevel="1">
      <c r="B255" s="377" t="s">
        <v>210</v>
      </c>
      <c r="C255" s="2298"/>
      <c r="D255" s="2299"/>
      <c r="E255" s="2299"/>
      <c r="F255" s="2299"/>
      <c r="G255" s="2299"/>
      <c r="H255" s="2299"/>
      <c r="I255" s="2299"/>
      <c r="J255" s="2300"/>
    </row>
    <row r="256" spans="2:11" ht="30" customHeight="1" outlineLevel="1">
      <c r="B256" s="378" t="s">
        <v>194</v>
      </c>
      <c r="C256" s="2229"/>
      <c r="D256" s="2230"/>
      <c r="E256" s="2230"/>
      <c r="F256" s="2230"/>
      <c r="G256" s="2230"/>
      <c r="H256" s="2230"/>
      <c r="I256" s="2230"/>
      <c r="J256" s="2231"/>
    </row>
    <row r="257" spans="2:10" ht="30" customHeight="1" outlineLevel="1">
      <c r="B257" s="374" t="s">
        <v>193</v>
      </c>
      <c r="C257" s="2211"/>
      <c r="D257" s="2211"/>
      <c r="E257" s="2211"/>
      <c r="F257" s="2211"/>
      <c r="G257" s="2211"/>
      <c r="H257" s="2212"/>
      <c r="I257" s="2212"/>
      <c r="J257" s="2213"/>
    </row>
    <row r="258" spans="2:10" ht="14.25" customHeight="1" outlineLevel="1">
      <c r="B258" s="2214" t="s">
        <v>636</v>
      </c>
      <c r="C258" s="2232" t="s">
        <v>191</v>
      </c>
      <c r="D258" s="2232"/>
      <c r="E258" s="2232"/>
      <c r="F258" s="2232" t="s">
        <v>192</v>
      </c>
      <c r="G258" s="2232"/>
      <c r="H258" s="2233"/>
      <c r="I258" s="2233"/>
      <c r="J258" s="2234"/>
    </row>
    <row r="259" spans="2:10" ht="34.5" customHeight="1" outlineLevel="1">
      <c r="B259" s="2214"/>
      <c r="C259" s="275"/>
      <c r="D259" s="309" t="s">
        <v>181</v>
      </c>
      <c r="E259" s="275"/>
      <c r="F259" s="2202"/>
      <c r="G259" s="2202"/>
      <c r="H259" s="2203"/>
      <c r="I259" s="2203"/>
      <c r="J259" s="2204"/>
    </row>
    <row r="260" spans="2:10" ht="34.5" customHeight="1" outlineLevel="1">
      <c r="B260" s="2214"/>
      <c r="C260" s="275"/>
      <c r="D260" s="310" t="s">
        <v>181</v>
      </c>
      <c r="E260" s="275"/>
      <c r="F260" s="2205"/>
      <c r="G260" s="2205"/>
      <c r="H260" s="2206"/>
      <c r="I260" s="2206"/>
      <c r="J260" s="2207"/>
    </row>
    <row r="261" spans="2:10" ht="34.5" customHeight="1" outlineLevel="1">
      <c r="B261" s="2214"/>
      <c r="C261" s="275"/>
      <c r="D261" s="310" t="s">
        <v>181</v>
      </c>
      <c r="E261" s="275"/>
      <c r="F261" s="2205"/>
      <c r="G261" s="2205"/>
      <c r="H261" s="2206"/>
      <c r="I261" s="2206"/>
      <c r="J261" s="2207"/>
    </row>
    <row r="262" spans="2:10" ht="34.5" customHeight="1" outlineLevel="1">
      <c r="B262" s="2214"/>
      <c r="C262" s="275"/>
      <c r="D262" s="310" t="s">
        <v>181</v>
      </c>
      <c r="E262" s="275"/>
      <c r="F262" s="2205"/>
      <c r="G262" s="2205"/>
      <c r="H262" s="2206"/>
      <c r="I262" s="2206"/>
      <c r="J262" s="2207"/>
    </row>
    <row r="263" spans="2:10" ht="34.5" customHeight="1" outlineLevel="1">
      <c r="B263" s="2214"/>
      <c r="C263" s="275"/>
      <c r="D263" s="311" t="s">
        <v>181</v>
      </c>
      <c r="E263" s="275"/>
      <c r="F263" s="2259"/>
      <c r="G263" s="2260"/>
      <c r="H263" s="2261"/>
      <c r="I263" s="2261"/>
      <c r="J263" s="2262"/>
    </row>
    <row r="264" spans="2:10" ht="15" customHeight="1" outlineLevel="1">
      <c r="B264" s="2247" t="s">
        <v>243</v>
      </c>
      <c r="C264" s="2232" t="s">
        <v>191</v>
      </c>
      <c r="D264" s="2232"/>
      <c r="E264" s="2232"/>
      <c r="F264" s="2232" t="s">
        <v>190</v>
      </c>
      <c r="G264" s="2232"/>
      <c r="H264" s="2233"/>
      <c r="I264" s="2233"/>
      <c r="J264" s="2234"/>
    </row>
    <row r="265" spans="2:10" ht="31.5" customHeight="1" outlineLevel="1">
      <c r="B265" s="2248"/>
      <c r="C265" s="276"/>
      <c r="D265" s="312" t="s">
        <v>180</v>
      </c>
      <c r="E265" s="277"/>
      <c r="F265" s="2202"/>
      <c r="G265" s="2202"/>
      <c r="H265" s="2203"/>
      <c r="I265" s="2203"/>
      <c r="J265" s="2204"/>
    </row>
    <row r="266" spans="2:10" ht="31.5" customHeight="1" outlineLevel="1">
      <c r="B266" s="2248"/>
      <c r="C266" s="278"/>
      <c r="D266" s="313" t="s">
        <v>180</v>
      </c>
      <c r="E266" s="279"/>
      <c r="F266" s="2205"/>
      <c r="G266" s="2205"/>
      <c r="H266" s="2206"/>
      <c r="I266" s="2206"/>
      <c r="J266" s="2207"/>
    </row>
    <row r="267" spans="2:10" ht="31.5" customHeight="1" outlineLevel="1">
      <c r="B267" s="2248"/>
      <c r="C267" s="278"/>
      <c r="D267" s="313" t="s">
        <v>180</v>
      </c>
      <c r="E267" s="279"/>
      <c r="F267" s="2205"/>
      <c r="G267" s="2205"/>
      <c r="H267" s="2206"/>
      <c r="I267" s="2206"/>
      <c r="J267" s="2207"/>
    </row>
    <row r="268" spans="2:10" ht="31.5" customHeight="1" outlineLevel="1">
      <c r="B268" s="2248"/>
      <c r="C268" s="278"/>
      <c r="D268" s="313" t="s">
        <v>180</v>
      </c>
      <c r="E268" s="279"/>
      <c r="F268" s="2205"/>
      <c r="G268" s="2205"/>
      <c r="H268" s="2206"/>
      <c r="I268" s="2206"/>
      <c r="J268" s="2207"/>
    </row>
    <row r="269" spans="2:10" ht="31.5" customHeight="1" outlineLevel="1">
      <c r="B269" s="2249"/>
      <c r="C269" s="280"/>
      <c r="D269" s="314" t="s">
        <v>180</v>
      </c>
      <c r="E269" s="281"/>
      <c r="F269" s="2238"/>
      <c r="G269" s="2238"/>
      <c r="H269" s="2239"/>
      <c r="I269" s="2239"/>
      <c r="J269" s="2240"/>
    </row>
    <row r="270" spans="2:10" ht="15" customHeight="1" outlineLevel="1">
      <c r="B270" s="2305" t="s">
        <v>635</v>
      </c>
      <c r="C270" s="2280" t="s">
        <v>203</v>
      </c>
      <c r="D270" s="2281"/>
      <c r="E270" s="2282"/>
      <c r="F270" s="2306" t="s">
        <v>204</v>
      </c>
      <c r="G270" s="2307"/>
      <c r="H270" s="2307"/>
      <c r="I270" s="2307"/>
      <c r="J270" s="2308"/>
    </row>
    <row r="271" spans="2:10" ht="30" customHeight="1" outlineLevel="1">
      <c r="B271" s="2248"/>
      <c r="C271" s="278"/>
      <c r="D271" s="313" t="s">
        <v>180</v>
      </c>
      <c r="E271" s="275"/>
      <c r="F271" s="2309"/>
      <c r="G271" s="2309"/>
      <c r="H271" s="2310"/>
      <c r="I271" s="2310"/>
      <c r="J271" s="2311"/>
    </row>
    <row r="272" spans="2:10" ht="30" customHeight="1" outlineLevel="1">
      <c r="B272" s="2248"/>
      <c r="C272" s="278"/>
      <c r="D272" s="313" t="s">
        <v>180</v>
      </c>
      <c r="E272" s="275"/>
      <c r="F272" s="2241"/>
      <c r="G272" s="2241"/>
      <c r="H272" s="2242"/>
      <c r="I272" s="2242"/>
      <c r="J272" s="2243"/>
    </row>
    <row r="273" spans="1:26" ht="30" customHeight="1" outlineLevel="1">
      <c r="B273" s="2248"/>
      <c r="C273" s="278"/>
      <c r="D273" s="313" t="s">
        <v>180</v>
      </c>
      <c r="E273" s="275"/>
      <c r="F273" s="2241"/>
      <c r="G273" s="2241"/>
      <c r="H273" s="2242"/>
      <c r="I273" s="2242"/>
      <c r="J273" s="2243"/>
    </row>
    <row r="274" spans="1:26" ht="30" customHeight="1" outlineLevel="1" thickBot="1">
      <c r="B274" s="2279"/>
      <c r="C274" s="282"/>
      <c r="D274" s="315" t="s">
        <v>180</v>
      </c>
      <c r="E274" s="283"/>
      <c r="F274" s="2244"/>
      <c r="G274" s="2244"/>
      <c r="H274" s="2245"/>
      <c r="I274" s="2245"/>
      <c r="J274" s="2246"/>
    </row>
    <row r="275" spans="1:26" s="306" customFormat="1" ht="18.75" customHeight="1" outlineLevel="1" thickBot="1">
      <c r="A275" s="302"/>
      <c r="B275" s="316"/>
      <c r="C275" s="302"/>
      <c r="D275" s="302"/>
      <c r="E275" s="302"/>
      <c r="F275" s="302"/>
      <c r="G275" s="303"/>
      <c r="H275" s="303"/>
      <c r="I275" s="303"/>
      <c r="J275" s="303"/>
      <c r="K275" s="303"/>
      <c r="L275" s="303"/>
      <c r="M275" s="304"/>
      <c r="N275" s="2167"/>
      <c r="O275" s="2167"/>
      <c r="P275" s="2167"/>
      <c r="Q275" s="2167"/>
      <c r="R275" s="305"/>
      <c r="V275" s="304"/>
      <c r="W275" s="304"/>
      <c r="X275" s="304"/>
      <c r="Y275" s="304"/>
      <c r="Z275" s="305"/>
    </row>
    <row r="276" spans="1:26" ht="18.75" customHeight="1" outlineLevel="1">
      <c r="B276" s="2289" t="s">
        <v>189</v>
      </c>
      <c r="C276" s="2291"/>
      <c r="D276" s="2292"/>
      <c r="E276" s="2292"/>
      <c r="F276" s="2292"/>
      <c r="G276" s="2292"/>
      <c r="H276" s="2292"/>
      <c r="I276" s="2292"/>
      <c r="J276" s="2293"/>
    </row>
    <row r="277" spans="1:26" ht="18.75" customHeight="1" outlineLevel="1">
      <c r="B277" s="2267"/>
      <c r="C277" s="2272"/>
      <c r="D277" s="2273"/>
      <c r="E277" s="2273"/>
      <c r="F277" s="2273"/>
      <c r="G277" s="2273"/>
      <c r="H277" s="2273"/>
      <c r="I277" s="2273"/>
      <c r="J277" s="2274"/>
    </row>
    <row r="278" spans="1:26" ht="18.75" customHeight="1" outlineLevel="1">
      <c r="B278" s="2290"/>
      <c r="C278" s="2294"/>
      <c r="D278" s="2295"/>
      <c r="E278" s="2295"/>
      <c r="F278" s="2295"/>
      <c r="G278" s="2295"/>
      <c r="H278" s="2295"/>
      <c r="I278" s="2295"/>
      <c r="J278" s="2296"/>
    </row>
    <row r="279" spans="1:26" ht="18.75" customHeight="1" outlineLevel="1">
      <c r="B279" s="2301" t="s">
        <v>188</v>
      </c>
      <c r="C279" s="2302"/>
      <c r="D279" s="2303"/>
      <c r="E279" s="2303"/>
      <c r="F279" s="2303"/>
      <c r="G279" s="2303"/>
      <c r="H279" s="2303"/>
      <c r="I279" s="2303"/>
      <c r="J279" s="2304"/>
    </row>
    <row r="280" spans="1:26" ht="18.75" customHeight="1" outlineLevel="1">
      <c r="B280" s="2267"/>
      <c r="C280" s="2272"/>
      <c r="D280" s="2273"/>
      <c r="E280" s="2273"/>
      <c r="F280" s="2273"/>
      <c r="G280" s="2273"/>
      <c r="H280" s="2273"/>
      <c r="I280" s="2273"/>
      <c r="J280" s="2274"/>
    </row>
    <row r="281" spans="1:26" ht="18.75" customHeight="1" outlineLevel="1" thickBot="1">
      <c r="B281" s="2268"/>
      <c r="C281" s="2275"/>
      <c r="D281" s="2276"/>
      <c r="E281" s="2276"/>
      <c r="F281" s="2276"/>
      <c r="G281" s="2276"/>
      <c r="H281" s="2276"/>
      <c r="I281" s="2276"/>
      <c r="J281" s="2277"/>
    </row>
    <row r="282" spans="1:26" ht="18.75" customHeight="1" outlineLevel="1" thickBot="1">
      <c r="B282" s="317"/>
      <c r="C282" s="318"/>
      <c r="D282" s="318"/>
      <c r="E282" s="318"/>
      <c r="F282" s="318"/>
      <c r="G282" s="318"/>
      <c r="H282" s="318"/>
      <c r="I282" s="318"/>
      <c r="J282" s="318"/>
    </row>
    <row r="283" spans="1:26" ht="18.75" customHeight="1" outlineLevel="1">
      <c r="B283" s="319" t="s">
        <v>187</v>
      </c>
      <c r="C283" s="320"/>
      <c r="D283" s="320"/>
      <c r="E283" s="320"/>
      <c r="F283" s="321"/>
      <c r="G283" s="321"/>
      <c r="H283" s="321"/>
      <c r="I283" s="321"/>
      <c r="J283" s="322"/>
    </row>
    <row r="284" spans="1:26" ht="18.75" customHeight="1" outlineLevel="1">
      <c r="B284" s="2256"/>
      <c r="C284" s="2257"/>
      <c r="D284" s="2257"/>
      <c r="E284" s="2257"/>
      <c r="F284" s="2257"/>
      <c r="G284" s="2257"/>
      <c r="H284" s="2257"/>
      <c r="I284" s="2257"/>
      <c r="J284" s="2258"/>
    </row>
    <row r="285" spans="1:26" ht="12" customHeight="1" outlineLevel="1" thickBot="1">
      <c r="B285" s="376"/>
      <c r="C285" s="323"/>
      <c r="D285" s="323"/>
      <c r="E285" s="323"/>
      <c r="F285" s="323"/>
      <c r="G285" s="323"/>
      <c r="H285" s="323"/>
      <c r="I285" s="323"/>
      <c r="J285" s="324"/>
    </row>
    <row r="286" spans="1:26" ht="17.25" customHeight="1"/>
    <row r="288" spans="1:26" ht="33.75" customHeight="1">
      <c r="B288" s="326" t="s">
        <v>326</v>
      </c>
      <c r="C288" s="2297">
        <f>個票ｰ1001!B244</f>
        <v>0</v>
      </c>
      <c r="D288" s="2252"/>
      <c r="E288" s="2252"/>
      <c r="F288" s="2253"/>
      <c r="G288" s="327" t="s">
        <v>660</v>
      </c>
      <c r="H288" s="2223">
        <v>16</v>
      </c>
      <c r="I288" s="2224"/>
      <c r="J288" s="2263"/>
    </row>
    <row r="289" spans="2:10" ht="30" customHeight="1" outlineLevel="1">
      <c r="B289" s="377" t="s">
        <v>210</v>
      </c>
      <c r="C289" s="2298"/>
      <c r="D289" s="2299"/>
      <c r="E289" s="2299"/>
      <c r="F289" s="2299"/>
      <c r="G289" s="2299"/>
      <c r="H289" s="2299"/>
      <c r="I289" s="2299"/>
      <c r="J289" s="2300"/>
    </row>
    <row r="290" spans="2:10" ht="30" customHeight="1" outlineLevel="1">
      <c r="B290" s="378" t="s">
        <v>194</v>
      </c>
      <c r="C290" s="2229"/>
      <c r="D290" s="2230"/>
      <c r="E290" s="2230"/>
      <c r="F290" s="2230"/>
      <c r="G290" s="2230"/>
      <c r="H290" s="2230"/>
      <c r="I290" s="2230"/>
      <c r="J290" s="2231"/>
    </row>
    <row r="291" spans="2:10" ht="30" customHeight="1" outlineLevel="1">
      <c r="B291" s="374" t="s">
        <v>193</v>
      </c>
      <c r="C291" s="2211"/>
      <c r="D291" s="2211"/>
      <c r="E291" s="2211"/>
      <c r="F291" s="2211"/>
      <c r="G291" s="2211"/>
      <c r="H291" s="2212"/>
      <c r="I291" s="2212"/>
      <c r="J291" s="2213"/>
    </row>
    <row r="292" spans="2:10" ht="14.25" customHeight="1" outlineLevel="1">
      <c r="B292" s="2214" t="s">
        <v>636</v>
      </c>
      <c r="C292" s="2232" t="s">
        <v>191</v>
      </c>
      <c r="D292" s="2232"/>
      <c r="E292" s="2232"/>
      <c r="F292" s="2232" t="s">
        <v>192</v>
      </c>
      <c r="G292" s="2232"/>
      <c r="H292" s="2233"/>
      <c r="I292" s="2233"/>
      <c r="J292" s="2234"/>
    </row>
    <row r="293" spans="2:10" ht="34.5" customHeight="1" outlineLevel="1">
      <c r="B293" s="2214"/>
      <c r="C293" s="275"/>
      <c r="D293" s="309" t="s">
        <v>181</v>
      </c>
      <c r="E293" s="275"/>
      <c r="F293" s="2202"/>
      <c r="G293" s="2202"/>
      <c r="H293" s="2203"/>
      <c r="I293" s="2203"/>
      <c r="J293" s="2204"/>
    </row>
    <row r="294" spans="2:10" ht="34.5" customHeight="1" outlineLevel="1">
      <c r="B294" s="2214"/>
      <c r="C294" s="275"/>
      <c r="D294" s="310" t="s">
        <v>181</v>
      </c>
      <c r="E294" s="275"/>
      <c r="F294" s="2205"/>
      <c r="G294" s="2205"/>
      <c r="H294" s="2206"/>
      <c r="I294" s="2206"/>
      <c r="J294" s="2207"/>
    </row>
    <row r="295" spans="2:10" ht="34.5" customHeight="1" outlineLevel="1">
      <c r="B295" s="2214"/>
      <c r="C295" s="275"/>
      <c r="D295" s="310" t="s">
        <v>181</v>
      </c>
      <c r="E295" s="275"/>
      <c r="F295" s="2205"/>
      <c r="G295" s="2205"/>
      <c r="H295" s="2206"/>
      <c r="I295" s="2206"/>
      <c r="J295" s="2207"/>
    </row>
    <row r="296" spans="2:10" ht="34.5" customHeight="1" outlineLevel="1">
      <c r="B296" s="2214"/>
      <c r="C296" s="275"/>
      <c r="D296" s="310" t="s">
        <v>181</v>
      </c>
      <c r="E296" s="275"/>
      <c r="F296" s="2205"/>
      <c r="G296" s="2205"/>
      <c r="H296" s="2206"/>
      <c r="I296" s="2206"/>
      <c r="J296" s="2207"/>
    </row>
    <row r="297" spans="2:10" ht="34.5" customHeight="1" outlineLevel="1">
      <c r="B297" s="2214"/>
      <c r="C297" s="275"/>
      <c r="D297" s="311" t="s">
        <v>181</v>
      </c>
      <c r="E297" s="275"/>
      <c r="F297" s="2259"/>
      <c r="G297" s="2260"/>
      <c r="H297" s="2261"/>
      <c r="I297" s="2261"/>
      <c r="J297" s="2262"/>
    </row>
    <row r="298" spans="2:10" ht="15" customHeight="1" outlineLevel="1">
      <c r="B298" s="2247" t="s">
        <v>243</v>
      </c>
      <c r="C298" s="2232" t="s">
        <v>191</v>
      </c>
      <c r="D298" s="2232"/>
      <c r="E298" s="2232"/>
      <c r="F298" s="2232" t="s">
        <v>190</v>
      </c>
      <c r="G298" s="2232"/>
      <c r="H298" s="2233"/>
      <c r="I298" s="2233"/>
      <c r="J298" s="2234"/>
    </row>
    <row r="299" spans="2:10" ht="31.5" customHeight="1" outlineLevel="1">
      <c r="B299" s="2248"/>
      <c r="C299" s="276"/>
      <c r="D299" s="312" t="s">
        <v>180</v>
      </c>
      <c r="E299" s="277"/>
      <c r="F299" s="2202"/>
      <c r="G299" s="2202"/>
      <c r="H299" s="2203"/>
      <c r="I299" s="2203"/>
      <c r="J299" s="2204"/>
    </row>
    <row r="300" spans="2:10" ht="31.5" customHeight="1" outlineLevel="1">
      <c r="B300" s="2248"/>
      <c r="C300" s="278"/>
      <c r="D300" s="313" t="s">
        <v>180</v>
      </c>
      <c r="E300" s="279"/>
      <c r="F300" s="2205"/>
      <c r="G300" s="2205"/>
      <c r="H300" s="2206"/>
      <c r="I300" s="2206"/>
      <c r="J300" s="2207"/>
    </row>
    <row r="301" spans="2:10" ht="31.5" customHeight="1" outlineLevel="1">
      <c r="B301" s="2248"/>
      <c r="C301" s="278"/>
      <c r="D301" s="313" t="s">
        <v>180</v>
      </c>
      <c r="E301" s="279"/>
      <c r="F301" s="2205"/>
      <c r="G301" s="2205"/>
      <c r="H301" s="2206"/>
      <c r="I301" s="2206"/>
      <c r="J301" s="2207"/>
    </row>
    <row r="302" spans="2:10" ht="31.5" customHeight="1" outlineLevel="1">
      <c r="B302" s="2248"/>
      <c r="C302" s="278"/>
      <c r="D302" s="313" t="s">
        <v>180</v>
      </c>
      <c r="E302" s="279"/>
      <c r="F302" s="2205"/>
      <c r="G302" s="2205"/>
      <c r="H302" s="2206"/>
      <c r="I302" s="2206"/>
      <c r="J302" s="2207"/>
    </row>
    <row r="303" spans="2:10" ht="31.5" customHeight="1" outlineLevel="1">
      <c r="B303" s="2249"/>
      <c r="C303" s="280"/>
      <c r="D303" s="314" t="s">
        <v>180</v>
      </c>
      <c r="E303" s="281"/>
      <c r="F303" s="2238"/>
      <c r="G303" s="2238"/>
      <c r="H303" s="2239"/>
      <c r="I303" s="2239"/>
      <c r="J303" s="2240"/>
    </row>
    <row r="304" spans="2:10" ht="15" customHeight="1" outlineLevel="1">
      <c r="B304" s="2305" t="s">
        <v>635</v>
      </c>
      <c r="C304" s="2280" t="s">
        <v>203</v>
      </c>
      <c r="D304" s="2281"/>
      <c r="E304" s="2282"/>
      <c r="F304" s="2306" t="s">
        <v>204</v>
      </c>
      <c r="G304" s="2307"/>
      <c r="H304" s="2307"/>
      <c r="I304" s="2307"/>
      <c r="J304" s="2308"/>
    </row>
    <row r="305" spans="1:26" ht="30" customHeight="1" outlineLevel="1">
      <c r="B305" s="2248"/>
      <c r="C305" s="278"/>
      <c r="D305" s="313" t="s">
        <v>180</v>
      </c>
      <c r="E305" s="275"/>
      <c r="F305" s="2309"/>
      <c r="G305" s="2309"/>
      <c r="H305" s="2310"/>
      <c r="I305" s="2310"/>
      <c r="J305" s="2311"/>
    </row>
    <row r="306" spans="1:26" ht="30" customHeight="1" outlineLevel="1">
      <c r="B306" s="2248"/>
      <c r="C306" s="278"/>
      <c r="D306" s="313" t="s">
        <v>180</v>
      </c>
      <c r="E306" s="275"/>
      <c r="F306" s="2241"/>
      <c r="G306" s="2241"/>
      <c r="H306" s="2242"/>
      <c r="I306" s="2242"/>
      <c r="J306" s="2243"/>
    </row>
    <row r="307" spans="1:26" ht="30" customHeight="1" outlineLevel="1">
      <c r="B307" s="2248"/>
      <c r="C307" s="278"/>
      <c r="D307" s="313" t="s">
        <v>180</v>
      </c>
      <c r="E307" s="275"/>
      <c r="F307" s="2241"/>
      <c r="G307" s="2241"/>
      <c r="H307" s="2242"/>
      <c r="I307" s="2242"/>
      <c r="J307" s="2243"/>
    </row>
    <row r="308" spans="1:26" ht="30" customHeight="1" outlineLevel="1" thickBot="1">
      <c r="B308" s="2279"/>
      <c r="C308" s="282"/>
      <c r="D308" s="315" t="s">
        <v>180</v>
      </c>
      <c r="E308" s="283"/>
      <c r="F308" s="2244"/>
      <c r="G308" s="2244"/>
      <c r="H308" s="2245"/>
      <c r="I308" s="2245"/>
      <c r="J308" s="2246"/>
    </row>
    <row r="309" spans="1:26" s="306" customFormat="1" ht="18.75" customHeight="1" outlineLevel="1" thickBot="1">
      <c r="A309" s="302"/>
      <c r="B309" s="316"/>
      <c r="C309" s="302"/>
      <c r="D309" s="302"/>
      <c r="E309" s="302"/>
      <c r="F309" s="302"/>
      <c r="G309" s="303"/>
      <c r="H309" s="303"/>
      <c r="I309" s="303"/>
      <c r="J309" s="303"/>
      <c r="K309" s="303"/>
      <c r="L309" s="303"/>
      <c r="M309" s="304"/>
      <c r="N309" s="2167"/>
      <c r="O309" s="2167"/>
      <c r="P309" s="2167"/>
      <c r="Q309" s="2167"/>
      <c r="R309" s="305"/>
      <c r="V309" s="304"/>
      <c r="W309" s="304"/>
      <c r="X309" s="304"/>
      <c r="Y309" s="304"/>
      <c r="Z309" s="305"/>
    </row>
    <row r="310" spans="1:26" ht="18.75" customHeight="1" outlineLevel="1">
      <c r="B310" s="2289" t="s">
        <v>189</v>
      </c>
      <c r="C310" s="2291"/>
      <c r="D310" s="2292"/>
      <c r="E310" s="2292"/>
      <c r="F310" s="2292"/>
      <c r="G310" s="2292"/>
      <c r="H310" s="2292"/>
      <c r="I310" s="2292"/>
      <c r="J310" s="2293"/>
    </row>
    <row r="311" spans="1:26" ht="18.75" customHeight="1" outlineLevel="1">
      <c r="B311" s="2267"/>
      <c r="C311" s="2272"/>
      <c r="D311" s="2273"/>
      <c r="E311" s="2273"/>
      <c r="F311" s="2273"/>
      <c r="G311" s="2273"/>
      <c r="H311" s="2273"/>
      <c r="I311" s="2273"/>
      <c r="J311" s="2274"/>
    </row>
    <row r="312" spans="1:26" ht="18.75" customHeight="1" outlineLevel="1">
      <c r="B312" s="2290"/>
      <c r="C312" s="2294"/>
      <c r="D312" s="2295"/>
      <c r="E312" s="2295"/>
      <c r="F312" s="2295"/>
      <c r="G312" s="2295"/>
      <c r="H312" s="2295"/>
      <c r="I312" s="2295"/>
      <c r="J312" s="2296"/>
    </row>
    <row r="313" spans="1:26" ht="18.75" customHeight="1" outlineLevel="1">
      <c r="B313" s="2301" t="s">
        <v>188</v>
      </c>
      <c r="C313" s="2302"/>
      <c r="D313" s="2303"/>
      <c r="E313" s="2303"/>
      <c r="F313" s="2303"/>
      <c r="G313" s="2303"/>
      <c r="H313" s="2303"/>
      <c r="I313" s="2303"/>
      <c r="J313" s="2304"/>
    </row>
    <row r="314" spans="1:26" ht="18.75" customHeight="1" outlineLevel="1">
      <c r="B314" s="2267"/>
      <c r="C314" s="2272"/>
      <c r="D314" s="2273"/>
      <c r="E314" s="2273"/>
      <c r="F314" s="2273"/>
      <c r="G314" s="2273"/>
      <c r="H314" s="2273"/>
      <c r="I314" s="2273"/>
      <c r="J314" s="2274"/>
    </row>
    <row r="315" spans="1:26" ht="18.75" customHeight="1" outlineLevel="1" thickBot="1">
      <c r="B315" s="2268"/>
      <c r="C315" s="2275"/>
      <c r="D315" s="2276"/>
      <c r="E315" s="2276"/>
      <c r="F315" s="2276"/>
      <c r="G315" s="2276"/>
      <c r="H315" s="2276"/>
      <c r="I315" s="2276"/>
      <c r="J315" s="2277"/>
    </row>
    <row r="316" spans="1:26" ht="18.75" customHeight="1" outlineLevel="1" thickBot="1">
      <c r="B316" s="317"/>
      <c r="C316" s="318"/>
      <c r="D316" s="318"/>
      <c r="E316" s="318"/>
      <c r="F316" s="318"/>
      <c r="G316" s="318"/>
      <c r="H316" s="318"/>
      <c r="I316" s="318"/>
      <c r="J316" s="318"/>
    </row>
    <row r="317" spans="1:26" ht="18.75" customHeight="1" outlineLevel="1">
      <c r="B317" s="319" t="s">
        <v>187</v>
      </c>
      <c r="C317" s="320"/>
      <c r="D317" s="320"/>
      <c r="E317" s="320"/>
      <c r="F317" s="321"/>
      <c r="G317" s="321"/>
      <c r="H317" s="321"/>
      <c r="I317" s="321"/>
      <c r="J317" s="322"/>
    </row>
    <row r="318" spans="1:26" ht="18.75" customHeight="1" outlineLevel="1">
      <c r="B318" s="2256"/>
      <c r="C318" s="2257"/>
      <c r="D318" s="2257"/>
      <c r="E318" s="2257"/>
      <c r="F318" s="2257"/>
      <c r="G318" s="2257"/>
      <c r="H318" s="2257"/>
      <c r="I318" s="2257"/>
      <c r="J318" s="2258"/>
    </row>
    <row r="319" spans="1:26" ht="12" customHeight="1" outlineLevel="1" thickBot="1">
      <c r="B319" s="376"/>
      <c r="C319" s="323"/>
      <c r="D319" s="323"/>
      <c r="E319" s="323"/>
      <c r="F319" s="323"/>
      <c r="G319" s="323"/>
      <c r="H319" s="323"/>
      <c r="I319" s="323"/>
      <c r="J319" s="324"/>
    </row>
    <row r="322" spans="2:10" ht="33.75" customHeight="1">
      <c r="B322" s="326" t="s">
        <v>195</v>
      </c>
      <c r="C322" s="2297">
        <f>個票ｰ1001!B245</f>
        <v>0</v>
      </c>
      <c r="D322" s="2252"/>
      <c r="E322" s="2252"/>
      <c r="F322" s="2253"/>
      <c r="G322" s="327" t="s">
        <v>660</v>
      </c>
      <c r="H322" s="2223">
        <v>17</v>
      </c>
      <c r="I322" s="2224"/>
      <c r="J322" s="2263"/>
    </row>
    <row r="323" spans="2:10" ht="30" customHeight="1" outlineLevel="1">
      <c r="B323" s="377" t="s">
        <v>210</v>
      </c>
      <c r="C323" s="2298"/>
      <c r="D323" s="2299"/>
      <c r="E323" s="2299"/>
      <c r="F323" s="2299"/>
      <c r="G323" s="2299"/>
      <c r="H323" s="2299"/>
      <c r="I323" s="2299"/>
      <c r="J323" s="2300"/>
    </row>
    <row r="324" spans="2:10" ht="30" customHeight="1" outlineLevel="1">
      <c r="B324" s="378" t="s">
        <v>194</v>
      </c>
      <c r="C324" s="2229"/>
      <c r="D324" s="2230"/>
      <c r="E324" s="2230"/>
      <c r="F324" s="2230"/>
      <c r="G324" s="2230"/>
      <c r="H324" s="2230"/>
      <c r="I324" s="2230"/>
      <c r="J324" s="2231"/>
    </row>
    <row r="325" spans="2:10" ht="30" customHeight="1" outlineLevel="1">
      <c r="B325" s="374" t="s">
        <v>193</v>
      </c>
      <c r="C325" s="2211"/>
      <c r="D325" s="2211"/>
      <c r="E325" s="2211"/>
      <c r="F325" s="2211"/>
      <c r="G325" s="2211"/>
      <c r="H325" s="2212"/>
      <c r="I325" s="2212"/>
      <c r="J325" s="2213"/>
    </row>
    <row r="326" spans="2:10" ht="14.25" customHeight="1" outlineLevel="1">
      <c r="B326" s="2214" t="s">
        <v>636</v>
      </c>
      <c r="C326" s="2232" t="s">
        <v>191</v>
      </c>
      <c r="D326" s="2232"/>
      <c r="E326" s="2232"/>
      <c r="F326" s="2232" t="s">
        <v>192</v>
      </c>
      <c r="G326" s="2232"/>
      <c r="H326" s="2233"/>
      <c r="I326" s="2233"/>
      <c r="J326" s="2234"/>
    </row>
    <row r="327" spans="2:10" ht="34.5" customHeight="1" outlineLevel="1">
      <c r="B327" s="2214"/>
      <c r="C327" s="275"/>
      <c r="D327" s="309" t="s">
        <v>181</v>
      </c>
      <c r="E327" s="275"/>
      <c r="F327" s="2202"/>
      <c r="G327" s="2202"/>
      <c r="H327" s="2203"/>
      <c r="I327" s="2203"/>
      <c r="J327" s="2204"/>
    </row>
    <row r="328" spans="2:10" ht="34.5" customHeight="1" outlineLevel="1">
      <c r="B328" s="2214"/>
      <c r="C328" s="275"/>
      <c r="D328" s="310" t="s">
        <v>181</v>
      </c>
      <c r="E328" s="275"/>
      <c r="F328" s="2205"/>
      <c r="G328" s="2205"/>
      <c r="H328" s="2206"/>
      <c r="I328" s="2206"/>
      <c r="J328" s="2207"/>
    </row>
    <row r="329" spans="2:10" ht="34.5" customHeight="1" outlineLevel="1">
      <c r="B329" s="2214"/>
      <c r="C329" s="275"/>
      <c r="D329" s="310" t="s">
        <v>181</v>
      </c>
      <c r="E329" s="275"/>
      <c r="F329" s="2205"/>
      <c r="G329" s="2205"/>
      <c r="H329" s="2206"/>
      <c r="I329" s="2206"/>
      <c r="J329" s="2207"/>
    </row>
    <row r="330" spans="2:10" ht="34.5" customHeight="1" outlineLevel="1">
      <c r="B330" s="2214"/>
      <c r="C330" s="275"/>
      <c r="D330" s="310" t="s">
        <v>181</v>
      </c>
      <c r="E330" s="275"/>
      <c r="F330" s="2205"/>
      <c r="G330" s="2205"/>
      <c r="H330" s="2206"/>
      <c r="I330" s="2206"/>
      <c r="J330" s="2207"/>
    </row>
    <row r="331" spans="2:10" ht="34.5" customHeight="1" outlineLevel="1">
      <c r="B331" s="2214"/>
      <c r="C331" s="275"/>
      <c r="D331" s="311" t="s">
        <v>181</v>
      </c>
      <c r="E331" s="275"/>
      <c r="F331" s="2259"/>
      <c r="G331" s="2260"/>
      <c r="H331" s="2261"/>
      <c r="I331" s="2261"/>
      <c r="J331" s="2262"/>
    </row>
    <row r="332" spans="2:10" ht="15" customHeight="1" outlineLevel="1">
      <c r="B332" s="2247" t="s">
        <v>243</v>
      </c>
      <c r="C332" s="2232" t="s">
        <v>191</v>
      </c>
      <c r="D332" s="2232"/>
      <c r="E332" s="2232"/>
      <c r="F332" s="2232" t="s">
        <v>190</v>
      </c>
      <c r="G332" s="2232"/>
      <c r="H332" s="2233"/>
      <c r="I332" s="2233"/>
      <c r="J332" s="2234"/>
    </row>
    <row r="333" spans="2:10" ht="31.5" customHeight="1" outlineLevel="1">
      <c r="B333" s="2248"/>
      <c r="C333" s="276"/>
      <c r="D333" s="312" t="s">
        <v>180</v>
      </c>
      <c r="E333" s="277"/>
      <c r="F333" s="2202"/>
      <c r="G333" s="2202"/>
      <c r="H333" s="2203"/>
      <c r="I333" s="2203"/>
      <c r="J333" s="2204"/>
    </row>
    <row r="334" spans="2:10" ht="31.5" customHeight="1" outlineLevel="1">
      <c r="B334" s="2248"/>
      <c r="C334" s="278"/>
      <c r="D334" s="313" t="s">
        <v>180</v>
      </c>
      <c r="E334" s="279"/>
      <c r="F334" s="2205"/>
      <c r="G334" s="2205"/>
      <c r="H334" s="2206"/>
      <c r="I334" s="2206"/>
      <c r="J334" s="2207"/>
    </row>
    <row r="335" spans="2:10" ht="31.5" customHeight="1" outlineLevel="1">
      <c r="B335" s="2248"/>
      <c r="C335" s="278"/>
      <c r="D335" s="313" t="s">
        <v>180</v>
      </c>
      <c r="E335" s="279"/>
      <c r="F335" s="2205"/>
      <c r="G335" s="2205"/>
      <c r="H335" s="2206"/>
      <c r="I335" s="2206"/>
      <c r="J335" s="2207"/>
    </row>
    <row r="336" spans="2:10" ht="31.5" customHeight="1" outlineLevel="1">
      <c r="B336" s="2248"/>
      <c r="C336" s="278"/>
      <c r="D336" s="313" t="s">
        <v>180</v>
      </c>
      <c r="E336" s="279"/>
      <c r="F336" s="2205"/>
      <c r="G336" s="2205"/>
      <c r="H336" s="2206"/>
      <c r="I336" s="2206"/>
      <c r="J336" s="2207"/>
    </row>
    <row r="337" spans="1:26" ht="31.5" customHeight="1" outlineLevel="1">
      <c r="B337" s="2249"/>
      <c r="C337" s="280"/>
      <c r="D337" s="314" t="s">
        <v>180</v>
      </c>
      <c r="E337" s="281"/>
      <c r="F337" s="2238"/>
      <c r="G337" s="2238"/>
      <c r="H337" s="2239"/>
      <c r="I337" s="2239"/>
      <c r="J337" s="2240"/>
    </row>
    <row r="338" spans="1:26" ht="15" customHeight="1" outlineLevel="1">
      <c r="B338" s="2305" t="s">
        <v>635</v>
      </c>
      <c r="C338" s="2280" t="s">
        <v>203</v>
      </c>
      <c r="D338" s="2281"/>
      <c r="E338" s="2282"/>
      <c r="F338" s="2306" t="s">
        <v>204</v>
      </c>
      <c r="G338" s="2307"/>
      <c r="H338" s="2307"/>
      <c r="I338" s="2307"/>
      <c r="J338" s="2308"/>
    </row>
    <row r="339" spans="1:26" ht="30" customHeight="1" outlineLevel="1">
      <c r="B339" s="2248"/>
      <c r="C339" s="278"/>
      <c r="D339" s="313" t="s">
        <v>180</v>
      </c>
      <c r="E339" s="275"/>
      <c r="F339" s="2309"/>
      <c r="G339" s="2309"/>
      <c r="H339" s="2310"/>
      <c r="I339" s="2310"/>
      <c r="J339" s="2311"/>
    </row>
    <row r="340" spans="1:26" ht="30" customHeight="1" outlineLevel="1">
      <c r="B340" s="2248"/>
      <c r="C340" s="278"/>
      <c r="D340" s="313" t="s">
        <v>180</v>
      </c>
      <c r="E340" s="275"/>
      <c r="F340" s="2241"/>
      <c r="G340" s="2241"/>
      <c r="H340" s="2242"/>
      <c r="I340" s="2242"/>
      <c r="J340" s="2243"/>
    </row>
    <row r="341" spans="1:26" ht="30" customHeight="1" outlineLevel="1">
      <c r="B341" s="2248"/>
      <c r="C341" s="278"/>
      <c r="D341" s="313" t="s">
        <v>180</v>
      </c>
      <c r="E341" s="275"/>
      <c r="F341" s="2241"/>
      <c r="G341" s="2241"/>
      <c r="H341" s="2242"/>
      <c r="I341" s="2242"/>
      <c r="J341" s="2243"/>
    </row>
    <row r="342" spans="1:26" ht="30" customHeight="1" outlineLevel="1" thickBot="1">
      <c r="B342" s="2279"/>
      <c r="C342" s="282"/>
      <c r="D342" s="315" t="s">
        <v>180</v>
      </c>
      <c r="E342" s="283"/>
      <c r="F342" s="2244"/>
      <c r="G342" s="2244"/>
      <c r="H342" s="2245"/>
      <c r="I342" s="2245"/>
      <c r="J342" s="2246"/>
    </row>
    <row r="343" spans="1:26" s="306" customFormat="1" ht="18.75" customHeight="1" outlineLevel="1" thickBot="1">
      <c r="A343" s="302"/>
      <c r="B343" s="316"/>
      <c r="C343" s="302"/>
      <c r="D343" s="302"/>
      <c r="E343" s="302"/>
      <c r="F343" s="302"/>
      <c r="G343" s="303"/>
      <c r="H343" s="303"/>
      <c r="I343" s="303"/>
      <c r="J343" s="303"/>
      <c r="K343" s="303"/>
      <c r="L343" s="303"/>
      <c r="M343" s="304"/>
      <c r="N343" s="2167"/>
      <c r="O343" s="2167"/>
      <c r="P343" s="2167"/>
      <c r="Q343" s="2167"/>
      <c r="R343" s="305"/>
      <c r="V343" s="304"/>
      <c r="W343" s="304"/>
      <c r="X343" s="304"/>
      <c r="Y343" s="304"/>
      <c r="Z343" s="305"/>
    </row>
    <row r="344" spans="1:26" ht="18.75" customHeight="1" outlineLevel="1">
      <c r="B344" s="2289" t="s">
        <v>189</v>
      </c>
      <c r="C344" s="2291"/>
      <c r="D344" s="2292"/>
      <c r="E344" s="2292"/>
      <c r="F344" s="2292"/>
      <c r="G344" s="2292"/>
      <c r="H344" s="2292"/>
      <c r="I344" s="2292"/>
      <c r="J344" s="2293"/>
    </row>
    <row r="345" spans="1:26" ht="18.75" customHeight="1" outlineLevel="1">
      <c r="B345" s="2267"/>
      <c r="C345" s="2272"/>
      <c r="D345" s="2273"/>
      <c r="E345" s="2273"/>
      <c r="F345" s="2273"/>
      <c r="G345" s="2273"/>
      <c r="H345" s="2273"/>
      <c r="I345" s="2273"/>
      <c r="J345" s="2274"/>
    </row>
    <row r="346" spans="1:26" ht="18.75" customHeight="1" outlineLevel="1">
      <c r="B346" s="2290"/>
      <c r="C346" s="2294"/>
      <c r="D346" s="2295"/>
      <c r="E346" s="2295"/>
      <c r="F346" s="2295"/>
      <c r="G346" s="2295"/>
      <c r="H346" s="2295"/>
      <c r="I346" s="2295"/>
      <c r="J346" s="2296"/>
    </row>
    <row r="347" spans="1:26" ht="18.75" customHeight="1" outlineLevel="1">
      <c r="B347" s="2301" t="s">
        <v>188</v>
      </c>
      <c r="C347" s="2302"/>
      <c r="D347" s="2303"/>
      <c r="E347" s="2303"/>
      <c r="F347" s="2303"/>
      <c r="G347" s="2303"/>
      <c r="H347" s="2303"/>
      <c r="I347" s="2303"/>
      <c r="J347" s="2304"/>
    </row>
    <row r="348" spans="1:26" ht="18.75" customHeight="1" outlineLevel="1">
      <c r="B348" s="2267"/>
      <c r="C348" s="2272"/>
      <c r="D348" s="2273"/>
      <c r="E348" s="2273"/>
      <c r="F348" s="2273"/>
      <c r="G348" s="2273"/>
      <c r="H348" s="2273"/>
      <c r="I348" s="2273"/>
      <c r="J348" s="2274"/>
    </row>
    <row r="349" spans="1:26" ht="18.75" customHeight="1" outlineLevel="1" thickBot="1">
      <c r="B349" s="2268"/>
      <c r="C349" s="2275"/>
      <c r="D349" s="2276"/>
      <c r="E349" s="2276"/>
      <c r="F349" s="2276"/>
      <c r="G349" s="2276"/>
      <c r="H349" s="2276"/>
      <c r="I349" s="2276"/>
      <c r="J349" s="2277"/>
    </row>
    <row r="350" spans="1:26" ht="18.75" customHeight="1" outlineLevel="1" thickBot="1">
      <c r="B350" s="317"/>
      <c r="C350" s="318"/>
      <c r="D350" s="318"/>
      <c r="E350" s="318"/>
      <c r="F350" s="318"/>
      <c r="G350" s="318"/>
      <c r="H350" s="318"/>
      <c r="I350" s="318"/>
      <c r="J350" s="318"/>
    </row>
    <row r="351" spans="1:26" ht="18.75" customHeight="1" outlineLevel="1">
      <c r="B351" s="319" t="s">
        <v>187</v>
      </c>
      <c r="C351" s="320"/>
      <c r="D351" s="320"/>
      <c r="E351" s="320"/>
      <c r="F351" s="321"/>
      <c r="G351" s="321"/>
      <c r="H351" s="321"/>
      <c r="I351" s="321"/>
      <c r="J351" s="322"/>
    </row>
    <row r="352" spans="1:26" ht="18.75" customHeight="1" outlineLevel="1">
      <c r="B352" s="2256"/>
      <c r="C352" s="2257"/>
      <c r="D352" s="2257"/>
      <c r="E352" s="2257"/>
      <c r="F352" s="2257"/>
      <c r="G352" s="2257"/>
      <c r="H352" s="2257"/>
      <c r="I352" s="2257"/>
      <c r="J352" s="2258"/>
    </row>
    <row r="353" spans="2:11" ht="12" customHeight="1" outlineLevel="1" thickBot="1">
      <c r="B353" s="376"/>
      <c r="C353" s="323"/>
      <c r="D353" s="323"/>
      <c r="E353" s="323"/>
      <c r="F353" s="323"/>
      <c r="G353" s="323"/>
      <c r="H353" s="323"/>
      <c r="I353" s="323"/>
      <c r="J353" s="324"/>
    </row>
    <row r="356" spans="2:11" ht="17.25" customHeight="1">
      <c r="B356" s="325"/>
      <c r="C356" s="325"/>
      <c r="D356" s="325"/>
      <c r="E356" s="325"/>
      <c r="F356" s="325"/>
      <c r="G356" s="325"/>
      <c r="H356" s="325"/>
      <c r="I356" s="325"/>
      <c r="J356" s="325"/>
      <c r="K356" s="325"/>
    </row>
    <row r="357" spans="2:11" ht="33.75" customHeight="1">
      <c r="B357" s="326" t="s">
        <v>195</v>
      </c>
      <c r="C357" s="2297">
        <f>個票ｰ1001!B246</f>
        <v>0</v>
      </c>
      <c r="D357" s="2252"/>
      <c r="E357" s="2252"/>
      <c r="F357" s="2253"/>
      <c r="G357" s="327" t="s">
        <v>660</v>
      </c>
      <c r="H357" s="2223">
        <v>18</v>
      </c>
      <c r="I357" s="2224"/>
      <c r="J357" s="2263"/>
    </row>
    <row r="358" spans="2:11" ht="30" customHeight="1" outlineLevel="1">
      <c r="B358" s="377" t="s">
        <v>210</v>
      </c>
      <c r="C358" s="2298"/>
      <c r="D358" s="2299"/>
      <c r="E358" s="2299"/>
      <c r="F358" s="2299"/>
      <c r="G358" s="2299"/>
      <c r="H358" s="2299"/>
      <c r="I358" s="2299"/>
      <c r="J358" s="2300"/>
    </row>
    <row r="359" spans="2:11" ht="30" customHeight="1" outlineLevel="1">
      <c r="B359" s="378" t="s">
        <v>194</v>
      </c>
      <c r="C359" s="2229"/>
      <c r="D359" s="2230"/>
      <c r="E359" s="2230"/>
      <c r="F359" s="2230"/>
      <c r="G359" s="2230"/>
      <c r="H359" s="2230"/>
      <c r="I359" s="2230"/>
      <c r="J359" s="2231"/>
    </row>
    <row r="360" spans="2:11" ht="30" customHeight="1" outlineLevel="1">
      <c r="B360" s="374" t="s">
        <v>193</v>
      </c>
      <c r="C360" s="2211"/>
      <c r="D360" s="2211"/>
      <c r="E360" s="2211"/>
      <c r="F360" s="2211"/>
      <c r="G360" s="2211"/>
      <c r="H360" s="2212"/>
      <c r="I360" s="2212"/>
      <c r="J360" s="2213"/>
    </row>
    <row r="361" spans="2:11" ht="14.25" customHeight="1" outlineLevel="1">
      <c r="B361" s="2214" t="s">
        <v>636</v>
      </c>
      <c r="C361" s="2232" t="s">
        <v>191</v>
      </c>
      <c r="D361" s="2232"/>
      <c r="E361" s="2232"/>
      <c r="F361" s="2232" t="s">
        <v>192</v>
      </c>
      <c r="G361" s="2232"/>
      <c r="H361" s="2233"/>
      <c r="I361" s="2233"/>
      <c r="J361" s="2234"/>
    </row>
    <row r="362" spans="2:11" ht="34.5" customHeight="1" outlineLevel="1">
      <c r="B362" s="2214"/>
      <c r="C362" s="275"/>
      <c r="D362" s="309" t="s">
        <v>181</v>
      </c>
      <c r="E362" s="275"/>
      <c r="F362" s="2202"/>
      <c r="G362" s="2202"/>
      <c r="H362" s="2203"/>
      <c r="I362" s="2203"/>
      <c r="J362" s="2204"/>
    </row>
    <row r="363" spans="2:11" ht="34.5" customHeight="1" outlineLevel="1">
      <c r="B363" s="2214"/>
      <c r="C363" s="275"/>
      <c r="D363" s="310" t="s">
        <v>181</v>
      </c>
      <c r="E363" s="275"/>
      <c r="F363" s="2205"/>
      <c r="G363" s="2205"/>
      <c r="H363" s="2206"/>
      <c r="I363" s="2206"/>
      <c r="J363" s="2207"/>
    </row>
    <row r="364" spans="2:11" ht="34.5" customHeight="1" outlineLevel="1">
      <c r="B364" s="2214"/>
      <c r="C364" s="275"/>
      <c r="D364" s="310" t="s">
        <v>181</v>
      </c>
      <c r="E364" s="275"/>
      <c r="F364" s="2205"/>
      <c r="G364" s="2205"/>
      <c r="H364" s="2206"/>
      <c r="I364" s="2206"/>
      <c r="J364" s="2207"/>
    </row>
    <row r="365" spans="2:11" ht="34.5" customHeight="1" outlineLevel="1">
      <c r="B365" s="2214"/>
      <c r="C365" s="275"/>
      <c r="D365" s="310" t="s">
        <v>181</v>
      </c>
      <c r="E365" s="275"/>
      <c r="F365" s="2205"/>
      <c r="G365" s="2205"/>
      <c r="H365" s="2206"/>
      <c r="I365" s="2206"/>
      <c r="J365" s="2207"/>
    </row>
    <row r="366" spans="2:11" ht="34.5" customHeight="1" outlineLevel="1">
      <c r="B366" s="2214"/>
      <c r="C366" s="275"/>
      <c r="D366" s="311" t="s">
        <v>181</v>
      </c>
      <c r="E366" s="275"/>
      <c r="F366" s="2259"/>
      <c r="G366" s="2260"/>
      <c r="H366" s="2261"/>
      <c r="I366" s="2261"/>
      <c r="J366" s="2262"/>
    </row>
    <row r="367" spans="2:11" ht="15" customHeight="1" outlineLevel="1">
      <c r="B367" s="2247" t="s">
        <v>243</v>
      </c>
      <c r="C367" s="2232" t="s">
        <v>191</v>
      </c>
      <c r="D367" s="2232"/>
      <c r="E367" s="2232"/>
      <c r="F367" s="2232" t="s">
        <v>190</v>
      </c>
      <c r="G367" s="2232"/>
      <c r="H367" s="2233"/>
      <c r="I367" s="2233"/>
      <c r="J367" s="2234"/>
    </row>
    <row r="368" spans="2:11" ht="31.5" customHeight="1" outlineLevel="1">
      <c r="B368" s="2248"/>
      <c r="C368" s="276"/>
      <c r="D368" s="312" t="s">
        <v>180</v>
      </c>
      <c r="E368" s="277"/>
      <c r="F368" s="2202"/>
      <c r="G368" s="2202"/>
      <c r="H368" s="2203"/>
      <c r="I368" s="2203"/>
      <c r="J368" s="2204"/>
    </row>
    <row r="369" spans="1:26" ht="31.5" customHeight="1" outlineLevel="1">
      <c r="B369" s="2248"/>
      <c r="C369" s="278"/>
      <c r="D369" s="313" t="s">
        <v>180</v>
      </c>
      <c r="E369" s="279"/>
      <c r="F369" s="2205"/>
      <c r="G369" s="2205"/>
      <c r="H369" s="2206"/>
      <c r="I369" s="2206"/>
      <c r="J369" s="2207"/>
    </row>
    <row r="370" spans="1:26" ht="31.5" customHeight="1" outlineLevel="1">
      <c r="B370" s="2248"/>
      <c r="C370" s="278"/>
      <c r="D370" s="313" t="s">
        <v>180</v>
      </c>
      <c r="E370" s="279"/>
      <c r="F370" s="2205"/>
      <c r="G370" s="2205"/>
      <c r="H370" s="2206"/>
      <c r="I370" s="2206"/>
      <c r="J370" s="2207"/>
    </row>
    <row r="371" spans="1:26" ht="31.5" customHeight="1" outlineLevel="1">
      <c r="B371" s="2248"/>
      <c r="C371" s="278"/>
      <c r="D371" s="313" t="s">
        <v>180</v>
      </c>
      <c r="E371" s="279"/>
      <c r="F371" s="2205"/>
      <c r="G371" s="2205"/>
      <c r="H371" s="2206"/>
      <c r="I371" s="2206"/>
      <c r="J371" s="2207"/>
    </row>
    <row r="372" spans="1:26" ht="31.5" customHeight="1" outlineLevel="1">
      <c r="B372" s="2249"/>
      <c r="C372" s="280"/>
      <c r="D372" s="314" t="s">
        <v>180</v>
      </c>
      <c r="E372" s="281"/>
      <c r="F372" s="2238"/>
      <c r="G372" s="2238"/>
      <c r="H372" s="2239"/>
      <c r="I372" s="2239"/>
      <c r="J372" s="2240"/>
    </row>
    <row r="373" spans="1:26" ht="15" customHeight="1" outlineLevel="1">
      <c r="B373" s="2305" t="s">
        <v>635</v>
      </c>
      <c r="C373" s="2280" t="s">
        <v>203</v>
      </c>
      <c r="D373" s="2281"/>
      <c r="E373" s="2282"/>
      <c r="F373" s="2306" t="s">
        <v>204</v>
      </c>
      <c r="G373" s="2307"/>
      <c r="H373" s="2307"/>
      <c r="I373" s="2307"/>
      <c r="J373" s="2308"/>
    </row>
    <row r="374" spans="1:26" ht="30" customHeight="1" outlineLevel="1">
      <c r="B374" s="2248"/>
      <c r="C374" s="278"/>
      <c r="D374" s="313" t="s">
        <v>180</v>
      </c>
      <c r="E374" s="275"/>
      <c r="F374" s="2235"/>
      <c r="G374" s="2235"/>
      <c r="H374" s="2236"/>
      <c r="I374" s="2236"/>
      <c r="J374" s="2237"/>
    </row>
    <row r="375" spans="1:26" ht="30" customHeight="1" outlineLevel="1">
      <c r="B375" s="2248"/>
      <c r="C375" s="278"/>
      <c r="D375" s="313" t="s">
        <v>180</v>
      </c>
      <c r="E375" s="275"/>
      <c r="F375" s="2205"/>
      <c r="G375" s="2205"/>
      <c r="H375" s="2206"/>
      <c r="I375" s="2206"/>
      <c r="J375" s="2207"/>
    </row>
    <row r="376" spans="1:26" ht="30" customHeight="1" outlineLevel="1">
      <c r="B376" s="2248"/>
      <c r="C376" s="278"/>
      <c r="D376" s="313" t="s">
        <v>180</v>
      </c>
      <c r="E376" s="275"/>
      <c r="F376" s="2205"/>
      <c r="G376" s="2205"/>
      <c r="H376" s="2206"/>
      <c r="I376" s="2206"/>
      <c r="J376" s="2207"/>
    </row>
    <row r="377" spans="1:26" ht="30" customHeight="1" outlineLevel="1" thickBot="1">
      <c r="B377" s="2279"/>
      <c r="C377" s="282"/>
      <c r="D377" s="315" t="s">
        <v>180</v>
      </c>
      <c r="E377" s="283"/>
      <c r="F377" s="2208"/>
      <c r="G377" s="2208"/>
      <c r="H377" s="2209"/>
      <c r="I377" s="2209"/>
      <c r="J377" s="2210"/>
    </row>
    <row r="378" spans="1:26" s="306" customFormat="1" ht="18.75" customHeight="1" outlineLevel="1" thickBot="1">
      <c r="A378" s="302"/>
      <c r="B378" s="316"/>
      <c r="C378" s="302"/>
      <c r="D378" s="302"/>
      <c r="E378" s="302"/>
      <c r="F378" s="302"/>
      <c r="G378" s="303"/>
      <c r="H378" s="303"/>
      <c r="I378" s="303"/>
      <c r="J378" s="303"/>
      <c r="K378" s="303"/>
      <c r="L378" s="303"/>
      <c r="M378" s="304"/>
      <c r="N378" s="2167"/>
      <c r="O378" s="2167"/>
      <c r="P378" s="2167"/>
      <c r="Q378" s="2167"/>
      <c r="R378" s="305"/>
      <c r="V378" s="304"/>
      <c r="W378" s="304"/>
      <c r="X378" s="304"/>
      <c r="Y378" s="304"/>
      <c r="Z378" s="305"/>
    </row>
    <row r="379" spans="1:26" ht="18.75" customHeight="1" outlineLevel="1">
      <c r="B379" s="2289" t="s">
        <v>189</v>
      </c>
      <c r="C379" s="2291"/>
      <c r="D379" s="2292"/>
      <c r="E379" s="2292"/>
      <c r="F379" s="2292"/>
      <c r="G379" s="2292"/>
      <c r="H379" s="2292"/>
      <c r="I379" s="2292"/>
      <c r="J379" s="2293"/>
    </row>
    <row r="380" spans="1:26" ht="18.75" customHeight="1" outlineLevel="1">
      <c r="B380" s="2267"/>
      <c r="C380" s="2272"/>
      <c r="D380" s="2273"/>
      <c r="E380" s="2273"/>
      <c r="F380" s="2273"/>
      <c r="G380" s="2273"/>
      <c r="H380" s="2273"/>
      <c r="I380" s="2273"/>
      <c r="J380" s="2274"/>
    </row>
    <row r="381" spans="1:26" ht="18.75" customHeight="1" outlineLevel="1">
      <c r="B381" s="2290"/>
      <c r="C381" s="2294"/>
      <c r="D381" s="2295"/>
      <c r="E381" s="2295"/>
      <c r="F381" s="2295"/>
      <c r="G381" s="2295"/>
      <c r="H381" s="2295"/>
      <c r="I381" s="2295"/>
      <c r="J381" s="2296"/>
    </row>
    <row r="382" spans="1:26" ht="18.75" customHeight="1" outlineLevel="1">
      <c r="B382" s="2301" t="s">
        <v>188</v>
      </c>
      <c r="C382" s="2302"/>
      <c r="D382" s="2303"/>
      <c r="E382" s="2303"/>
      <c r="F382" s="2303"/>
      <c r="G382" s="2303"/>
      <c r="H382" s="2303"/>
      <c r="I382" s="2303"/>
      <c r="J382" s="2304"/>
    </row>
    <row r="383" spans="1:26" ht="18.75" customHeight="1" outlineLevel="1">
      <c r="B383" s="2267"/>
      <c r="C383" s="2272"/>
      <c r="D383" s="2273"/>
      <c r="E383" s="2273"/>
      <c r="F383" s="2273"/>
      <c r="G383" s="2273"/>
      <c r="H383" s="2273"/>
      <c r="I383" s="2273"/>
      <c r="J383" s="2274"/>
    </row>
    <row r="384" spans="1:26" ht="18.75" customHeight="1" outlineLevel="1" thickBot="1">
      <c r="B384" s="2268"/>
      <c r="C384" s="2275"/>
      <c r="D384" s="2276"/>
      <c r="E384" s="2276"/>
      <c r="F384" s="2276"/>
      <c r="G384" s="2276"/>
      <c r="H384" s="2276"/>
      <c r="I384" s="2276"/>
      <c r="J384" s="2277"/>
    </row>
    <row r="385" spans="2:10" ht="18.75" customHeight="1" outlineLevel="1" thickBot="1">
      <c r="B385" s="317"/>
      <c r="C385" s="318"/>
      <c r="D385" s="318"/>
      <c r="E385" s="318"/>
      <c r="F385" s="318"/>
      <c r="G385" s="318"/>
      <c r="H385" s="318"/>
      <c r="I385" s="318"/>
      <c r="J385" s="318"/>
    </row>
    <row r="386" spans="2:10" ht="18.75" customHeight="1" outlineLevel="1">
      <c r="B386" s="319" t="s">
        <v>187</v>
      </c>
      <c r="C386" s="320"/>
      <c r="D386" s="320"/>
      <c r="E386" s="320"/>
      <c r="F386" s="321"/>
      <c r="G386" s="321"/>
      <c r="H386" s="321"/>
      <c r="I386" s="321"/>
      <c r="J386" s="322"/>
    </row>
    <row r="387" spans="2:10" ht="18.75" customHeight="1" outlineLevel="1">
      <c r="B387" s="2256"/>
      <c r="C387" s="2257"/>
      <c r="D387" s="2257"/>
      <c r="E387" s="2257"/>
      <c r="F387" s="2257"/>
      <c r="G387" s="2257"/>
      <c r="H387" s="2257"/>
      <c r="I387" s="2257"/>
      <c r="J387" s="2258"/>
    </row>
    <row r="388" spans="2:10" ht="12" customHeight="1" outlineLevel="1" thickBot="1">
      <c r="B388" s="376"/>
      <c r="C388" s="323"/>
      <c r="D388" s="323"/>
      <c r="E388" s="323"/>
      <c r="F388" s="323"/>
      <c r="G388" s="323"/>
      <c r="H388" s="323"/>
      <c r="I388" s="323"/>
      <c r="J388" s="324"/>
    </row>
    <row r="389" spans="2:10" ht="17.25" customHeight="1"/>
    <row r="391" spans="2:10" ht="33.75" customHeight="1">
      <c r="B391" s="326" t="s">
        <v>195</v>
      </c>
      <c r="C391" s="2297">
        <f>個票ｰ1001!B247</f>
        <v>0</v>
      </c>
      <c r="D391" s="2252"/>
      <c r="E391" s="2252"/>
      <c r="F391" s="2253"/>
      <c r="G391" s="327" t="s">
        <v>660</v>
      </c>
      <c r="H391" s="2223">
        <v>19</v>
      </c>
      <c r="I391" s="2224"/>
      <c r="J391" s="2263"/>
    </row>
    <row r="392" spans="2:10" ht="30" customHeight="1" outlineLevel="1">
      <c r="B392" s="377" t="s">
        <v>210</v>
      </c>
      <c r="C392" s="2298"/>
      <c r="D392" s="2299"/>
      <c r="E392" s="2299"/>
      <c r="F392" s="2299"/>
      <c r="G392" s="2299"/>
      <c r="H392" s="2299"/>
      <c r="I392" s="2299"/>
      <c r="J392" s="2300"/>
    </row>
    <row r="393" spans="2:10" ht="30" customHeight="1" outlineLevel="1">
      <c r="B393" s="378" t="s">
        <v>194</v>
      </c>
      <c r="C393" s="2229"/>
      <c r="D393" s="2230"/>
      <c r="E393" s="2230"/>
      <c r="F393" s="2230"/>
      <c r="G393" s="2230"/>
      <c r="H393" s="2230"/>
      <c r="I393" s="2230"/>
      <c r="J393" s="2231"/>
    </row>
    <row r="394" spans="2:10" ht="30" customHeight="1" outlineLevel="1">
      <c r="B394" s="374" t="s">
        <v>193</v>
      </c>
      <c r="C394" s="2211"/>
      <c r="D394" s="2211"/>
      <c r="E394" s="2211"/>
      <c r="F394" s="2211"/>
      <c r="G394" s="2211"/>
      <c r="H394" s="2212"/>
      <c r="I394" s="2212"/>
      <c r="J394" s="2213"/>
    </row>
    <row r="395" spans="2:10" ht="14.25" customHeight="1" outlineLevel="1">
      <c r="B395" s="2214" t="s">
        <v>636</v>
      </c>
      <c r="C395" s="2232" t="s">
        <v>191</v>
      </c>
      <c r="D395" s="2232"/>
      <c r="E395" s="2232"/>
      <c r="F395" s="2232" t="s">
        <v>192</v>
      </c>
      <c r="G395" s="2232"/>
      <c r="H395" s="2233"/>
      <c r="I395" s="2233"/>
      <c r="J395" s="2234"/>
    </row>
    <row r="396" spans="2:10" ht="34.5" customHeight="1" outlineLevel="1">
      <c r="B396" s="2214"/>
      <c r="C396" s="275"/>
      <c r="D396" s="309" t="s">
        <v>181</v>
      </c>
      <c r="E396" s="275"/>
      <c r="F396" s="2202"/>
      <c r="G396" s="2202"/>
      <c r="H396" s="2203"/>
      <c r="I396" s="2203"/>
      <c r="J396" s="2204"/>
    </row>
    <row r="397" spans="2:10" ht="34.5" customHeight="1" outlineLevel="1">
      <c r="B397" s="2214"/>
      <c r="C397" s="275"/>
      <c r="D397" s="310" t="s">
        <v>181</v>
      </c>
      <c r="E397" s="275"/>
      <c r="F397" s="2205"/>
      <c r="G397" s="2205"/>
      <c r="H397" s="2206"/>
      <c r="I397" s="2206"/>
      <c r="J397" s="2207"/>
    </row>
    <row r="398" spans="2:10" ht="34.5" customHeight="1" outlineLevel="1">
      <c r="B398" s="2214"/>
      <c r="C398" s="275"/>
      <c r="D398" s="310" t="s">
        <v>181</v>
      </c>
      <c r="E398" s="275"/>
      <c r="F398" s="2205"/>
      <c r="G398" s="2205"/>
      <c r="H398" s="2206"/>
      <c r="I398" s="2206"/>
      <c r="J398" s="2207"/>
    </row>
    <row r="399" spans="2:10" ht="34.5" customHeight="1" outlineLevel="1">
      <c r="B399" s="2214"/>
      <c r="C399" s="275"/>
      <c r="D399" s="310" t="s">
        <v>181</v>
      </c>
      <c r="E399" s="275"/>
      <c r="F399" s="2205"/>
      <c r="G399" s="2205"/>
      <c r="H399" s="2206"/>
      <c r="I399" s="2206"/>
      <c r="J399" s="2207"/>
    </row>
    <row r="400" spans="2:10" ht="34.5" customHeight="1" outlineLevel="1">
      <c r="B400" s="2214"/>
      <c r="C400" s="275"/>
      <c r="D400" s="311" t="s">
        <v>181</v>
      </c>
      <c r="E400" s="275"/>
      <c r="F400" s="2259"/>
      <c r="G400" s="2260"/>
      <c r="H400" s="2261"/>
      <c r="I400" s="2261"/>
      <c r="J400" s="2262"/>
    </row>
    <row r="401" spans="1:26" ht="15" customHeight="1" outlineLevel="1">
      <c r="B401" s="2247" t="s">
        <v>243</v>
      </c>
      <c r="C401" s="2232" t="s">
        <v>191</v>
      </c>
      <c r="D401" s="2232"/>
      <c r="E401" s="2232"/>
      <c r="F401" s="2232" t="s">
        <v>190</v>
      </c>
      <c r="G401" s="2232"/>
      <c r="H401" s="2233"/>
      <c r="I401" s="2233"/>
      <c r="J401" s="2234"/>
    </row>
    <row r="402" spans="1:26" ht="31.5" customHeight="1" outlineLevel="1">
      <c r="B402" s="2248"/>
      <c r="C402" s="276"/>
      <c r="D402" s="312" t="s">
        <v>180</v>
      </c>
      <c r="E402" s="277"/>
      <c r="F402" s="2202"/>
      <c r="G402" s="2202"/>
      <c r="H402" s="2203"/>
      <c r="I402" s="2203"/>
      <c r="J402" s="2204"/>
    </row>
    <row r="403" spans="1:26" ht="31.5" customHeight="1" outlineLevel="1">
      <c r="B403" s="2248"/>
      <c r="C403" s="278"/>
      <c r="D403" s="313" t="s">
        <v>180</v>
      </c>
      <c r="E403" s="279"/>
      <c r="F403" s="2205"/>
      <c r="G403" s="2205"/>
      <c r="H403" s="2206"/>
      <c r="I403" s="2206"/>
      <c r="J403" s="2207"/>
    </row>
    <row r="404" spans="1:26" ht="31.5" customHeight="1" outlineLevel="1">
      <c r="B404" s="2248"/>
      <c r="C404" s="278"/>
      <c r="D404" s="313" t="s">
        <v>180</v>
      </c>
      <c r="E404" s="279"/>
      <c r="F404" s="2205"/>
      <c r="G404" s="2205"/>
      <c r="H404" s="2206"/>
      <c r="I404" s="2206"/>
      <c r="J404" s="2207"/>
    </row>
    <row r="405" spans="1:26" ht="31.5" customHeight="1" outlineLevel="1">
      <c r="B405" s="2248"/>
      <c r="C405" s="278"/>
      <c r="D405" s="313" t="s">
        <v>180</v>
      </c>
      <c r="E405" s="279"/>
      <c r="F405" s="2205"/>
      <c r="G405" s="2205"/>
      <c r="H405" s="2206"/>
      <c r="I405" s="2206"/>
      <c r="J405" s="2207"/>
    </row>
    <row r="406" spans="1:26" ht="31.5" customHeight="1" outlineLevel="1">
      <c r="B406" s="2249"/>
      <c r="C406" s="280"/>
      <c r="D406" s="314" t="s">
        <v>180</v>
      </c>
      <c r="E406" s="281"/>
      <c r="F406" s="2238"/>
      <c r="G406" s="2238"/>
      <c r="H406" s="2239"/>
      <c r="I406" s="2239"/>
      <c r="J406" s="2240"/>
    </row>
    <row r="407" spans="1:26" ht="15" customHeight="1" outlineLevel="1">
      <c r="B407" s="2305" t="s">
        <v>635</v>
      </c>
      <c r="C407" s="2280" t="s">
        <v>203</v>
      </c>
      <c r="D407" s="2281"/>
      <c r="E407" s="2282"/>
      <c r="F407" s="2306" t="s">
        <v>204</v>
      </c>
      <c r="G407" s="2307"/>
      <c r="H407" s="2307"/>
      <c r="I407" s="2307"/>
      <c r="J407" s="2308"/>
    </row>
    <row r="408" spans="1:26" ht="30" customHeight="1" outlineLevel="1">
      <c r="B408" s="2248"/>
      <c r="C408" s="278"/>
      <c r="D408" s="313" t="s">
        <v>180</v>
      </c>
      <c r="E408" s="275"/>
      <c r="F408" s="2235"/>
      <c r="G408" s="2235"/>
      <c r="H408" s="2236"/>
      <c r="I408" s="2236"/>
      <c r="J408" s="2237"/>
    </row>
    <row r="409" spans="1:26" ht="30" customHeight="1" outlineLevel="1">
      <c r="B409" s="2248"/>
      <c r="C409" s="278"/>
      <c r="D409" s="313" t="s">
        <v>180</v>
      </c>
      <c r="E409" s="275"/>
      <c r="F409" s="2205"/>
      <c r="G409" s="2205"/>
      <c r="H409" s="2206"/>
      <c r="I409" s="2206"/>
      <c r="J409" s="2207"/>
    </row>
    <row r="410" spans="1:26" ht="30" customHeight="1" outlineLevel="1">
      <c r="B410" s="2248"/>
      <c r="C410" s="278"/>
      <c r="D410" s="313" t="s">
        <v>180</v>
      </c>
      <c r="E410" s="275"/>
      <c r="F410" s="2205"/>
      <c r="G410" s="2205"/>
      <c r="H410" s="2206"/>
      <c r="I410" s="2206"/>
      <c r="J410" s="2207"/>
    </row>
    <row r="411" spans="1:26" ht="30" customHeight="1" outlineLevel="1" thickBot="1">
      <c r="B411" s="2279"/>
      <c r="C411" s="282"/>
      <c r="D411" s="315" t="s">
        <v>180</v>
      </c>
      <c r="E411" s="283"/>
      <c r="F411" s="2208"/>
      <c r="G411" s="2208"/>
      <c r="H411" s="2209"/>
      <c r="I411" s="2209"/>
      <c r="J411" s="2210"/>
    </row>
    <row r="412" spans="1:26" s="306" customFormat="1" ht="18.75" customHeight="1" outlineLevel="1" thickBot="1">
      <c r="A412" s="302"/>
      <c r="B412" s="316"/>
      <c r="C412" s="302"/>
      <c r="D412" s="302"/>
      <c r="E412" s="302"/>
      <c r="F412" s="302"/>
      <c r="G412" s="303"/>
      <c r="H412" s="303"/>
      <c r="I412" s="303"/>
      <c r="J412" s="303"/>
      <c r="K412" s="303"/>
      <c r="L412" s="303"/>
      <c r="M412" s="304"/>
      <c r="N412" s="2167"/>
      <c r="O412" s="2167"/>
      <c r="P412" s="2167"/>
      <c r="Q412" s="2167"/>
      <c r="R412" s="305"/>
      <c r="V412" s="304"/>
      <c r="W412" s="304"/>
      <c r="X412" s="304"/>
      <c r="Y412" s="304"/>
      <c r="Z412" s="305"/>
    </row>
    <row r="413" spans="1:26" ht="18.75" customHeight="1" outlineLevel="1">
      <c r="B413" s="2289" t="s">
        <v>189</v>
      </c>
      <c r="C413" s="2291"/>
      <c r="D413" s="2292"/>
      <c r="E413" s="2292"/>
      <c r="F413" s="2292"/>
      <c r="G413" s="2292"/>
      <c r="H413" s="2292"/>
      <c r="I413" s="2292"/>
      <c r="J413" s="2293"/>
    </row>
    <row r="414" spans="1:26" ht="18.75" customHeight="1" outlineLevel="1">
      <c r="B414" s="2267"/>
      <c r="C414" s="2272"/>
      <c r="D414" s="2273"/>
      <c r="E414" s="2273"/>
      <c r="F414" s="2273"/>
      <c r="G414" s="2273"/>
      <c r="H414" s="2273"/>
      <c r="I414" s="2273"/>
      <c r="J414" s="2274"/>
    </row>
    <row r="415" spans="1:26" ht="18.75" customHeight="1" outlineLevel="1">
      <c r="B415" s="2290"/>
      <c r="C415" s="2294"/>
      <c r="D415" s="2295"/>
      <c r="E415" s="2295"/>
      <c r="F415" s="2295"/>
      <c r="G415" s="2295"/>
      <c r="H415" s="2295"/>
      <c r="I415" s="2295"/>
      <c r="J415" s="2296"/>
    </row>
    <row r="416" spans="1:26" ht="18.75" customHeight="1" outlineLevel="1">
      <c r="B416" s="2301" t="s">
        <v>188</v>
      </c>
      <c r="C416" s="2302"/>
      <c r="D416" s="2303"/>
      <c r="E416" s="2303"/>
      <c r="F416" s="2303"/>
      <c r="G416" s="2303"/>
      <c r="H416" s="2303"/>
      <c r="I416" s="2303"/>
      <c r="J416" s="2304"/>
    </row>
    <row r="417" spans="2:10" ht="18.75" customHeight="1" outlineLevel="1">
      <c r="B417" s="2267"/>
      <c r="C417" s="2272"/>
      <c r="D417" s="2273"/>
      <c r="E417" s="2273"/>
      <c r="F417" s="2273"/>
      <c r="G417" s="2273"/>
      <c r="H417" s="2273"/>
      <c r="I417" s="2273"/>
      <c r="J417" s="2274"/>
    </row>
    <row r="418" spans="2:10" ht="18.75" customHeight="1" outlineLevel="1" thickBot="1">
      <c r="B418" s="2268"/>
      <c r="C418" s="2275"/>
      <c r="D418" s="2276"/>
      <c r="E418" s="2276"/>
      <c r="F418" s="2276"/>
      <c r="G418" s="2276"/>
      <c r="H418" s="2276"/>
      <c r="I418" s="2276"/>
      <c r="J418" s="2277"/>
    </row>
    <row r="419" spans="2:10" ht="18.75" customHeight="1" outlineLevel="1" thickBot="1">
      <c r="B419" s="317"/>
      <c r="C419" s="318"/>
      <c r="D419" s="318"/>
      <c r="E419" s="318"/>
      <c r="F419" s="318"/>
      <c r="G419" s="318"/>
      <c r="H419" s="318"/>
      <c r="I419" s="318"/>
      <c r="J419" s="318"/>
    </row>
    <row r="420" spans="2:10" ht="18.75" customHeight="1" outlineLevel="1">
      <c r="B420" s="319" t="s">
        <v>187</v>
      </c>
      <c r="C420" s="320"/>
      <c r="D420" s="320"/>
      <c r="E420" s="320"/>
      <c r="F420" s="321"/>
      <c r="G420" s="321"/>
      <c r="H420" s="321"/>
      <c r="I420" s="321"/>
      <c r="J420" s="322"/>
    </row>
    <row r="421" spans="2:10" ht="18.75" customHeight="1" outlineLevel="1">
      <c r="B421" s="2256"/>
      <c r="C421" s="2257"/>
      <c r="D421" s="2257"/>
      <c r="E421" s="2257"/>
      <c r="F421" s="2257"/>
      <c r="G421" s="2257"/>
      <c r="H421" s="2257"/>
      <c r="I421" s="2257"/>
      <c r="J421" s="2258"/>
    </row>
    <row r="422" spans="2:10" ht="12" customHeight="1" outlineLevel="1" thickBot="1">
      <c r="B422" s="376"/>
      <c r="C422" s="323"/>
      <c r="D422" s="323"/>
      <c r="E422" s="323"/>
      <c r="F422" s="323"/>
      <c r="G422" s="323"/>
      <c r="H422" s="323"/>
      <c r="I422" s="323"/>
      <c r="J422" s="324"/>
    </row>
    <row r="425" spans="2:10" ht="33" customHeight="1">
      <c r="B425" s="326" t="s">
        <v>195</v>
      </c>
      <c r="C425" s="2297">
        <f>個票ｰ1001!B248</f>
        <v>0</v>
      </c>
      <c r="D425" s="2252"/>
      <c r="E425" s="2252"/>
      <c r="F425" s="2253"/>
      <c r="G425" s="327" t="s">
        <v>660</v>
      </c>
      <c r="H425" s="2223">
        <v>20</v>
      </c>
      <c r="I425" s="2224"/>
      <c r="J425" s="2263"/>
    </row>
    <row r="426" spans="2:10" ht="30" customHeight="1" outlineLevel="1">
      <c r="B426" s="377" t="s">
        <v>210</v>
      </c>
      <c r="C426" s="2298"/>
      <c r="D426" s="2299"/>
      <c r="E426" s="2299"/>
      <c r="F426" s="2299"/>
      <c r="G426" s="2299"/>
      <c r="H426" s="2299"/>
      <c r="I426" s="2299"/>
      <c r="J426" s="2300"/>
    </row>
    <row r="427" spans="2:10" ht="30" customHeight="1" outlineLevel="1">
      <c r="B427" s="378" t="s">
        <v>194</v>
      </c>
      <c r="C427" s="2229"/>
      <c r="D427" s="2230"/>
      <c r="E427" s="2230"/>
      <c r="F427" s="2230"/>
      <c r="G427" s="2230"/>
      <c r="H427" s="2230"/>
      <c r="I427" s="2230"/>
      <c r="J427" s="2231"/>
    </row>
    <row r="428" spans="2:10" ht="30" customHeight="1" outlineLevel="1">
      <c r="B428" s="374" t="s">
        <v>193</v>
      </c>
      <c r="C428" s="2211"/>
      <c r="D428" s="2211"/>
      <c r="E428" s="2211"/>
      <c r="F428" s="2211"/>
      <c r="G428" s="2211"/>
      <c r="H428" s="2212"/>
      <c r="I428" s="2212"/>
      <c r="J428" s="2213"/>
    </row>
    <row r="429" spans="2:10" ht="14.25" customHeight="1" outlineLevel="1">
      <c r="B429" s="2214" t="s">
        <v>636</v>
      </c>
      <c r="C429" s="2232" t="s">
        <v>191</v>
      </c>
      <c r="D429" s="2232"/>
      <c r="E429" s="2232"/>
      <c r="F429" s="2232" t="s">
        <v>192</v>
      </c>
      <c r="G429" s="2232"/>
      <c r="H429" s="2233"/>
      <c r="I429" s="2233"/>
      <c r="J429" s="2234"/>
    </row>
    <row r="430" spans="2:10" ht="34.5" customHeight="1" outlineLevel="1">
      <c r="B430" s="2214"/>
      <c r="C430" s="275"/>
      <c r="D430" s="309" t="s">
        <v>181</v>
      </c>
      <c r="E430" s="275"/>
      <c r="F430" s="2202"/>
      <c r="G430" s="2202"/>
      <c r="H430" s="2203"/>
      <c r="I430" s="2203"/>
      <c r="J430" s="2204"/>
    </row>
    <row r="431" spans="2:10" ht="34.5" customHeight="1" outlineLevel="1">
      <c r="B431" s="2214"/>
      <c r="C431" s="275"/>
      <c r="D431" s="310" t="s">
        <v>181</v>
      </c>
      <c r="E431" s="275"/>
      <c r="F431" s="2205"/>
      <c r="G431" s="2205"/>
      <c r="H431" s="2206"/>
      <c r="I431" s="2206"/>
      <c r="J431" s="2207"/>
    </row>
    <row r="432" spans="2:10" ht="34.5" customHeight="1" outlineLevel="1">
      <c r="B432" s="2214"/>
      <c r="C432" s="275"/>
      <c r="D432" s="310" t="s">
        <v>181</v>
      </c>
      <c r="E432" s="275"/>
      <c r="F432" s="2205"/>
      <c r="G432" s="2205"/>
      <c r="H432" s="2206"/>
      <c r="I432" s="2206"/>
      <c r="J432" s="2207"/>
    </row>
    <row r="433" spans="1:26" ht="34.5" customHeight="1" outlineLevel="1">
      <c r="B433" s="2214"/>
      <c r="C433" s="275"/>
      <c r="D433" s="310" t="s">
        <v>181</v>
      </c>
      <c r="E433" s="275"/>
      <c r="F433" s="2205"/>
      <c r="G433" s="2205"/>
      <c r="H433" s="2206"/>
      <c r="I433" s="2206"/>
      <c r="J433" s="2207"/>
    </row>
    <row r="434" spans="1:26" ht="34.5" customHeight="1" outlineLevel="1">
      <c r="B434" s="2214"/>
      <c r="C434" s="275"/>
      <c r="D434" s="311" t="s">
        <v>181</v>
      </c>
      <c r="E434" s="275"/>
      <c r="F434" s="2259"/>
      <c r="G434" s="2260"/>
      <c r="H434" s="2261"/>
      <c r="I434" s="2261"/>
      <c r="J434" s="2262"/>
    </row>
    <row r="435" spans="1:26" ht="15" customHeight="1" outlineLevel="1">
      <c r="B435" s="2247" t="s">
        <v>243</v>
      </c>
      <c r="C435" s="2232" t="s">
        <v>191</v>
      </c>
      <c r="D435" s="2232"/>
      <c r="E435" s="2232"/>
      <c r="F435" s="2232" t="s">
        <v>190</v>
      </c>
      <c r="G435" s="2232"/>
      <c r="H435" s="2233"/>
      <c r="I435" s="2233"/>
      <c r="J435" s="2234"/>
    </row>
    <row r="436" spans="1:26" ht="31.5" customHeight="1" outlineLevel="1">
      <c r="B436" s="2248"/>
      <c r="C436" s="276"/>
      <c r="D436" s="312" t="s">
        <v>180</v>
      </c>
      <c r="E436" s="277"/>
      <c r="F436" s="2202"/>
      <c r="G436" s="2202"/>
      <c r="H436" s="2203"/>
      <c r="I436" s="2203"/>
      <c r="J436" s="2204"/>
    </row>
    <row r="437" spans="1:26" ht="31.5" customHeight="1" outlineLevel="1">
      <c r="B437" s="2248"/>
      <c r="C437" s="278"/>
      <c r="D437" s="313" t="s">
        <v>180</v>
      </c>
      <c r="E437" s="279"/>
      <c r="F437" s="2205"/>
      <c r="G437" s="2205"/>
      <c r="H437" s="2206"/>
      <c r="I437" s="2206"/>
      <c r="J437" s="2207"/>
    </row>
    <row r="438" spans="1:26" ht="31.5" customHeight="1" outlineLevel="1">
      <c r="B438" s="2248"/>
      <c r="C438" s="278"/>
      <c r="D438" s="313" t="s">
        <v>180</v>
      </c>
      <c r="E438" s="279"/>
      <c r="F438" s="2205"/>
      <c r="G438" s="2205"/>
      <c r="H438" s="2206"/>
      <c r="I438" s="2206"/>
      <c r="J438" s="2207"/>
    </row>
    <row r="439" spans="1:26" ht="31.5" customHeight="1" outlineLevel="1">
      <c r="B439" s="2248"/>
      <c r="C439" s="278"/>
      <c r="D439" s="313" t="s">
        <v>180</v>
      </c>
      <c r="E439" s="279"/>
      <c r="F439" s="2205"/>
      <c r="G439" s="2205"/>
      <c r="H439" s="2206"/>
      <c r="I439" s="2206"/>
      <c r="J439" s="2207"/>
    </row>
    <row r="440" spans="1:26" ht="31.5" customHeight="1" outlineLevel="1">
      <c r="B440" s="2249"/>
      <c r="C440" s="280"/>
      <c r="D440" s="314" t="s">
        <v>180</v>
      </c>
      <c r="E440" s="281"/>
      <c r="F440" s="2238"/>
      <c r="G440" s="2238"/>
      <c r="H440" s="2239"/>
      <c r="I440" s="2239"/>
      <c r="J440" s="2240"/>
    </row>
    <row r="441" spans="1:26" ht="15" customHeight="1" outlineLevel="1">
      <c r="B441" s="2278" t="s">
        <v>635</v>
      </c>
      <c r="C441" s="2280" t="s">
        <v>203</v>
      </c>
      <c r="D441" s="2281"/>
      <c r="E441" s="2282"/>
      <c r="F441" s="2283" t="s">
        <v>204</v>
      </c>
      <c r="G441" s="2284"/>
      <c r="H441" s="2284"/>
      <c r="I441" s="2284"/>
      <c r="J441" s="2285"/>
    </row>
    <row r="442" spans="1:26" ht="30" customHeight="1" outlineLevel="1">
      <c r="B442" s="2248"/>
      <c r="C442" s="278"/>
      <c r="D442" s="313" t="s">
        <v>180</v>
      </c>
      <c r="E442" s="275"/>
      <c r="F442" s="2286"/>
      <c r="G442" s="2286"/>
      <c r="H442" s="2287"/>
      <c r="I442" s="2287"/>
      <c r="J442" s="2288"/>
    </row>
    <row r="443" spans="1:26" ht="30" customHeight="1" outlineLevel="1">
      <c r="B443" s="2248"/>
      <c r="C443" s="278"/>
      <c r="D443" s="313" t="s">
        <v>180</v>
      </c>
      <c r="E443" s="275"/>
      <c r="F443" s="2205"/>
      <c r="G443" s="2205"/>
      <c r="H443" s="2206"/>
      <c r="I443" s="2206"/>
      <c r="J443" s="2207"/>
    </row>
    <row r="444" spans="1:26" ht="30" customHeight="1" outlineLevel="1">
      <c r="B444" s="2248"/>
      <c r="C444" s="278"/>
      <c r="D444" s="313" t="s">
        <v>180</v>
      </c>
      <c r="E444" s="275"/>
      <c r="F444" s="2205"/>
      <c r="G444" s="2205"/>
      <c r="H444" s="2206"/>
      <c r="I444" s="2206"/>
      <c r="J444" s="2207"/>
    </row>
    <row r="445" spans="1:26" ht="30" customHeight="1" outlineLevel="1" thickBot="1">
      <c r="B445" s="2279"/>
      <c r="C445" s="282"/>
      <c r="D445" s="315" t="s">
        <v>180</v>
      </c>
      <c r="E445" s="283"/>
      <c r="F445" s="2208"/>
      <c r="G445" s="2208"/>
      <c r="H445" s="2209"/>
      <c r="I445" s="2209"/>
      <c r="J445" s="2210"/>
    </row>
    <row r="446" spans="1:26" s="306" customFormat="1" ht="18.75" customHeight="1" outlineLevel="1" thickBot="1">
      <c r="A446" s="302"/>
      <c r="B446" s="316"/>
      <c r="C446" s="302"/>
      <c r="D446" s="302"/>
      <c r="E446" s="302"/>
      <c r="F446" s="302"/>
      <c r="G446" s="303"/>
      <c r="H446" s="303"/>
      <c r="I446" s="303"/>
      <c r="J446" s="303"/>
      <c r="K446" s="303"/>
      <c r="L446" s="303"/>
      <c r="M446" s="304"/>
      <c r="N446" s="2167"/>
      <c r="O446" s="2167"/>
      <c r="P446" s="2167"/>
      <c r="Q446" s="2167"/>
      <c r="R446" s="305"/>
      <c r="V446" s="304"/>
      <c r="W446" s="304"/>
      <c r="X446" s="304"/>
      <c r="Y446" s="304"/>
      <c r="Z446" s="305"/>
    </row>
    <row r="447" spans="1:26" ht="18.75" customHeight="1" outlineLevel="1">
      <c r="B447" s="2289" t="s">
        <v>189</v>
      </c>
      <c r="C447" s="2291"/>
      <c r="D447" s="2292"/>
      <c r="E447" s="2292"/>
      <c r="F447" s="2292"/>
      <c r="G447" s="2292"/>
      <c r="H447" s="2292"/>
      <c r="I447" s="2292"/>
      <c r="J447" s="2293"/>
    </row>
    <row r="448" spans="1:26" ht="18.75" customHeight="1" outlineLevel="1">
      <c r="B448" s="2267"/>
      <c r="C448" s="2272"/>
      <c r="D448" s="2273"/>
      <c r="E448" s="2273"/>
      <c r="F448" s="2273"/>
      <c r="G448" s="2273"/>
      <c r="H448" s="2273"/>
      <c r="I448" s="2273"/>
      <c r="J448" s="2274"/>
    </row>
    <row r="449" spans="2:10" ht="18.75" customHeight="1" outlineLevel="1">
      <c r="B449" s="2290"/>
      <c r="C449" s="2294"/>
      <c r="D449" s="2295"/>
      <c r="E449" s="2295"/>
      <c r="F449" s="2295"/>
      <c r="G449" s="2295"/>
      <c r="H449" s="2295"/>
      <c r="I449" s="2295"/>
      <c r="J449" s="2296"/>
    </row>
    <row r="450" spans="2:10" ht="18.75" customHeight="1" outlineLevel="1">
      <c r="B450" s="2266" t="s">
        <v>188</v>
      </c>
      <c r="C450" s="2269"/>
      <c r="D450" s="2270"/>
      <c r="E450" s="2270"/>
      <c r="F450" s="2270"/>
      <c r="G450" s="2270"/>
      <c r="H450" s="2270"/>
      <c r="I450" s="2270"/>
      <c r="J450" s="2271"/>
    </row>
    <row r="451" spans="2:10" ht="18.75" customHeight="1" outlineLevel="1">
      <c r="B451" s="2267"/>
      <c r="C451" s="2272"/>
      <c r="D451" s="2273"/>
      <c r="E451" s="2273"/>
      <c r="F451" s="2273"/>
      <c r="G451" s="2273"/>
      <c r="H451" s="2273"/>
      <c r="I451" s="2273"/>
      <c r="J451" s="2274"/>
    </row>
    <row r="452" spans="2:10" ht="18.75" customHeight="1" outlineLevel="1" thickBot="1">
      <c r="B452" s="2268"/>
      <c r="C452" s="2275"/>
      <c r="D452" s="2276"/>
      <c r="E452" s="2276"/>
      <c r="F452" s="2276"/>
      <c r="G452" s="2276"/>
      <c r="H452" s="2276"/>
      <c r="I452" s="2276"/>
      <c r="J452" s="2277"/>
    </row>
    <row r="453" spans="2:10" ht="18.75" customHeight="1" outlineLevel="1" thickBot="1">
      <c r="B453" s="317"/>
      <c r="C453" s="318"/>
      <c r="D453" s="318"/>
      <c r="E453" s="318"/>
      <c r="F453" s="318"/>
      <c r="G453" s="318"/>
      <c r="H453" s="318"/>
      <c r="I453" s="318"/>
      <c r="J453" s="318"/>
    </row>
    <row r="454" spans="2:10" ht="18.75" customHeight="1" outlineLevel="1">
      <c r="B454" s="319" t="s">
        <v>187</v>
      </c>
      <c r="C454" s="320"/>
      <c r="D454" s="320"/>
      <c r="E454" s="320"/>
      <c r="F454" s="321"/>
      <c r="G454" s="321"/>
      <c r="H454" s="321"/>
      <c r="I454" s="321"/>
      <c r="J454" s="322"/>
    </row>
    <row r="455" spans="2:10" ht="18.75" customHeight="1" outlineLevel="1">
      <c r="B455" s="2256"/>
      <c r="C455" s="2257"/>
      <c r="D455" s="2257"/>
      <c r="E455" s="2257"/>
      <c r="F455" s="2257"/>
      <c r="G455" s="2257"/>
      <c r="H455" s="2257"/>
      <c r="I455" s="2257"/>
      <c r="J455" s="2258"/>
    </row>
    <row r="456" spans="2:10" ht="12" customHeight="1" outlineLevel="1" thickBot="1">
      <c r="B456" s="376"/>
      <c r="C456" s="323"/>
      <c r="D456" s="323"/>
      <c r="E456" s="323"/>
      <c r="F456" s="323"/>
      <c r="G456" s="323"/>
      <c r="H456" s="323"/>
      <c r="I456" s="323"/>
      <c r="J456" s="324"/>
    </row>
  </sheetData>
  <sheetProtection formatRows="0" selectLockedCells="1"/>
  <mergeCells count="458">
    <mergeCell ref="B455:J455"/>
    <mergeCell ref="H425:J425"/>
    <mergeCell ref="C357:F357"/>
    <mergeCell ref="C358:J358"/>
    <mergeCell ref="B373:B377"/>
    <mergeCell ref="C373:E373"/>
    <mergeCell ref="F373:J373"/>
    <mergeCell ref="C338:E338"/>
    <mergeCell ref="F338:J338"/>
    <mergeCell ref="F339:J339"/>
    <mergeCell ref="F374:J374"/>
    <mergeCell ref="F375:J375"/>
    <mergeCell ref="F376:J376"/>
    <mergeCell ref="F377:J377"/>
    <mergeCell ref="B367:B372"/>
    <mergeCell ref="C367:E367"/>
    <mergeCell ref="F367:J367"/>
    <mergeCell ref="F368:J368"/>
    <mergeCell ref="F369:J369"/>
    <mergeCell ref="F370:J370"/>
    <mergeCell ref="B338:B342"/>
    <mergeCell ref="B347:B349"/>
    <mergeCell ref="C347:J349"/>
    <mergeCell ref="C360:J360"/>
    <mergeCell ref="C264:E264"/>
    <mergeCell ref="F264:J264"/>
    <mergeCell ref="F265:J265"/>
    <mergeCell ref="F266:J266"/>
    <mergeCell ref="F267:J267"/>
    <mergeCell ref="F268:J268"/>
    <mergeCell ref="C254:F254"/>
    <mergeCell ref="C255:J255"/>
    <mergeCell ref="B270:B274"/>
    <mergeCell ref="C270:E270"/>
    <mergeCell ref="F270:J270"/>
    <mergeCell ref="F271:J271"/>
    <mergeCell ref="F272:J272"/>
    <mergeCell ref="F273:J273"/>
    <mergeCell ref="F274:J274"/>
    <mergeCell ref="B264:B269"/>
    <mergeCell ref="F269:J269"/>
    <mergeCell ref="F297:J297"/>
    <mergeCell ref="F302:J302"/>
    <mergeCell ref="F303:J303"/>
    <mergeCell ref="B298:B303"/>
    <mergeCell ref="C298:E298"/>
    <mergeCell ref="F298:J298"/>
    <mergeCell ref="F299:J299"/>
    <mergeCell ref="F300:J300"/>
    <mergeCell ref="F301:J301"/>
    <mergeCell ref="B215:J215"/>
    <mergeCell ref="C221:J221"/>
    <mergeCell ref="B249:J249"/>
    <mergeCell ref="H219:J219"/>
    <mergeCell ref="C81:J81"/>
    <mergeCell ref="B82:B87"/>
    <mergeCell ref="C82:E82"/>
    <mergeCell ref="F82:J82"/>
    <mergeCell ref="F83:J83"/>
    <mergeCell ref="C119:J119"/>
    <mergeCell ref="B120:B125"/>
    <mergeCell ref="C120:E120"/>
    <mergeCell ref="F120:J120"/>
    <mergeCell ref="F121:J121"/>
    <mergeCell ref="F122:J122"/>
    <mergeCell ref="B94:B98"/>
    <mergeCell ref="C94:E94"/>
    <mergeCell ref="F94:J94"/>
    <mergeCell ref="F95:J95"/>
    <mergeCell ref="F96:J96"/>
    <mergeCell ref="F125:J125"/>
    <mergeCell ref="C152:J152"/>
    <mergeCell ref="B161:B166"/>
    <mergeCell ref="B126:B131"/>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C45:J45"/>
    <mergeCell ref="F49:J49"/>
    <mergeCell ref="C44:F44"/>
    <mergeCell ref="B48:B53"/>
    <mergeCell ref="C48:E48"/>
    <mergeCell ref="F48:J48"/>
    <mergeCell ref="F50:J50"/>
    <mergeCell ref="F52:J52"/>
    <mergeCell ref="F51:J51"/>
    <mergeCell ref="H44:J44"/>
    <mergeCell ref="B54:B59"/>
    <mergeCell ref="C54:E54"/>
    <mergeCell ref="F54:J54"/>
    <mergeCell ref="F57:J57"/>
    <mergeCell ref="F64:J64"/>
    <mergeCell ref="F63:J63"/>
    <mergeCell ref="C47:J47"/>
    <mergeCell ref="C46:J46"/>
    <mergeCell ref="N65:Q65"/>
    <mergeCell ref="F58:J58"/>
    <mergeCell ref="F62:J62"/>
    <mergeCell ref="F53:J53"/>
    <mergeCell ref="F55:J55"/>
    <mergeCell ref="C60:E60"/>
    <mergeCell ref="F61:J61"/>
    <mergeCell ref="F56:J56"/>
    <mergeCell ref="F59:J59"/>
    <mergeCell ref="C69:J71"/>
    <mergeCell ref="B66:B68"/>
    <mergeCell ref="B60:B64"/>
    <mergeCell ref="F60:J60"/>
    <mergeCell ref="F91:J91"/>
    <mergeCell ref="F92:J92"/>
    <mergeCell ref="H78:J78"/>
    <mergeCell ref="C66:J68"/>
    <mergeCell ref="B74:J74"/>
    <mergeCell ref="B69:B71"/>
    <mergeCell ref="C88:E88"/>
    <mergeCell ref="F88:J88"/>
    <mergeCell ref="F89:J89"/>
    <mergeCell ref="F90:J90"/>
    <mergeCell ref="F84:J84"/>
    <mergeCell ref="F85:J85"/>
    <mergeCell ref="F86:J86"/>
    <mergeCell ref="F87:J87"/>
    <mergeCell ref="B88:B93"/>
    <mergeCell ref="F93:J93"/>
    <mergeCell ref="C78:F78"/>
    <mergeCell ref="C79:J79"/>
    <mergeCell ref="C80:J80"/>
    <mergeCell ref="N99:Q99"/>
    <mergeCell ref="B100:B102"/>
    <mergeCell ref="C100:J102"/>
    <mergeCell ref="B103:B105"/>
    <mergeCell ref="C103:J105"/>
    <mergeCell ref="B115:R115"/>
    <mergeCell ref="F123:J123"/>
    <mergeCell ref="F124:J124"/>
    <mergeCell ref="F97:J97"/>
    <mergeCell ref="F98:J98"/>
    <mergeCell ref="B108:J108"/>
    <mergeCell ref="C117:J117"/>
    <mergeCell ref="C116:F116"/>
    <mergeCell ref="H116:J116"/>
    <mergeCell ref="C118:J118"/>
    <mergeCell ref="C126:E126"/>
    <mergeCell ref="F126:J126"/>
    <mergeCell ref="F127:J127"/>
    <mergeCell ref="F128:J128"/>
    <mergeCell ref="F129:J129"/>
    <mergeCell ref="F130:J130"/>
    <mergeCell ref="F131:J131"/>
    <mergeCell ref="C132:E132"/>
    <mergeCell ref="F132:J132"/>
    <mergeCell ref="C153:J153"/>
    <mergeCell ref="N172:Q172"/>
    <mergeCell ref="N137:Q137"/>
    <mergeCell ref="B138:B140"/>
    <mergeCell ref="C138:J140"/>
    <mergeCell ref="B141:B143"/>
    <mergeCell ref="C141:J143"/>
    <mergeCell ref="H151:J151"/>
    <mergeCell ref="B132:B136"/>
    <mergeCell ref="F133:J133"/>
    <mergeCell ref="F134:J134"/>
    <mergeCell ref="F135:J135"/>
    <mergeCell ref="F136:J136"/>
    <mergeCell ref="C151:F151"/>
    <mergeCell ref="B146:J146"/>
    <mergeCell ref="B167:B171"/>
    <mergeCell ref="C167:E167"/>
    <mergeCell ref="F167:J167"/>
    <mergeCell ref="F168:J168"/>
    <mergeCell ref="F169:J169"/>
    <mergeCell ref="F170:J170"/>
    <mergeCell ref="F171:J171"/>
    <mergeCell ref="B155:B160"/>
    <mergeCell ref="C161:E161"/>
    <mergeCell ref="F161:J161"/>
    <mergeCell ref="F162:J162"/>
    <mergeCell ref="F163:J163"/>
    <mergeCell ref="F164:J164"/>
    <mergeCell ref="F165:J165"/>
    <mergeCell ref="F166:J166"/>
    <mergeCell ref="C154:J154"/>
    <mergeCell ref="C155:E155"/>
    <mergeCell ref="F155:J155"/>
    <mergeCell ref="F156:J156"/>
    <mergeCell ref="F157:J157"/>
    <mergeCell ref="F158:J158"/>
    <mergeCell ref="F159:J159"/>
    <mergeCell ref="F160:J160"/>
    <mergeCell ref="F199:J199"/>
    <mergeCell ref="F200:J200"/>
    <mergeCell ref="B201:B205"/>
    <mergeCell ref="B173:B175"/>
    <mergeCell ref="C173:J175"/>
    <mergeCell ref="B176:B178"/>
    <mergeCell ref="C176:J178"/>
    <mergeCell ref="B181:J181"/>
    <mergeCell ref="H185:J185"/>
    <mergeCell ref="C187:J187"/>
    <mergeCell ref="C185:F185"/>
    <mergeCell ref="F201:J201"/>
    <mergeCell ref="F202:J202"/>
    <mergeCell ref="F203:J203"/>
    <mergeCell ref="F204:J204"/>
    <mergeCell ref="F205:J205"/>
    <mergeCell ref="C201:E201"/>
    <mergeCell ref="C219:F219"/>
    <mergeCell ref="C220:J220"/>
    <mergeCell ref="C222:J222"/>
    <mergeCell ref="C186:J186"/>
    <mergeCell ref="N206:Q206"/>
    <mergeCell ref="B207:B209"/>
    <mergeCell ref="C207:J209"/>
    <mergeCell ref="B210:B212"/>
    <mergeCell ref="C210:J212"/>
    <mergeCell ref="C188:J188"/>
    <mergeCell ref="B189:B194"/>
    <mergeCell ref="C189:E189"/>
    <mergeCell ref="F189:J189"/>
    <mergeCell ref="F190:J190"/>
    <mergeCell ref="F191:J191"/>
    <mergeCell ref="F192:J192"/>
    <mergeCell ref="F193:J193"/>
    <mergeCell ref="F194:J194"/>
    <mergeCell ref="B195:B200"/>
    <mergeCell ref="C195:E195"/>
    <mergeCell ref="F195:J195"/>
    <mergeCell ref="F196:J196"/>
    <mergeCell ref="F197:J197"/>
    <mergeCell ref="F198:J198"/>
    <mergeCell ref="B223:B228"/>
    <mergeCell ref="C223:E223"/>
    <mergeCell ref="F223:J223"/>
    <mergeCell ref="F224:J224"/>
    <mergeCell ref="F225:J225"/>
    <mergeCell ref="F226:J226"/>
    <mergeCell ref="F227:J227"/>
    <mergeCell ref="F228:J228"/>
    <mergeCell ref="B229:B234"/>
    <mergeCell ref="C229:E229"/>
    <mergeCell ref="F229:J229"/>
    <mergeCell ref="F230:J230"/>
    <mergeCell ref="F231:J231"/>
    <mergeCell ref="F232:J232"/>
    <mergeCell ref="F233:J233"/>
    <mergeCell ref="F234:J234"/>
    <mergeCell ref="C288:F288"/>
    <mergeCell ref="C289:J289"/>
    <mergeCell ref="C291:J291"/>
    <mergeCell ref="B292:B297"/>
    <mergeCell ref="C292:E292"/>
    <mergeCell ref="F292:J292"/>
    <mergeCell ref="F294:J294"/>
    <mergeCell ref="B235:B239"/>
    <mergeCell ref="C235:E235"/>
    <mergeCell ref="F235:J235"/>
    <mergeCell ref="F236:J236"/>
    <mergeCell ref="F237:J237"/>
    <mergeCell ref="F238:J238"/>
    <mergeCell ref="F239:J239"/>
    <mergeCell ref="B258:B263"/>
    <mergeCell ref="C258:E258"/>
    <mergeCell ref="F258:J258"/>
    <mergeCell ref="F259:J259"/>
    <mergeCell ref="F260:J260"/>
    <mergeCell ref="F261:J261"/>
    <mergeCell ref="F262:J262"/>
    <mergeCell ref="F263:J263"/>
    <mergeCell ref="F295:J295"/>
    <mergeCell ref="F296:J296"/>
    <mergeCell ref="F305:J305"/>
    <mergeCell ref="F306:J306"/>
    <mergeCell ref="F307:J307"/>
    <mergeCell ref="F308:J308"/>
    <mergeCell ref="B304:B308"/>
    <mergeCell ref="C304:E304"/>
    <mergeCell ref="F304:J304"/>
    <mergeCell ref="N240:Q240"/>
    <mergeCell ref="B241:B243"/>
    <mergeCell ref="C241:J243"/>
    <mergeCell ref="B244:B246"/>
    <mergeCell ref="C244:J246"/>
    <mergeCell ref="C257:J257"/>
    <mergeCell ref="C256:J256"/>
    <mergeCell ref="H254:J254"/>
    <mergeCell ref="F293:J293"/>
    <mergeCell ref="C290:J290"/>
    <mergeCell ref="N275:Q275"/>
    <mergeCell ref="B284:J284"/>
    <mergeCell ref="H288:J288"/>
    <mergeCell ref="B276:B278"/>
    <mergeCell ref="C276:J278"/>
    <mergeCell ref="B279:B281"/>
    <mergeCell ref="C279:J281"/>
    <mergeCell ref="F333:J333"/>
    <mergeCell ref="F334:J334"/>
    <mergeCell ref="F335:J335"/>
    <mergeCell ref="F336:J336"/>
    <mergeCell ref="N309:Q309"/>
    <mergeCell ref="B310:B312"/>
    <mergeCell ref="C310:J312"/>
    <mergeCell ref="B313:B315"/>
    <mergeCell ref="C313:J315"/>
    <mergeCell ref="B318:J318"/>
    <mergeCell ref="C322:F322"/>
    <mergeCell ref="C323:J323"/>
    <mergeCell ref="H322:J322"/>
    <mergeCell ref="N378:Q378"/>
    <mergeCell ref="B387:J387"/>
    <mergeCell ref="B379:B381"/>
    <mergeCell ref="C379:J381"/>
    <mergeCell ref="B382:B384"/>
    <mergeCell ref="C382:J384"/>
    <mergeCell ref="C361:E361"/>
    <mergeCell ref="F361:J361"/>
    <mergeCell ref="F362:J362"/>
    <mergeCell ref="F364:J364"/>
    <mergeCell ref="N343:Q343"/>
    <mergeCell ref="B344:B346"/>
    <mergeCell ref="C344:J346"/>
    <mergeCell ref="N412:Q412"/>
    <mergeCell ref="B413:B415"/>
    <mergeCell ref="C413:J415"/>
    <mergeCell ref="B416:B418"/>
    <mergeCell ref="C416:J418"/>
    <mergeCell ref="B407:B411"/>
    <mergeCell ref="C407:E407"/>
    <mergeCell ref="F407:J407"/>
    <mergeCell ref="F366:J366"/>
    <mergeCell ref="F411:J411"/>
    <mergeCell ref="C394:J394"/>
    <mergeCell ref="B395:B400"/>
    <mergeCell ref="C395:E395"/>
    <mergeCell ref="F395:J395"/>
    <mergeCell ref="F396:J396"/>
    <mergeCell ref="F397:J397"/>
    <mergeCell ref="F398:J398"/>
    <mergeCell ref="C391:F391"/>
    <mergeCell ref="C392:J392"/>
    <mergeCell ref="H391:J391"/>
    <mergeCell ref="B361:B366"/>
    <mergeCell ref="B450:B452"/>
    <mergeCell ref="C450:J452"/>
    <mergeCell ref="B441:B445"/>
    <mergeCell ref="C441:E441"/>
    <mergeCell ref="F441:J441"/>
    <mergeCell ref="F442:J442"/>
    <mergeCell ref="F399:J399"/>
    <mergeCell ref="F400:J400"/>
    <mergeCell ref="B421:J421"/>
    <mergeCell ref="C427:J427"/>
    <mergeCell ref="B447:B449"/>
    <mergeCell ref="C447:J449"/>
    <mergeCell ref="F432:J432"/>
    <mergeCell ref="F433:J433"/>
    <mergeCell ref="F434:J434"/>
    <mergeCell ref="C425:F425"/>
    <mergeCell ref="C426:J426"/>
    <mergeCell ref="B401:B406"/>
    <mergeCell ref="C401:E401"/>
    <mergeCell ref="F401:J401"/>
    <mergeCell ref="F402:J402"/>
    <mergeCell ref="F403:J403"/>
    <mergeCell ref="F404:J404"/>
    <mergeCell ref="F405:J405"/>
    <mergeCell ref="F406:J406"/>
    <mergeCell ref="B34:J34"/>
    <mergeCell ref="C37:J37"/>
    <mergeCell ref="B22:D22"/>
    <mergeCell ref="E22:J22"/>
    <mergeCell ref="F371:J371"/>
    <mergeCell ref="F372:J372"/>
    <mergeCell ref="B352:J352"/>
    <mergeCell ref="F365:J365"/>
    <mergeCell ref="B326:B331"/>
    <mergeCell ref="C326:E326"/>
    <mergeCell ref="F326:J326"/>
    <mergeCell ref="F327:J327"/>
    <mergeCell ref="F328:J328"/>
    <mergeCell ref="F329:J329"/>
    <mergeCell ref="F330:J330"/>
    <mergeCell ref="F331:J331"/>
    <mergeCell ref="C359:J359"/>
    <mergeCell ref="H357:J357"/>
    <mergeCell ref="B332:B337"/>
    <mergeCell ref="H31:K31"/>
    <mergeCell ref="H32:K32"/>
    <mergeCell ref="C332:E332"/>
    <mergeCell ref="F332:J332"/>
    <mergeCell ref="N446:Q446"/>
    <mergeCell ref="B435:B440"/>
    <mergeCell ref="C435:E435"/>
    <mergeCell ref="F435:J435"/>
    <mergeCell ref="F436:J436"/>
    <mergeCell ref="F437:J437"/>
    <mergeCell ref="F438:J438"/>
    <mergeCell ref="F439:J439"/>
    <mergeCell ref="F440:J440"/>
    <mergeCell ref="F430:J430"/>
    <mergeCell ref="F431:J431"/>
    <mergeCell ref="F443:J443"/>
    <mergeCell ref="F444:J444"/>
    <mergeCell ref="F445:J445"/>
    <mergeCell ref="C428:J428"/>
    <mergeCell ref="B429:B434"/>
    <mergeCell ref="B38:B39"/>
    <mergeCell ref="C38:F39"/>
    <mergeCell ref="H38:J38"/>
    <mergeCell ref="H39:J39"/>
    <mergeCell ref="C393:J393"/>
    <mergeCell ref="C429:E429"/>
    <mergeCell ref="F429:J429"/>
    <mergeCell ref="F408:J408"/>
    <mergeCell ref="F409:J409"/>
    <mergeCell ref="F410:J410"/>
    <mergeCell ref="F363:J363"/>
    <mergeCell ref="C324:J324"/>
    <mergeCell ref="F337:J337"/>
    <mergeCell ref="F340:J340"/>
    <mergeCell ref="F341:J341"/>
    <mergeCell ref="F342:J342"/>
    <mergeCell ref="C325:J325"/>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s>
  <phoneticPr fontId="20"/>
  <conditionalFormatting sqref="C7:J9 C37:J39 C44:F44 C78:F78 C116:F116 C151:F151 C185:F185 C219:F219 C254:F254 C288:F288 C322:F322 C357:F357 C391:F391 C425:F425">
    <cfRule type="cellIs" dxfId="283" priority="5" operator="equal">
      <formula>0</formula>
    </cfRule>
  </conditionalFormatting>
  <conditionalFormatting sqref="E25:J27">
    <cfRule type="expression" dxfId="282" priority="1">
      <formula>$H$23="含んでいない"</formula>
    </cfRule>
  </conditionalFormatting>
  <conditionalFormatting sqref="F28:J28">
    <cfRule type="expression" dxfId="281" priority="2">
      <formula>$E$27="○"</formula>
    </cfRule>
  </conditionalFormatting>
  <conditionalFormatting sqref="H3:K3">
    <cfRule type="cellIs" dxfId="280" priority="4" operator="equal">
      <formula>0</formula>
    </cfRule>
  </conditionalFormatting>
  <conditionalFormatting sqref="H32:K32">
    <cfRule type="cellIs" dxfId="279"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00000000-0002-0000-0700-000000000000}"/>
    <dataValidation allowBlank="1" showInputMessage="1" showErrorMessage="1" prompt="直近の職歴について、所属だけではなく「担当分野」も記載。" sqref="F61:J64 F95:J98 F133:J136 F168:J171" xr:uid="{00000000-0002-0000-0700-000001000000}"/>
    <dataValidation allowBlank="1" showInputMessage="1" showErrorMessage="1" prompt="当該教育訓練の内容に関係する実務経験を具体的に記載。" sqref="F49:J53 F55:J59 F83:J87 F121:J125 F156:J160" xr:uid="{00000000-0002-0000-0700-000002000000}"/>
    <dataValidation type="list" allowBlank="1" showInputMessage="1" showErrorMessage="1" sqref="C358:J358 C289:J289 C392:J392 C152:J152 C186:J186 C117:J117 C220:J220 C255:J255 C323:J323 C426:J426" xr:uid="{00000000-0002-0000-0700-000003000000}">
      <formula1>"主担当講師,担当講師"</formula1>
    </dataValidation>
    <dataValidation type="list" allowBlank="1" showInputMessage="1" showErrorMessage="1" sqref="E16:J16 C46:J46 C80:J80 C118:J118 C153:J153 C187:J187 C221:J221 C256:J256 C290:J290 C324:J324 C359:J359 C393:J393 C427:J427"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00000-0002-0000-0700-000008000000}">
      <formula1>"はい（いずれにも該当しない）,いいえ（いずれかに該当する）"</formula1>
    </dataValidation>
    <dataValidation type="list" allowBlank="1" showInputMessage="1" showErrorMessage="1" sqref="H23:J23" xr:uid="{12BB15C4-1E58-4352-9EB9-33BF1D774D40}">
      <formula1>"含んでいる,含んでいない"</formula1>
    </dataValidation>
    <dataValidation type="list" allowBlank="1" showInputMessage="1" showErrorMessage="1" sqref="E25:E27" xr:uid="{7AAF4FBF-2C7F-4666-ABDA-AA77BE886C6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24" customWidth="1"/>
    <col min="4" max="4" width="7.125" style="524" customWidth="1"/>
    <col min="5" max="11" width="6.625" style="524" customWidth="1"/>
    <col min="12" max="16" width="6.625" style="208" customWidth="1"/>
    <col min="17" max="17" width="7.375" style="208" customWidth="1"/>
    <col min="18" max="18" width="8" style="524" customWidth="1"/>
    <col min="19" max="20" width="9.125" style="524" customWidth="1"/>
    <col min="21" max="21" width="26.5" style="524" customWidth="1"/>
    <col min="22" max="23" width="3.125" style="524" customWidth="1"/>
    <col min="24" max="26" width="9" style="524"/>
    <col min="27" max="29" width="9.875" style="133" customWidth="1"/>
    <col min="30" max="48" width="9" style="524"/>
    <col min="49" max="49" width="9" style="524" customWidth="1"/>
    <col min="50" max="16384" width="9" style="524"/>
  </cols>
  <sheetData>
    <row r="1" spans="1:33" ht="15" customHeight="1">
      <c r="A1" s="527"/>
      <c r="B1" s="527"/>
      <c r="C1" s="201"/>
      <c r="L1" s="202"/>
      <c r="M1" s="202"/>
      <c r="N1" s="202"/>
      <c r="O1" s="1339" t="s">
        <v>709</v>
      </c>
      <c r="P1" s="1339"/>
      <c r="Q1" s="1339"/>
      <c r="R1" s="1339"/>
      <c r="AE1" s="390" t="s">
        <v>555</v>
      </c>
      <c r="AF1" s="391" t="s">
        <v>556</v>
      </c>
      <c r="AG1" s="391"/>
    </row>
    <row r="2" spans="1:33" ht="15" customHeight="1">
      <c r="A2" s="527"/>
      <c r="B2" s="527"/>
      <c r="C2" s="201"/>
      <c r="L2" s="202"/>
      <c r="M2" s="202"/>
      <c r="N2" s="202"/>
      <c r="O2" s="1339" t="s">
        <v>895</v>
      </c>
      <c r="P2" s="1339"/>
      <c r="Q2" s="1339"/>
      <c r="R2" s="1339"/>
      <c r="AE2" s="390"/>
      <c r="AF2" s="391"/>
      <c r="AG2" s="391"/>
    </row>
    <row r="3" spans="1:33" ht="15" customHeight="1">
      <c r="A3" s="527"/>
      <c r="B3" s="203"/>
      <c r="C3" s="204"/>
      <c r="D3" s="205"/>
      <c r="F3" s="206"/>
      <c r="L3" s="202"/>
      <c r="M3" s="202"/>
      <c r="N3" s="202"/>
      <c r="O3" s="1340">
        <f>'申請書・総括票（共通）'!L3</f>
        <v>0</v>
      </c>
      <c r="P3" s="1340"/>
      <c r="Q3" s="1340"/>
      <c r="R3" s="1340"/>
      <c r="AE3" s="390" t="s">
        <v>564</v>
      </c>
      <c r="AF3" s="391" t="s">
        <v>556</v>
      </c>
      <c r="AG3" s="390"/>
    </row>
    <row r="4" spans="1:33" ht="6.75" customHeight="1">
      <c r="A4" s="527"/>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30"/>
      <c r="B6" s="530"/>
      <c r="C6" s="530"/>
      <c r="D6" s="530"/>
      <c r="E6" s="530"/>
      <c r="F6" s="530"/>
      <c r="G6" s="530"/>
      <c r="H6" s="530"/>
      <c r="I6" s="530"/>
      <c r="J6" s="530"/>
      <c r="K6" s="530"/>
      <c r="L6" s="530"/>
      <c r="M6" s="530"/>
      <c r="N6" s="530"/>
      <c r="O6" s="530"/>
      <c r="P6" s="530"/>
      <c r="Q6" s="530"/>
      <c r="R6" s="530"/>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'申請書・総括票（共通）'!B40</f>
        <v>0</v>
      </c>
      <c r="D8" s="1395"/>
      <c r="E8" s="1395"/>
      <c r="F8" s="1395"/>
      <c r="G8" s="1395"/>
      <c r="H8" s="1395"/>
      <c r="I8" s="1395"/>
      <c r="J8" s="1395"/>
      <c r="K8" s="1395"/>
      <c r="L8" s="1395"/>
      <c r="M8" s="1395"/>
      <c r="N8" s="1393" t="s">
        <v>85</v>
      </c>
      <c r="O8" s="1393"/>
      <c r="P8" s="1396">
        <f>'申請書・総括票（共通）'!A40</f>
        <v>1002</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23"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2367"/>
      <c r="F26" s="2368"/>
      <c r="G26" s="2368"/>
      <c r="H26" s="2368"/>
      <c r="I26" s="2368"/>
      <c r="J26" s="2367"/>
      <c r="K26" s="2368"/>
      <c r="L26" s="2368"/>
      <c r="M26" s="2368"/>
      <c r="N26" s="2369"/>
      <c r="O26" s="2370"/>
      <c r="P26" s="2370"/>
      <c r="Q26" s="2370"/>
      <c r="R26" s="2371"/>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2362"/>
      <c r="F28" s="2363"/>
      <c r="G28" s="2363"/>
      <c r="H28" s="2363"/>
      <c r="I28" s="2363"/>
      <c r="J28" s="2362"/>
      <c r="K28" s="2363"/>
      <c r="L28" s="2363"/>
      <c r="M28" s="2363"/>
      <c r="N28" s="2364"/>
      <c r="O28" s="2365"/>
      <c r="P28" s="2365"/>
      <c r="Q28" s="2365"/>
      <c r="R28" s="236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5.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28"/>
      <c r="C43" s="528"/>
      <c r="D43" s="528"/>
      <c r="E43" s="528"/>
      <c r="F43" s="528"/>
      <c r="G43" s="222"/>
      <c r="H43" s="528"/>
      <c r="I43" s="528"/>
      <c r="J43" s="528"/>
      <c r="K43" s="528"/>
      <c r="L43" s="528"/>
      <c r="M43" s="528"/>
      <c r="N43" s="528"/>
      <c r="O43" s="528"/>
      <c r="P43" s="528"/>
      <c r="Q43" s="528"/>
      <c r="R43" s="528"/>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973</v>
      </c>
      <c r="B46" s="1654"/>
      <c r="C46" s="1654"/>
      <c r="D46" s="1654"/>
      <c r="E46" s="1654"/>
      <c r="F46" s="1654"/>
      <c r="G46" s="1654"/>
      <c r="H46" s="1654"/>
      <c r="I46" s="1654"/>
      <c r="J46" s="1654"/>
      <c r="K46" s="1654"/>
      <c r="L46" s="1654"/>
      <c r="M46" s="1654"/>
      <c r="N46" s="1654"/>
      <c r="O46" s="1654"/>
      <c r="P46" s="1654"/>
      <c r="Q46" s="1654"/>
      <c r="R46" s="1654"/>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IF(COUNTIF(ロール対応表ｰ1002!$D$58:$S$58,F49)=0,"【ERROR正しいロールを選択してください】","")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IF(COUNTIF(ロール対応表ｰ1002!$D$59:$S$59,F51)=0,"【ERROR正しいロールを選択してください】","")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1021</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1022</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1547" t="s">
        <v>97</v>
      </c>
      <c r="B74" s="1549" t="s">
        <v>607</v>
      </c>
      <c r="C74" s="1550"/>
      <c r="D74" s="1550"/>
      <c r="E74" s="1550"/>
      <c r="F74" s="1551"/>
      <c r="G74" s="1555" t="s">
        <v>836</v>
      </c>
      <c r="H74" s="1556"/>
      <c r="I74" s="1556"/>
      <c r="J74" s="1556"/>
      <c r="K74" s="1557"/>
      <c r="L74" s="1549" t="s">
        <v>98</v>
      </c>
      <c r="M74" s="1551"/>
      <c r="N74" s="1561" t="s">
        <v>608</v>
      </c>
      <c r="O74" s="1567" t="s">
        <v>837</v>
      </c>
      <c r="P74" s="1567" t="s">
        <v>838</v>
      </c>
      <c r="Q74" s="1569" t="s">
        <v>969</v>
      </c>
      <c r="R74" s="1570"/>
      <c r="S74" s="1570"/>
      <c r="T74" s="1570"/>
      <c r="U74" s="1571"/>
      <c r="V74" s="1599" t="s">
        <v>892</v>
      </c>
      <c r="W74" s="1600"/>
      <c r="X74" s="1600"/>
      <c r="Y74" s="1600"/>
      <c r="Z74" s="1601"/>
      <c r="AA74" s="1333" t="s">
        <v>1093</v>
      </c>
      <c r="AB74" s="1334"/>
      <c r="AC74" s="1335"/>
    </row>
    <row r="75" spans="1:29" ht="21.75" customHeight="1">
      <c r="A75" s="1548"/>
      <c r="B75" s="1552"/>
      <c r="C75" s="1553"/>
      <c r="D75" s="1553"/>
      <c r="E75" s="1553"/>
      <c r="F75" s="1554"/>
      <c r="G75" s="1558"/>
      <c r="H75" s="1559"/>
      <c r="I75" s="1559"/>
      <c r="J75" s="1559"/>
      <c r="K75" s="1560"/>
      <c r="L75" s="1552"/>
      <c r="M75" s="1554"/>
      <c r="N75" s="1562"/>
      <c r="O75" s="1568"/>
      <c r="P75" s="1568"/>
      <c r="Q75" s="1572" t="s">
        <v>839</v>
      </c>
      <c r="R75" s="1573"/>
      <c r="S75" s="1572" t="s">
        <v>840</v>
      </c>
      <c r="T75" s="1573"/>
      <c r="U75" s="600" t="s">
        <v>841</v>
      </c>
      <c r="V75" s="1602"/>
      <c r="W75" s="1603"/>
      <c r="X75" s="1603"/>
      <c r="Y75" s="1603"/>
      <c r="Z75" s="1604"/>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1331" t="str">
        <f>IFERROR(VLOOKUP(U136,リスト!$AW$1:$AY$44,3,0),"")</f>
        <v/>
      </c>
      <c r="T136" s="1332"/>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1347" t="str">
        <f>IFERROR(VLOOKUP(U137,リスト!$AW$1:$AY$44,3,0),"")</f>
        <v/>
      </c>
      <c r="T137" s="1348"/>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1347" t="str">
        <f>IFERROR(VLOOKUP(U138,リスト!$AW$1:$AY$44,3,0),"")</f>
        <v/>
      </c>
      <c r="T138" s="1348"/>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1347" t="str">
        <f>IFERROR(VLOOKUP(U139,リスト!$AW$1:$AY$44,3,0),"")</f>
        <v/>
      </c>
      <c r="T139" s="1348"/>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1347" t="str">
        <f>IFERROR(VLOOKUP(U140,リスト!$AW$1:$AY$44,3,0),"")</f>
        <v/>
      </c>
      <c r="T140" s="1348"/>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1311" t="str">
        <f>IFERROR(VLOOKUP(U141,リスト!$AW$1:$AY$44,3,0),"")</f>
        <v/>
      </c>
      <c r="T141" s="1312"/>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1331" t="str">
        <f>IFERROR(VLOOKUP(U142,リスト!$AW$1:$AY$44,3,0),"")</f>
        <v/>
      </c>
      <c r="T142" s="1332"/>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1347" t="str">
        <f>IFERROR(VLOOKUP(U143,リスト!$AW$1:$AY$44,3,0),"")</f>
        <v/>
      </c>
      <c r="T143" s="1348"/>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1347" t="str">
        <f>IFERROR(VLOOKUP(U144,リスト!$AW$1:$AY$44,3,0),"")</f>
        <v/>
      </c>
      <c r="T144" s="1348"/>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1347" t="str">
        <f>IFERROR(VLOOKUP(U145,リスト!$AW$1:$AY$44,3,0),"")</f>
        <v/>
      </c>
      <c r="T145" s="1348"/>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1347" t="str">
        <f>IFERROR(VLOOKUP(U146,リスト!$AW$1:$AY$44,3,0),"")</f>
        <v/>
      </c>
      <c r="T146" s="1348"/>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1311" t="str">
        <f>IFERROR(VLOOKUP(U147,リスト!$AW$1:$AY$44,3,0),"")</f>
        <v/>
      </c>
      <c r="T147" s="1312"/>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1331" t="str">
        <f>IFERROR(VLOOKUP(U148,リスト!$AW$1:$AY$44,3,0),"")</f>
        <v/>
      </c>
      <c r="T148" s="1332"/>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1347" t="str">
        <f>IFERROR(VLOOKUP(U149,リスト!$AW$1:$AY$44,3,0),"")</f>
        <v/>
      </c>
      <c r="T149" s="1348"/>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1347" t="str">
        <f>IFERROR(VLOOKUP(U150,リスト!$AW$1:$AY$44,3,0),"")</f>
        <v/>
      </c>
      <c r="T150" s="1348"/>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1347" t="str">
        <f>IFERROR(VLOOKUP(U151,リスト!$AW$1:$AY$44,3,0),"")</f>
        <v/>
      </c>
      <c r="T151" s="1348"/>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1347" t="str">
        <f>IFERROR(VLOOKUP(U152,リスト!$AW$1:$AY$44,3,0),"")</f>
        <v/>
      </c>
      <c r="T152" s="1348"/>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1311" t="str">
        <f>IFERROR(VLOOKUP(U153,リスト!$AW$1:$AY$44,3,0),"")</f>
        <v/>
      </c>
      <c r="T153" s="1312"/>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1331" t="str">
        <f>IFERROR(VLOOKUP(U154,リスト!$AW$1:$AY$44,3,0),"")</f>
        <v/>
      </c>
      <c r="T154" s="1332"/>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1347" t="str">
        <f>IFERROR(VLOOKUP(U155,リスト!$AW$1:$AY$44,3,0),"")</f>
        <v/>
      </c>
      <c r="T155" s="1348"/>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1347" t="str">
        <f>IFERROR(VLOOKUP(U156,リスト!$AW$1:$AY$44,3,0),"")</f>
        <v/>
      </c>
      <c r="T156" s="1348"/>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1347" t="str">
        <f>IFERROR(VLOOKUP(U157,リスト!$AW$1:$AY$44,3,0),"")</f>
        <v/>
      </c>
      <c r="T157" s="1348"/>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1347" t="str">
        <f>IFERROR(VLOOKUP(U158,リスト!$AW$1:$AY$44,3,0),"")</f>
        <v/>
      </c>
      <c r="T158" s="1348"/>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1311" t="str">
        <f>IFERROR(VLOOKUP(U159,リスト!$AW$1:$AY$44,3,0),"")</f>
        <v/>
      </c>
      <c r="T159" s="1312"/>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1331" t="str">
        <f>IFERROR(VLOOKUP(U160,リスト!$AW$1:$AY$44,3,0),"")</f>
        <v/>
      </c>
      <c r="T160" s="1332"/>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1347" t="str">
        <f>IFERROR(VLOOKUP(U161,リスト!$AW$1:$AY$44,3,0),"")</f>
        <v/>
      </c>
      <c r="T161" s="1348"/>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1347" t="str">
        <f>IFERROR(VLOOKUP(U162,リスト!$AW$1:$AY$44,3,0),"")</f>
        <v/>
      </c>
      <c r="T162" s="1348"/>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1347" t="str">
        <f>IFERROR(VLOOKUP(U163,リスト!$AW$1:$AY$44,3,0),"")</f>
        <v/>
      </c>
      <c r="T163" s="1348"/>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1347" t="str">
        <f>IFERROR(VLOOKUP(U164,リスト!$AW$1:$AY$44,3,0),"")</f>
        <v/>
      </c>
      <c r="T164" s="1348"/>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1347" t="str">
        <f>IFERROR(VLOOKUP(U165,リスト!$AW$1:$AY$44,3,0),"")</f>
        <v/>
      </c>
      <c r="T165" s="1348"/>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IF(ロール対応表ｰ1002!$T$57=0,"","「ロール対応表」シートと一致していないスキル項目があります")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25"/>
      <c r="B172" s="525"/>
      <c r="C172" s="525"/>
      <c r="D172" s="525"/>
      <c r="E172" s="529"/>
      <c r="F172" s="529"/>
      <c r="G172" s="529"/>
      <c r="H172" s="529"/>
      <c r="I172" s="529"/>
      <c r="J172" s="529"/>
      <c r="K172" s="529"/>
      <c r="L172" s="529"/>
      <c r="M172" s="529"/>
      <c r="N172" s="529"/>
      <c r="O172" s="529"/>
      <c r="P172" s="529"/>
      <c r="Q172" s="529"/>
      <c r="R172" s="529"/>
    </row>
    <row r="173" spans="1:29" ht="23.25" customHeight="1">
      <c r="A173" s="522" t="s">
        <v>848</v>
      </c>
      <c r="B173" s="525"/>
      <c r="C173" s="525"/>
      <c r="D173" s="525"/>
      <c r="E173" s="525"/>
      <c r="F173" s="525"/>
      <c r="G173" s="525"/>
      <c r="H173" s="525"/>
      <c r="I173" s="525"/>
      <c r="J173" s="525"/>
      <c r="K173" s="525"/>
      <c r="L173" s="525"/>
      <c r="M173" s="525"/>
      <c r="N173" s="525"/>
      <c r="O173" s="525"/>
      <c r="P173" s="525"/>
      <c r="Q173" s="525"/>
      <c r="R173" s="525"/>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22" t="s">
        <v>849</v>
      </c>
      <c r="B179" s="525"/>
      <c r="C179" s="525"/>
      <c r="D179" s="525"/>
      <c r="E179" s="525"/>
      <c r="F179" s="525"/>
      <c r="G179" s="525"/>
      <c r="H179" s="525"/>
      <c r="I179" s="525"/>
      <c r="J179" s="525"/>
      <c r="K179" s="525"/>
      <c r="L179" s="525"/>
      <c r="M179" s="525"/>
      <c r="N179" s="525"/>
      <c r="O179" s="525"/>
      <c r="P179" s="525"/>
      <c r="Q179" s="525"/>
      <c r="R179" s="525"/>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29"/>
      <c r="T181" s="529"/>
      <c r="U181" s="529"/>
      <c r="V181" s="529"/>
      <c r="W181" s="225"/>
      <c r="X181" s="529"/>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29"/>
      <c r="T182" s="529"/>
      <c r="U182" s="529"/>
      <c r="V182" s="529"/>
      <c r="W182" s="225"/>
      <c r="X182" s="529"/>
      <c r="Y182" s="529"/>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29"/>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29"/>
      <c r="T186" s="529"/>
      <c r="U186" s="529"/>
      <c r="V186" s="529"/>
      <c r="W186" s="225"/>
      <c r="X186" s="529"/>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29"/>
      <c r="T187" s="529"/>
      <c r="U187" s="529"/>
      <c r="V187" s="529"/>
      <c r="W187" s="225"/>
      <c r="X187" s="529"/>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29"/>
      <c r="T188" s="529"/>
      <c r="U188" s="529"/>
      <c r="V188" s="529"/>
      <c r="W188" s="225"/>
      <c r="X188" s="529"/>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29"/>
      <c r="T189" s="529"/>
      <c r="U189" s="529"/>
      <c r="V189" s="529"/>
      <c r="W189" s="225"/>
      <c r="X189" s="529"/>
      <c r="Y189" s="529"/>
      <c r="Z189" s="529"/>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29"/>
      <c r="T190" s="529"/>
      <c r="U190" s="529"/>
      <c r="V190" s="529"/>
      <c r="W190" s="225"/>
      <c r="X190" s="529"/>
      <c r="Y190" s="529"/>
      <c r="Z190" s="529"/>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29"/>
      <c r="T191" s="529"/>
      <c r="U191" s="529"/>
      <c r="V191" s="529"/>
      <c r="W191" s="225"/>
      <c r="X191" s="529"/>
      <c r="Y191" s="529"/>
      <c r="Z191" s="529"/>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29"/>
      <c r="Z192" s="529"/>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29"/>
      <c r="U193" s="529"/>
      <c r="V193" s="529"/>
      <c r="W193" s="225"/>
      <c r="X193" s="529"/>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29"/>
      <c r="U194" s="529"/>
      <c r="V194" s="529"/>
      <c r="W194" s="225"/>
      <c r="X194" s="529"/>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29"/>
      <c r="U195" s="529"/>
      <c r="V195" s="529"/>
      <c r="W195" s="225"/>
      <c r="X195" s="529"/>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29"/>
      <c r="U196" s="529"/>
      <c r="V196" s="529"/>
      <c r="W196" s="225"/>
      <c r="X196" s="529"/>
    </row>
    <row r="197" spans="1:26" ht="12" customHeight="1">
      <c r="A197" s="230"/>
      <c r="B197" s="230"/>
      <c r="C197" s="525"/>
      <c r="D197" s="525"/>
      <c r="E197" s="529"/>
      <c r="F197" s="529"/>
      <c r="G197" s="529"/>
      <c r="H197" s="529"/>
      <c r="I197" s="529"/>
      <c r="J197" s="529"/>
      <c r="K197" s="225"/>
      <c r="L197" s="529"/>
      <c r="M197" s="529"/>
      <c r="N197" s="529"/>
      <c r="O197" s="529"/>
      <c r="P197" s="529"/>
      <c r="Q197" s="529"/>
      <c r="R197" s="225"/>
      <c r="S197" s="529"/>
      <c r="X197" s="208"/>
      <c r="Y197" s="529"/>
      <c r="Z197" s="529"/>
    </row>
    <row r="198" spans="1:26" ht="21" customHeight="1">
      <c r="A198" s="522" t="s">
        <v>102</v>
      </c>
      <c r="B198" s="525"/>
      <c r="C198" s="525"/>
      <c r="D198" s="525"/>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25"/>
      <c r="B211" s="525"/>
      <c r="C211" s="525"/>
      <c r="D211" s="525"/>
      <c r="E211" s="529"/>
      <c r="F211" s="529"/>
      <c r="G211" s="529"/>
      <c r="H211" s="529"/>
      <c r="I211" s="529"/>
      <c r="J211" s="529"/>
      <c r="K211" s="529"/>
      <c r="L211" s="529"/>
      <c r="M211" s="529"/>
      <c r="N211" s="529"/>
      <c r="O211" s="529"/>
      <c r="P211" s="529"/>
      <c r="Q211" s="529"/>
      <c r="R211" s="529"/>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25"/>
      <c r="B221" s="525"/>
      <c r="C221" s="525"/>
      <c r="D221" s="525"/>
      <c r="E221" s="529"/>
      <c r="F221" s="529"/>
      <c r="G221" s="529"/>
      <c r="H221" s="529"/>
      <c r="I221" s="529"/>
      <c r="J221" s="529"/>
      <c r="K221" s="529"/>
      <c r="L221" s="529"/>
      <c r="M221" s="529"/>
      <c r="N221" s="529"/>
      <c r="O221" s="529"/>
      <c r="P221" s="529"/>
      <c r="Q221" s="529"/>
      <c r="R221" s="529"/>
    </row>
    <row r="222" spans="1:18" ht="16.5" customHeight="1">
      <c r="A222" s="522" t="s">
        <v>117</v>
      </c>
      <c r="B222" s="525"/>
      <c r="C222" s="525"/>
      <c r="D222" s="525"/>
      <c r="E222" s="525"/>
      <c r="F222" s="525"/>
      <c r="G222" s="525"/>
      <c r="H222" s="525"/>
      <c r="I222" s="525"/>
      <c r="J222" s="525"/>
      <c r="K222" s="525"/>
      <c r="L222" s="525"/>
      <c r="M222" s="525"/>
      <c r="N222" s="525"/>
      <c r="O222" s="525"/>
      <c r="P222" s="525"/>
      <c r="Q222" s="525"/>
      <c r="R222" s="525"/>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22" t="s">
        <v>134</v>
      </c>
      <c r="B231" s="525"/>
      <c r="C231" s="525"/>
      <c r="D231" s="525"/>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26"/>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25"/>
      <c r="B252" s="525"/>
      <c r="C252" s="525"/>
      <c r="D252" s="525"/>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24" t="s">
        <v>505</v>
      </c>
      <c r="CX256" s="524" t="s">
        <v>506</v>
      </c>
    </row>
    <row r="257" spans="1:128" ht="50.1" customHeight="1">
      <c r="A257" s="658" t="s">
        <v>850</v>
      </c>
      <c r="B257" s="659"/>
      <c r="C257" s="659"/>
      <c r="D257" s="659"/>
      <c r="E257" s="659"/>
      <c r="F257" s="659"/>
      <c r="G257" s="659"/>
      <c r="H257" s="659"/>
      <c r="I257" s="659"/>
      <c r="J257" s="659"/>
      <c r="K257" s="660"/>
      <c r="L257" s="1795"/>
      <c r="M257" s="1796"/>
      <c r="N257" s="1797"/>
      <c r="CP257" s="524" t="s">
        <v>505</v>
      </c>
      <c r="CX257" s="524" t="s">
        <v>506</v>
      </c>
    </row>
    <row r="258" spans="1:128" ht="50.1" customHeight="1">
      <c r="A258" s="658" t="s">
        <v>512</v>
      </c>
      <c r="B258" s="659"/>
      <c r="C258" s="659"/>
      <c r="D258" s="659"/>
      <c r="E258" s="659"/>
      <c r="F258" s="659"/>
      <c r="G258" s="659"/>
      <c r="H258" s="659"/>
      <c r="I258" s="659"/>
      <c r="J258" s="659"/>
      <c r="K258" s="660"/>
      <c r="L258" s="1795"/>
      <c r="M258" s="1796"/>
      <c r="N258" s="1797"/>
      <c r="CP258" s="524" t="s">
        <v>505</v>
      </c>
      <c r="CX258" s="524"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Q259" s="265"/>
      <c r="R259" s="69"/>
      <c r="S259" s="69"/>
      <c r="T259" s="69"/>
      <c r="U259" s="69"/>
      <c r="V259" s="69"/>
      <c r="W259" s="69"/>
      <c r="X259" s="69"/>
      <c r="Y259" s="69"/>
      <c r="Z259" s="69"/>
      <c r="CP259" s="524" t="s">
        <v>505</v>
      </c>
      <c r="CX259" s="524" t="s">
        <v>506</v>
      </c>
    </row>
    <row r="260" spans="1:128">
      <c r="A260" s="1794" t="s">
        <v>513</v>
      </c>
      <c r="B260" s="1794"/>
      <c r="C260" s="1794"/>
      <c r="D260" s="1794"/>
      <c r="E260" s="1794"/>
      <c r="F260" s="69"/>
      <c r="G260" s="69"/>
      <c r="H260" s="69"/>
      <c r="I260" s="69"/>
      <c r="J260" s="69"/>
      <c r="K260" s="69"/>
      <c r="L260" s="265"/>
      <c r="M260" s="265"/>
      <c r="N260" s="265"/>
      <c r="O260" s="265"/>
      <c r="P260" s="265"/>
      <c r="Q260" s="265"/>
      <c r="R260" s="69"/>
      <c r="S260" s="69"/>
      <c r="T260" s="69"/>
      <c r="U260" s="69"/>
      <c r="V260" s="69"/>
      <c r="W260" s="69"/>
      <c r="X260" s="69"/>
      <c r="Y260" s="69"/>
      <c r="Z260" s="69"/>
    </row>
    <row r="261" spans="1:128">
      <c r="A261" s="1794"/>
      <c r="B261" s="1794"/>
      <c r="C261" s="1794"/>
      <c r="D261" s="1794"/>
      <c r="E261" s="1794"/>
      <c r="F261" s="69"/>
      <c r="G261" s="69"/>
      <c r="H261" s="69"/>
      <c r="I261" s="69"/>
      <c r="J261" s="69"/>
      <c r="K261" s="69"/>
      <c r="L261" s="265"/>
      <c r="M261" s="265"/>
      <c r="N261" s="265"/>
      <c r="O261" s="265"/>
      <c r="P261" s="265"/>
      <c r="Q261" s="265"/>
      <c r="R261" s="69"/>
      <c r="S261" s="69"/>
      <c r="T261" s="69"/>
      <c r="U261" s="69"/>
      <c r="V261" s="69"/>
      <c r="W261" s="69"/>
      <c r="X261" s="69"/>
      <c r="Y261" s="69"/>
      <c r="Z261" s="69"/>
    </row>
    <row r="262" spans="1:128">
      <c r="A262" s="69" t="s">
        <v>516</v>
      </c>
      <c r="B262" s="69"/>
      <c r="C262" s="69"/>
      <c r="D262" s="69"/>
      <c r="E262" s="69"/>
      <c r="F262" s="69"/>
      <c r="G262" s="69"/>
      <c r="H262" s="69"/>
      <c r="I262" s="69"/>
      <c r="J262" s="69"/>
      <c r="K262" s="69"/>
      <c r="L262" s="265"/>
      <c r="M262" s="265"/>
      <c r="N262" s="265"/>
      <c r="O262" s="265"/>
      <c r="P262" s="265"/>
      <c r="Q262" s="265"/>
      <c r="R262" s="69"/>
      <c r="S262" s="69"/>
      <c r="T262" s="69"/>
      <c r="U262" s="69"/>
      <c r="V262" s="69"/>
      <c r="W262" s="69"/>
      <c r="X262" s="69"/>
      <c r="Y262" s="69"/>
      <c r="Z262" s="69"/>
    </row>
    <row r="263" spans="1:128">
      <c r="A263" s="69" t="s">
        <v>517</v>
      </c>
      <c r="B263" s="69"/>
      <c r="C263" s="69"/>
      <c r="D263" s="69"/>
      <c r="E263" s="69"/>
      <c r="F263" s="69"/>
      <c r="G263" s="69"/>
      <c r="H263" s="69"/>
      <c r="I263" s="69"/>
      <c r="J263" s="69"/>
      <c r="K263" s="69"/>
      <c r="L263" s="265"/>
      <c r="M263" s="265"/>
      <c r="N263" s="265"/>
      <c r="O263" s="265"/>
      <c r="P263" s="265"/>
      <c r="Q263" s="265"/>
      <c r="R263" s="69"/>
      <c r="S263" s="69"/>
      <c r="T263" s="69"/>
      <c r="U263" s="69"/>
      <c r="V263" s="69"/>
      <c r="W263" s="69"/>
      <c r="X263" s="69"/>
      <c r="Y263" s="69"/>
      <c r="Z263" s="69"/>
    </row>
    <row r="264" spans="1:128">
      <c r="A264" s="69"/>
      <c r="B264" s="69"/>
      <c r="C264" s="69"/>
      <c r="D264" s="69"/>
      <c r="E264" s="69"/>
      <c r="F264" s="69"/>
      <c r="G264" s="69"/>
      <c r="H264" s="69"/>
      <c r="I264" s="69"/>
      <c r="J264" s="69"/>
      <c r="K264" s="69"/>
      <c r="L264" s="265"/>
      <c r="M264" s="265"/>
      <c r="N264" s="265"/>
      <c r="O264" s="265"/>
      <c r="P264" s="265"/>
      <c r="Q264" s="265"/>
      <c r="R264" s="69"/>
      <c r="S264" s="69"/>
      <c r="T264" s="69"/>
      <c r="U264" s="69"/>
      <c r="V264" s="69"/>
      <c r="W264" s="69"/>
      <c r="X264" s="69"/>
      <c r="Y264" s="69"/>
      <c r="Z264" s="69"/>
    </row>
    <row r="265" spans="1:128" s="133" customFormat="1">
      <c r="A265" s="3" t="s">
        <v>518</v>
      </c>
      <c r="B265" s="3"/>
      <c r="C265" s="3"/>
      <c r="D265" s="3"/>
      <c r="E265" s="3"/>
      <c r="F265" s="3"/>
      <c r="G265" s="3"/>
      <c r="H265" s="3"/>
      <c r="I265" s="3"/>
      <c r="J265" s="3"/>
      <c r="K265" s="3"/>
      <c r="L265" s="458"/>
      <c r="M265" s="458"/>
      <c r="N265" s="458"/>
      <c r="O265" s="458"/>
      <c r="P265" s="458"/>
      <c r="Q265" s="458"/>
      <c r="R265" s="3"/>
      <c r="S265" s="3"/>
      <c r="T265" s="3"/>
      <c r="U265" s="3"/>
      <c r="V265" s="3"/>
      <c r="W265" s="3"/>
      <c r="X265" s="3"/>
      <c r="Y265" s="3"/>
      <c r="Z265" s="3"/>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458"/>
      <c r="R266" s="3"/>
      <c r="S266" s="3"/>
      <c r="T266" s="3"/>
      <c r="U266" s="3"/>
      <c r="V266" s="3"/>
      <c r="W266" s="3"/>
      <c r="X266" s="3"/>
      <c r="Y266" s="3"/>
      <c r="Z266" s="3"/>
    </row>
    <row r="267" spans="1:128" s="133" customFormat="1">
      <c r="A267" s="1803"/>
      <c r="B267" s="1803"/>
      <c r="C267" s="1803"/>
      <c r="D267" s="3"/>
      <c r="E267" s="3"/>
      <c r="F267" s="3"/>
      <c r="G267" s="3"/>
      <c r="H267" s="3"/>
      <c r="I267" s="3"/>
      <c r="J267" s="3"/>
      <c r="K267" s="3"/>
      <c r="L267" s="458"/>
      <c r="M267" s="458"/>
      <c r="N267" s="458"/>
      <c r="O267" s="458"/>
      <c r="P267" s="458"/>
      <c r="Q267" s="458"/>
      <c r="R267" s="3"/>
      <c r="S267" s="3"/>
      <c r="T267" s="3"/>
      <c r="U267" s="3"/>
      <c r="V267" s="3"/>
      <c r="W267" s="3"/>
      <c r="X267" s="3"/>
      <c r="Y267" s="3"/>
      <c r="Z267" s="3"/>
    </row>
    <row r="268" spans="1:128" s="133" customFormat="1">
      <c r="A268" s="1803"/>
      <c r="B268" s="1804"/>
      <c r="C268" s="1804"/>
      <c r="D268" s="3"/>
      <c r="E268" s="3"/>
      <c r="F268" s="3"/>
      <c r="G268" s="3"/>
      <c r="H268" s="3"/>
      <c r="I268" s="3"/>
      <c r="J268" s="3"/>
      <c r="K268" s="3"/>
      <c r="L268" s="458"/>
      <c r="M268" s="458"/>
      <c r="N268" s="458"/>
      <c r="O268" s="458"/>
      <c r="P268" s="458"/>
      <c r="Q268" s="458"/>
      <c r="R268" s="3"/>
      <c r="S268" s="3"/>
      <c r="T268" s="3"/>
      <c r="U268" s="3"/>
      <c r="V268" s="3"/>
      <c r="W268" s="3"/>
      <c r="X268" s="3"/>
      <c r="Y268" s="3"/>
      <c r="Z268" s="3"/>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458"/>
      <c r="R269" s="3"/>
      <c r="S269" s="3"/>
      <c r="T269" s="3"/>
      <c r="U269" s="3"/>
      <c r="V269" s="3"/>
      <c r="W269" s="3"/>
      <c r="X269" s="3"/>
      <c r="Y269" s="3"/>
      <c r="Z269" s="3"/>
    </row>
    <row r="270" spans="1:128" s="133" customFormat="1">
      <c r="A270" s="1802"/>
      <c r="B270" s="1805"/>
      <c r="C270" s="1806"/>
      <c r="D270" s="1806"/>
      <c r="E270" s="1806"/>
      <c r="F270" s="1806"/>
      <c r="G270" s="1806"/>
      <c r="H270" s="1812"/>
      <c r="I270" s="1812"/>
      <c r="J270" s="1812"/>
      <c r="K270" s="1812"/>
      <c r="L270" s="1812"/>
      <c r="M270" s="1812"/>
      <c r="N270" s="1812"/>
      <c r="O270" s="1812"/>
      <c r="P270" s="1812"/>
      <c r="Q270" s="458"/>
      <c r="R270" s="3"/>
      <c r="S270" s="3"/>
      <c r="T270" s="3"/>
      <c r="U270" s="3"/>
      <c r="V270" s="3"/>
      <c r="W270" s="3"/>
      <c r="X270" s="3"/>
      <c r="Y270" s="3"/>
      <c r="Z270" s="3"/>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1810"/>
      <c r="R271" s="1811"/>
      <c r="S271" s="1811"/>
      <c r="T271" s="1811"/>
      <c r="U271" s="1811"/>
      <c r="V271" s="1811"/>
      <c r="W271" s="1811"/>
      <c r="X271" s="1811"/>
      <c r="Y271" s="1811"/>
      <c r="Z271" s="181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1810"/>
      <c r="R272" s="1811"/>
      <c r="S272" s="1811"/>
      <c r="T272" s="1811"/>
      <c r="U272" s="1811"/>
      <c r="V272" s="1811"/>
      <c r="W272" s="1811"/>
      <c r="X272" s="1811"/>
      <c r="Y272" s="1811"/>
      <c r="Z272" s="1811"/>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1810"/>
      <c r="R273" s="1811"/>
      <c r="S273" s="1811"/>
      <c r="T273" s="1811"/>
      <c r="U273" s="1811"/>
      <c r="V273" s="1811"/>
      <c r="W273" s="1811"/>
      <c r="X273" s="1811"/>
      <c r="Y273" s="1811"/>
      <c r="Z273" s="1811"/>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1810"/>
      <c r="R274" s="1811"/>
      <c r="S274" s="1811"/>
      <c r="T274" s="1811"/>
      <c r="U274" s="1811"/>
      <c r="V274" s="1811"/>
      <c r="W274" s="1811"/>
      <c r="X274" s="1811"/>
      <c r="Y274" s="1811"/>
      <c r="Z274" s="1811"/>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1810"/>
      <c r="R275" s="1811"/>
      <c r="S275" s="1811"/>
      <c r="T275" s="1811"/>
      <c r="U275" s="1811"/>
      <c r="V275" s="1811"/>
      <c r="W275" s="1811"/>
      <c r="X275" s="1811"/>
      <c r="Y275" s="1811"/>
      <c r="Z275" s="1811"/>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1810"/>
      <c r="R276" s="1811"/>
      <c r="S276" s="1811"/>
      <c r="T276" s="1811"/>
      <c r="U276" s="1811"/>
      <c r="V276" s="1811"/>
      <c r="W276" s="1811"/>
      <c r="X276" s="1811"/>
      <c r="Y276" s="1811"/>
      <c r="Z276" s="1811"/>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1810"/>
      <c r="R277" s="1811"/>
      <c r="S277" s="1811"/>
      <c r="T277" s="1811"/>
      <c r="U277" s="1811"/>
      <c r="V277" s="1811"/>
      <c r="W277" s="1811"/>
      <c r="X277" s="1811"/>
      <c r="Y277" s="1811"/>
      <c r="Z277" s="1811"/>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1810"/>
      <c r="R278" s="1811"/>
      <c r="S278" s="1811"/>
      <c r="T278" s="1811"/>
      <c r="U278" s="1811"/>
      <c r="V278" s="1811"/>
      <c r="W278" s="1811"/>
      <c r="X278" s="1811"/>
      <c r="Y278" s="1811"/>
      <c r="Z278" s="1811"/>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458"/>
      <c r="R279" s="3"/>
      <c r="S279" s="3"/>
      <c r="T279" s="3"/>
      <c r="U279" s="3"/>
      <c r="V279" s="3"/>
      <c r="W279" s="3"/>
      <c r="X279" s="3"/>
      <c r="Y279" s="3"/>
      <c r="Z279" s="3"/>
    </row>
    <row r="280" spans="1:128" s="133" customFormat="1">
      <c r="A280" s="1812"/>
      <c r="B280" s="1803"/>
      <c r="C280" s="1803"/>
      <c r="D280" s="1803"/>
      <c r="E280" s="1803"/>
      <c r="F280" s="1803"/>
      <c r="G280" s="1803"/>
      <c r="H280" s="1803"/>
      <c r="I280" s="1803"/>
      <c r="J280" s="1803"/>
      <c r="K280" s="1803"/>
      <c r="L280" s="1803"/>
      <c r="M280" s="1803"/>
      <c r="N280" s="1813"/>
      <c r="O280" s="1813"/>
      <c r="P280" s="1813"/>
      <c r="Q280" s="458"/>
      <c r="R280" s="3"/>
      <c r="S280" s="3"/>
      <c r="T280" s="3"/>
      <c r="U280" s="3"/>
      <c r="V280" s="3"/>
      <c r="W280" s="3"/>
      <c r="X280" s="3"/>
      <c r="Y280" s="3"/>
      <c r="Z280" s="3"/>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458"/>
      <c r="R281" s="3"/>
      <c r="S281" s="3"/>
      <c r="T281" s="3"/>
      <c r="U281" s="3"/>
      <c r="V281" s="3"/>
      <c r="W281" s="3"/>
      <c r="X281" s="3"/>
      <c r="Y281" s="3"/>
      <c r="Z281" s="3"/>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458"/>
      <c r="R282" s="3"/>
      <c r="S282" s="3"/>
      <c r="T282" s="3"/>
      <c r="U282" s="3"/>
      <c r="V282" s="3"/>
      <c r="W282" s="3"/>
      <c r="X282" s="3"/>
      <c r="Y282" s="3"/>
      <c r="Z282" s="3"/>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458"/>
      <c r="R283" s="3"/>
      <c r="S283" s="3"/>
      <c r="T283" s="3"/>
      <c r="U283" s="3"/>
      <c r="V283" s="3"/>
      <c r="W283" s="3"/>
      <c r="X283" s="3"/>
      <c r="Y283" s="3"/>
      <c r="Z283" s="3"/>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458"/>
      <c r="R284" s="3"/>
      <c r="S284" s="3"/>
      <c r="T284" s="3"/>
      <c r="U284" s="3"/>
      <c r="V284" s="3"/>
      <c r="W284" s="3"/>
      <c r="X284" s="3"/>
      <c r="Y284" s="3"/>
      <c r="Z284" s="3"/>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458"/>
      <c r="R285" s="3"/>
      <c r="S285" s="3"/>
      <c r="T285" s="3"/>
      <c r="U285" s="3"/>
      <c r="V285" s="3"/>
      <c r="W285" s="3"/>
      <c r="X285" s="3"/>
      <c r="Y285" s="3"/>
      <c r="Z285" s="3"/>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458"/>
      <c r="R286" s="3"/>
      <c r="S286" s="3"/>
      <c r="T286" s="3"/>
      <c r="U286" s="3"/>
      <c r="V286" s="3"/>
      <c r="W286" s="3"/>
      <c r="X286" s="3"/>
      <c r="Y286" s="3"/>
      <c r="Z286" s="3"/>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458"/>
      <c r="R287" s="3"/>
      <c r="S287" s="3"/>
      <c r="T287" s="3"/>
      <c r="U287" s="3"/>
      <c r="V287" s="3"/>
      <c r="W287" s="3"/>
      <c r="X287" s="3"/>
      <c r="Y287" s="3"/>
      <c r="Z287" s="3"/>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458"/>
      <c r="R288" s="3"/>
      <c r="S288" s="3"/>
      <c r="T288" s="3"/>
      <c r="U288" s="3"/>
      <c r="V288" s="3"/>
      <c r="W288" s="3"/>
      <c r="X288" s="3"/>
      <c r="Y288" s="3"/>
      <c r="Z288" s="3"/>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21" customFormat="1" ht="15" customHeight="1">
      <c r="A329" s="1669" t="s">
        <v>570</v>
      </c>
      <c r="B329" s="1669"/>
      <c r="C329" s="1669"/>
      <c r="D329" s="1669"/>
      <c r="E329" s="1669"/>
      <c r="F329" s="1669"/>
      <c r="AA329" s="623"/>
      <c r="AB329" s="623"/>
      <c r="AC329" s="623"/>
    </row>
    <row r="330" spans="1:128" s="521" customFormat="1" ht="15" customHeight="1">
      <c r="A330" s="1669"/>
      <c r="B330" s="1669"/>
      <c r="C330" s="1669"/>
      <c r="D330" s="1669"/>
      <c r="E330" s="1669"/>
      <c r="F330" s="1669"/>
      <c r="AA330" s="623"/>
      <c r="AB330" s="623"/>
      <c r="AC330" s="623"/>
    </row>
    <row r="331" spans="1:128" s="521"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21"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21"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21"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21"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21"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21"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24" t="s">
        <v>597</v>
      </c>
    </row>
  </sheetData>
  <sheetProtection algorithmName="SHA-512" hashValue="PVeYbE2D7j2tibKgdRItlhSV11vUlJB/YNvzElOCE5s9RE1BcxqxJf+OiceOC3OmPzLWsr2E5vAoE/333Smgyg==" saltValue="4qcaBhlL0iSvqcRkZhOpWw=="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278" priority="1">
      <formula>$P$52="含んでいない"</formula>
    </cfRule>
  </conditionalFormatting>
  <conditionalFormatting sqref="E192:R192">
    <cfRule type="cellIs" dxfId="277" priority="7" operator="equal">
      <formula>"自動で入力されます"</formula>
    </cfRule>
  </conditionalFormatting>
  <conditionalFormatting sqref="F178">
    <cfRule type="expression" dxfId="276" priority="8">
      <formula>"P73=""なし"""</formula>
    </cfRule>
  </conditionalFormatting>
  <conditionalFormatting sqref="F58:R58">
    <cfRule type="expression" dxfId="275" priority="3">
      <formula>$E57="○"</formula>
    </cfRule>
  </conditionalFormatting>
  <conditionalFormatting sqref="H66:R66">
    <cfRule type="cellIs" dxfId="274" priority="6" operator="equal">
      <formula>"自動で入力されます"</formula>
    </cfRule>
  </conditionalFormatting>
  <conditionalFormatting sqref="H68:R68">
    <cfRule type="cellIs" dxfId="273" priority="5" operator="equal">
      <formula>"自動で入力されます"</formula>
    </cfRule>
  </conditionalFormatting>
  <conditionalFormatting sqref="N166">
    <cfRule type="cellIs" dxfId="272" priority="4" operator="equal">
      <formula>"「ロール対応表」シートと一致していないスキル項目があります"</formula>
    </cfRule>
  </conditionalFormatting>
  <conditionalFormatting sqref="O3 C7:R7 N8:P8 C8:C9">
    <cfRule type="cellIs" dxfId="271" priority="10" operator="equal">
      <formula>0</formula>
    </cfRule>
  </conditionalFormatting>
  <conditionalFormatting sqref="P52:R52">
    <cfRule type="expression" priority="2">
      <formula>$P$52="含んでいない"</formula>
    </cfRule>
  </conditionalFormatting>
  <conditionalFormatting sqref="Z174">
    <cfRule type="expression" dxfId="270" priority="9">
      <formula>"P73=""なし"""</formula>
    </cfRule>
  </conditionalFormatting>
  <dataValidations count="41">
    <dataValidation type="list" allowBlank="1" showErrorMessage="1" sqref="N76:N135" xr:uid="{F24EC171-8EA0-402F-8C15-595F525D5D44}">
      <formula1>"全部,一部,実施なし"</formula1>
    </dataValidation>
    <dataValidation type="list" allowBlank="1" showInputMessage="1" showErrorMessage="1" sqref="E348:S350" xr:uid="{6F9AF31E-3B04-4525-A6BC-17E40C7C6E3A}">
      <formula1>"定期的に見直している,見直していない"</formula1>
    </dataValidation>
    <dataValidation type="list" allowBlank="1" showInputMessage="1" showErrorMessage="1" sqref="E342:S344" xr:uid="{2990448D-71D0-4F19-B1B0-A2B6EDCEFCF0}">
      <formula1>"講座実績の検証を行っている,検証を行っていない"</formula1>
    </dataValidation>
    <dataValidation type="list" allowBlank="1" showInputMessage="1" showErrorMessage="1" sqref="E308:S309" xr:uid="{DD0CB9BA-6F37-4ED7-BEF1-77C3FC60E0B0}">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93599207-7D06-48E0-A624-AC4AA270DB4C}">
      <formula1>"はい,いいえ"</formula1>
    </dataValidation>
    <dataValidation imeMode="off" allowBlank="1" showInputMessage="1" showErrorMessage="1" prompt="教育訓練の時間が短いもの（２０時間以下）は対象外" sqref="M14:N14" xr:uid="{4704729A-BD36-439A-B100-5411AE99A48B}"/>
    <dataValidation imeMode="off" allowBlank="1" showInputMessage="1" showErrorMessage="1" sqref="E15:G15 E14" xr:uid="{D3B3CCE4-2483-4B58-8148-3C6FCFCF49E8}"/>
    <dataValidation allowBlank="1" showInputMessage="1" showErrorMessage="1" prompt="新規のカリキュラムを加えるなど内容を変更した講座を申請を選択の場合→「（16）申請にあたり、新たに追加・変更した内容」へ。" sqref="O25:R25" xr:uid="{76AD0885-54E4-479E-B3D1-9DAF2DD8C137}"/>
    <dataValidation allowBlank="1" showInputMessage="1" showErrorMessage="1" prompt="ホームページ等で公表することが必要。" sqref="E217:R217" xr:uid="{20193EF9-4D7C-41B1-A6AE-C78BD029A84B}"/>
    <dataValidation allowBlank="1" showInputMessage="1" showErrorMessage="1" prompt="演習を通学で行う（eラーニングで実施しない）場合は、記載不要。_x000a_双方向又は多方向に授業を行うための措置が取られていることが必要。" sqref="E208" xr:uid="{69FD782C-2AE0-4AF1-A52D-8143559214A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5DBD34AE-E3F6-4679-9E13-7AD8A917540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CB02A77B-CACA-4D7C-9092-6F572944684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4FAFAC99-ACE0-4FE0-B280-81898F65EA11}">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3DA0B49A-93C5-4A27-B460-8041AAE3D09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CACEE8E5-0ADF-4B47-8D74-A735F08A3814}"/>
    <dataValidation allowBlank="1" showInputMessage="1" showErrorMessage="1" prompt="受講前に身に付けておくことが推奨される知識・技術を記載。" sqref="E175" xr:uid="{367F3FC5-1B7B-4D3E-8767-0F7E739A1005}"/>
    <dataValidation allowBlank="1" showInputMessage="1" showErrorMessage="1" prompt="受講前に経験しておくことが推奨される実務経験を記載。" sqref="E174" xr:uid="{F1B939E6-F004-4C64-B529-4BCE8C0DF3C4}"/>
    <dataValidation allowBlank="1" showInputMessage="1" showErrorMessage="1" prompt="身に付けられるスキルの具体的な内容を記載。" sqref="E64:R64" xr:uid="{27DFAC16-91DA-4D5D-BC03-F2A6A4CEC687}"/>
    <dataValidation allowBlank="1" showInputMessage="1" showErrorMessage="1" prompt="再認定申請講座の場合は、改善内容や時期が分かるように具体的に記載してください。" sqref="E36:R36" xr:uid="{E01F632B-1632-49C1-9C72-61E56A1C5D85}"/>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902F906F-C8B9-4710-A72C-01BF4189AC16}"/>
    <dataValidation allowBlank="1" showInputMessage="1" showErrorMessage="1" prompt="前回の認定適用日から申請書提出前日までの実績を記載してください。" sqref="F22:G24 N22:O24" xr:uid="{7922BDAF-8323-451F-8C63-A6D7BBA9533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42FECB24-7B96-46CE-80A5-63C2D80DE7B6}"/>
    <dataValidation allowBlank="1" showInputMessage="1" showErrorMessage="1" prompt="既存講座の申請の場合→「２．教育訓練の対象分野」へ" sqref="E25" xr:uid="{80609492-9167-45B8-BF24-59958AD7C1B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66E7032-45E1-43B0-BAC0-F493E8023454}">
      <formula1>1</formula1>
      <formula2>99999</formula2>
    </dataValidation>
    <dataValidation allowBlank="1" showInputMessage="1" showErrorMessage="1" prompt="教育訓練の時間が短いもの（２０時間以下）は対象外" sqref="I14:L14" xr:uid="{03836B89-01F9-4F38-BB96-299EB686E390}"/>
    <dataValidation type="list" allowBlank="1" showInputMessage="1" showErrorMessage="1" sqref="M20:R20 E177:E178 O76:P76 O82:P82 O88:P88 O94:P94 O100:P100 O106:P106 O112:P112 O118:P118 O124:P124 O130:P130 O136:P136 O142:P142 O148:P148 O154:P154 O160:P160" xr:uid="{942AF87C-3D74-4973-8F33-796F053101B3}">
      <formula1>"有,無"</formula1>
    </dataValidation>
    <dataValidation type="list" allowBlank="1" showInputMessage="1" showErrorMessage="1" sqref="E195" xr:uid="{47D4ECB4-D0D9-4834-906D-EEA26A7A85BB}">
      <formula1>"あり（必須）,あり（任意）,なし"</formula1>
    </dataValidation>
    <dataValidation type="list" allowBlank="1" showInputMessage="1" showErrorMessage="1" sqref="E17:E19 AB10" xr:uid="{32EA0D5B-CD3F-495D-802B-EFDB92A62D2E}">
      <formula1>"通学,通信"</formula1>
    </dataValidation>
    <dataValidation type="list" allowBlank="1" showInputMessage="1" showErrorMessage="1" sqref="G186:H186 G189:H189" xr:uid="{6211601C-ED75-43FA-B1E2-67B6D5DC9E3B}">
      <formula1>"100％,90%以上,70%以上,66%(2/3)以上,60%以上,50%以上,50%未満でも可,その他"</formula1>
    </dataValidation>
    <dataValidation type="list" allowBlank="1" showInputMessage="1" showErrorMessage="1" sqref="K186 K189" xr:uid="{648A5E59-1733-4D28-A4F7-C8A93DB19F4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AF0690C1-00FE-4974-8820-D8634C3BEC0A}">
      <formula1>"認める,認めない,その他"</formula1>
    </dataValidation>
    <dataValidation type="list" allowBlank="1" showInputMessage="1" showErrorMessage="1" sqref="F19:H19" xr:uid="{483806CE-EE99-40A7-8651-2DA5B6FA8B69}">
      <formula1>"通信,一部eラーニング,eラーニング"</formula1>
    </dataValidation>
    <dataValidation type="list" allowBlank="1" showInputMessage="1" showErrorMessage="1" sqref="F17:H17" xr:uid="{1D246FEE-4939-46DF-ABEF-3CF7A7AE8E8C}">
      <formula1>"昼間（平日）,夜間（平日）,土日,昼間（平日）＋土日,夜間（平日）＋土日"</formula1>
    </dataValidation>
    <dataValidation type="list" allowBlank="1" showInputMessage="1" showErrorMessage="1" sqref="L259:N259" xr:uid="{D062EB9C-2E91-49E0-AF5F-649C2AE8208E}">
      <formula1>"該当する,該当しない"</formula1>
    </dataValidation>
    <dataValidation type="list" allowBlank="1" showInputMessage="1" showErrorMessage="1" sqref="E26:R26 E62 E54:E57" xr:uid="{41F3C949-18AB-468C-BFAA-A6C6C89DF4A1}">
      <formula1>"○"</formula1>
    </dataValidation>
    <dataValidation type="list" allowBlank="1" showInputMessage="1" showErrorMessage="1" sqref="E184:G184" xr:uid="{C1D8C631-81DB-4F4E-9C4D-8F08E326B424}">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AF46C817-6591-4DF2-9FA8-128314CDF14E}"/>
    <dataValidation type="list" allowBlank="1" showInputMessage="1" showErrorMessage="1" sqref="E204:H204" xr:uid="{84B955B2-4CC3-4BD6-ABDF-A10A23F79E12}">
      <formula1>"パンフレット,ホームページ(右にURLを記載),パンフレット＋ホームページ(右にURLを記載)"</formula1>
    </dataValidation>
    <dataValidation type="list" allowBlank="1" showInputMessage="1" showErrorMessage="1" sqref="E70:H70" xr:uid="{8F978BEF-8451-4AB3-A3CC-E644AECB560C}">
      <formula1>"パンフレット,パンフレット＋ホームページ（右にURLを記載）,ホームページ（右にURLを記載）"</formula1>
    </dataValidation>
    <dataValidation type="list" allowBlank="1" showInputMessage="1" showErrorMessage="1" sqref="P52:R52" xr:uid="{E5747747-A162-46C9-9294-DC074A82456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48D5D62A-4856-4BCB-9BD3-C16B53BB695C}"/>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CE0EE96-0FFE-4760-9D24-D66FD0794886}">
          <x14:formula1>
            <xm:f>ロール対応表ｰ1002!$D$59:$S$59</xm:f>
          </x14:formula1>
          <xm:sqref>F51:R51</xm:sqref>
        </x14:dataValidation>
        <x14:dataValidation type="list" allowBlank="1" showInputMessage="1" showErrorMessage="1" xr:uid="{815228A6-60C5-4A02-B4D9-B1DFB78D5F47}">
          <x14:formula1>
            <xm:f>ロール対応表ｰ1002!$D$58:$S$58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F05407D-8D05-40F7-826E-5ADB447E838F}">
          <x14:formula1>
            <xm:f>ロール対応表ｰ1002!$V$14:$V$56</xm:f>
          </x14:formula1>
          <xm:sqref>U76:U165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1880" t="s">
        <v>894</v>
      </c>
      <c r="B4" s="1880"/>
      <c r="C4" s="1880"/>
      <c r="D4" s="1880"/>
      <c r="E4" s="1880"/>
      <c r="F4" s="1880"/>
      <c r="G4" s="1880"/>
      <c r="H4" s="1880"/>
      <c r="I4" s="1880"/>
      <c r="J4" s="1880"/>
      <c r="K4" s="1880"/>
      <c r="L4" s="1880"/>
      <c r="M4" s="1880"/>
      <c r="N4" s="1880"/>
      <c r="O4" s="1880"/>
      <c r="P4" s="1880"/>
      <c r="Q4" s="1880"/>
      <c r="R4" s="1880"/>
      <c r="S4" s="1880"/>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1023</v>
      </c>
      <c r="B6" s="1879"/>
      <c r="C6" s="1879"/>
      <c r="D6" s="1879"/>
      <c r="E6" s="1879"/>
      <c r="F6" s="1879"/>
      <c r="G6" s="1879"/>
      <c r="H6" s="1879"/>
      <c r="I6" s="1879"/>
      <c r="J6" s="1879"/>
      <c r="K6" s="1879"/>
      <c r="L6" s="1879"/>
      <c r="M6" s="1879"/>
      <c r="N6" s="1879"/>
      <c r="O6" s="1879"/>
      <c r="P6" s="1879"/>
      <c r="Q6" s="1879"/>
      <c r="R6" s="1879"/>
      <c r="S6" s="1879"/>
    </row>
    <row r="7" spans="1:22" ht="65.25" customHeight="1">
      <c r="A7" s="1879" t="s">
        <v>1024</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1025</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IF(COUNTIF(個票ｰ1002!$U$76:$U$165,$C14),"○","")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IF(COUNTIF(個票ｰ1002!$U$76:$U$165,$C15),"○","")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IF(COUNTIF(個票ｰ1002!$U$76:$U$165,$C16),"○","")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IF(COUNTIF(個票ｰ1002!$U$76:$U$165,$C17),"○","")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IF(COUNTIF(個票ｰ1002!$U$76:$U$165,$C18),"○","")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IF(COUNTIF(個票ｰ1002!$U$76:$U$165,$C19),"○","")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IF(COUNTIF(個票ｰ1002!$U$76:$U$165,$C20),"○","")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IF(COUNTIF(個票ｰ1002!$U$76:$U$165,$C21),"○","")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IF(COUNTIF(個票ｰ1002!$U$76:$U$165,$C22),"○","")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IF(COUNTIF(個票ｰ1002!$U$76:$U$165,$C23),"○","")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IF(COUNTIF(個票ｰ1002!$U$76:$U$165,$C24),"○","")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IF(COUNTIF(個票ｰ1002!$U$76:$U$165,$C25),"○","")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IF(COUNTIF(個票ｰ1002!$U$76:$U$165,$C26),"○","")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IF(COUNTIF(個票ｰ1002!$U$76:$U$165,$C27),"○","")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IF(COUNTIF(個票ｰ1002!$U$76:$U$165,$C28),"○","")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IF(COUNTIF(個票ｰ1002!$U$76:$U$165,$C29),"○","")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IF(COUNTIF(個票ｰ1002!$U$76:$U$165,$C30),"○","")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IF(COUNTIF(個票ｰ1002!$U$76:$U$165,$C31),"○","")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IF(COUNTIF(個票ｰ1002!$U$76:$U$165,$C32),"○","")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IF(COUNTIF(個票ｰ1002!$U$76:$U$165,$C33),"○","")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IF(COUNTIF(個票ｰ1002!$U$76:$U$165,$C34),"○","")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IF(COUNTIF(個票ｰ1002!$U$76:$U$165,$C35),"○","")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IF(COUNTIF(個票ｰ1002!$U$76:$U$165,$C36),"○","")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IF(COUNTIF(個票ｰ1002!$U$76:$U$165,$C37),"○","")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IF(COUNTIF(個票ｰ1002!$U$76:$U$165,$C38),"○","")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IF(COUNTIF(個票ｰ1002!$U$76:$U$165,$C39),"○","")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IF(COUNTIF(個票ｰ1002!$U$76:$U$165,$C40),"○","")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IF(COUNTIF(個票ｰ1002!$U$76:$U$165,$C41),"○","")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IF(COUNTIF(個票ｰ1002!$U$76:$U$165,$C42),"○","")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IF(COUNTIF(個票ｰ1002!$U$76:$U$165,$C43),"○","")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IF(COUNTIF(個票ｰ1002!$U$76:$U$165,$C44),"○","")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IF(COUNTIF(個票ｰ1002!$U$76:$U$165,$C45),"○","")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IF(COUNTIF(個票ｰ1002!$U$76:$U$165,$C46),"○","")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IF(COUNTIF(個票ｰ1002!$U$76:$U$165,$C47),"○","")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IF(COUNTIF(個票ｰ1002!$U$76:$U$165,$C48),"○","")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IF(COUNTIF(個票ｰ1002!$U$76:$U$165,$C49),"○","")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IF(COUNTIF(個票ｰ1002!$U$76:$U$165,$C50),"○","")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IF(COUNTIF(個票ｰ1002!$U$76:$U$165,$C51),"○","")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IF(COUNTIF(個票ｰ1002!$U$76:$U$165,$C52),"○","")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IF(COUNTIF(個票ｰ1002!$U$76:$U$165,$C53),"○","")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IF(COUNTIF(個票ｰ1002!$U$76:$U$165,$C54),"○","")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IF(COUNTIF(個票ｰ1002!$U$76:$U$165,$C55),"○","")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IF(COUNTIF(個票ｰ1002!$U$76:$U$165,$C56),"○","")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mHJDn8g/yAEr6Pdr15nqqbLiPoewmVDWwYn4UQxHz1x5f1U9UmKthVfhcamNFzkTKR3d8L5qKuD4RpXlDQ1mog==" saltValue="vUoI4I/UOPLVc+exv4YID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69" priority="15">
      <formula>$E$57=1</formula>
    </cfRule>
  </conditionalFormatting>
  <conditionalFormatting sqref="F12">
    <cfRule type="expression" dxfId="268" priority="14">
      <formula>$F$57=1</formula>
    </cfRule>
  </conditionalFormatting>
  <conditionalFormatting sqref="G12">
    <cfRule type="expression" dxfId="267" priority="13">
      <formula>$G$57=1</formula>
    </cfRule>
  </conditionalFormatting>
  <conditionalFormatting sqref="H12">
    <cfRule type="expression" dxfId="266" priority="12">
      <formula>$H$57=1</formula>
    </cfRule>
  </conditionalFormatting>
  <conditionalFormatting sqref="I12">
    <cfRule type="expression" dxfId="265" priority="11">
      <formula>$I$57=1</formula>
    </cfRule>
  </conditionalFormatting>
  <conditionalFormatting sqref="J12">
    <cfRule type="expression" dxfId="264" priority="10">
      <formula>$J$57=1</formula>
    </cfRule>
  </conditionalFormatting>
  <conditionalFormatting sqref="K12">
    <cfRule type="expression" dxfId="263" priority="9">
      <formula>$K$57=1</formula>
    </cfRule>
  </conditionalFormatting>
  <conditionalFormatting sqref="L12">
    <cfRule type="expression" dxfId="262" priority="8">
      <formula>$L$57=1</formula>
    </cfRule>
  </conditionalFormatting>
  <conditionalFormatting sqref="M12">
    <cfRule type="expression" dxfId="261" priority="7">
      <formula>$M$57=1</formula>
    </cfRule>
  </conditionalFormatting>
  <conditionalFormatting sqref="N12">
    <cfRule type="expression" dxfId="260" priority="6">
      <formula>$N$57=1</formula>
    </cfRule>
  </conditionalFormatting>
  <conditionalFormatting sqref="O12">
    <cfRule type="expression" dxfId="259" priority="5">
      <formula>$O$57=1</formula>
    </cfRule>
  </conditionalFormatting>
  <conditionalFormatting sqref="P12">
    <cfRule type="expression" dxfId="258" priority="4">
      <formula>$P$57=1</formula>
    </cfRule>
  </conditionalFormatting>
  <conditionalFormatting sqref="Q12">
    <cfRule type="expression" dxfId="257" priority="3">
      <formula>$Q$57=1</formula>
    </cfRule>
  </conditionalFormatting>
  <conditionalFormatting sqref="R12">
    <cfRule type="expression" dxfId="256" priority="2">
      <formula>$R$57=1</formula>
    </cfRule>
  </conditionalFormatting>
  <conditionalFormatting sqref="S12">
    <cfRule type="expression" dxfId="255"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A3EEB967-66B5-488F-9218-C27B63E13343}"/>
    <hyperlink ref="F12" r:id="rId5" location="page=101" display="https://www.ipa.go.jp/jinzai/skill-standard/dss/ps6vr700000083ki-att/000106872.pdf - page=101" xr:uid="{357229F8-558D-48FC-B4B0-3669DFB6B630}"/>
    <hyperlink ref="G12" r:id="rId6" location="page=102" display="https://www.ipa.go.jp/jinzai/skill-standard/dss/ps6vr700000083ki-att/000106872.pdf - page=102" xr:uid="{E9FFA1A0-02CF-4BCF-9DE1-3114E614DF35}"/>
    <hyperlink ref="H12" r:id="rId7" location="page=115" display="https://www.ipa.go.jp/jinzai/skill-standard/dss/ps6vr700000083ki-att/000106872.pdf - page=115" xr:uid="{60147CB1-82B1-4EE3-A1D2-B3E0F2579E1F}"/>
    <hyperlink ref="I12" r:id="rId8" location="page=116" display="https://www.ipa.go.jp/jinzai/skill-standard/dss/ps6vr700000083ki-att/000106872.pdf - page=116" xr:uid="{6CB51DA8-5AE5-43A5-89FB-0A3DE51379C8}"/>
    <hyperlink ref="J12" r:id="rId9" location="page=117" display="https://www.ipa.go.jp/jinzai/skill-standard/dss/ps6vr700000083ki-att/000106872.pdf - page=117" xr:uid="{1FBA7FDC-8E70-4358-BD50-C12EC9879CAF}"/>
    <hyperlink ref="K12" r:id="rId10" location="page=126" display="https://www.ipa.go.jp/jinzai/skill-standard/dss/ps6vr700000083ki-att/000106872.pdf - page=126" xr:uid="{61394A33-C2BE-40F3-8F79-32D19282C693}"/>
    <hyperlink ref="L12" r:id="rId11" location="page=127" display="https://www.ipa.go.jp/jinzai/skill-standard/dss/ps6vr700000083ki-att/000106872.pdf - page=127" xr:uid="{AB0D50E8-CCE1-454B-9FF4-BF951228C3D5}"/>
    <hyperlink ref="M12" r:id="rId12" location="page=128" xr:uid="{045CD8C7-80D9-49CA-AFBF-65AD91B9840B}"/>
    <hyperlink ref="N12" r:id="rId13" location="page=135" display="https://www.ipa.go.jp/jinzai/skill-standard/dss/ps6vr700000083ki-att/000106872.pdf - page=135" xr:uid="{967F70F2-5961-47B7-AB0A-BA3E3BB62C04}"/>
    <hyperlink ref="O12" r:id="rId14" location="page=136" display="https://www.ipa.go.jp/jinzai/skill-standard/dss/ps6vr700000083ki-att/000106872.pdf - page=136" xr:uid="{AB1D09AD-C19E-4783-9E88-93CB512C6363}"/>
    <hyperlink ref="P12" r:id="rId15" location="page=137" display="https://www.ipa.go.jp/jinzai/skill-standard/dss/ps6vr700000083ki-att/000106872.pdf - page=137" xr:uid="{BE433439-657F-469E-9C98-FB30263D2165}"/>
    <hyperlink ref="Q12" r:id="rId16" location="page=138" display="https://www.ipa.go.jp/jinzai/skill-standard/dss/ps6vr700000083ki-att/000106872.pdf - page=138" xr:uid="{25DF3116-AFEC-485C-95CB-EF6CFF61B4B9}"/>
    <hyperlink ref="R12" r:id="rId17" location="page=145" display="https://www.ipa.go.jp/jinzai/skill-standard/dss/ps6vr700000083ki-att/000106872.pdf - page=145" xr:uid="{99F5135F-AA67-4CDD-B280-0E7DD8CE6439}"/>
    <hyperlink ref="S12" r:id="rId18" location="page=146" display="https://www.ipa.go.jp/jinzai/skill-standard/dss/ps6vr700000083ki-att/000106872.pdf - page=146" xr:uid="{0FEA4F99-D238-4933-BAC8-5716744DA4FA}"/>
    <hyperlink ref="C14:C19" r:id="rId19" location="page=85" display="ビジネス戦略策定・実行" xr:uid="{9AE54C96-CE83-4F3B-A5B0-A3E6AFEA11A2}"/>
    <hyperlink ref="C20:C25" r:id="rId20" location="page=86" display="ビジネス調査" xr:uid="{3ECA12C1-E83C-47D3-83CC-746ACBF75F5A}"/>
    <hyperlink ref="C26:C30" r:id="rId21" location="page=87" display="顧客・ユーザー理解" xr:uid="{159778FA-2F77-471B-9815-8C86DFA400EB}"/>
    <hyperlink ref="C31:C35" r:id="rId22" location="page=88" display="データ理解・活用" xr:uid="{6CB1B0D2-CC09-44F8-BB18-4D81E6DA3101}"/>
    <hyperlink ref="C36:C37" r:id="rId23" location="page=89" display="データ活用基盤設計" xr:uid="{75D5353E-6DD8-49B2-9258-BB4E3B76D1B6}"/>
    <hyperlink ref="C38:C50" r:id="rId24" location="page=90" display="コンピュータサイエンス" xr:uid="{A4C70C55-9CAE-4C2B-9A6E-02E50BDA12E5}"/>
    <hyperlink ref="C51:C56" r:id="rId25" location="page=91" display="セキュリティ体制構築・運営" xr:uid="{F4900166-242F-43BC-853B-F3D3C1408254}"/>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50558221-9E52-4D15-B092-DD39F12F2B88}">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'申請書・総括票（共通）'!B40</f>
        <v>0</v>
      </c>
      <c r="F7" s="2395"/>
      <c r="G7" s="2395"/>
      <c r="H7" s="2395"/>
      <c r="I7" s="2395"/>
      <c r="J7" s="2395"/>
      <c r="K7" s="2395"/>
      <c r="L7" s="2395"/>
      <c r="M7" s="2395"/>
      <c r="N7" s="2395"/>
      <c r="O7" s="2395"/>
      <c r="P7" s="2395"/>
      <c r="Q7" s="2396"/>
      <c r="R7" s="2403" t="s">
        <v>138</v>
      </c>
      <c r="S7" s="2404"/>
      <c r="T7" s="2405"/>
      <c r="U7" s="2406">
        <f>'申請書・総括票（共通）'!A40</f>
        <v>1002</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個票ｰ1002!E14</f>
        <v>0</v>
      </c>
      <c r="V9" s="439" t="s">
        <v>169</v>
      </c>
      <c r="W9" s="440">
        <f>個票ｰ1002!G14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450"/>
      <c r="B29" s="450"/>
      <c r="C29" s="450"/>
      <c r="D29" s="450"/>
      <c r="E29" s="450"/>
      <c r="F29" s="450"/>
      <c r="G29" s="450"/>
      <c r="H29" s="450"/>
      <c r="I29" s="450"/>
      <c r="J29" s="450"/>
      <c r="K29" s="450"/>
      <c r="L29" s="450"/>
      <c r="M29" s="450"/>
      <c r="N29" s="450"/>
      <c r="O29" s="450"/>
      <c r="P29" s="450"/>
      <c r="Q29" s="450"/>
      <c r="R29" s="450"/>
      <c r="S29" s="450"/>
      <c r="T29" s="450"/>
      <c r="U29" s="450"/>
      <c r="V29" s="450"/>
      <c r="W29" s="450"/>
      <c r="X29" s="450"/>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452"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452"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452"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452"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456"/>
      <c r="B55" s="456"/>
      <c r="C55" s="456"/>
      <c r="D55" s="456"/>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54" priority="2" operator="equal">
      <formula>0</formula>
    </cfRule>
  </conditionalFormatting>
  <conditionalFormatting sqref="T3:X3">
    <cfRule type="cellIs" dxfId="253" priority="1" operator="equal">
      <formula>0</formula>
    </cfRule>
  </conditionalFormatting>
  <dataValidations count="5">
    <dataValidation allowBlank="1" showInputMessage="1" showErrorMessage="1" prompt="本様式４．教材費の内訳より自動計算されます" sqref="G20:H20 G16:H16" xr:uid="{88E633B4-ACF6-455C-A108-3FE71486E015}"/>
    <dataValidation allowBlank="1" showInputMessage="1" showErrorMessage="1" prompt="費用の決定にあたり、参考とした例がある場合に記載。（社内基準で定めている場合は、その旨を記載。）" sqref="N30:X30" xr:uid="{FE1E7052-3F33-4FEF-9B0D-99ED47F3719D}"/>
    <dataValidation allowBlank="1" showInputMessage="1" showErrorMessage="1" prompt="受講料に占めるそれぞれの内訳（ベースとなる考え方）を記載。" sqref="S37:T37 S39:T39" xr:uid="{3CA14822-385E-47D8-A5AE-45EE23EBEB59}"/>
    <dataValidation type="list" allowBlank="1" showInputMessage="1" showErrorMessage="1" sqref="E4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56"/>
  <sheetViews>
    <sheetView showGridLines="0" view="pageBreakPreview" zoomScaleNormal="100" zoomScaleSheetLayoutView="100" workbookViewId="0">
      <selection activeCell="M34" sqref="M34"/>
    </sheetView>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468"/>
      <c r="H1" s="2415" t="s">
        <v>654</v>
      </c>
      <c r="I1" s="2415"/>
      <c r="J1" s="2415"/>
      <c r="K1" s="2415"/>
    </row>
    <row r="2" spans="1:11" s="3" customFormat="1" ht="12" customHeight="1">
      <c r="C2" s="468"/>
      <c r="H2" s="2580" t="s">
        <v>707</v>
      </c>
      <c r="I2" s="2580"/>
      <c r="J2" s="2580"/>
      <c r="K2" s="2580"/>
    </row>
    <row r="3" spans="1:11" s="3" customFormat="1" ht="12" customHeight="1">
      <c r="C3" s="468"/>
      <c r="H3" s="2416">
        <f>'申請書・総括票（共通）'!L3</f>
        <v>0</v>
      </c>
      <c r="I3" s="2416"/>
      <c r="J3" s="2416"/>
      <c r="K3" s="2416"/>
    </row>
    <row r="4" spans="1:11" s="3" customFormat="1" ht="12" customHeight="1">
      <c r="C4" s="468"/>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'申請書・総括票（共通）'!B40</f>
        <v>0</v>
      </c>
      <c r="D8" s="2586"/>
      <c r="E8" s="2586"/>
      <c r="F8" s="2595"/>
      <c r="G8" s="472" t="s">
        <v>85</v>
      </c>
      <c r="H8" s="2596">
        <f>'申請書・総括票（共通）'!A40</f>
        <v>1002</v>
      </c>
      <c r="I8" s="2597"/>
      <c r="J8" s="2598"/>
      <c r="K8" s="473"/>
    </row>
    <row r="9" spans="1:11" s="3" customFormat="1" ht="26.25" customHeight="1">
      <c r="A9" s="2593"/>
      <c r="B9" s="2594"/>
      <c r="C9" s="2585"/>
      <c r="D9" s="2586"/>
      <c r="E9" s="2586"/>
      <c r="F9" s="2595"/>
      <c r="G9" s="474"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481"/>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493" t="s">
        <v>197</v>
      </c>
      <c r="C37" s="2608">
        <f>'申請書・総括票（共通）'!C19</f>
        <v>0</v>
      </c>
      <c r="D37" s="2609"/>
      <c r="E37" s="2609"/>
      <c r="F37" s="2609"/>
      <c r="G37" s="2609"/>
      <c r="H37" s="2609"/>
      <c r="I37" s="2609"/>
      <c r="J37" s="2610"/>
    </row>
    <row r="38" spans="1:26" ht="27.75" customHeight="1">
      <c r="B38" s="2611" t="s">
        <v>196</v>
      </c>
      <c r="C38" s="2613">
        <f>'申請書・総括票（共通）'!B40</f>
        <v>0</v>
      </c>
      <c r="D38" s="2614"/>
      <c r="E38" s="2614"/>
      <c r="F38" s="2615"/>
      <c r="G38" s="472" t="s">
        <v>85</v>
      </c>
      <c r="H38" s="2619">
        <f>'申請書・総括票（共通）'!A40</f>
        <v>1002</v>
      </c>
      <c r="I38" s="2620"/>
      <c r="J38" s="2621"/>
    </row>
    <row r="39" spans="1:26" ht="27.75" customHeight="1">
      <c r="B39" s="2612"/>
      <c r="C39" s="2616"/>
      <c r="D39" s="2617"/>
      <c r="E39" s="2617"/>
      <c r="F39" s="2618"/>
      <c r="G39" s="474"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個票ｰ1002!B235</f>
        <v>0</v>
      </c>
      <c r="D44" s="2633"/>
      <c r="E44" s="2633"/>
      <c r="F44" s="2634"/>
      <c r="G44" s="495" t="s">
        <v>660</v>
      </c>
      <c r="H44" s="2635">
        <v>1</v>
      </c>
      <c r="I44" s="2636"/>
      <c r="J44" s="2637"/>
    </row>
    <row r="45" spans="1:26" ht="30" customHeight="1">
      <c r="B45" s="496" t="s">
        <v>210</v>
      </c>
      <c r="C45" s="2638" t="s">
        <v>209</v>
      </c>
      <c r="D45" s="2639"/>
      <c r="E45" s="2639"/>
      <c r="F45" s="2639"/>
      <c r="G45" s="2639"/>
      <c r="H45" s="2639"/>
      <c r="I45" s="2639"/>
      <c r="J45" s="2640"/>
    </row>
    <row r="46" spans="1:26" ht="30" customHeight="1">
      <c r="B46" s="497" t="s">
        <v>194</v>
      </c>
      <c r="C46" s="2641"/>
      <c r="D46" s="2642"/>
      <c r="E46" s="2642"/>
      <c r="F46" s="2642"/>
      <c r="G46" s="2642"/>
      <c r="H46" s="2642"/>
      <c r="I46" s="2642"/>
      <c r="J46" s="2643"/>
    </row>
    <row r="47" spans="1:26" ht="30" customHeight="1">
      <c r="B47" s="498"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13"/>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個票ｰ1002!B236</f>
        <v>0</v>
      </c>
      <c r="D78" s="2609"/>
      <c r="E78" s="2609"/>
      <c r="F78" s="2610"/>
      <c r="G78" s="518" t="s">
        <v>660</v>
      </c>
      <c r="H78" s="2619">
        <v>2</v>
      </c>
      <c r="I78" s="2620"/>
      <c r="J78" s="2669"/>
    </row>
    <row r="79" spans="1:26" ht="30" customHeight="1" outlineLevel="1">
      <c r="B79" s="496" t="s">
        <v>210</v>
      </c>
      <c r="C79" s="2670" t="s">
        <v>209</v>
      </c>
      <c r="D79" s="2671"/>
      <c r="E79" s="2671"/>
      <c r="F79" s="2671"/>
      <c r="G79" s="2671"/>
      <c r="H79" s="2671"/>
      <c r="I79" s="2671"/>
      <c r="J79" s="2672"/>
    </row>
    <row r="80" spans="1:26" ht="30" customHeight="1" outlineLevel="1">
      <c r="B80" s="497" t="s">
        <v>194</v>
      </c>
      <c r="C80" s="2641"/>
      <c r="D80" s="2642"/>
      <c r="E80" s="2642"/>
      <c r="F80" s="2642"/>
      <c r="G80" s="2642"/>
      <c r="H80" s="2642"/>
      <c r="I80" s="2642"/>
      <c r="J80" s="2643"/>
    </row>
    <row r="81" spans="2:10" ht="30" customHeight="1" outlineLevel="1">
      <c r="B81" s="498"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13"/>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個票ｰ1002!B239</f>
        <v>0</v>
      </c>
      <c r="D116" s="2633"/>
      <c r="E116" s="2633"/>
      <c r="F116" s="2634"/>
      <c r="G116" s="495" t="s">
        <v>660</v>
      </c>
      <c r="H116" s="2635">
        <v>11</v>
      </c>
      <c r="I116" s="2636"/>
      <c r="J116" s="2637"/>
    </row>
    <row r="117" spans="1:18" ht="30" customHeight="1" outlineLevel="1">
      <c r="B117" s="496" t="s">
        <v>210</v>
      </c>
      <c r="C117" s="2298"/>
      <c r="D117" s="2299"/>
      <c r="E117" s="2299"/>
      <c r="F117" s="2299"/>
      <c r="G117" s="2299"/>
      <c r="H117" s="2299"/>
      <c r="I117" s="2299"/>
      <c r="J117" s="2300"/>
    </row>
    <row r="118" spans="1:18" ht="30" customHeight="1" outlineLevel="1">
      <c r="B118" s="497" t="s">
        <v>194</v>
      </c>
      <c r="C118" s="2641"/>
      <c r="D118" s="2642"/>
      <c r="E118" s="2642"/>
      <c r="F118" s="2642"/>
      <c r="G118" s="2642"/>
      <c r="H118" s="2642"/>
      <c r="I118" s="2642"/>
      <c r="J118" s="2643"/>
    </row>
    <row r="119" spans="1:18" ht="30" customHeight="1" outlineLevel="1">
      <c r="B119" s="498"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13"/>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個票ｰ1002!B240</f>
        <v>0</v>
      </c>
      <c r="D151" s="2609"/>
      <c r="E151" s="2609"/>
      <c r="F151" s="2610"/>
      <c r="G151" s="518" t="s">
        <v>660</v>
      </c>
      <c r="H151" s="2619">
        <v>12</v>
      </c>
      <c r="I151" s="2620"/>
      <c r="J151" s="2669"/>
    </row>
    <row r="152" spans="2:11" ht="30" customHeight="1" outlineLevel="1">
      <c r="B152" s="496" t="s">
        <v>210</v>
      </c>
      <c r="C152" s="2298"/>
      <c r="D152" s="2299"/>
      <c r="E152" s="2299"/>
      <c r="F152" s="2299"/>
      <c r="G152" s="2299"/>
      <c r="H152" s="2299"/>
      <c r="I152" s="2299"/>
      <c r="J152" s="2300"/>
    </row>
    <row r="153" spans="2:11" ht="30" customHeight="1" outlineLevel="1">
      <c r="B153" s="497" t="s">
        <v>194</v>
      </c>
      <c r="C153" s="2641"/>
      <c r="D153" s="2642"/>
      <c r="E153" s="2642"/>
      <c r="F153" s="2642"/>
      <c r="G153" s="2642"/>
      <c r="H153" s="2642"/>
      <c r="I153" s="2642"/>
      <c r="J153" s="2643"/>
    </row>
    <row r="154" spans="2:11" ht="30" customHeight="1" outlineLevel="1">
      <c r="B154" s="498"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13"/>
      <c r="C182" s="514"/>
      <c r="D182" s="514"/>
      <c r="E182" s="514"/>
      <c r="F182" s="514"/>
      <c r="G182" s="514"/>
      <c r="H182" s="514"/>
      <c r="I182" s="514"/>
      <c r="J182" s="515"/>
    </row>
    <row r="183" spans="2:10" ht="17.25" customHeight="1"/>
    <row r="185" spans="2:10" ht="33.75" customHeight="1">
      <c r="B185" s="517" t="s">
        <v>195</v>
      </c>
      <c r="C185" s="2668">
        <f>個票ｰ1002!B241</f>
        <v>0</v>
      </c>
      <c r="D185" s="2609"/>
      <c r="E185" s="2609"/>
      <c r="F185" s="2610"/>
      <c r="G185" s="518" t="s">
        <v>660</v>
      </c>
      <c r="H185" s="2619">
        <v>13</v>
      </c>
      <c r="I185" s="2620"/>
      <c r="J185" s="2669"/>
    </row>
    <row r="186" spans="2:10" ht="30" customHeight="1" outlineLevel="1">
      <c r="B186" s="496" t="s">
        <v>210</v>
      </c>
      <c r="C186" s="2298"/>
      <c r="D186" s="2299"/>
      <c r="E186" s="2299"/>
      <c r="F186" s="2299"/>
      <c r="G186" s="2299"/>
      <c r="H186" s="2299"/>
      <c r="I186" s="2299"/>
      <c r="J186" s="2300"/>
    </row>
    <row r="187" spans="2:10" ht="30" customHeight="1" outlineLevel="1">
      <c r="B187" s="497" t="s">
        <v>194</v>
      </c>
      <c r="C187" s="2641"/>
      <c r="D187" s="2642"/>
      <c r="E187" s="2642"/>
      <c r="F187" s="2642"/>
      <c r="G187" s="2642"/>
      <c r="H187" s="2642"/>
      <c r="I187" s="2642"/>
      <c r="J187" s="2643"/>
    </row>
    <row r="188" spans="2:10" ht="30" customHeight="1" outlineLevel="1">
      <c r="B188" s="498"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13"/>
      <c r="C216" s="514"/>
      <c r="D216" s="514"/>
      <c r="E216" s="514"/>
      <c r="F216" s="514"/>
      <c r="G216" s="514"/>
      <c r="H216" s="514"/>
      <c r="I216" s="514"/>
      <c r="J216" s="515"/>
    </row>
    <row r="219" spans="2:10" ht="33.75" customHeight="1">
      <c r="B219" s="517" t="s">
        <v>195</v>
      </c>
      <c r="C219" s="2668">
        <f>個票ｰ1002!B242</f>
        <v>0</v>
      </c>
      <c r="D219" s="2609"/>
      <c r="E219" s="2609"/>
      <c r="F219" s="2610"/>
      <c r="G219" s="518" t="s">
        <v>660</v>
      </c>
      <c r="H219" s="2619">
        <v>14</v>
      </c>
      <c r="I219" s="2620"/>
      <c r="J219" s="2669"/>
    </row>
    <row r="220" spans="2:10" ht="30" customHeight="1" outlineLevel="1">
      <c r="B220" s="496" t="s">
        <v>210</v>
      </c>
      <c r="C220" s="2298"/>
      <c r="D220" s="2299"/>
      <c r="E220" s="2299"/>
      <c r="F220" s="2299"/>
      <c r="G220" s="2299"/>
      <c r="H220" s="2299"/>
      <c r="I220" s="2299"/>
      <c r="J220" s="2300"/>
    </row>
    <row r="221" spans="2:10" ht="30" customHeight="1" outlineLevel="1">
      <c r="B221" s="497" t="s">
        <v>194</v>
      </c>
      <c r="C221" s="2641"/>
      <c r="D221" s="2642"/>
      <c r="E221" s="2642"/>
      <c r="F221" s="2642"/>
      <c r="G221" s="2642"/>
      <c r="H221" s="2642"/>
      <c r="I221" s="2642"/>
      <c r="J221" s="2643"/>
    </row>
    <row r="222" spans="2:10" ht="30" customHeight="1" outlineLevel="1">
      <c r="B222" s="498"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13"/>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個票ｰ1002!B243</f>
        <v>0</v>
      </c>
      <c r="D254" s="2609"/>
      <c r="E254" s="2609"/>
      <c r="F254" s="2610"/>
      <c r="G254" s="518" t="s">
        <v>660</v>
      </c>
      <c r="H254" s="2619">
        <v>15</v>
      </c>
      <c r="I254" s="2620"/>
      <c r="J254" s="2669"/>
    </row>
    <row r="255" spans="2:11" ht="30" customHeight="1" outlineLevel="1">
      <c r="B255" s="496" t="s">
        <v>210</v>
      </c>
      <c r="C255" s="2298"/>
      <c r="D255" s="2299"/>
      <c r="E255" s="2299"/>
      <c r="F255" s="2299"/>
      <c r="G255" s="2299"/>
      <c r="H255" s="2299"/>
      <c r="I255" s="2299"/>
      <c r="J255" s="2300"/>
    </row>
    <row r="256" spans="2:11" ht="30" customHeight="1" outlineLevel="1">
      <c r="B256" s="497" t="s">
        <v>194</v>
      </c>
      <c r="C256" s="2641"/>
      <c r="D256" s="2642"/>
      <c r="E256" s="2642"/>
      <c r="F256" s="2642"/>
      <c r="G256" s="2642"/>
      <c r="H256" s="2642"/>
      <c r="I256" s="2642"/>
      <c r="J256" s="2643"/>
    </row>
    <row r="257" spans="2:10" ht="30" customHeight="1" outlineLevel="1">
      <c r="B257" s="498"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13"/>
      <c r="C285" s="514"/>
      <c r="D285" s="514"/>
      <c r="E285" s="514"/>
      <c r="F285" s="514"/>
      <c r="G285" s="514"/>
      <c r="H285" s="514"/>
      <c r="I285" s="514"/>
      <c r="J285" s="515"/>
    </row>
    <row r="286" spans="1:26" ht="17.25" customHeight="1"/>
    <row r="288" spans="1:26" ht="33.75" customHeight="1">
      <c r="B288" s="517" t="s">
        <v>326</v>
      </c>
      <c r="C288" s="2668">
        <f>個票ｰ1002!B244</f>
        <v>0</v>
      </c>
      <c r="D288" s="2609"/>
      <c r="E288" s="2609"/>
      <c r="F288" s="2610"/>
      <c r="G288" s="518" t="s">
        <v>660</v>
      </c>
      <c r="H288" s="2619">
        <v>16</v>
      </c>
      <c r="I288" s="2620"/>
      <c r="J288" s="2669"/>
    </row>
    <row r="289" spans="2:10" ht="30" customHeight="1" outlineLevel="1">
      <c r="B289" s="496" t="s">
        <v>210</v>
      </c>
      <c r="C289" s="2298"/>
      <c r="D289" s="2299"/>
      <c r="E289" s="2299"/>
      <c r="F289" s="2299"/>
      <c r="G289" s="2299"/>
      <c r="H289" s="2299"/>
      <c r="I289" s="2299"/>
      <c r="J289" s="2300"/>
    </row>
    <row r="290" spans="2:10" ht="30" customHeight="1" outlineLevel="1">
      <c r="B290" s="497" t="s">
        <v>194</v>
      </c>
      <c r="C290" s="2641"/>
      <c r="D290" s="2642"/>
      <c r="E290" s="2642"/>
      <c r="F290" s="2642"/>
      <c r="G290" s="2642"/>
      <c r="H290" s="2642"/>
      <c r="I290" s="2642"/>
      <c r="J290" s="2643"/>
    </row>
    <row r="291" spans="2:10" ht="30" customHeight="1" outlineLevel="1">
      <c r="B291" s="498"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13"/>
      <c r="C319" s="514"/>
      <c r="D319" s="514"/>
      <c r="E319" s="514"/>
      <c r="F319" s="514"/>
      <c r="G319" s="514"/>
      <c r="H319" s="514"/>
      <c r="I319" s="514"/>
      <c r="J319" s="515"/>
    </row>
    <row r="322" spans="2:10" ht="33.75" customHeight="1">
      <c r="B322" s="517" t="s">
        <v>195</v>
      </c>
      <c r="C322" s="2668">
        <f>個票ｰ1002!B245</f>
        <v>0</v>
      </c>
      <c r="D322" s="2609"/>
      <c r="E322" s="2609"/>
      <c r="F322" s="2610"/>
      <c r="G322" s="518" t="s">
        <v>660</v>
      </c>
      <c r="H322" s="2619">
        <v>17</v>
      </c>
      <c r="I322" s="2620"/>
      <c r="J322" s="2669"/>
    </row>
    <row r="323" spans="2:10" ht="30" customHeight="1" outlineLevel="1">
      <c r="B323" s="496" t="s">
        <v>210</v>
      </c>
      <c r="C323" s="2298"/>
      <c r="D323" s="2299"/>
      <c r="E323" s="2299"/>
      <c r="F323" s="2299"/>
      <c r="G323" s="2299"/>
      <c r="H323" s="2299"/>
      <c r="I323" s="2299"/>
      <c r="J323" s="2300"/>
    </row>
    <row r="324" spans="2:10" ht="30" customHeight="1" outlineLevel="1">
      <c r="B324" s="497" t="s">
        <v>194</v>
      </c>
      <c r="C324" s="2641"/>
      <c r="D324" s="2642"/>
      <c r="E324" s="2642"/>
      <c r="F324" s="2642"/>
      <c r="G324" s="2642"/>
      <c r="H324" s="2642"/>
      <c r="I324" s="2642"/>
      <c r="J324" s="2643"/>
    </row>
    <row r="325" spans="2:10" ht="30" customHeight="1" outlineLevel="1">
      <c r="B325" s="498"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13"/>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個票ｰ1002!B246</f>
        <v>0</v>
      </c>
      <c r="D357" s="2609"/>
      <c r="E357" s="2609"/>
      <c r="F357" s="2610"/>
      <c r="G357" s="518" t="s">
        <v>660</v>
      </c>
      <c r="H357" s="2619">
        <v>18</v>
      </c>
      <c r="I357" s="2620"/>
      <c r="J357" s="2669"/>
    </row>
    <row r="358" spans="2:11" ht="30" customHeight="1" outlineLevel="1">
      <c r="B358" s="496" t="s">
        <v>210</v>
      </c>
      <c r="C358" s="2298"/>
      <c r="D358" s="2299"/>
      <c r="E358" s="2299"/>
      <c r="F358" s="2299"/>
      <c r="G358" s="2299"/>
      <c r="H358" s="2299"/>
      <c r="I358" s="2299"/>
      <c r="J358" s="2300"/>
    </row>
    <row r="359" spans="2:11" ht="30" customHeight="1" outlineLevel="1">
      <c r="B359" s="497" t="s">
        <v>194</v>
      </c>
      <c r="C359" s="2641"/>
      <c r="D359" s="2642"/>
      <c r="E359" s="2642"/>
      <c r="F359" s="2642"/>
      <c r="G359" s="2642"/>
      <c r="H359" s="2642"/>
      <c r="I359" s="2642"/>
      <c r="J359" s="2643"/>
    </row>
    <row r="360" spans="2:11" ht="30" customHeight="1" outlineLevel="1">
      <c r="B360" s="498"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13"/>
      <c r="C388" s="514"/>
      <c r="D388" s="514"/>
      <c r="E388" s="514"/>
      <c r="F388" s="514"/>
      <c r="G388" s="514"/>
      <c r="H388" s="514"/>
      <c r="I388" s="514"/>
      <c r="J388" s="515"/>
    </row>
    <row r="389" spans="2:10" ht="17.25" customHeight="1"/>
    <row r="391" spans="2:10" ht="33.75" customHeight="1">
      <c r="B391" s="517" t="s">
        <v>195</v>
      </c>
      <c r="C391" s="2668">
        <f>個票ｰ1002!B247</f>
        <v>0</v>
      </c>
      <c r="D391" s="2609"/>
      <c r="E391" s="2609"/>
      <c r="F391" s="2610"/>
      <c r="G391" s="518" t="s">
        <v>660</v>
      </c>
      <c r="H391" s="2619">
        <v>19</v>
      </c>
      <c r="I391" s="2620"/>
      <c r="J391" s="2669"/>
    </row>
    <row r="392" spans="2:10" ht="30" customHeight="1" outlineLevel="1">
      <c r="B392" s="496" t="s">
        <v>210</v>
      </c>
      <c r="C392" s="2298"/>
      <c r="D392" s="2299"/>
      <c r="E392" s="2299"/>
      <c r="F392" s="2299"/>
      <c r="G392" s="2299"/>
      <c r="H392" s="2299"/>
      <c r="I392" s="2299"/>
      <c r="J392" s="2300"/>
    </row>
    <row r="393" spans="2:10" ht="30" customHeight="1" outlineLevel="1">
      <c r="B393" s="497" t="s">
        <v>194</v>
      </c>
      <c r="C393" s="2641"/>
      <c r="D393" s="2642"/>
      <c r="E393" s="2642"/>
      <c r="F393" s="2642"/>
      <c r="G393" s="2642"/>
      <c r="H393" s="2642"/>
      <c r="I393" s="2642"/>
      <c r="J393" s="2643"/>
    </row>
    <row r="394" spans="2:10" ht="30" customHeight="1" outlineLevel="1">
      <c r="B394" s="498"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13"/>
      <c r="C422" s="514"/>
      <c r="D422" s="514"/>
      <c r="E422" s="514"/>
      <c r="F422" s="514"/>
      <c r="G422" s="514"/>
      <c r="H422" s="514"/>
      <c r="I422" s="514"/>
      <c r="J422" s="515"/>
    </row>
    <row r="425" spans="2:10" ht="33" customHeight="1">
      <c r="B425" s="517" t="s">
        <v>195</v>
      </c>
      <c r="C425" s="2668">
        <f>個票ｰ1002!B248</f>
        <v>0</v>
      </c>
      <c r="D425" s="2609"/>
      <c r="E425" s="2609"/>
      <c r="F425" s="2610"/>
      <c r="G425" s="518" t="s">
        <v>660</v>
      </c>
      <c r="H425" s="2619">
        <v>20</v>
      </c>
      <c r="I425" s="2620"/>
      <c r="J425" s="2669"/>
    </row>
    <row r="426" spans="2:10" ht="30" customHeight="1" outlineLevel="1">
      <c r="B426" s="496" t="s">
        <v>210</v>
      </c>
      <c r="C426" s="2298"/>
      <c r="D426" s="2299"/>
      <c r="E426" s="2299"/>
      <c r="F426" s="2299"/>
      <c r="G426" s="2299"/>
      <c r="H426" s="2299"/>
      <c r="I426" s="2299"/>
      <c r="J426" s="2300"/>
    </row>
    <row r="427" spans="2:10" ht="30" customHeight="1" outlineLevel="1">
      <c r="B427" s="497" t="s">
        <v>194</v>
      </c>
      <c r="C427" s="2641"/>
      <c r="D427" s="2642"/>
      <c r="E427" s="2642"/>
      <c r="F427" s="2642"/>
      <c r="G427" s="2642"/>
      <c r="H427" s="2642"/>
      <c r="I427" s="2642"/>
      <c r="J427" s="2643"/>
    </row>
    <row r="428" spans="2:10" ht="30" customHeight="1" outlineLevel="1">
      <c r="B428" s="498"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13"/>
      <c r="C456" s="514"/>
      <c r="D456" s="514"/>
      <c r="E456" s="514"/>
      <c r="F456" s="514"/>
      <c r="G456" s="514"/>
      <c r="H456" s="514"/>
      <c r="I456" s="514"/>
      <c r="J456" s="515"/>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52" priority="5" operator="equal">
      <formula>0</formula>
    </cfRule>
  </conditionalFormatting>
  <conditionalFormatting sqref="E25:J27">
    <cfRule type="expression" dxfId="251" priority="1">
      <formula>$H$23="含んでいない"</formula>
    </cfRule>
  </conditionalFormatting>
  <conditionalFormatting sqref="F28:J28">
    <cfRule type="expression" dxfId="250" priority="2">
      <formula>$E$27="○"</formula>
    </cfRule>
  </conditionalFormatting>
  <conditionalFormatting sqref="H3:K3">
    <cfRule type="cellIs" dxfId="249" priority="4" operator="equal">
      <formula>0</formula>
    </cfRule>
  </conditionalFormatting>
  <conditionalFormatting sqref="H32:K32">
    <cfRule type="cellIs" dxfId="248"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D7387DAE-D2EE-411D-BFFE-52EA74C0D15D}"/>
    <dataValidation allowBlank="1" showInputMessage="1" showErrorMessage="1" prompt="直近の職歴について、所属だけではなく「担当分野」も記載。" sqref="F61:J64 F95:J98 F133:J136 F168:J171" xr:uid="{EC889682-1280-4B1B-BE0B-2ECAF25A1472}"/>
    <dataValidation allowBlank="1" showInputMessage="1" showErrorMessage="1" prompt="当該教育訓練の内容に関係する実務経験を具体的に記載。" sqref="F49:J53 F55:J59 F83:J87 F121:J125 F156:J160" xr:uid="{BFC1EE2D-3970-4AF3-954B-B7DF8CA9311B}"/>
    <dataValidation type="list" allowBlank="1" showInputMessage="1" showErrorMessage="1" sqref="C358:J358 C289:J289 C392:J392 C152:J152 C186:J186 C117:J117 C220:J220 C255:J255 C323:J323 C426:J426" xr:uid="{7D0D23FA-EAC7-43F6-A688-F08A2ED1D2D2}">
      <formula1>"主担当講師,担当講師"</formula1>
    </dataValidation>
    <dataValidation type="list" allowBlank="1" showInputMessage="1" showErrorMessage="1" sqref="E16:J16 C46:J46 C80:J80 C118:J118 C153:J153 C187:J187 C221:J221 C256:J256 C290:J290 C324:J324 C359:J359 C393:J393 C427:J427"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55789D64-99AF-4B17-BCA9-78A0B6B65C73}">
      <formula1>"はい（いずれにも該当しない）,いいえ（いずれかに該当する）"</formula1>
    </dataValidation>
    <dataValidation type="list" allowBlank="1" showInputMessage="1" showErrorMessage="1" sqref="H23:J23" xr:uid="{CD813847-5060-4411-A984-27D70A19216B}">
      <formula1>"含んでいる,含んでいない"</formula1>
    </dataValidation>
    <dataValidation type="list" allowBlank="1" showInputMessage="1" showErrorMessage="1" sqref="E25:E27" xr:uid="{9452B4FF-1DD6-4493-BF54-10655F9B445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40" customWidth="1"/>
    <col min="4" max="4" width="7.125" style="540" customWidth="1"/>
    <col min="5" max="11" width="6.625" style="540" customWidth="1"/>
    <col min="12" max="16" width="6.625" style="208" customWidth="1"/>
    <col min="17" max="17" width="7.375" style="208" customWidth="1"/>
    <col min="18" max="18" width="8" style="540" customWidth="1"/>
    <col min="19" max="20" width="9.125" style="540" customWidth="1"/>
    <col min="21" max="21" width="26.5" style="540" customWidth="1"/>
    <col min="22" max="23" width="3.125" style="540" customWidth="1"/>
    <col min="24" max="26" width="9" style="540"/>
    <col min="27" max="29" width="9.875" style="133" customWidth="1"/>
    <col min="30" max="48" width="9" style="540"/>
    <col min="49" max="49" width="9" style="540" customWidth="1"/>
    <col min="50" max="16384" width="9" style="540"/>
  </cols>
  <sheetData>
    <row r="1" spans="1:33" ht="15" customHeight="1">
      <c r="A1" s="536"/>
      <c r="B1" s="536"/>
      <c r="C1" s="201"/>
      <c r="L1" s="202"/>
      <c r="M1" s="202"/>
      <c r="N1" s="202"/>
      <c r="O1" s="1339" t="s">
        <v>709</v>
      </c>
      <c r="P1" s="1339"/>
      <c r="Q1" s="1339"/>
      <c r="R1" s="1339"/>
      <c r="AE1" s="390" t="s">
        <v>555</v>
      </c>
      <c r="AF1" s="391" t="s">
        <v>556</v>
      </c>
      <c r="AG1" s="391"/>
    </row>
    <row r="2" spans="1:33" ht="15" customHeight="1">
      <c r="A2" s="536"/>
      <c r="B2" s="536"/>
      <c r="C2" s="201"/>
      <c r="L2" s="202"/>
      <c r="M2" s="202"/>
      <c r="N2" s="202"/>
      <c r="O2" s="1339" t="s">
        <v>895</v>
      </c>
      <c r="P2" s="1339"/>
      <c r="Q2" s="1339"/>
      <c r="R2" s="1339"/>
      <c r="AE2" s="390"/>
      <c r="AF2" s="391"/>
      <c r="AG2" s="391"/>
    </row>
    <row r="3" spans="1:33" ht="15" customHeight="1">
      <c r="A3" s="536"/>
      <c r="B3" s="203"/>
      <c r="C3" s="204"/>
      <c r="D3" s="205"/>
      <c r="F3" s="206"/>
      <c r="L3" s="202"/>
      <c r="M3" s="202"/>
      <c r="N3" s="202"/>
      <c r="O3" s="1340">
        <f>'申請書・総括票（共通）'!L3</f>
        <v>0</v>
      </c>
      <c r="P3" s="1340"/>
      <c r="Q3" s="1340"/>
      <c r="R3" s="1340"/>
      <c r="AE3" s="390" t="s">
        <v>564</v>
      </c>
      <c r="AF3" s="391" t="s">
        <v>556</v>
      </c>
      <c r="AG3" s="390"/>
    </row>
    <row r="4" spans="1:33" ht="6.75" customHeight="1">
      <c r="A4" s="536"/>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32"/>
      <c r="B6" s="532"/>
      <c r="C6" s="532"/>
      <c r="D6" s="532"/>
      <c r="E6" s="532"/>
      <c r="F6" s="532"/>
      <c r="G6" s="532"/>
      <c r="H6" s="532"/>
      <c r="I6" s="532"/>
      <c r="J6" s="532"/>
      <c r="K6" s="532"/>
      <c r="L6" s="532"/>
      <c r="M6" s="532"/>
      <c r="N6" s="532"/>
      <c r="O6" s="532"/>
      <c r="P6" s="532"/>
      <c r="Q6" s="532"/>
      <c r="R6" s="532"/>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'申請書・総括票（共通）'!B41</f>
        <v>0</v>
      </c>
      <c r="D8" s="1395"/>
      <c r="E8" s="1395"/>
      <c r="F8" s="1395"/>
      <c r="G8" s="1395"/>
      <c r="H8" s="1395"/>
      <c r="I8" s="1395"/>
      <c r="J8" s="1395"/>
      <c r="K8" s="1395"/>
      <c r="L8" s="1395"/>
      <c r="M8" s="1395"/>
      <c r="N8" s="1393" t="s">
        <v>85</v>
      </c>
      <c r="O8" s="1393"/>
      <c r="P8" s="1396">
        <f>'申請書・総括票（共通）'!A41</f>
        <v>1003</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33"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s="557" customFormat="1" ht="18" customHeight="1">
      <c r="A19" s="1428"/>
      <c r="B19" s="1429"/>
      <c r="C19" s="1429"/>
      <c r="D19" s="1430"/>
      <c r="E19" s="1438"/>
      <c r="F19" s="1444"/>
      <c r="G19" s="1445"/>
      <c r="H19" s="1446"/>
      <c r="I19" s="1436"/>
      <c r="J19" s="1429"/>
      <c r="K19" s="1429"/>
      <c r="L19" s="1430"/>
      <c r="M19" s="7"/>
      <c r="N19" s="7"/>
      <c r="O19" s="7"/>
      <c r="P19" s="7"/>
      <c r="Q19" s="7"/>
      <c r="R19" s="7"/>
      <c r="AA19" s="133"/>
      <c r="AB19" s="133"/>
      <c r="AC19" s="133"/>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s="557" customFormat="1" ht="18" customHeight="1">
      <c r="A26" s="1466"/>
      <c r="B26" s="1467"/>
      <c r="C26" s="1467"/>
      <c r="D26" s="1468"/>
      <c r="E26" s="1485"/>
      <c r="F26" s="1486"/>
      <c r="G26" s="1486"/>
      <c r="H26" s="1486"/>
      <c r="I26" s="1486"/>
      <c r="J26" s="1485"/>
      <c r="K26" s="1486"/>
      <c r="L26" s="1486"/>
      <c r="M26" s="1486"/>
      <c r="N26" s="1487"/>
      <c r="O26" s="1488"/>
      <c r="P26" s="1488"/>
      <c r="Q26" s="1488"/>
      <c r="R26" s="1489"/>
      <c r="AA26" s="133"/>
      <c r="AB26" s="133"/>
      <c r="AC26" s="133"/>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s="557" customFormat="1" ht="18" customHeight="1">
      <c r="A28" s="1466"/>
      <c r="B28" s="1467"/>
      <c r="C28" s="1467"/>
      <c r="D28" s="1468"/>
      <c r="E28" s="1472"/>
      <c r="F28" s="1473"/>
      <c r="G28" s="1473"/>
      <c r="H28" s="1473"/>
      <c r="I28" s="1473"/>
      <c r="J28" s="1472"/>
      <c r="K28" s="1473"/>
      <c r="L28" s="1473"/>
      <c r="M28" s="1473"/>
      <c r="N28" s="1474"/>
      <c r="O28" s="1475"/>
      <c r="P28" s="1475"/>
      <c r="Q28" s="1475"/>
      <c r="R28" s="1476"/>
      <c r="U28" s="393"/>
      <c r="AA28" s="133"/>
      <c r="AB28" s="133"/>
      <c r="AC28" s="13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7"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37"/>
      <c r="C43" s="537"/>
      <c r="D43" s="537"/>
      <c r="E43" s="537"/>
      <c r="F43" s="537"/>
      <c r="G43" s="222"/>
      <c r="H43" s="537"/>
      <c r="I43" s="537"/>
      <c r="J43" s="537"/>
      <c r="K43" s="537"/>
      <c r="L43" s="537"/>
      <c r="M43" s="537"/>
      <c r="N43" s="537"/>
      <c r="O43" s="537"/>
      <c r="P43" s="537"/>
      <c r="Q43" s="537"/>
      <c r="R43" s="537"/>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974</v>
      </c>
      <c r="B46" s="1654"/>
      <c r="C46" s="1654"/>
      <c r="D46" s="1654"/>
      <c r="E46" s="1654"/>
      <c r="F46" s="1654"/>
      <c r="G46" s="1654"/>
      <c r="H46" s="1654"/>
      <c r="I46" s="1654"/>
      <c r="J46" s="1654"/>
      <c r="K46" s="1654"/>
      <c r="L46" s="1654"/>
      <c r="M46" s="1654"/>
      <c r="N46" s="1654"/>
      <c r="O46" s="1654"/>
      <c r="P46" s="1654"/>
      <c r="Q46" s="1654"/>
      <c r="R46" s="1654"/>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IF(COUNTIF(ロール対応表ｰ1003!$D$58:$S$58,F49)=0,"【ERROR正しいロールを選択してください】","")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IF(COUNTIF(ロール対応表ｰ1003!$D$59:$S$59,F51)=0,"【ERROR正しいロールを選択してください】","")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1026</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1027</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1547" t="s">
        <v>97</v>
      </c>
      <c r="B74" s="1549" t="s">
        <v>607</v>
      </c>
      <c r="C74" s="1550"/>
      <c r="D74" s="1550"/>
      <c r="E74" s="1550"/>
      <c r="F74" s="1551"/>
      <c r="G74" s="1555" t="s">
        <v>836</v>
      </c>
      <c r="H74" s="1556"/>
      <c r="I74" s="1556"/>
      <c r="J74" s="1556"/>
      <c r="K74" s="1557"/>
      <c r="L74" s="1549" t="s">
        <v>98</v>
      </c>
      <c r="M74" s="1551"/>
      <c r="N74" s="1561" t="s">
        <v>608</v>
      </c>
      <c r="O74" s="1567" t="s">
        <v>837</v>
      </c>
      <c r="P74" s="1567" t="s">
        <v>838</v>
      </c>
      <c r="Q74" s="1569" t="s">
        <v>969</v>
      </c>
      <c r="R74" s="1570"/>
      <c r="S74" s="1570"/>
      <c r="T74" s="1570"/>
      <c r="U74" s="1571"/>
      <c r="V74" s="1599" t="s">
        <v>892</v>
      </c>
      <c r="W74" s="1600"/>
      <c r="X74" s="1600"/>
      <c r="Y74" s="1600"/>
      <c r="Z74" s="1601"/>
      <c r="AA74" s="1333" t="s">
        <v>1093</v>
      </c>
      <c r="AB74" s="1334"/>
      <c r="AC74" s="1335"/>
    </row>
    <row r="75" spans="1:29" ht="21.75" customHeight="1">
      <c r="A75" s="1548"/>
      <c r="B75" s="1552"/>
      <c r="C75" s="1553"/>
      <c r="D75" s="1553"/>
      <c r="E75" s="1553"/>
      <c r="F75" s="1554"/>
      <c r="G75" s="1558"/>
      <c r="H75" s="1559"/>
      <c r="I75" s="1559"/>
      <c r="J75" s="1559"/>
      <c r="K75" s="1560"/>
      <c r="L75" s="1552"/>
      <c r="M75" s="1554"/>
      <c r="N75" s="1562"/>
      <c r="O75" s="1568"/>
      <c r="P75" s="1568"/>
      <c r="Q75" s="1572" t="s">
        <v>839</v>
      </c>
      <c r="R75" s="1573"/>
      <c r="S75" s="1572" t="s">
        <v>840</v>
      </c>
      <c r="T75" s="1573"/>
      <c r="U75" s="600" t="s">
        <v>841</v>
      </c>
      <c r="V75" s="1602"/>
      <c r="W75" s="1603"/>
      <c r="X75" s="1603"/>
      <c r="Y75" s="1603"/>
      <c r="Z75" s="1604"/>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1331" t="str">
        <f>IFERROR(VLOOKUP(U136,リスト!$AW$1:$AY$44,3,0),"")</f>
        <v/>
      </c>
      <c r="T136" s="1332"/>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1347" t="str">
        <f>IFERROR(VLOOKUP(U137,リスト!$AW$1:$AY$44,3,0),"")</f>
        <v/>
      </c>
      <c r="T137" s="1348"/>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1347" t="str">
        <f>IFERROR(VLOOKUP(U138,リスト!$AW$1:$AY$44,3,0),"")</f>
        <v/>
      </c>
      <c r="T138" s="1348"/>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1347" t="str">
        <f>IFERROR(VLOOKUP(U139,リスト!$AW$1:$AY$44,3,0),"")</f>
        <v/>
      </c>
      <c r="T139" s="1348"/>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1347" t="str">
        <f>IFERROR(VLOOKUP(U140,リスト!$AW$1:$AY$44,3,0),"")</f>
        <v/>
      </c>
      <c r="T140" s="1348"/>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1311" t="str">
        <f>IFERROR(VLOOKUP(U141,リスト!$AW$1:$AY$44,3,0),"")</f>
        <v/>
      </c>
      <c r="T141" s="1312"/>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1331" t="str">
        <f>IFERROR(VLOOKUP(U142,リスト!$AW$1:$AY$44,3,0),"")</f>
        <v/>
      </c>
      <c r="T142" s="1332"/>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1347" t="str">
        <f>IFERROR(VLOOKUP(U143,リスト!$AW$1:$AY$44,3,0),"")</f>
        <v/>
      </c>
      <c r="T143" s="1348"/>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1347" t="str">
        <f>IFERROR(VLOOKUP(U144,リスト!$AW$1:$AY$44,3,0),"")</f>
        <v/>
      </c>
      <c r="T144" s="1348"/>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1347" t="str">
        <f>IFERROR(VLOOKUP(U145,リスト!$AW$1:$AY$44,3,0),"")</f>
        <v/>
      </c>
      <c r="T145" s="1348"/>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1347" t="str">
        <f>IFERROR(VLOOKUP(U146,リスト!$AW$1:$AY$44,3,0),"")</f>
        <v/>
      </c>
      <c r="T146" s="1348"/>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1311" t="str">
        <f>IFERROR(VLOOKUP(U147,リスト!$AW$1:$AY$44,3,0),"")</f>
        <v/>
      </c>
      <c r="T147" s="1312"/>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1331" t="str">
        <f>IFERROR(VLOOKUP(U148,リスト!$AW$1:$AY$44,3,0),"")</f>
        <v/>
      </c>
      <c r="T148" s="1332"/>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1347" t="str">
        <f>IFERROR(VLOOKUP(U149,リスト!$AW$1:$AY$44,3,0),"")</f>
        <v/>
      </c>
      <c r="T149" s="1348"/>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1347" t="str">
        <f>IFERROR(VLOOKUP(U150,リスト!$AW$1:$AY$44,3,0),"")</f>
        <v/>
      </c>
      <c r="T150" s="1348"/>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1347" t="str">
        <f>IFERROR(VLOOKUP(U151,リスト!$AW$1:$AY$44,3,0),"")</f>
        <v/>
      </c>
      <c r="T151" s="1348"/>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1347" t="str">
        <f>IFERROR(VLOOKUP(U152,リスト!$AW$1:$AY$44,3,0),"")</f>
        <v/>
      </c>
      <c r="T152" s="1348"/>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1311" t="str">
        <f>IFERROR(VLOOKUP(U153,リスト!$AW$1:$AY$44,3,0),"")</f>
        <v/>
      </c>
      <c r="T153" s="1312"/>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1331" t="str">
        <f>IFERROR(VLOOKUP(U154,リスト!$AW$1:$AY$44,3,0),"")</f>
        <v/>
      </c>
      <c r="T154" s="1332"/>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1347" t="str">
        <f>IFERROR(VLOOKUP(U155,リスト!$AW$1:$AY$44,3,0),"")</f>
        <v/>
      </c>
      <c r="T155" s="1348"/>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1347" t="str">
        <f>IFERROR(VLOOKUP(U156,リスト!$AW$1:$AY$44,3,0),"")</f>
        <v/>
      </c>
      <c r="T156" s="1348"/>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1347" t="str">
        <f>IFERROR(VLOOKUP(U157,リスト!$AW$1:$AY$44,3,0),"")</f>
        <v/>
      </c>
      <c r="T157" s="1348"/>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1347" t="str">
        <f>IFERROR(VLOOKUP(U158,リスト!$AW$1:$AY$44,3,0),"")</f>
        <v/>
      </c>
      <c r="T158" s="1348"/>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1311" t="str">
        <f>IFERROR(VLOOKUP(U159,リスト!$AW$1:$AY$44,3,0),"")</f>
        <v/>
      </c>
      <c r="T159" s="1312"/>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1331" t="str">
        <f>IFERROR(VLOOKUP(U160,リスト!$AW$1:$AY$44,3,0),"")</f>
        <v/>
      </c>
      <c r="T160" s="1332"/>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1347" t="str">
        <f>IFERROR(VLOOKUP(U161,リスト!$AW$1:$AY$44,3,0),"")</f>
        <v/>
      </c>
      <c r="T161" s="1348"/>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1347" t="str">
        <f>IFERROR(VLOOKUP(U162,リスト!$AW$1:$AY$44,3,0),"")</f>
        <v/>
      </c>
      <c r="T162" s="1348"/>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1347" t="str">
        <f>IFERROR(VLOOKUP(U163,リスト!$AW$1:$AY$44,3,0),"")</f>
        <v/>
      </c>
      <c r="T163" s="1348"/>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1347" t="str">
        <f>IFERROR(VLOOKUP(U164,リスト!$AW$1:$AY$44,3,0),"")</f>
        <v/>
      </c>
      <c r="T164" s="1348"/>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1347" t="str">
        <f>IFERROR(VLOOKUP(U165,リスト!$AW$1:$AY$44,3,0),"")</f>
        <v/>
      </c>
      <c r="T165" s="1348"/>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IF(ロール対応表ｰ1003!$T$57=0,"","「ロール対応表」シートと一致していないスキル項目があります")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34"/>
      <c r="B172" s="534"/>
      <c r="C172" s="534"/>
      <c r="D172" s="534"/>
      <c r="E172" s="531"/>
      <c r="F172" s="531"/>
      <c r="G172" s="531"/>
      <c r="H172" s="531"/>
      <c r="I172" s="531"/>
      <c r="J172" s="531"/>
      <c r="K172" s="531"/>
      <c r="L172" s="531"/>
      <c r="M172" s="531"/>
      <c r="N172" s="531"/>
      <c r="O172" s="531"/>
      <c r="P172" s="531"/>
      <c r="Q172" s="531"/>
      <c r="R172" s="531"/>
    </row>
    <row r="173" spans="1:29" ht="23.25" customHeight="1">
      <c r="A173" s="539" t="s">
        <v>848</v>
      </c>
      <c r="B173" s="534"/>
      <c r="C173" s="534"/>
      <c r="D173" s="534"/>
      <c r="E173" s="534"/>
      <c r="F173" s="534"/>
      <c r="G173" s="534"/>
      <c r="H173" s="534"/>
      <c r="I173" s="534"/>
      <c r="J173" s="534"/>
      <c r="K173" s="534"/>
      <c r="L173" s="534"/>
      <c r="M173" s="534"/>
      <c r="N173" s="534"/>
      <c r="O173" s="534"/>
      <c r="P173" s="534"/>
      <c r="Q173" s="534"/>
      <c r="R173" s="534"/>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39" t="s">
        <v>849</v>
      </c>
      <c r="B179" s="534"/>
      <c r="C179" s="534"/>
      <c r="D179" s="534"/>
      <c r="E179" s="534"/>
      <c r="F179" s="534"/>
      <c r="G179" s="534"/>
      <c r="H179" s="534"/>
      <c r="I179" s="534"/>
      <c r="J179" s="534"/>
      <c r="K179" s="534"/>
      <c r="L179" s="534"/>
      <c r="M179" s="534"/>
      <c r="N179" s="534"/>
      <c r="O179" s="534"/>
      <c r="P179" s="534"/>
      <c r="Q179" s="534"/>
      <c r="R179" s="534"/>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31"/>
      <c r="T181" s="531"/>
      <c r="U181" s="531"/>
      <c r="V181" s="531"/>
      <c r="W181" s="225"/>
      <c r="X181" s="531"/>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31"/>
      <c r="T182" s="531"/>
      <c r="U182" s="531"/>
      <c r="V182" s="531"/>
      <c r="W182" s="225"/>
      <c r="X182" s="531"/>
      <c r="Y182" s="531"/>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31"/>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31"/>
      <c r="T186" s="531"/>
      <c r="U186" s="531"/>
      <c r="V186" s="531"/>
      <c r="W186" s="225"/>
      <c r="X186" s="531"/>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31"/>
      <c r="T187" s="531"/>
      <c r="U187" s="531"/>
      <c r="V187" s="531"/>
      <c r="W187" s="225"/>
      <c r="X187" s="531"/>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31"/>
      <c r="T188" s="531"/>
      <c r="U188" s="531"/>
      <c r="V188" s="531"/>
      <c r="W188" s="225"/>
      <c r="X188" s="531"/>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31"/>
      <c r="T189" s="531"/>
      <c r="U189" s="531"/>
      <c r="V189" s="531"/>
      <c r="W189" s="225"/>
      <c r="X189" s="531"/>
      <c r="Y189" s="531"/>
      <c r="Z189" s="531"/>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31"/>
      <c r="T190" s="531"/>
      <c r="U190" s="531"/>
      <c r="V190" s="531"/>
      <c r="W190" s="225"/>
      <c r="X190" s="531"/>
      <c r="Y190" s="531"/>
      <c r="Z190" s="531"/>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31"/>
      <c r="T191" s="531"/>
      <c r="U191" s="531"/>
      <c r="V191" s="531"/>
      <c r="W191" s="225"/>
      <c r="X191" s="531"/>
      <c r="Y191" s="531"/>
      <c r="Z191" s="531"/>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31"/>
      <c r="Z192" s="531"/>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31"/>
      <c r="U193" s="531"/>
      <c r="V193" s="531"/>
      <c r="W193" s="225"/>
      <c r="X193" s="531"/>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31"/>
      <c r="U194" s="531"/>
      <c r="V194" s="531"/>
      <c r="W194" s="225"/>
      <c r="X194" s="531"/>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31"/>
      <c r="U195" s="531"/>
      <c r="V195" s="531"/>
      <c r="W195" s="225"/>
      <c r="X195" s="531"/>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31"/>
      <c r="U196" s="531"/>
      <c r="V196" s="531"/>
      <c r="W196" s="225"/>
      <c r="X196" s="531"/>
    </row>
    <row r="197" spans="1:26" ht="12" customHeight="1">
      <c r="A197" s="230"/>
      <c r="B197" s="230"/>
      <c r="C197" s="534"/>
      <c r="D197" s="534"/>
      <c r="E197" s="531"/>
      <c r="F197" s="531"/>
      <c r="G197" s="531"/>
      <c r="H197" s="531"/>
      <c r="I197" s="531"/>
      <c r="J197" s="531"/>
      <c r="K197" s="225"/>
      <c r="L197" s="531"/>
      <c r="M197" s="531"/>
      <c r="N197" s="531"/>
      <c r="O197" s="531"/>
      <c r="P197" s="531"/>
      <c r="Q197" s="531"/>
      <c r="R197" s="225"/>
      <c r="S197" s="531"/>
      <c r="X197" s="208"/>
      <c r="Y197" s="531"/>
      <c r="Z197" s="531"/>
    </row>
    <row r="198" spans="1:26" ht="21" customHeight="1">
      <c r="A198" s="539" t="s">
        <v>102</v>
      </c>
      <c r="B198" s="534"/>
      <c r="C198" s="534"/>
      <c r="D198" s="534"/>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34"/>
      <c r="B211" s="534"/>
      <c r="C211" s="534"/>
      <c r="D211" s="534"/>
      <c r="E211" s="531"/>
      <c r="F211" s="531"/>
      <c r="G211" s="531"/>
      <c r="H211" s="531"/>
      <c r="I211" s="531"/>
      <c r="J211" s="531"/>
      <c r="K211" s="531"/>
      <c r="L211" s="531"/>
      <c r="M211" s="531"/>
      <c r="N211" s="531"/>
      <c r="O211" s="531"/>
      <c r="P211" s="531"/>
      <c r="Q211" s="531"/>
      <c r="R211" s="531"/>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34"/>
      <c r="B221" s="534"/>
      <c r="C221" s="534"/>
      <c r="D221" s="534"/>
      <c r="E221" s="531"/>
      <c r="F221" s="531"/>
      <c r="G221" s="531"/>
      <c r="H221" s="531"/>
      <c r="I221" s="531"/>
      <c r="J221" s="531"/>
      <c r="K221" s="531"/>
      <c r="L221" s="531"/>
      <c r="M221" s="531"/>
      <c r="N221" s="531"/>
      <c r="O221" s="531"/>
      <c r="P221" s="531"/>
      <c r="Q221" s="531"/>
      <c r="R221" s="531"/>
    </row>
    <row r="222" spans="1:18" ht="16.5" customHeight="1">
      <c r="A222" s="539" t="s">
        <v>117</v>
      </c>
      <c r="B222" s="534"/>
      <c r="C222" s="534"/>
      <c r="D222" s="534"/>
      <c r="E222" s="534"/>
      <c r="F222" s="534"/>
      <c r="G222" s="534"/>
      <c r="H222" s="534"/>
      <c r="I222" s="534"/>
      <c r="J222" s="534"/>
      <c r="K222" s="534"/>
      <c r="L222" s="534"/>
      <c r="M222" s="534"/>
      <c r="N222" s="534"/>
      <c r="O222" s="534"/>
      <c r="P222" s="534"/>
      <c r="Q222" s="534"/>
      <c r="R222" s="534"/>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39" t="s">
        <v>134</v>
      </c>
      <c r="B231" s="534"/>
      <c r="C231" s="534"/>
      <c r="D231" s="534"/>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38"/>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34"/>
      <c r="B252" s="534"/>
      <c r="C252" s="534"/>
      <c r="D252" s="534"/>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40" t="s">
        <v>505</v>
      </c>
      <c r="CX256" s="540" t="s">
        <v>506</v>
      </c>
    </row>
    <row r="257" spans="1:128" ht="50.1" customHeight="1">
      <c r="A257" s="658" t="s">
        <v>850</v>
      </c>
      <c r="B257" s="659"/>
      <c r="C257" s="659"/>
      <c r="D257" s="659"/>
      <c r="E257" s="659"/>
      <c r="F257" s="659"/>
      <c r="G257" s="659"/>
      <c r="H257" s="659"/>
      <c r="I257" s="659"/>
      <c r="J257" s="659"/>
      <c r="K257" s="660"/>
      <c r="L257" s="1795"/>
      <c r="M257" s="1796"/>
      <c r="N257" s="1797"/>
      <c r="CP257" s="540" t="s">
        <v>505</v>
      </c>
      <c r="CX257" s="540" t="s">
        <v>506</v>
      </c>
    </row>
    <row r="258" spans="1:128" ht="50.1" customHeight="1">
      <c r="A258" s="658" t="s">
        <v>512</v>
      </c>
      <c r="B258" s="659"/>
      <c r="C258" s="659"/>
      <c r="D258" s="659"/>
      <c r="E258" s="659"/>
      <c r="F258" s="659"/>
      <c r="G258" s="659"/>
      <c r="H258" s="659"/>
      <c r="I258" s="659"/>
      <c r="J258" s="659"/>
      <c r="K258" s="660"/>
      <c r="L258" s="1795"/>
      <c r="M258" s="1796"/>
      <c r="N258" s="1797"/>
      <c r="CP258" s="540" t="s">
        <v>505</v>
      </c>
      <c r="CX258" s="540" t="s">
        <v>506</v>
      </c>
    </row>
    <row r="259" spans="1:128" ht="50.1" customHeight="1">
      <c r="A259" s="1807" t="s">
        <v>1095</v>
      </c>
      <c r="B259" s="1808"/>
      <c r="C259" s="1808"/>
      <c r="D259" s="1808"/>
      <c r="E259" s="1808"/>
      <c r="F259" s="1808"/>
      <c r="G259" s="1808"/>
      <c r="H259" s="1808"/>
      <c r="I259" s="1808"/>
      <c r="J259" s="1808"/>
      <c r="K259" s="1809"/>
      <c r="L259" s="1795"/>
      <c r="M259" s="1796"/>
      <c r="N259" s="1797"/>
      <c r="CP259" s="540" t="s">
        <v>505</v>
      </c>
      <c r="CX259" s="540" t="s">
        <v>506</v>
      </c>
    </row>
    <row r="260" spans="1:128">
      <c r="A260" s="1742" t="s">
        <v>513</v>
      </c>
      <c r="B260" s="1742"/>
      <c r="C260" s="1742"/>
      <c r="D260" s="1742"/>
      <c r="E260" s="1742"/>
    </row>
    <row r="261" spans="1:128">
      <c r="A261" s="1742"/>
      <c r="B261" s="1742"/>
      <c r="C261" s="1742"/>
      <c r="D261" s="1742"/>
      <c r="E261" s="1742"/>
    </row>
    <row r="262" spans="1:128">
      <c r="A262" s="540" t="s">
        <v>516</v>
      </c>
    </row>
    <row r="263" spans="1:128">
      <c r="A263" s="540" t="s">
        <v>517</v>
      </c>
    </row>
    <row r="265" spans="1:128" s="133" customFormat="1">
      <c r="A265" s="133" t="s">
        <v>518</v>
      </c>
      <c r="L265" s="1"/>
      <c r="M265" s="1"/>
      <c r="N265" s="1"/>
      <c r="O265" s="1"/>
      <c r="P265" s="1"/>
      <c r="Q265" s="1"/>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1"/>
    </row>
    <row r="267" spans="1:128" s="133" customFormat="1">
      <c r="A267" s="1803"/>
      <c r="B267" s="1803"/>
      <c r="C267" s="1803"/>
      <c r="D267" s="3"/>
      <c r="E267" s="3"/>
      <c r="F267" s="3"/>
      <c r="G267" s="3"/>
      <c r="H267" s="3"/>
      <c r="I267" s="3"/>
      <c r="J267" s="3"/>
      <c r="K267" s="3"/>
      <c r="L267" s="458"/>
      <c r="M267" s="458"/>
      <c r="N267" s="458"/>
      <c r="O267" s="458"/>
      <c r="P267" s="458"/>
      <c r="Q267" s="1"/>
    </row>
    <row r="268" spans="1:128" s="133" customFormat="1">
      <c r="A268" s="1803"/>
      <c r="B268" s="1804"/>
      <c r="C268" s="1804"/>
      <c r="D268" s="3"/>
      <c r="E268" s="3"/>
      <c r="F268" s="3"/>
      <c r="G268" s="3"/>
      <c r="H268" s="3"/>
      <c r="I268" s="3"/>
      <c r="J268" s="3"/>
      <c r="K268" s="3"/>
      <c r="L268" s="458"/>
      <c r="M268" s="458"/>
      <c r="N268" s="458"/>
      <c r="O268" s="458"/>
      <c r="P268" s="458"/>
      <c r="Q268" s="1"/>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1"/>
    </row>
    <row r="270" spans="1:128" s="133" customFormat="1">
      <c r="A270" s="1802"/>
      <c r="B270" s="1805"/>
      <c r="C270" s="1806"/>
      <c r="D270" s="1806"/>
      <c r="E270" s="1806"/>
      <c r="F270" s="1806"/>
      <c r="G270" s="1806"/>
      <c r="H270" s="1812"/>
      <c r="I270" s="1812"/>
      <c r="J270" s="1812"/>
      <c r="K270" s="1812"/>
      <c r="L270" s="1812"/>
      <c r="M270" s="1812"/>
      <c r="N270" s="1812"/>
      <c r="O270" s="1812"/>
      <c r="P270" s="1812"/>
      <c r="Q270" s="1"/>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2687"/>
      <c r="R271" s="2688"/>
      <c r="S271" s="2688"/>
      <c r="T271" s="2688"/>
      <c r="U271" s="2688"/>
      <c r="V271" s="2688"/>
      <c r="W271" s="2688"/>
      <c r="X271" s="2688"/>
      <c r="Y271" s="2688"/>
      <c r="Z271" s="2688"/>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2687"/>
      <c r="R272" s="2688"/>
      <c r="S272" s="2688"/>
      <c r="T272" s="2688"/>
      <c r="U272" s="2688"/>
      <c r="V272" s="2688"/>
      <c r="W272" s="2688"/>
      <c r="X272" s="2688"/>
      <c r="Y272" s="2688"/>
      <c r="Z272" s="2688"/>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2687"/>
      <c r="R273" s="2688"/>
      <c r="S273" s="2688"/>
      <c r="T273" s="2688"/>
      <c r="U273" s="2688"/>
      <c r="V273" s="2688"/>
      <c r="W273" s="2688"/>
      <c r="X273" s="2688"/>
      <c r="Y273" s="2688"/>
      <c r="Z273" s="2688"/>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2687"/>
      <c r="R274" s="2688"/>
      <c r="S274" s="2688"/>
      <c r="T274" s="2688"/>
      <c r="U274" s="2688"/>
      <c r="V274" s="2688"/>
      <c r="W274" s="2688"/>
      <c r="X274" s="2688"/>
      <c r="Y274" s="2688"/>
      <c r="Z274" s="2688"/>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2687"/>
      <c r="R275" s="2688"/>
      <c r="S275" s="2688"/>
      <c r="T275" s="2688"/>
      <c r="U275" s="2688"/>
      <c r="V275" s="2688"/>
      <c r="W275" s="2688"/>
      <c r="X275" s="2688"/>
      <c r="Y275" s="2688"/>
      <c r="Z275" s="2688"/>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2687"/>
      <c r="R276" s="2688"/>
      <c r="S276" s="2688"/>
      <c r="T276" s="2688"/>
      <c r="U276" s="2688"/>
      <c r="V276" s="2688"/>
      <c r="W276" s="2688"/>
      <c r="X276" s="2688"/>
      <c r="Y276" s="2688"/>
      <c r="Z276" s="2688"/>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2687"/>
      <c r="R277" s="2688"/>
      <c r="S277" s="2688"/>
      <c r="T277" s="2688"/>
      <c r="U277" s="2688"/>
      <c r="V277" s="2688"/>
      <c r="W277" s="2688"/>
      <c r="X277" s="2688"/>
      <c r="Y277" s="2688"/>
      <c r="Z277" s="2688"/>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2687"/>
      <c r="R278" s="2688"/>
      <c r="S278" s="2688"/>
      <c r="T278" s="2688"/>
      <c r="U278" s="2688"/>
      <c r="V278" s="2688"/>
      <c r="W278" s="2688"/>
      <c r="X278" s="2688"/>
      <c r="Y278" s="2688"/>
      <c r="Z278" s="2688"/>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1"/>
    </row>
    <row r="280" spans="1:128" s="133" customFormat="1">
      <c r="A280" s="1812"/>
      <c r="B280" s="1803"/>
      <c r="C280" s="1803"/>
      <c r="D280" s="1803"/>
      <c r="E280" s="1803"/>
      <c r="F280" s="1803"/>
      <c r="G280" s="1803"/>
      <c r="H280" s="1803"/>
      <c r="I280" s="1803"/>
      <c r="J280" s="1803"/>
      <c r="K280" s="1803"/>
      <c r="L280" s="1803"/>
      <c r="M280" s="1803"/>
      <c r="N280" s="1813"/>
      <c r="O280" s="1813"/>
      <c r="P280" s="1813"/>
      <c r="Q280" s="1"/>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1"/>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1"/>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1"/>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1"/>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1"/>
    </row>
    <row r="286" spans="1:128" s="133" customFormat="1" ht="34.5" customHeight="1">
      <c r="A286" s="2686"/>
      <c r="B286" s="2686"/>
      <c r="C286" s="2686"/>
      <c r="D286" s="2686"/>
      <c r="E286" s="2686"/>
      <c r="F286" s="2686"/>
      <c r="G286" s="2686"/>
      <c r="H286" s="2686"/>
      <c r="I286" s="2686"/>
      <c r="J286" s="2686"/>
      <c r="K286" s="2686"/>
      <c r="L286" s="2686"/>
      <c r="M286" s="2686"/>
      <c r="N286" s="2686"/>
      <c r="O286" s="2686"/>
      <c r="P286" s="2686"/>
      <c r="Q286" s="1"/>
    </row>
    <row r="287" spans="1:128" s="133" customFormat="1" ht="34.5" customHeight="1">
      <c r="A287" s="2686"/>
      <c r="B287" s="2686"/>
      <c r="C287" s="2686"/>
      <c r="D287" s="2686"/>
      <c r="E287" s="2686"/>
      <c r="F287" s="2686"/>
      <c r="G287" s="2686"/>
      <c r="H287" s="2686"/>
      <c r="I287" s="2686"/>
      <c r="J287" s="2686"/>
      <c r="K287" s="2686"/>
      <c r="L287" s="2686"/>
      <c r="M287" s="2686"/>
      <c r="N287" s="2686"/>
      <c r="O287" s="2686"/>
      <c r="P287" s="2686"/>
      <c r="Q287" s="1"/>
    </row>
    <row r="288" spans="1:128" s="133" customFormat="1" ht="34.5" customHeight="1">
      <c r="A288" s="2686"/>
      <c r="B288" s="2686"/>
      <c r="C288" s="2686"/>
      <c r="D288" s="2686"/>
      <c r="E288" s="2686"/>
      <c r="F288" s="2686"/>
      <c r="G288" s="2686"/>
      <c r="H288" s="2686"/>
      <c r="I288" s="2686"/>
      <c r="J288" s="2686"/>
      <c r="K288" s="2686"/>
      <c r="L288" s="2686"/>
      <c r="M288" s="2686"/>
      <c r="N288" s="2686"/>
      <c r="O288" s="2686"/>
      <c r="P288" s="2686"/>
      <c r="Q288" s="1"/>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41" customFormat="1" ht="15" customHeight="1">
      <c r="A329" s="1669" t="s">
        <v>570</v>
      </c>
      <c r="B329" s="1669"/>
      <c r="C329" s="1669"/>
      <c r="D329" s="1669"/>
      <c r="E329" s="1669"/>
      <c r="F329" s="1669"/>
      <c r="AA329" s="623"/>
      <c r="AB329" s="623"/>
      <c r="AC329" s="623"/>
    </row>
    <row r="330" spans="1:128" s="541" customFormat="1" ht="15" customHeight="1">
      <c r="A330" s="1669"/>
      <c r="B330" s="1669"/>
      <c r="C330" s="1669"/>
      <c r="D330" s="1669"/>
      <c r="E330" s="1669"/>
      <c r="F330" s="1669"/>
      <c r="AA330" s="623"/>
      <c r="AB330" s="623"/>
      <c r="AC330" s="623"/>
    </row>
    <row r="331" spans="1:128" s="541"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41"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41"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41"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41"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41"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41"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40" t="s">
        <v>597</v>
      </c>
    </row>
  </sheetData>
  <sheetProtection algorithmName="SHA-512" hashValue="DSPAFN1KE2n3EqDoeoQk0dgpHm0wB9BQaiAnHSEXewzAtWeCQI92z+M/8FTvj9B3txwwoYZ4XMNBqutAk6/6pA==" saltValue="5PtLNjCGvhDcrcTPu/JkfQ=="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6:C266"/>
    <mergeCell ref="A267:C268"/>
    <mergeCell ref="A269:A270"/>
    <mergeCell ref="B269:D270"/>
    <mergeCell ref="E269:G270"/>
    <mergeCell ref="A257:K257"/>
    <mergeCell ref="L257:N257"/>
    <mergeCell ref="A258:K258"/>
    <mergeCell ref="L258:N258"/>
    <mergeCell ref="A259:K259"/>
    <mergeCell ref="L259:N259"/>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E277:G278"/>
    <mergeCell ref="H277:J278"/>
    <mergeCell ref="K277:M278"/>
    <mergeCell ref="N277:P278"/>
    <mergeCell ref="Q277:Z278"/>
    <mergeCell ref="A275:A276"/>
    <mergeCell ref="B275:D276"/>
    <mergeCell ref="E275:G276"/>
    <mergeCell ref="H275:J276"/>
    <mergeCell ref="K275:M276"/>
    <mergeCell ref="N275:P276"/>
    <mergeCell ref="A290:L290"/>
    <mergeCell ref="A291:B292"/>
    <mergeCell ref="C291:P292"/>
    <mergeCell ref="A283:A284"/>
    <mergeCell ref="B283:D284"/>
    <mergeCell ref="E283:G284"/>
    <mergeCell ref="H283:J284"/>
    <mergeCell ref="K283:M284"/>
    <mergeCell ref="N283:P284"/>
    <mergeCell ref="A299:B300"/>
    <mergeCell ref="C299:P300"/>
    <mergeCell ref="A301:B302"/>
    <mergeCell ref="C301:P302"/>
    <mergeCell ref="A304:G305"/>
    <mergeCell ref="A306:D307"/>
    <mergeCell ref="A293:B294"/>
    <mergeCell ref="C293:P294"/>
    <mergeCell ref="A295:B296"/>
    <mergeCell ref="C295:P296"/>
    <mergeCell ref="A297:B298"/>
    <mergeCell ref="C297:P298"/>
    <mergeCell ref="A314:D315"/>
    <mergeCell ref="E314:S315"/>
    <mergeCell ref="A316:D317"/>
    <mergeCell ref="E316:S317"/>
    <mergeCell ref="A318:D319"/>
    <mergeCell ref="E318:S319"/>
    <mergeCell ref="A308:D309"/>
    <mergeCell ref="E308:S309"/>
    <mergeCell ref="A310:D311"/>
    <mergeCell ref="E310:S311"/>
    <mergeCell ref="A312:D313"/>
    <mergeCell ref="E312:S313"/>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G335:S336"/>
    <mergeCell ref="E337:F338"/>
    <mergeCell ref="G337:M338"/>
    <mergeCell ref="N337:S338"/>
    <mergeCell ref="A348:D350"/>
    <mergeCell ref="E348:S350"/>
    <mergeCell ref="B351:D353"/>
    <mergeCell ref="E351:S353"/>
    <mergeCell ref="A340:G341"/>
    <mergeCell ref="A342:D344"/>
    <mergeCell ref="E342:S344"/>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s>
  <phoneticPr fontId="20"/>
  <conditionalFormatting sqref="E54:R54 E55:F55 E56:R57">
    <cfRule type="expression" dxfId="247" priority="1">
      <formula>$P$52="含んでいない"</formula>
    </cfRule>
  </conditionalFormatting>
  <conditionalFormatting sqref="E192:R192">
    <cfRule type="cellIs" dxfId="246" priority="7" operator="equal">
      <formula>"自動で入力されます"</formula>
    </cfRule>
  </conditionalFormatting>
  <conditionalFormatting sqref="F178">
    <cfRule type="expression" dxfId="245" priority="8">
      <formula>"P73=""なし"""</formula>
    </cfRule>
  </conditionalFormatting>
  <conditionalFormatting sqref="F58:R58">
    <cfRule type="expression" dxfId="244" priority="3">
      <formula>$E57="○"</formula>
    </cfRule>
  </conditionalFormatting>
  <conditionalFormatting sqref="H66:R66">
    <cfRule type="cellIs" dxfId="243" priority="6" operator="equal">
      <formula>"自動で入力されます"</formula>
    </cfRule>
  </conditionalFormatting>
  <conditionalFormatting sqref="H68:R68">
    <cfRule type="cellIs" dxfId="242" priority="5" operator="equal">
      <formula>"自動で入力されます"</formula>
    </cfRule>
  </conditionalFormatting>
  <conditionalFormatting sqref="N166">
    <cfRule type="cellIs" dxfId="241" priority="4" operator="equal">
      <formula>"「ロール対応表」シートと一致していないスキル項目があります"</formula>
    </cfRule>
  </conditionalFormatting>
  <conditionalFormatting sqref="O3 C7:R7 N8:P8 C8:C9">
    <cfRule type="cellIs" dxfId="240" priority="10" operator="equal">
      <formula>0</formula>
    </cfRule>
  </conditionalFormatting>
  <conditionalFormatting sqref="P52:R52">
    <cfRule type="expression" priority="2">
      <formula>$P$52="含んでいない"</formula>
    </cfRule>
  </conditionalFormatting>
  <conditionalFormatting sqref="Z174">
    <cfRule type="expression" dxfId="239" priority="9">
      <formula>"P73=""なし"""</formula>
    </cfRule>
  </conditionalFormatting>
  <dataValidations count="41">
    <dataValidation type="list" allowBlank="1" showInputMessage="1" showErrorMessage="1" sqref="E70:H70" xr:uid="{9817822D-04E7-4380-A2D3-B659CC2C523C}">
      <formula1>"パンフレット,パンフレット＋ホームページ（右にURLを記載）,ホームページ（右にURLを記載）"</formula1>
    </dataValidation>
    <dataValidation type="list" allowBlank="1" showInputMessage="1" showErrorMessage="1" sqref="E204:H204" xr:uid="{BD7F27B3-B5E7-40B9-87BF-CAD10449D739}">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3B27BA53-D3B4-473B-AD4D-CE4BFAD3318B}"/>
    <dataValidation type="list" allowBlank="1" showInputMessage="1" showErrorMessage="1" sqref="E184:G184" xr:uid="{5E781C6C-D7AE-4494-B08A-56FAA212A9EF}">
      <formula1>"パンフレット,ホームページ(右にURLを記載),パンフレット+ホームページ(右にURLを記載)"</formula1>
    </dataValidation>
    <dataValidation type="list" allowBlank="1" showInputMessage="1" showErrorMessage="1" sqref="E26:R26 E62 E54:E57" xr:uid="{BAEC44E2-917F-4EC8-93D3-4EEFDF680003}">
      <formula1>"○"</formula1>
    </dataValidation>
    <dataValidation type="list" allowBlank="1" showInputMessage="1" showErrorMessage="1" sqref="L259:N259" xr:uid="{1E5F96B3-B952-4144-B699-73E15BC8E4C6}">
      <formula1>"該当する,該当しない"</formula1>
    </dataValidation>
    <dataValidation type="list" allowBlank="1" showInputMessage="1" showErrorMessage="1" sqref="F17:H17" xr:uid="{48A7ACFC-C133-4507-B011-0E350B216F0E}">
      <formula1>"昼間（平日）,夜間（平日）,土日,昼間（平日）＋土日,夜間（平日）＋土日"</formula1>
    </dataValidation>
    <dataValidation type="list" allowBlank="1" showInputMessage="1" showErrorMessage="1" sqref="F19:H19" xr:uid="{D06EB0C8-9D6E-4E97-A758-03CE560A9429}">
      <formula1>"通信,一部eラーニング,eラーニング"</formula1>
    </dataValidation>
    <dataValidation type="list" allowBlank="1" showInputMessage="1" showErrorMessage="1" sqref="Q186 Q189" xr:uid="{4D325FBB-4FE8-4051-9117-CDE2C89B9ED8}">
      <formula1>"認める,認めない,その他"</formula1>
    </dataValidation>
    <dataValidation type="list" allowBlank="1" showInputMessage="1" showErrorMessage="1" sqref="K186 K189" xr:uid="{62E85377-406F-42CB-9525-5CA8C5D07AD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280CBB87-5EBA-4A0F-A2AC-24BD2956D29C}">
      <formula1>"100％,90%以上,70%以上,66%(2/3)以上,60%以上,50%以上,50%未満でも可,その他"</formula1>
    </dataValidation>
    <dataValidation type="list" allowBlank="1" showInputMessage="1" showErrorMessage="1" sqref="E17:E19 AB10" xr:uid="{20302E4E-BAFB-41F2-AD61-7C3FBB05C36C}">
      <formula1>"通学,通信"</formula1>
    </dataValidation>
    <dataValidation type="list" allowBlank="1" showInputMessage="1" showErrorMessage="1" sqref="E195" xr:uid="{B767BF96-6EA6-46E4-8AF7-F0F709F57B9E}">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369DC8B2-E937-44FA-A287-938B78D63BBD}">
      <formula1>"有,無"</formula1>
    </dataValidation>
    <dataValidation allowBlank="1" showInputMessage="1" showErrorMessage="1" prompt="教育訓練の時間が短いもの（２０時間以下）は対象外" sqref="I14:L14" xr:uid="{5EF9C768-8988-4A14-8ADE-3E14D72A64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A459C826-A20F-47FF-A8D8-78D2BF439F37}">
      <formula1>1</formula1>
      <formula2>99999</formula2>
    </dataValidation>
    <dataValidation allowBlank="1" showInputMessage="1" showErrorMessage="1" prompt="既存講座の申請の場合→「２．教育訓練の対象分野」へ" sqref="E25" xr:uid="{2F71050C-8246-4E81-B11C-A4D3CB89DDB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B19ABDC-58B1-43C8-93A6-2F5BB2E53FDE}"/>
    <dataValidation allowBlank="1" showInputMessage="1" showErrorMessage="1" prompt="前回の認定適用日から申請書提出前日までの実績を記載してください。" sqref="F22:G24 N22:O24" xr:uid="{5708311A-7106-4EF8-BC93-12E5479AFA01}"/>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2C0A4E9-1300-41A0-A813-505307B418F5}"/>
    <dataValidation allowBlank="1" showInputMessage="1" showErrorMessage="1" prompt="再認定申請講座の場合は、改善内容や時期が分かるように具体的に記載してください。" sqref="E36:R36" xr:uid="{57908442-F7E5-44B9-9389-1FC07416E102}"/>
    <dataValidation allowBlank="1" showInputMessage="1" showErrorMessage="1" prompt="身に付けられるスキルの具体的な内容を記載。" sqref="E64:R64" xr:uid="{66FC8B20-CBED-40B0-AEC2-69FBF2D7E1BD}"/>
    <dataValidation allowBlank="1" showInputMessage="1" showErrorMessage="1" prompt="受講前に経験しておくことが推奨される実務経験を記載。" sqref="E174" xr:uid="{B2CF7262-E9C4-4841-836D-F603DEB76A8E}"/>
    <dataValidation allowBlank="1" showInputMessage="1" showErrorMessage="1" prompt="受講前に身に付けておくことが推奨される知識・技術を記載。" sqref="E175" xr:uid="{275F5CA8-0660-4FDC-BE13-6BE6F830611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2FFBFF56-F1CA-447A-90E7-E0373FF1C81D}"/>
    <dataValidation allowBlank="1" showInputMessage="1" showErrorMessage="1" prompt="講義（演習）の内容と到達目標が分かるように具体的に記載。" sqref="G76 G82 G88 G94 G100 G106 G112 G118 G124 G130 G136 G142 G148 G154 G160" xr:uid="{725362B3-B216-4B18-B9B3-764673E3389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884CAD6C-5D60-4857-8A49-82680C5AF04B}">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A5CE0638-4296-4E79-90DC-D30611A2E8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DAE207-C28C-40E6-9994-50F413659BF5}"/>
    <dataValidation allowBlank="1" showInputMessage="1" showErrorMessage="1" prompt="演習を通学で行う（eラーニングで実施しない）場合は、記載不要。_x000a_双方向又は多方向に授業を行うための措置が取られていることが必要。" sqref="E208" xr:uid="{849923C4-8F07-44DD-9338-FB3D8DDEB301}"/>
    <dataValidation allowBlank="1" showInputMessage="1" showErrorMessage="1" prompt="ホームページ等で公表することが必要。" sqref="E217:R217" xr:uid="{FB1F622B-0C93-4AD3-8EE7-7488FDCB0F75}"/>
    <dataValidation allowBlank="1" showInputMessage="1" showErrorMessage="1" prompt="新規のカリキュラムを加えるなど内容を変更した講座を申請を選択の場合→「（16）申請にあたり、新たに追加・変更した内容」へ。" sqref="O25:R25" xr:uid="{FF7754C9-B893-45F1-84F6-DE7A779739D2}"/>
    <dataValidation imeMode="off" allowBlank="1" showInputMessage="1" showErrorMessage="1" sqref="E15:G15 E14" xr:uid="{876DCAE5-5872-4D5A-80D4-01D82207BF2A}"/>
    <dataValidation imeMode="off" allowBlank="1" showInputMessage="1" showErrorMessage="1" prompt="教育訓練の時間が短いもの（２０時間以下）は対象外" sqref="M14:N14" xr:uid="{AC898064-801C-4780-B84E-19EAA192B876}"/>
    <dataValidation type="list" allowBlank="1" showInputMessage="1" showErrorMessage="1" sqref="L255:L258" xr:uid="{62F0453B-B3E8-43E7-895E-027F2F9A9632}">
      <formula1>"はい,いいえ"</formula1>
    </dataValidation>
    <dataValidation type="list" allowBlank="1" showInputMessage="1" showErrorMessage="1" sqref="E308:S309" xr:uid="{EDAE95D1-B60A-447E-9123-1B911B95FF3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B677082D-DA2C-4DD2-8612-039601084C57}">
      <formula1>"講座実績の検証を行っている,検証を行っていない"</formula1>
    </dataValidation>
    <dataValidation type="list" allowBlank="1" showInputMessage="1" showErrorMessage="1" sqref="E348:S350" xr:uid="{2A6016EB-0980-4EB3-8F13-AE0A15CE796B}">
      <formula1>"定期的に見直している,見直していない"</formula1>
    </dataValidation>
    <dataValidation type="list" allowBlank="1" showErrorMessage="1" sqref="N76:N135" xr:uid="{BF6242B4-F61E-4552-AE15-ED88F3B45FEC}">
      <formula1>"全部,一部,実施なし"</formula1>
    </dataValidation>
    <dataValidation type="list" allowBlank="1" showInputMessage="1" showErrorMessage="1" sqref="P52:R52" xr:uid="{56F28739-1E07-4B1D-84AD-273C8265B144}">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65D720C5-3F9F-4060-A16B-5A93FC16A0AB}"/>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F59A60C-CC00-4FCA-BE51-BB8121EF3320}">
          <x14:formula1>
            <xm:f>ロール対応表ｰ1003!$V$14:$V$56</xm:f>
          </x14:formula1>
          <xm:sqref>U76:U165</xm:sqref>
        </x14:dataValidation>
        <x14:dataValidation type="list" allowBlank="1" showInputMessage="1" showErrorMessage="1" xr:uid="{8D751474-73AD-4749-AFA4-A73E8086E10A}">
          <x14:formula1>
            <xm:f>ロール対応表ｰ1003!$D$58:$S$58</xm:f>
          </x14:formula1>
          <xm:sqref>F49:R49</xm:sqref>
        </x14:dataValidation>
        <x14:dataValidation type="list" allowBlank="1" showInputMessage="1" showErrorMessage="1" xr:uid="{EF269B5D-883F-4C48-A47B-7E8767BAF826}">
          <x14:formula1>
            <xm:f>ロール対応表ｰ1003!$D$59:$S$59</xm:f>
          </x14:formula1>
          <xm:sqref>F51:R51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1880" t="s">
        <v>894</v>
      </c>
      <c r="B4" s="1880"/>
      <c r="C4" s="1880"/>
      <c r="D4" s="1880"/>
      <c r="E4" s="1880"/>
      <c r="F4" s="1880"/>
      <c r="G4" s="1880"/>
      <c r="H4" s="1880"/>
      <c r="I4" s="1880"/>
      <c r="J4" s="1880"/>
      <c r="K4" s="1880"/>
      <c r="L4" s="1880"/>
      <c r="M4" s="1880"/>
      <c r="N4" s="1880"/>
      <c r="O4" s="1880"/>
      <c r="P4" s="1880"/>
      <c r="Q4" s="1880"/>
      <c r="R4" s="1880"/>
      <c r="S4" s="1880"/>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1028</v>
      </c>
      <c r="B6" s="1879"/>
      <c r="C6" s="1879"/>
      <c r="D6" s="1879"/>
      <c r="E6" s="1879"/>
      <c r="F6" s="1879"/>
      <c r="G6" s="1879"/>
      <c r="H6" s="1879"/>
      <c r="I6" s="1879"/>
      <c r="J6" s="1879"/>
      <c r="K6" s="1879"/>
      <c r="L6" s="1879"/>
      <c r="M6" s="1879"/>
      <c r="N6" s="1879"/>
      <c r="O6" s="1879"/>
      <c r="P6" s="1879"/>
      <c r="Q6" s="1879"/>
      <c r="R6" s="1879"/>
      <c r="S6" s="1879"/>
    </row>
    <row r="7" spans="1:22" ht="65.25" customHeight="1">
      <c r="A7" s="1879" t="s">
        <v>1029</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1030</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IF(COUNTIF(個票ｰ1003!$U$76:$U$165,$C14),"○","")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IF(COUNTIF(個票ｰ1003!$U$76:$U$165,$C15),"○","")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IF(COUNTIF(個票ｰ1003!$U$76:$U$165,$C16),"○","")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IF(COUNTIF(個票ｰ1003!$U$76:$U$165,$C17),"○","")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IF(COUNTIF(個票ｰ1003!$U$76:$U$165,$C18),"○","")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IF(COUNTIF(個票ｰ1003!$U$76:$U$165,$C19),"○","")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IF(COUNTIF(個票ｰ1003!$U$76:$U$165,$C20),"○","")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IF(COUNTIF(個票ｰ1003!$U$76:$U$165,$C21),"○","")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IF(COUNTIF(個票ｰ1003!$U$76:$U$165,$C22),"○","")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IF(COUNTIF(個票ｰ1003!$U$76:$U$165,$C23),"○","")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IF(COUNTIF(個票ｰ1003!$U$76:$U$165,$C24),"○","")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IF(COUNTIF(個票ｰ1003!$U$76:$U$165,$C25),"○","")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IF(COUNTIF(個票ｰ1003!$U$76:$U$165,$C26),"○","")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IF(COUNTIF(個票ｰ1003!$U$76:$U$165,$C27),"○","")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IF(COUNTIF(個票ｰ1003!$U$76:$U$165,$C28),"○","")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IF(COUNTIF(個票ｰ1003!$U$76:$U$165,$C29),"○","")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IF(COUNTIF(個票ｰ1003!$U$76:$U$165,$C30),"○","")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IF(COUNTIF(個票ｰ1003!$U$76:$U$165,$C31),"○","")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IF(COUNTIF(個票ｰ1003!$U$76:$U$165,$C32),"○","")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IF(COUNTIF(個票ｰ1003!$U$76:$U$165,$C33),"○","")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IF(COUNTIF(個票ｰ1003!$U$76:$U$165,$C34),"○","")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IF(COUNTIF(個票ｰ1003!$U$76:$U$165,$C35),"○","")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IF(COUNTIF(個票ｰ1003!$U$76:$U$165,$C36),"○","")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IF(COUNTIF(個票ｰ1003!$U$76:$U$165,$C37),"○","")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IF(COUNTIF(個票ｰ1003!$U$76:$U$165,$C38),"○","")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IF(COUNTIF(個票ｰ1003!$U$76:$U$165,$C39),"○","")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IF(COUNTIF(個票ｰ1003!$U$76:$U$165,$C40),"○","")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IF(COUNTIF(個票ｰ1003!$U$76:$U$165,$C41),"○","")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IF(COUNTIF(個票ｰ1003!$U$76:$U$165,$C42),"○","")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IF(COUNTIF(個票ｰ1003!$U$76:$U$165,$C43),"○","")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IF(COUNTIF(個票ｰ1003!$U$76:$U$165,$C44),"○","")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IF(COUNTIF(個票ｰ1003!$U$76:$U$165,$C45),"○","")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IF(COUNTIF(個票ｰ1003!$U$76:$U$165,$C46),"○","")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IF(COUNTIF(個票ｰ1003!$U$76:$U$165,$C47),"○","")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IF(COUNTIF(個票ｰ1003!$U$76:$U$165,$C48),"○","")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IF(COUNTIF(個票ｰ1003!$U$76:$U$165,$C49),"○","")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IF(COUNTIF(個票ｰ1003!$U$76:$U$165,$C50),"○","")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IF(COUNTIF(個票ｰ1003!$U$76:$U$165,$C51),"○","")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IF(COUNTIF(個票ｰ1003!$U$76:$U$165,$C52),"○","")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IF(COUNTIF(個票ｰ1003!$U$76:$U$165,$C53),"○","")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IF(COUNTIF(個票ｰ1003!$U$76:$U$165,$C54),"○","")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IF(COUNTIF(個票ｰ1003!$U$76:$U$165,$C55),"○","")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IF(COUNTIF(個票ｰ1003!$U$76:$U$165,$C56),"○","")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snKQGOhyoIEvAtv0HfrlOBgUl9oR9eOmDymhnDs++Et+pagPURc8oUT5d4oSmBi9wh3gN1Dydq06dRtJKx6kwA==" saltValue="fZAURZyz6GpCb8X2ySeiE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38" priority="15">
      <formula>$E$57=1</formula>
    </cfRule>
  </conditionalFormatting>
  <conditionalFormatting sqref="F12">
    <cfRule type="expression" dxfId="237" priority="14">
      <formula>$F$57=1</formula>
    </cfRule>
  </conditionalFormatting>
  <conditionalFormatting sqref="G12">
    <cfRule type="expression" dxfId="236" priority="13">
      <formula>$G$57=1</formula>
    </cfRule>
  </conditionalFormatting>
  <conditionalFormatting sqref="H12">
    <cfRule type="expression" dxfId="235" priority="12">
      <formula>$H$57=1</formula>
    </cfRule>
  </conditionalFormatting>
  <conditionalFormatting sqref="I12">
    <cfRule type="expression" dxfId="234" priority="11">
      <formula>$I$57=1</formula>
    </cfRule>
  </conditionalFormatting>
  <conditionalFormatting sqref="J12">
    <cfRule type="expression" dxfId="233" priority="10">
      <formula>$J$57=1</formula>
    </cfRule>
  </conditionalFormatting>
  <conditionalFormatting sqref="K12">
    <cfRule type="expression" dxfId="232" priority="9">
      <formula>$K$57=1</formula>
    </cfRule>
  </conditionalFormatting>
  <conditionalFormatting sqref="L12">
    <cfRule type="expression" dxfId="231" priority="8">
      <formula>$L$57=1</formula>
    </cfRule>
  </conditionalFormatting>
  <conditionalFormatting sqref="M12">
    <cfRule type="expression" dxfId="230" priority="7">
      <formula>$M$57=1</formula>
    </cfRule>
  </conditionalFormatting>
  <conditionalFormatting sqref="N12">
    <cfRule type="expression" dxfId="229" priority="6">
      <formula>$N$57=1</formula>
    </cfRule>
  </conditionalFormatting>
  <conditionalFormatting sqref="O12">
    <cfRule type="expression" dxfId="228" priority="5">
      <formula>$O$57=1</formula>
    </cfRule>
  </conditionalFormatting>
  <conditionalFormatting sqref="P12">
    <cfRule type="expression" dxfId="227" priority="4">
      <formula>$P$57=1</formula>
    </cfRule>
  </conditionalFormatting>
  <conditionalFormatting sqref="Q12">
    <cfRule type="expression" dxfId="226" priority="3">
      <formula>$Q$57=1</formula>
    </cfRule>
  </conditionalFormatting>
  <conditionalFormatting sqref="R12">
    <cfRule type="expression" dxfId="225" priority="2">
      <formula>$R$57=1</formula>
    </cfRule>
  </conditionalFormatting>
  <conditionalFormatting sqref="S12">
    <cfRule type="expression" dxfId="224"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BB85EE10-8AD4-4B86-B8A6-61CC06DF70D0}"/>
    <hyperlink ref="F12" r:id="rId5" location="page=101" display="https://www.ipa.go.jp/jinzai/skill-standard/dss/ps6vr700000083ki-att/000106872.pdf - page=101" xr:uid="{A097F1C7-F755-4453-BA95-AEDF3C998728}"/>
    <hyperlink ref="G12" r:id="rId6" location="page=102" display="https://www.ipa.go.jp/jinzai/skill-standard/dss/ps6vr700000083ki-att/000106872.pdf - page=102" xr:uid="{E77F101B-5943-4DE0-99B5-2A12147DFBA2}"/>
    <hyperlink ref="H12" r:id="rId7" location="page=115" display="https://www.ipa.go.jp/jinzai/skill-standard/dss/ps6vr700000083ki-att/000106872.pdf - page=115" xr:uid="{E7574CEE-F212-4608-84DB-1051CDF17C37}"/>
    <hyperlink ref="I12" r:id="rId8" location="page=116" display="https://www.ipa.go.jp/jinzai/skill-standard/dss/ps6vr700000083ki-att/000106872.pdf - page=116" xr:uid="{7229DE8B-769E-4264-8C27-3AE84312B358}"/>
    <hyperlink ref="J12" r:id="rId9" location="page=117" display="https://www.ipa.go.jp/jinzai/skill-standard/dss/ps6vr700000083ki-att/000106872.pdf - page=117" xr:uid="{73299147-E839-46CD-A85B-C7211C3AE53F}"/>
    <hyperlink ref="K12" r:id="rId10" location="page=126" display="https://www.ipa.go.jp/jinzai/skill-standard/dss/ps6vr700000083ki-att/000106872.pdf - page=126" xr:uid="{2C01FD93-FF47-4CAA-B7FD-C5B0BD24086A}"/>
    <hyperlink ref="L12" r:id="rId11" location="page=127" display="https://www.ipa.go.jp/jinzai/skill-standard/dss/ps6vr700000083ki-att/000106872.pdf - page=127" xr:uid="{F5816ACB-5AD8-48E9-A434-47CADC3DC788}"/>
    <hyperlink ref="M12" r:id="rId12" location="page=128" xr:uid="{1DCEFDA8-39D2-4A8E-9D0A-7191ED1751DD}"/>
    <hyperlink ref="N12" r:id="rId13" location="page=135" display="https://www.ipa.go.jp/jinzai/skill-standard/dss/ps6vr700000083ki-att/000106872.pdf - page=135" xr:uid="{05793ECD-4C75-40A3-A353-4B74F5999B75}"/>
    <hyperlink ref="O12" r:id="rId14" location="page=136" display="https://www.ipa.go.jp/jinzai/skill-standard/dss/ps6vr700000083ki-att/000106872.pdf - page=136" xr:uid="{F84EF0EB-6A0A-4F41-8A91-E459F0EFCD83}"/>
    <hyperlink ref="P12" r:id="rId15" location="page=137" display="https://www.ipa.go.jp/jinzai/skill-standard/dss/ps6vr700000083ki-att/000106872.pdf - page=137" xr:uid="{7C748B88-61C7-48E4-9B67-215BCD67E347}"/>
    <hyperlink ref="Q12" r:id="rId16" location="page=138" display="https://www.ipa.go.jp/jinzai/skill-standard/dss/ps6vr700000083ki-att/000106872.pdf - page=138" xr:uid="{40B1F134-4B0C-4BED-AA7B-D261B91DBA1F}"/>
    <hyperlink ref="R12" r:id="rId17" location="page=145" display="https://www.ipa.go.jp/jinzai/skill-standard/dss/ps6vr700000083ki-att/000106872.pdf - page=145" xr:uid="{63DC7B53-CDAD-4944-88D4-FC633E61A4DE}"/>
    <hyperlink ref="S12" r:id="rId18" location="page=146" display="https://www.ipa.go.jp/jinzai/skill-standard/dss/ps6vr700000083ki-att/000106872.pdf - page=146" xr:uid="{8B18C3A8-6328-49D1-8000-A0A41E65A4F1}"/>
    <hyperlink ref="C14:C19" r:id="rId19" location="page=85" display="ビジネス戦略策定・実行" xr:uid="{95F51604-102D-4A35-A6D5-FC51A1A58909}"/>
    <hyperlink ref="C20:C25" r:id="rId20" location="page=86" display="ビジネス調査" xr:uid="{3B320145-C7A8-43D1-9706-E8085FF89F0B}"/>
    <hyperlink ref="C26:C30" r:id="rId21" location="page=87" display="顧客・ユーザー理解" xr:uid="{DDA86137-CE68-418A-988A-DCAB468C983B}"/>
    <hyperlink ref="C31:C35" r:id="rId22" location="page=88" display="データ理解・活用" xr:uid="{2B4E4357-550A-4EE4-AD87-1320AC9B9D90}"/>
    <hyperlink ref="C36:C37" r:id="rId23" location="page=89" display="データ活用基盤設計" xr:uid="{423E6CE2-851A-418B-BCA1-E0B5965870C0}"/>
    <hyperlink ref="C38:C50" r:id="rId24" location="page=90" display="コンピュータサイエンス" xr:uid="{0A978637-3C84-43F5-B905-6B410353DECC}"/>
    <hyperlink ref="C51:C56" r:id="rId25" location="page=91" display="セキュリティ体制構築・運営" xr:uid="{668EF4FC-EB6A-4FE2-83B1-0411B9AB972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DEE8E21-76F2-42D2-BF8D-79310BEBD4A7}">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'申請書・総括票（共通）'!B41</f>
        <v>0</v>
      </c>
      <c r="F7" s="2395"/>
      <c r="G7" s="2395"/>
      <c r="H7" s="2395"/>
      <c r="I7" s="2395"/>
      <c r="J7" s="2395"/>
      <c r="K7" s="2395"/>
      <c r="L7" s="2395"/>
      <c r="M7" s="2395"/>
      <c r="N7" s="2395"/>
      <c r="O7" s="2395"/>
      <c r="P7" s="2395"/>
      <c r="Q7" s="2396"/>
      <c r="R7" s="2403" t="s">
        <v>138</v>
      </c>
      <c r="S7" s="2404"/>
      <c r="T7" s="2405"/>
      <c r="U7" s="2406">
        <f>'申請書・総括票（共通）'!A41</f>
        <v>1003</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個票ｰ1003!E14</f>
        <v>0</v>
      </c>
      <c r="V9" s="439" t="s">
        <v>169</v>
      </c>
      <c r="W9" s="440">
        <f>個票ｰ1003!G14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44"/>
      <c r="C27" s="544"/>
      <c r="D27" s="544"/>
      <c r="E27" s="544"/>
      <c r="F27" s="544"/>
      <c r="G27" s="544"/>
      <c r="H27" s="544"/>
      <c r="I27" s="544"/>
      <c r="J27" s="544"/>
      <c r="K27" s="544"/>
      <c r="L27" s="544"/>
      <c r="M27" s="544"/>
      <c r="N27" s="544"/>
      <c r="O27" s="544"/>
      <c r="P27" s="544"/>
      <c r="Q27" s="544"/>
      <c r="R27" s="544"/>
      <c r="S27" s="544"/>
      <c r="T27" s="544"/>
      <c r="U27" s="544"/>
      <c r="V27" s="544"/>
      <c r="W27" s="544"/>
      <c r="X27" s="544"/>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45"/>
      <c r="B29" s="545"/>
      <c r="C29" s="545"/>
      <c r="D29" s="545"/>
      <c r="E29" s="545"/>
      <c r="F29" s="545"/>
      <c r="G29" s="545"/>
      <c r="H29" s="545"/>
      <c r="I29" s="545"/>
      <c r="J29" s="545"/>
      <c r="K29" s="545"/>
      <c r="L29" s="545"/>
      <c r="M29" s="545"/>
      <c r="N29" s="545"/>
      <c r="O29" s="545"/>
      <c r="P29" s="545"/>
      <c r="Q29" s="545"/>
      <c r="R29" s="545"/>
      <c r="S29" s="545"/>
      <c r="T29" s="545"/>
      <c r="U29" s="545"/>
      <c r="V29" s="545"/>
      <c r="W29" s="545"/>
      <c r="X29" s="545"/>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43"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43"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43"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43"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46"/>
      <c r="B55" s="546"/>
      <c r="C55" s="546"/>
      <c r="D55" s="546"/>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223" priority="2" operator="equal">
      <formula>0</formula>
    </cfRule>
  </conditionalFormatting>
  <conditionalFormatting sqref="T3:X3">
    <cfRule type="cellIs" dxfId="222" priority="1" operator="equal">
      <formula>0</formula>
    </cfRule>
  </conditionalFormatting>
  <dataValidations count="5">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68:B77 A79:B88" xr:uid="{2B8CC4F1-9C0E-4D14-83C2-A25DE1C798EE}"/>
    <dataValidation type="list" allowBlank="1" showInputMessage="1" showErrorMessage="1" sqref="E46" xr:uid="{A6BCFFDA-F717-4C82-89C1-8D67BC32CB20}">
      <formula1>"貸与,贈与,その他（特定の条件等により贈与されるもの等）"</formula1>
    </dataValidation>
    <dataValidation allowBlank="1" showInputMessage="1" showErrorMessage="1" prompt="受講料に占めるそれぞれの内訳（ベースとなる考え方）を記載。" sqref="S37:T37 S39:T39" xr:uid="{540B1EFE-07DA-49B6-9E08-FCB2E448A880}"/>
    <dataValidation allowBlank="1" showInputMessage="1" showErrorMessage="1" prompt="費用の決定にあたり、参考とした例がある場合に記載。（社内基準で定めている場合は、その旨を記載。）" sqref="N30:X30" xr:uid="{CB7C72CF-7D8E-4F8D-826B-DFF20C2DA90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42"/>
      <c r="H1" s="2415" t="s">
        <v>654</v>
      </c>
      <c r="I1" s="2415"/>
      <c r="J1" s="2415"/>
      <c r="K1" s="2415"/>
    </row>
    <row r="2" spans="1:11" s="3" customFormat="1" ht="12" customHeight="1">
      <c r="C2" s="542"/>
      <c r="H2" s="2580" t="s">
        <v>707</v>
      </c>
      <c r="I2" s="2580"/>
      <c r="J2" s="2580"/>
      <c r="K2" s="2580"/>
    </row>
    <row r="3" spans="1:11" s="3" customFormat="1" ht="12" customHeight="1">
      <c r="C3" s="542"/>
      <c r="H3" s="2416">
        <f>'申請書・総括票（共通）'!L3</f>
        <v>0</v>
      </c>
      <c r="I3" s="2416"/>
      <c r="J3" s="2416"/>
      <c r="K3" s="2416"/>
    </row>
    <row r="4" spans="1:11" s="3" customFormat="1" ht="12" customHeight="1">
      <c r="C4" s="542"/>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'申請書・総括票（共通）'!B41</f>
        <v>0</v>
      </c>
      <c r="D8" s="2586"/>
      <c r="E8" s="2586"/>
      <c r="F8" s="2595"/>
      <c r="G8" s="472" t="s">
        <v>85</v>
      </c>
      <c r="H8" s="2596">
        <f>'申請書・総括票（共通）'!A41</f>
        <v>1003</v>
      </c>
      <c r="I8" s="2597"/>
      <c r="J8" s="2598"/>
      <c r="K8" s="473"/>
    </row>
    <row r="9" spans="1:11" s="3" customFormat="1" ht="26.25" customHeight="1">
      <c r="A9" s="2593"/>
      <c r="B9" s="2594"/>
      <c r="C9" s="2585"/>
      <c r="D9" s="2586"/>
      <c r="E9" s="2586"/>
      <c r="F9" s="2595"/>
      <c r="G9" s="547"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48"/>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53" t="s">
        <v>197</v>
      </c>
      <c r="C37" s="2608">
        <f>'申請書・総括票（共通）'!C19</f>
        <v>0</v>
      </c>
      <c r="D37" s="2609"/>
      <c r="E37" s="2609"/>
      <c r="F37" s="2609"/>
      <c r="G37" s="2609"/>
      <c r="H37" s="2609"/>
      <c r="I37" s="2609"/>
      <c r="J37" s="2610"/>
    </row>
    <row r="38" spans="1:26" ht="27.75" customHeight="1">
      <c r="B38" s="2611" t="s">
        <v>196</v>
      </c>
      <c r="C38" s="2613">
        <f>'申請書・総括票（共通）'!B41</f>
        <v>0</v>
      </c>
      <c r="D38" s="2614"/>
      <c r="E38" s="2614"/>
      <c r="F38" s="2615"/>
      <c r="G38" s="472" t="s">
        <v>85</v>
      </c>
      <c r="H38" s="2619">
        <f>'申請書・総括票（共通）'!A41</f>
        <v>1003</v>
      </c>
      <c r="I38" s="2620"/>
      <c r="J38" s="2621"/>
    </row>
    <row r="39" spans="1:26" ht="27.75" customHeight="1">
      <c r="B39" s="2612"/>
      <c r="C39" s="2616"/>
      <c r="D39" s="2617"/>
      <c r="E39" s="2617"/>
      <c r="F39" s="2618"/>
      <c r="G39" s="547"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個票ｰ1003!B235</f>
        <v>0</v>
      </c>
      <c r="D44" s="2633"/>
      <c r="E44" s="2633"/>
      <c r="F44" s="2634"/>
      <c r="G44" s="495" t="s">
        <v>660</v>
      </c>
      <c r="H44" s="2635">
        <v>1</v>
      </c>
      <c r="I44" s="2636"/>
      <c r="J44" s="2637"/>
    </row>
    <row r="45" spans="1:26" ht="30" customHeight="1">
      <c r="B45" s="549" t="s">
        <v>210</v>
      </c>
      <c r="C45" s="2638" t="s">
        <v>209</v>
      </c>
      <c r="D45" s="2639"/>
      <c r="E45" s="2639"/>
      <c r="F45" s="2639"/>
      <c r="G45" s="2639"/>
      <c r="H45" s="2639"/>
      <c r="I45" s="2639"/>
      <c r="J45" s="2640"/>
    </row>
    <row r="46" spans="1:26" ht="30" customHeight="1">
      <c r="B46" s="551" t="s">
        <v>194</v>
      </c>
      <c r="C46" s="2641"/>
      <c r="D46" s="2642"/>
      <c r="E46" s="2642"/>
      <c r="F46" s="2642"/>
      <c r="G46" s="2642"/>
      <c r="H46" s="2642"/>
      <c r="I46" s="2642"/>
      <c r="J46" s="2643"/>
    </row>
    <row r="47" spans="1:26" ht="30" customHeight="1">
      <c r="B47" s="550"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5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個票ｰ1003!B236</f>
        <v>0</v>
      </c>
      <c r="D78" s="2609"/>
      <c r="E78" s="2609"/>
      <c r="F78" s="2610"/>
      <c r="G78" s="518" t="s">
        <v>660</v>
      </c>
      <c r="H78" s="2619">
        <v>2</v>
      </c>
      <c r="I78" s="2620"/>
      <c r="J78" s="2669"/>
    </row>
    <row r="79" spans="1:26" ht="30" customHeight="1" outlineLevel="1">
      <c r="B79" s="549" t="s">
        <v>210</v>
      </c>
      <c r="C79" s="2670" t="s">
        <v>209</v>
      </c>
      <c r="D79" s="2671"/>
      <c r="E79" s="2671"/>
      <c r="F79" s="2671"/>
      <c r="G79" s="2671"/>
      <c r="H79" s="2671"/>
      <c r="I79" s="2671"/>
      <c r="J79" s="2672"/>
    </row>
    <row r="80" spans="1:26" ht="30" customHeight="1" outlineLevel="1">
      <c r="B80" s="551" t="s">
        <v>194</v>
      </c>
      <c r="C80" s="2641"/>
      <c r="D80" s="2642"/>
      <c r="E80" s="2642"/>
      <c r="F80" s="2642"/>
      <c r="G80" s="2642"/>
      <c r="H80" s="2642"/>
      <c r="I80" s="2642"/>
      <c r="J80" s="2643"/>
    </row>
    <row r="81" spans="2:10" ht="30" customHeight="1" outlineLevel="1">
      <c r="B81" s="550"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5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個票ｰ1003!B239</f>
        <v>0</v>
      </c>
      <c r="D116" s="2633"/>
      <c r="E116" s="2633"/>
      <c r="F116" s="2634"/>
      <c r="G116" s="495" t="s">
        <v>660</v>
      </c>
      <c r="H116" s="2635">
        <v>11</v>
      </c>
      <c r="I116" s="2636"/>
      <c r="J116" s="2637"/>
    </row>
    <row r="117" spans="1:18" ht="30" customHeight="1" outlineLevel="1">
      <c r="B117" s="549" t="s">
        <v>210</v>
      </c>
      <c r="C117" s="2298"/>
      <c r="D117" s="2299"/>
      <c r="E117" s="2299"/>
      <c r="F117" s="2299"/>
      <c r="G117" s="2299"/>
      <c r="H117" s="2299"/>
      <c r="I117" s="2299"/>
      <c r="J117" s="2300"/>
    </row>
    <row r="118" spans="1:18" ht="30" customHeight="1" outlineLevel="1">
      <c r="B118" s="551" t="s">
        <v>194</v>
      </c>
      <c r="C118" s="2641"/>
      <c r="D118" s="2642"/>
      <c r="E118" s="2642"/>
      <c r="F118" s="2642"/>
      <c r="G118" s="2642"/>
      <c r="H118" s="2642"/>
      <c r="I118" s="2642"/>
      <c r="J118" s="2643"/>
    </row>
    <row r="119" spans="1:18" ht="30" customHeight="1" outlineLevel="1">
      <c r="B119" s="550"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5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個票ｰ1003!B240</f>
        <v>0</v>
      </c>
      <c r="D151" s="2609"/>
      <c r="E151" s="2609"/>
      <c r="F151" s="2610"/>
      <c r="G151" s="518" t="s">
        <v>660</v>
      </c>
      <c r="H151" s="2619">
        <v>12</v>
      </c>
      <c r="I151" s="2620"/>
      <c r="J151" s="2669"/>
    </row>
    <row r="152" spans="2:11" ht="30" customHeight="1" outlineLevel="1">
      <c r="B152" s="549" t="s">
        <v>210</v>
      </c>
      <c r="C152" s="2298"/>
      <c r="D152" s="2299"/>
      <c r="E152" s="2299"/>
      <c r="F152" s="2299"/>
      <c r="G152" s="2299"/>
      <c r="H152" s="2299"/>
      <c r="I152" s="2299"/>
      <c r="J152" s="2300"/>
    </row>
    <row r="153" spans="2:11" ht="30" customHeight="1" outlineLevel="1">
      <c r="B153" s="551" t="s">
        <v>194</v>
      </c>
      <c r="C153" s="2641"/>
      <c r="D153" s="2642"/>
      <c r="E153" s="2642"/>
      <c r="F153" s="2642"/>
      <c r="G153" s="2642"/>
      <c r="H153" s="2642"/>
      <c r="I153" s="2642"/>
      <c r="J153" s="2643"/>
    </row>
    <row r="154" spans="2:11" ht="30" customHeight="1" outlineLevel="1">
      <c r="B154" s="550"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52"/>
      <c r="C182" s="514"/>
      <c r="D182" s="514"/>
      <c r="E182" s="514"/>
      <c r="F182" s="514"/>
      <c r="G182" s="514"/>
      <c r="H182" s="514"/>
      <c r="I182" s="514"/>
      <c r="J182" s="515"/>
    </row>
    <row r="183" spans="2:10" ht="17.25" customHeight="1"/>
    <row r="185" spans="2:10" ht="33.75" customHeight="1">
      <c r="B185" s="517" t="s">
        <v>195</v>
      </c>
      <c r="C185" s="2668">
        <f>個票ｰ1003!B241</f>
        <v>0</v>
      </c>
      <c r="D185" s="2609"/>
      <c r="E185" s="2609"/>
      <c r="F185" s="2610"/>
      <c r="G185" s="518" t="s">
        <v>660</v>
      </c>
      <c r="H185" s="2619">
        <v>13</v>
      </c>
      <c r="I185" s="2620"/>
      <c r="J185" s="2669"/>
    </row>
    <row r="186" spans="2:10" ht="30" customHeight="1" outlineLevel="1">
      <c r="B186" s="549" t="s">
        <v>210</v>
      </c>
      <c r="C186" s="2298"/>
      <c r="D186" s="2299"/>
      <c r="E186" s="2299"/>
      <c r="F186" s="2299"/>
      <c r="G186" s="2299"/>
      <c r="H186" s="2299"/>
      <c r="I186" s="2299"/>
      <c r="J186" s="2300"/>
    </row>
    <row r="187" spans="2:10" ht="30" customHeight="1" outlineLevel="1">
      <c r="B187" s="551" t="s">
        <v>194</v>
      </c>
      <c r="C187" s="2641"/>
      <c r="D187" s="2642"/>
      <c r="E187" s="2642"/>
      <c r="F187" s="2642"/>
      <c r="G187" s="2642"/>
      <c r="H187" s="2642"/>
      <c r="I187" s="2642"/>
      <c r="J187" s="2643"/>
    </row>
    <row r="188" spans="2:10" ht="30" customHeight="1" outlineLevel="1">
      <c r="B188" s="550"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52"/>
      <c r="C216" s="514"/>
      <c r="D216" s="514"/>
      <c r="E216" s="514"/>
      <c r="F216" s="514"/>
      <c r="G216" s="514"/>
      <c r="H216" s="514"/>
      <c r="I216" s="514"/>
      <c r="J216" s="515"/>
    </row>
    <row r="219" spans="2:10" ht="33.75" customHeight="1">
      <c r="B219" s="517" t="s">
        <v>195</v>
      </c>
      <c r="C219" s="2668">
        <f>個票ｰ1003!B242</f>
        <v>0</v>
      </c>
      <c r="D219" s="2609"/>
      <c r="E219" s="2609"/>
      <c r="F219" s="2610"/>
      <c r="G219" s="518" t="s">
        <v>660</v>
      </c>
      <c r="H219" s="2619">
        <v>14</v>
      </c>
      <c r="I219" s="2620"/>
      <c r="J219" s="2669"/>
    </row>
    <row r="220" spans="2:10" ht="30" customHeight="1" outlineLevel="1">
      <c r="B220" s="549" t="s">
        <v>210</v>
      </c>
      <c r="C220" s="2298"/>
      <c r="D220" s="2299"/>
      <c r="E220" s="2299"/>
      <c r="F220" s="2299"/>
      <c r="G220" s="2299"/>
      <c r="H220" s="2299"/>
      <c r="I220" s="2299"/>
      <c r="J220" s="2300"/>
    </row>
    <row r="221" spans="2:10" ht="30" customHeight="1" outlineLevel="1">
      <c r="B221" s="551" t="s">
        <v>194</v>
      </c>
      <c r="C221" s="2641"/>
      <c r="D221" s="2642"/>
      <c r="E221" s="2642"/>
      <c r="F221" s="2642"/>
      <c r="G221" s="2642"/>
      <c r="H221" s="2642"/>
      <c r="I221" s="2642"/>
      <c r="J221" s="2643"/>
    </row>
    <row r="222" spans="2:10" ht="30" customHeight="1" outlineLevel="1">
      <c r="B222" s="550"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5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個票ｰ1003!B243</f>
        <v>0</v>
      </c>
      <c r="D254" s="2609"/>
      <c r="E254" s="2609"/>
      <c r="F254" s="2610"/>
      <c r="G254" s="518" t="s">
        <v>660</v>
      </c>
      <c r="H254" s="2619">
        <v>15</v>
      </c>
      <c r="I254" s="2620"/>
      <c r="J254" s="2669"/>
    </row>
    <row r="255" spans="2:11" ht="30" customHeight="1" outlineLevel="1">
      <c r="B255" s="549" t="s">
        <v>210</v>
      </c>
      <c r="C255" s="2298"/>
      <c r="D255" s="2299"/>
      <c r="E255" s="2299"/>
      <c r="F255" s="2299"/>
      <c r="G255" s="2299"/>
      <c r="H255" s="2299"/>
      <c r="I255" s="2299"/>
      <c r="J255" s="2300"/>
    </row>
    <row r="256" spans="2:11" ht="30" customHeight="1" outlineLevel="1">
      <c r="B256" s="551" t="s">
        <v>194</v>
      </c>
      <c r="C256" s="2641"/>
      <c r="D256" s="2642"/>
      <c r="E256" s="2642"/>
      <c r="F256" s="2642"/>
      <c r="G256" s="2642"/>
      <c r="H256" s="2642"/>
      <c r="I256" s="2642"/>
      <c r="J256" s="2643"/>
    </row>
    <row r="257" spans="2:10" ht="30" customHeight="1" outlineLevel="1">
      <c r="B257" s="550"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52"/>
      <c r="C285" s="514"/>
      <c r="D285" s="514"/>
      <c r="E285" s="514"/>
      <c r="F285" s="514"/>
      <c r="G285" s="514"/>
      <c r="H285" s="514"/>
      <c r="I285" s="514"/>
      <c r="J285" s="515"/>
    </row>
    <row r="286" spans="1:26" ht="17.25" customHeight="1"/>
    <row r="288" spans="1:26" ht="33.75" customHeight="1">
      <c r="B288" s="517" t="s">
        <v>326</v>
      </c>
      <c r="C288" s="2668">
        <f>個票ｰ1003!B244</f>
        <v>0</v>
      </c>
      <c r="D288" s="2609"/>
      <c r="E288" s="2609"/>
      <c r="F288" s="2610"/>
      <c r="G288" s="518" t="s">
        <v>660</v>
      </c>
      <c r="H288" s="2619">
        <v>16</v>
      </c>
      <c r="I288" s="2620"/>
      <c r="J288" s="2669"/>
    </row>
    <row r="289" spans="2:10" ht="30" customHeight="1" outlineLevel="1">
      <c r="B289" s="549" t="s">
        <v>210</v>
      </c>
      <c r="C289" s="2298"/>
      <c r="D289" s="2299"/>
      <c r="E289" s="2299"/>
      <c r="F289" s="2299"/>
      <c r="G289" s="2299"/>
      <c r="H289" s="2299"/>
      <c r="I289" s="2299"/>
      <c r="J289" s="2300"/>
    </row>
    <row r="290" spans="2:10" ht="30" customHeight="1" outlineLevel="1">
      <c r="B290" s="551" t="s">
        <v>194</v>
      </c>
      <c r="C290" s="2641"/>
      <c r="D290" s="2642"/>
      <c r="E290" s="2642"/>
      <c r="F290" s="2642"/>
      <c r="G290" s="2642"/>
      <c r="H290" s="2642"/>
      <c r="I290" s="2642"/>
      <c r="J290" s="2643"/>
    </row>
    <row r="291" spans="2:10" ht="30" customHeight="1" outlineLevel="1">
      <c r="B291" s="550"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52"/>
      <c r="C319" s="514"/>
      <c r="D319" s="514"/>
      <c r="E319" s="514"/>
      <c r="F319" s="514"/>
      <c r="G319" s="514"/>
      <c r="H319" s="514"/>
      <c r="I319" s="514"/>
      <c r="J319" s="515"/>
    </row>
    <row r="322" spans="2:10" ht="33.75" customHeight="1">
      <c r="B322" s="517" t="s">
        <v>195</v>
      </c>
      <c r="C322" s="2668">
        <f>個票ｰ1003!B245</f>
        <v>0</v>
      </c>
      <c r="D322" s="2609"/>
      <c r="E322" s="2609"/>
      <c r="F322" s="2610"/>
      <c r="G322" s="518" t="s">
        <v>660</v>
      </c>
      <c r="H322" s="2619">
        <v>17</v>
      </c>
      <c r="I322" s="2620"/>
      <c r="J322" s="2669"/>
    </row>
    <row r="323" spans="2:10" ht="30" customHeight="1" outlineLevel="1">
      <c r="B323" s="549" t="s">
        <v>210</v>
      </c>
      <c r="C323" s="2298"/>
      <c r="D323" s="2299"/>
      <c r="E323" s="2299"/>
      <c r="F323" s="2299"/>
      <c r="G323" s="2299"/>
      <c r="H323" s="2299"/>
      <c r="I323" s="2299"/>
      <c r="J323" s="2300"/>
    </row>
    <row r="324" spans="2:10" ht="30" customHeight="1" outlineLevel="1">
      <c r="B324" s="551" t="s">
        <v>194</v>
      </c>
      <c r="C324" s="2641"/>
      <c r="D324" s="2642"/>
      <c r="E324" s="2642"/>
      <c r="F324" s="2642"/>
      <c r="G324" s="2642"/>
      <c r="H324" s="2642"/>
      <c r="I324" s="2642"/>
      <c r="J324" s="2643"/>
    </row>
    <row r="325" spans="2:10" ht="30" customHeight="1" outlineLevel="1">
      <c r="B325" s="550"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5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個票ｰ1003!B246</f>
        <v>0</v>
      </c>
      <c r="D357" s="2609"/>
      <c r="E357" s="2609"/>
      <c r="F357" s="2610"/>
      <c r="G357" s="518" t="s">
        <v>660</v>
      </c>
      <c r="H357" s="2619">
        <v>18</v>
      </c>
      <c r="I357" s="2620"/>
      <c r="J357" s="2669"/>
    </row>
    <row r="358" spans="2:11" ht="30" customHeight="1" outlineLevel="1">
      <c r="B358" s="549" t="s">
        <v>210</v>
      </c>
      <c r="C358" s="2298"/>
      <c r="D358" s="2299"/>
      <c r="E358" s="2299"/>
      <c r="F358" s="2299"/>
      <c r="G358" s="2299"/>
      <c r="H358" s="2299"/>
      <c r="I358" s="2299"/>
      <c r="J358" s="2300"/>
    </row>
    <row r="359" spans="2:11" ht="30" customHeight="1" outlineLevel="1">
      <c r="B359" s="551" t="s">
        <v>194</v>
      </c>
      <c r="C359" s="2641"/>
      <c r="D359" s="2642"/>
      <c r="E359" s="2642"/>
      <c r="F359" s="2642"/>
      <c r="G359" s="2642"/>
      <c r="H359" s="2642"/>
      <c r="I359" s="2642"/>
      <c r="J359" s="2643"/>
    </row>
    <row r="360" spans="2:11" ht="30" customHeight="1" outlineLevel="1">
      <c r="B360" s="550"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52"/>
      <c r="C388" s="514"/>
      <c r="D388" s="514"/>
      <c r="E388" s="514"/>
      <c r="F388" s="514"/>
      <c r="G388" s="514"/>
      <c r="H388" s="514"/>
      <c r="I388" s="514"/>
      <c r="J388" s="515"/>
    </row>
    <row r="389" spans="2:10" ht="17.25" customHeight="1"/>
    <row r="391" spans="2:10" ht="33.75" customHeight="1">
      <c r="B391" s="517" t="s">
        <v>195</v>
      </c>
      <c r="C391" s="2668">
        <f>個票ｰ1003!B247</f>
        <v>0</v>
      </c>
      <c r="D391" s="2609"/>
      <c r="E391" s="2609"/>
      <c r="F391" s="2610"/>
      <c r="G391" s="518" t="s">
        <v>660</v>
      </c>
      <c r="H391" s="2619">
        <v>19</v>
      </c>
      <c r="I391" s="2620"/>
      <c r="J391" s="2669"/>
    </row>
    <row r="392" spans="2:10" ht="30" customHeight="1" outlineLevel="1">
      <c r="B392" s="549" t="s">
        <v>210</v>
      </c>
      <c r="C392" s="2298"/>
      <c r="D392" s="2299"/>
      <c r="E392" s="2299"/>
      <c r="F392" s="2299"/>
      <c r="G392" s="2299"/>
      <c r="H392" s="2299"/>
      <c r="I392" s="2299"/>
      <c r="J392" s="2300"/>
    </row>
    <row r="393" spans="2:10" ht="30" customHeight="1" outlineLevel="1">
      <c r="B393" s="551" t="s">
        <v>194</v>
      </c>
      <c r="C393" s="2641"/>
      <c r="D393" s="2642"/>
      <c r="E393" s="2642"/>
      <c r="F393" s="2642"/>
      <c r="G393" s="2642"/>
      <c r="H393" s="2642"/>
      <c r="I393" s="2642"/>
      <c r="J393" s="2643"/>
    </row>
    <row r="394" spans="2:10" ht="30" customHeight="1" outlineLevel="1">
      <c r="B394" s="550"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52"/>
      <c r="C422" s="514"/>
      <c r="D422" s="514"/>
      <c r="E422" s="514"/>
      <c r="F422" s="514"/>
      <c r="G422" s="514"/>
      <c r="H422" s="514"/>
      <c r="I422" s="514"/>
      <c r="J422" s="515"/>
    </row>
    <row r="425" spans="2:10" ht="33" customHeight="1">
      <c r="B425" s="517" t="s">
        <v>195</v>
      </c>
      <c r="C425" s="2668">
        <f>個票ｰ1003!B248</f>
        <v>0</v>
      </c>
      <c r="D425" s="2609"/>
      <c r="E425" s="2609"/>
      <c r="F425" s="2610"/>
      <c r="G425" s="518" t="s">
        <v>660</v>
      </c>
      <c r="H425" s="2619">
        <v>20</v>
      </c>
      <c r="I425" s="2620"/>
      <c r="J425" s="2669"/>
    </row>
    <row r="426" spans="2:10" ht="30" customHeight="1" outlineLevel="1">
      <c r="B426" s="549" t="s">
        <v>210</v>
      </c>
      <c r="C426" s="2298"/>
      <c r="D426" s="2299"/>
      <c r="E426" s="2299"/>
      <c r="F426" s="2299"/>
      <c r="G426" s="2299"/>
      <c r="H426" s="2299"/>
      <c r="I426" s="2299"/>
      <c r="J426" s="2300"/>
    </row>
    <row r="427" spans="2:10" ht="30" customHeight="1" outlineLevel="1">
      <c r="B427" s="551" t="s">
        <v>194</v>
      </c>
      <c r="C427" s="2641"/>
      <c r="D427" s="2642"/>
      <c r="E427" s="2642"/>
      <c r="F427" s="2642"/>
      <c r="G427" s="2642"/>
      <c r="H427" s="2642"/>
      <c r="I427" s="2642"/>
      <c r="J427" s="2643"/>
    </row>
    <row r="428" spans="2:10" ht="30" customHeight="1" outlineLevel="1">
      <c r="B428" s="550"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52"/>
      <c r="C456" s="514"/>
      <c r="D456" s="514"/>
      <c r="E456" s="514"/>
      <c r="F456" s="514"/>
      <c r="G456" s="514"/>
      <c r="H456" s="514"/>
      <c r="I456" s="514"/>
      <c r="J456" s="515"/>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F25:J25"/>
    <mergeCell ref="F26:J26"/>
    <mergeCell ref="F27:J27"/>
    <mergeCell ref="B23:D28"/>
    <mergeCell ref="E23:G23"/>
    <mergeCell ref="H23:J23"/>
    <mergeCell ref="E24:J24"/>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221" priority="5" operator="equal">
      <formula>0</formula>
    </cfRule>
  </conditionalFormatting>
  <conditionalFormatting sqref="E25:J27">
    <cfRule type="expression" dxfId="220" priority="1">
      <formula>$H$23="含んでいない"</formula>
    </cfRule>
  </conditionalFormatting>
  <conditionalFormatting sqref="F28:J28">
    <cfRule type="expression" dxfId="219" priority="2">
      <formula>$E$27="○"</formula>
    </cfRule>
  </conditionalFormatting>
  <conditionalFormatting sqref="H3:K3">
    <cfRule type="cellIs" dxfId="218" priority="4" operator="equal">
      <formula>0</formula>
    </cfRule>
  </conditionalFormatting>
  <conditionalFormatting sqref="H32:K32">
    <cfRule type="cellIs" dxfId="217"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054C2CAC-2505-4DF7-B8E1-7D93A1316BC1}">
      <formula1>"直接雇用（常勤）,直接雇用（非常勤）,委託・派遣等"</formula1>
    </dataValidation>
    <dataValidation type="list" allowBlank="1" showInputMessage="1" showErrorMessage="1" sqref="C358:J358 C289:J289 C392:J392 C152:J152 C186:J186 C117:J117 C220:J220 C255:J255 C323:J323 C426:J426" xr:uid="{180E6158-8BDF-4BE4-9775-9FE1BA6AE976}">
      <formula1>"主担当講師,担当講師"</formula1>
    </dataValidation>
    <dataValidation allowBlank="1" showInputMessage="1" showErrorMessage="1" prompt="当該教育訓練の内容に関係する実務経験を具体的に記載。" sqref="F49:J53 F55:J59 F83:J87 F121:J125 F156:J160" xr:uid="{714315A7-AF26-4028-B49A-04D5A0874AA9}"/>
    <dataValidation allowBlank="1" showInputMessage="1" showErrorMessage="1" prompt="直近の職歴について、所属だけではなく「担当分野」も記載。" sqref="F61:J64 F95:J98 F133:J136 F168:J171" xr:uid="{CA0AC86C-13CA-40E0-8C04-108EC5425C2B}"/>
    <dataValidation allowBlank="1" showInputMessage="1" showErrorMessage="1" prompt="これまでの講師歴について、所属だけでなく「担当分野」まで記載。" sqref="F89:J93 F127:J131 F162:J166" xr:uid="{65E32CB1-3F78-4857-B807-CC9BAA73E59A}"/>
    <dataValidation type="list" allowBlank="1" showInputMessage="1" showErrorMessage="1" sqref="H23:J23" xr:uid="{B25F874C-16FF-4635-9E2C-F877CF9EBDF9}">
      <formula1>"含んでいる,含んでいない"</formula1>
    </dataValidation>
    <dataValidation type="list" allowBlank="1" showInputMessage="1" showErrorMessage="1" sqref="E25:E27" xr:uid="{9BF91FD8-0346-4934-BBB6-486F33E5F54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6"/>
  <sheetViews>
    <sheetView showGridLines="0" view="pageBreakPreview" zoomScaleNormal="100" zoomScaleSheetLayoutView="100" workbookViewId="0">
      <selection activeCell="AA130" sqref="AA130:AC135"/>
    </sheetView>
  </sheetViews>
  <sheetFormatPr defaultColWidth="9" defaultRowHeight="12" outlineLevelRow="1"/>
  <cols>
    <col min="1" max="3" width="6.625" style="540" customWidth="1"/>
    <col min="4" max="4" width="7.125" style="540" customWidth="1"/>
    <col min="5" max="11" width="6.625" style="540" customWidth="1"/>
    <col min="12" max="16" width="6.625" style="208" customWidth="1"/>
    <col min="17" max="17" width="7.375" style="208" customWidth="1"/>
    <col min="18" max="18" width="8" style="540" customWidth="1"/>
    <col min="19" max="20" width="9.125" style="540" customWidth="1"/>
    <col min="21" max="21" width="26.5" style="540" customWidth="1"/>
    <col min="22" max="23" width="3.125" style="540" customWidth="1"/>
    <col min="24" max="26" width="9" style="540"/>
    <col min="27" max="29" width="9.875" style="133" customWidth="1"/>
    <col min="30" max="48" width="9" style="540"/>
    <col min="49" max="49" width="9" style="540" customWidth="1"/>
    <col min="50" max="16384" width="9" style="540"/>
  </cols>
  <sheetData>
    <row r="1" spans="1:33" ht="15" customHeight="1">
      <c r="A1" s="536"/>
      <c r="B1" s="536"/>
      <c r="C1" s="201"/>
      <c r="L1" s="202"/>
      <c r="M1" s="202"/>
      <c r="N1" s="202"/>
      <c r="O1" s="1339" t="s">
        <v>709</v>
      </c>
      <c r="P1" s="1339"/>
      <c r="Q1" s="1339"/>
      <c r="R1" s="1339"/>
      <c r="AE1" s="390" t="s">
        <v>555</v>
      </c>
      <c r="AF1" s="391" t="s">
        <v>556</v>
      </c>
      <c r="AG1" s="391"/>
    </row>
    <row r="2" spans="1:33" ht="15" customHeight="1">
      <c r="A2" s="536"/>
      <c r="B2" s="536"/>
      <c r="C2" s="201"/>
      <c r="L2" s="202"/>
      <c r="M2" s="202"/>
      <c r="N2" s="202"/>
      <c r="O2" s="1339" t="s">
        <v>895</v>
      </c>
      <c r="P2" s="1339"/>
      <c r="Q2" s="1339"/>
      <c r="R2" s="1339"/>
      <c r="AE2" s="390"/>
      <c r="AF2" s="391"/>
      <c r="AG2" s="391"/>
    </row>
    <row r="3" spans="1:33" ht="15" customHeight="1">
      <c r="A3" s="536"/>
      <c r="B3" s="203"/>
      <c r="C3" s="204"/>
      <c r="D3" s="205"/>
      <c r="F3" s="206"/>
      <c r="L3" s="202"/>
      <c r="M3" s="202"/>
      <c r="N3" s="202"/>
      <c r="O3" s="1340">
        <f>'申請書・総括票（共通）'!L3</f>
        <v>0</v>
      </c>
      <c r="P3" s="1340"/>
      <c r="Q3" s="1340"/>
      <c r="R3" s="1340"/>
      <c r="AE3" s="390" t="s">
        <v>564</v>
      </c>
      <c r="AF3" s="391" t="s">
        <v>556</v>
      </c>
      <c r="AG3" s="390"/>
    </row>
    <row r="4" spans="1:33" ht="6.75" customHeight="1">
      <c r="A4" s="536"/>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32"/>
      <c r="B6" s="532"/>
      <c r="C6" s="532"/>
      <c r="D6" s="532"/>
      <c r="E6" s="532"/>
      <c r="F6" s="532"/>
      <c r="G6" s="532"/>
      <c r="H6" s="532"/>
      <c r="I6" s="532"/>
      <c r="J6" s="532"/>
      <c r="K6" s="532"/>
      <c r="L6" s="532"/>
      <c r="M6" s="532"/>
      <c r="N6" s="532"/>
      <c r="O6" s="532"/>
      <c r="P6" s="532"/>
      <c r="Q6" s="532"/>
      <c r="R6" s="532"/>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'申請書・総括票（共通）'!B42</f>
        <v>0</v>
      </c>
      <c r="D8" s="1395"/>
      <c r="E8" s="1395"/>
      <c r="F8" s="1395"/>
      <c r="G8" s="1395"/>
      <c r="H8" s="1395"/>
      <c r="I8" s="1395"/>
      <c r="J8" s="1395"/>
      <c r="K8" s="1395"/>
      <c r="L8" s="1395"/>
      <c r="M8" s="1395"/>
      <c r="N8" s="1393" t="s">
        <v>85</v>
      </c>
      <c r="O8" s="1393"/>
      <c r="P8" s="1396">
        <f>'申請書・総括票（共通）'!A42</f>
        <v>1004</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33"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3.2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37"/>
      <c r="C43" s="537"/>
      <c r="D43" s="537"/>
      <c r="E43" s="537"/>
      <c r="F43" s="537"/>
      <c r="G43" s="222"/>
      <c r="H43" s="537"/>
      <c r="I43" s="537"/>
      <c r="J43" s="537"/>
      <c r="K43" s="537"/>
      <c r="L43" s="537"/>
      <c r="M43" s="537"/>
      <c r="N43" s="537"/>
      <c r="O43" s="537"/>
      <c r="P43" s="537"/>
      <c r="Q43" s="537"/>
      <c r="R43" s="537"/>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975</v>
      </c>
      <c r="B46" s="1654"/>
      <c r="C46" s="1654"/>
      <c r="D46" s="1654"/>
      <c r="E46" s="1654"/>
      <c r="F46" s="1654"/>
      <c r="G46" s="1654"/>
      <c r="H46" s="1654"/>
      <c r="I46" s="1654"/>
      <c r="J46" s="1654"/>
      <c r="K46" s="1654"/>
      <c r="L46" s="1654"/>
      <c r="M46" s="1654"/>
      <c r="N46" s="1654"/>
      <c r="O46" s="1654"/>
      <c r="P46" s="1654"/>
      <c r="Q46" s="1654"/>
      <c r="R46" s="1654"/>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IF(COUNTIF(ロール対応表ｰ1004!$D$58:$S$58,F49)=0,"【ERROR正しいロールを選択してください】","")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IF(COUNTIF(ロール対応表ｰ1004!$D$59:$S$59,F51)=0,"【ERROR正しいロールを選択してください】","")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1031</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1032</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2708" t="s">
        <v>97</v>
      </c>
      <c r="B74" s="2710" t="s">
        <v>607</v>
      </c>
      <c r="C74" s="2711"/>
      <c r="D74" s="2711"/>
      <c r="E74" s="2711"/>
      <c r="F74" s="2712"/>
      <c r="G74" s="2716" t="s">
        <v>836</v>
      </c>
      <c r="H74" s="2717"/>
      <c r="I74" s="2717"/>
      <c r="J74" s="2717"/>
      <c r="K74" s="2718"/>
      <c r="L74" s="2710" t="s">
        <v>98</v>
      </c>
      <c r="M74" s="2712"/>
      <c r="N74" s="2722" t="s">
        <v>608</v>
      </c>
      <c r="O74" s="2695" t="s">
        <v>837</v>
      </c>
      <c r="P74" s="2695" t="s">
        <v>838</v>
      </c>
      <c r="Q74" s="2697" t="s">
        <v>969</v>
      </c>
      <c r="R74" s="2698"/>
      <c r="S74" s="2698"/>
      <c r="T74" s="2698"/>
      <c r="U74" s="2699"/>
      <c r="V74" s="2700" t="s">
        <v>892</v>
      </c>
      <c r="W74" s="2701"/>
      <c r="X74" s="2701"/>
      <c r="Y74" s="2701"/>
      <c r="Z74" s="2702"/>
      <c r="AA74" s="1333" t="s">
        <v>1093</v>
      </c>
      <c r="AB74" s="1334"/>
      <c r="AC74" s="1335"/>
    </row>
    <row r="75" spans="1:29" ht="21.75" customHeight="1">
      <c r="A75" s="2709"/>
      <c r="B75" s="2713"/>
      <c r="C75" s="2714"/>
      <c r="D75" s="2714"/>
      <c r="E75" s="2714"/>
      <c r="F75" s="2715"/>
      <c r="G75" s="2719"/>
      <c r="H75" s="2720"/>
      <c r="I75" s="2720"/>
      <c r="J75" s="2720"/>
      <c r="K75" s="2721"/>
      <c r="L75" s="2713"/>
      <c r="M75" s="2715"/>
      <c r="N75" s="2723"/>
      <c r="O75" s="2696"/>
      <c r="P75" s="2696"/>
      <c r="Q75" s="2706" t="s">
        <v>839</v>
      </c>
      <c r="R75" s="2707"/>
      <c r="S75" s="2706" t="s">
        <v>840</v>
      </c>
      <c r="T75" s="2707"/>
      <c r="U75" s="535" t="s">
        <v>841</v>
      </c>
      <c r="V75" s="2703"/>
      <c r="W75" s="2704"/>
      <c r="X75" s="2704"/>
      <c r="Y75" s="2704"/>
      <c r="Z75" s="2705"/>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1331" t="str">
        <f>IFERROR(VLOOKUP(U136,リスト!$AW$1:$AY$44,3,0),"")</f>
        <v/>
      </c>
      <c r="T136" s="1332"/>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1347" t="str">
        <f>IFERROR(VLOOKUP(U137,リスト!$AW$1:$AY$44,3,0),"")</f>
        <v/>
      </c>
      <c r="T137" s="1348"/>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1347" t="str">
        <f>IFERROR(VLOOKUP(U138,リスト!$AW$1:$AY$44,3,0),"")</f>
        <v/>
      </c>
      <c r="T138" s="1348"/>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1347" t="str">
        <f>IFERROR(VLOOKUP(U139,リスト!$AW$1:$AY$44,3,0),"")</f>
        <v/>
      </c>
      <c r="T139" s="1348"/>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1347" t="str">
        <f>IFERROR(VLOOKUP(U140,リスト!$AW$1:$AY$44,3,0),"")</f>
        <v/>
      </c>
      <c r="T140" s="1348"/>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1311" t="str">
        <f>IFERROR(VLOOKUP(U141,リスト!$AW$1:$AY$44,3,0),"")</f>
        <v/>
      </c>
      <c r="T141" s="1312"/>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1331" t="str">
        <f>IFERROR(VLOOKUP(U142,リスト!$AW$1:$AY$44,3,0),"")</f>
        <v/>
      </c>
      <c r="T142" s="1332"/>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1347" t="str">
        <f>IFERROR(VLOOKUP(U143,リスト!$AW$1:$AY$44,3,0),"")</f>
        <v/>
      </c>
      <c r="T143" s="1348"/>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1347" t="str">
        <f>IFERROR(VLOOKUP(U144,リスト!$AW$1:$AY$44,3,0),"")</f>
        <v/>
      </c>
      <c r="T144" s="1348"/>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1347" t="str">
        <f>IFERROR(VLOOKUP(U145,リスト!$AW$1:$AY$44,3,0),"")</f>
        <v/>
      </c>
      <c r="T145" s="1348"/>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1347" t="str">
        <f>IFERROR(VLOOKUP(U146,リスト!$AW$1:$AY$44,3,0),"")</f>
        <v/>
      </c>
      <c r="T146" s="1348"/>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1311" t="str">
        <f>IFERROR(VLOOKUP(U147,リスト!$AW$1:$AY$44,3,0),"")</f>
        <v/>
      </c>
      <c r="T147" s="1312"/>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1331" t="str">
        <f>IFERROR(VLOOKUP(U148,リスト!$AW$1:$AY$44,3,0),"")</f>
        <v/>
      </c>
      <c r="T148" s="1332"/>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1347" t="str">
        <f>IFERROR(VLOOKUP(U149,リスト!$AW$1:$AY$44,3,0),"")</f>
        <v/>
      </c>
      <c r="T149" s="1348"/>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1347" t="str">
        <f>IFERROR(VLOOKUP(U150,リスト!$AW$1:$AY$44,3,0),"")</f>
        <v/>
      </c>
      <c r="T150" s="1348"/>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1347" t="str">
        <f>IFERROR(VLOOKUP(U151,リスト!$AW$1:$AY$44,3,0),"")</f>
        <v/>
      </c>
      <c r="T151" s="1348"/>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1347" t="str">
        <f>IFERROR(VLOOKUP(U152,リスト!$AW$1:$AY$44,3,0),"")</f>
        <v/>
      </c>
      <c r="T152" s="1348"/>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1311" t="str">
        <f>IFERROR(VLOOKUP(U153,リスト!$AW$1:$AY$44,3,0),"")</f>
        <v/>
      </c>
      <c r="T153" s="1312"/>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1331" t="str">
        <f>IFERROR(VLOOKUP(U154,リスト!$AW$1:$AY$44,3,0),"")</f>
        <v/>
      </c>
      <c r="T154" s="1332"/>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1347" t="str">
        <f>IFERROR(VLOOKUP(U155,リスト!$AW$1:$AY$44,3,0),"")</f>
        <v/>
      </c>
      <c r="T155" s="1348"/>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1347" t="str">
        <f>IFERROR(VLOOKUP(U156,リスト!$AW$1:$AY$44,3,0),"")</f>
        <v/>
      </c>
      <c r="T156" s="1348"/>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1347" t="str">
        <f>IFERROR(VLOOKUP(U157,リスト!$AW$1:$AY$44,3,0),"")</f>
        <v/>
      </c>
      <c r="T157" s="1348"/>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1347" t="str">
        <f>IFERROR(VLOOKUP(U158,リスト!$AW$1:$AY$44,3,0),"")</f>
        <v/>
      </c>
      <c r="T158" s="1348"/>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1311" t="str">
        <f>IFERROR(VLOOKUP(U159,リスト!$AW$1:$AY$44,3,0),"")</f>
        <v/>
      </c>
      <c r="T159" s="1312"/>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1331" t="str">
        <f>IFERROR(VLOOKUP(U160,リスト!$AW$1:$AY$44,3,0),"")</f>
        <v/>
      </c>
      <c r="T160" s="1332"/>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1347" t="str">
        <f>IFERROR(VLOOKUP(U161,リスト!$AW$1:$AY$44,3,0),"")</f>
        <v/>
      </c>
      <c r="T161" s="1348"/>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1347" t="str">
        <f>IFERROR(VLOOKUP(U162,リスト!$AW$1:$AY$44,3,0),"")</f>
        <v/>
      </c>
      <c r="T162" s="1348"/>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1347" t="str">
        <f>IFERROR(VLOOKUP(U163,リスト!$AW$1:$AY$44,3,0),"")</f>
        <v/>
      </c>
      <c r="T163" s="1348"/>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1347" t="str">
        <f>IFERROR(VLOOKUP(U164,リスト!$AW$1:$AY$44,3,0),"")</f>
        <v/>
      </c>
      <c r="T164" s="1348"/>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1347" t="str">
        <f>IFERROR(VLOOKUP(U165,リスト!$AW$1:$AY$44,3,0),"")</f>
        <v/>
      </c>
      <c r="T165" s="1348"/>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2689" t="str">
        <f>IF(ロール対応表ｰ1004!$T$57=0,"","「ロール対応表」シートと一致していないスキル項目があります")</f>
        <v/>
      </c>
      <c r="O166" s="2690"/>
      <c r="P166" s="2690"/>
      <c r="Q166" s="2690"/>
      <c r="R166" s="2690"/>
      <c r="S166" s="2690"/>
      <c r="T166" s="2690"/>
      <c r="U166" s="2690"/>
      <c r="V166" s="2690"/>
      <c r="W166" s="2690"/>
      <c r="X166" s="2690"/>
      <c r="Y166" s="2690"/>
      <c r="Z166" s="2690"/>
      <c r="AA166" s="2690"/>
      <c r="AB166" s="2690"/>
      <c r="AC166" s="2691"/>
    </row>
    <row r="167" spans="1:29" ht="10.5" customHeight="1">
      <c r="A167" s="1630"/>
      <c r="B167" s="1630"/>
      <c r="C167" s="1630"/>
      <c r="D167" s="1630"/>
      <c r="E167" s="1630"/>
      <c r="F167" s="1630"/>
      <c r="G167" s="1630"/>
      <c r="H167" s="1630"/>
      <c r="I167" s="1630"/>
      <c r="J167" s="1630"/>
      <c r="K167" s="1631"/>
      <c r="L167" s="1634" t="s">
        <v>28</v>
      </c>
      <c r="M167" s="1635"/>
      <c r="N167" s="2692"/>
      <c r="O167" s="2693"/>
      <c r="P167" s="2693"/>
      <c r="Q167" s="2693"/>
      <c r="R167" s="2693"/>
      <c r="S167" s="2693"/>
      <c r="T167" s="2693"/>
      <c r="U167" s="2693"/>
      <c r="V167" s="2693"/>
      <c r="W167" s="2693"/>
      <c r="X167" s="2693"/>
      <c r="Y167" s="2693"/>
      <c r="Z167" s="2693"/>
      <c r="AA167" s="2693"/>
      <c r="AB167" s="2693"/>
      <c r="AC167" s="2694"/>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34"/>
      <c r="B172" s="534"/>
      <c r="C172" s="534"/>
      <c r="D172" s="534"/>
      <c r="E172" s="531"/>
      <c r="F172" s="531"/>
      <c r="G172" s="531"/>
      <c r="H172" s="531"/>
      <c r="I172" s="531"/>
      <c r="J172" s="531"/>
      <c r="K172" s="531"/>
      <c r="L172" s="531"/>
      <c r="M172" s="531"/>
      <c r="N172" s="531"/>
      <c r="O172" s="531"/>
      <c r="P172" s="531"/>
      <c r="Q172" s="531"/>
      <c r="R172" s="531"/>
    </row>
    <row r="173" spans="1:29" ht="23.25" customHeight="1">
      <c r="A173" s="539" t="s">
        <v>848</v>
      </c>
      <c r="B173" s="534"/>
      <c r="C173" s="534"/>
      <c r="D173" s="534"/>
      <c r="E173" s="534"/>
      <c r="F173" s="534"/>
      <c r="G173" s="534"/>
      <c r="H173" s="534"/>
      <c r="I173" s="534"/>
      <c r="J173" s="534"/>
      <c r="K173" s="534"/>
      <c r="L173" s="534"/>
      <c r="M173" s="534"/>
      <c r="N173" s="534"/>
      <c r="O173" s="534"/>
      <c r="P173" s="534"/>
      <c r="Q173" s="534"/>
      <c r="R173" s="534"/>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39" t="s">
        <v>849</v>
      </c>
      <c r="B179" s="534"/>
      <c r="C179" s="534"/>
      <c r="D179" s="534"/>
      <c r="E179" s="534"/>
      <c r="F179" s="534"/>
      <c r="G179" s="534"/>
      <c r="H179" s="534"/>
      <c r="I179" s="534"/>
      <c r="J179" s="534"/>
      <c r="K179" s="534"/>
      <c r="L179" s="534"/>
      <c r="M179" s="534"/>
      <c r="N179" s="534"/>
      <c r="O179" s="534"/>
      <c r="P179" s="534"/>
      <c r="Q179" s="534"/>
      <c r="R179" s="534"/>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31"/>
      <c r="T181" s="531"/>
      <c r="U181" s="531"/>
      <c r="V181" s="531"/>
      <c r="W181" s="225"/>
      <c r="X181" s="531"/>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31"/>
      <c r="T182" s="531"/>
      <c r="U182" s="531"/>
      <c r="V182" s="531"/>
      <c r="W182" s="225"/>
      <c r="X182" s="531"/>
      <c r="Y182" s="531"/>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31"/>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31"/>
      <c r="T186" s="531"/>
      <c r="U186" s="531"/>
      <c r="V186" s="531"/>
      <c r="W186" s="225"/>
      <c r="X186" s="531"/>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31"/>
      <c r="T187" s="531"/>
      <c r="U187" s="531"/>
      <c r="V187" s="531"/>
      <c r="W187" s="225"/>
      <c r="X187" s="531"/>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31"/>
      <c r="T188" s="531"/>
      <c r="U188" s="531"/>
      <c r="V188" s="531"/>
      <c r="W188" s="225"/>
      <c r="X188" s="531"/>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31"/>
      <c r="T189" s="531"/>
      <c r="U189" s="531"/>
      <c r="V189" s="531"/>
      <c r="W189" s="225"/>
      <c r="X189" s="531"/>
      <c r="Y189" s="531"/>
      <c r="Z189" s="531"/>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31"/>
      <c r="T190" s="531"/>
      <c r="U190" s="531"/>
      <c r="V190" s="531"/>
      <c r="W190" s="225"/>
      <c r="X190" s="531"/>
      <c r="Y190" s="531"/>
      <c r="Z190" s="531"/>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31"/>
      <c r="T191" s="531"/>
      <c r="U191" s="531"/>
      <c r="V191" s="531"/>
      <c r="W191" s="225"/>
      <c r="X191" s="531"/>
      <c r="Y191" s="531"/>
      <c r="Z191" s="531"/>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31"/>
      <c r="Z192" s="531"/>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31"/>
      <c r="U193" s="531"/>
      <c r="V193" s="531"/>
      <c r="W193" s="225"/>
      <c r="X193" s="531"/>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31"/>
      <c r="U194" s="531"/>
      <c r="V194" s="531"/>
      <c r="W194" s="225"/>
      <c r="X194" s="531"/>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31"/>
      <c r="U195" s="531"/>
      <c r="V195" s="531"/>
      <c r="W195" s="225"/>
      <c r="X195" s="531"/>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31"/>
      <c r="U196" s="531"/>
      <c r="V196" s="531"/>
      <c r="W196" s="225"/>
      <c r="X196" s="531"/>
    </row>
    <row r="197" spans="1:26" ht="12" customHeight="1">
      <c r="A197" s="230"/>
      <c r="B197" s="230"/>
      <c r="C197" s="534"/>
      <c r="D197" s="534"/>
      <c r="E197" s="531"/>
      <c r="F197" s="531"/>
      <c r="G197" s="531"/>
      <c r="H197" s="531"/>
      <c r="I197" s="531"/>
      <c r="J197" s="531"/>
      <c r="K197" s="225"/>
      <c r="L197" s="531"/>
      <c r="M197" s="531"/>
      <c r="N197" s="531"/>
      <c r="O197" s="531"/>
      <c r="P197" s="531"/>
      <c r="Q197" s="531"/>
      <c r="R197" s="225"/>
      <c r="S197" s="531"/>
      <c r="X197" s="208"/>
      <c r="Y197" s="531"/>
      <c r="Z197" s="531"/>
    </row>
    <row r="198" spans="1:26" ht="21" customHeight="1">
      <c r="A198" s="539" t="s">
        <v>102</v>
      </c>
      <c r="B198" s="534"/>
      <c r="C198" s="534"/>
      <c r="D198" s="534"/>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34"/>
      <c r="B211" s="534"/>
      <c r="C211" s="534"/>
      <c r="D211" s="534"/>
      <c r="E211" s="531"/>
      <c r="F211" s="531"/>
      <c r="G211" s="531"/>
      <c r="H211" s="531"/>
      <c r="I211" s="531"/>
      <c r="J211" s="531"/>
      <c r="K211" s="531"/>
      <c r="L211" s="531"/>
      <c r="M211" s="531"/>
      <c r="N211" s="531"/>
      <c r="O211" s="531"/>
      <c r="P211" s="531"/>
      <c r="Q211" s="531"/>
      <c r="R211" s="531"/>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34"/>
      <c r="B221" s="534"/>
      <c r="C221" s="534"/>
      <c r="D221" s="534"/>
      <c r="E221" s="531"/>
      <c r="F221" s="531"/>
      <c r="G221" s="531"/>
      <c r="H221" s="531"/>
      <c r="I221" s="531"/>
      <c r="J221" s="531"/>
      <c r="K221" s="531"/>
      <c r="L221" s="531"/>
      <c r="M221" s="531"/>
      <c r="N221" s="531"/>
      <c r="O221" s="531"/>
      <c r="P221" s="531"/>
      <c r="Q221" s="531"/>
      <c r="R221" s="531"/>
    </row>
    <row r="222" spans="1:18" ht="16.5" customHeight="1">
      <c r="A222" s="539" t="s">
        <v>117</v>
      </c>
      <c r="B222" s="534"/>
      <c r="C222" s="534"/>
      <c r="D222" s="534"/>
      <c r="E222" s="534"/>
      <c r="F222" s="534"/>
      <c r="G222" s="534"/>
      <c r="H222" s="534"/>
      <c r="I222" s="534"/>
      <c r="J222" s="534"/>
      <c r="K222" s="534"/>
      <c r="L222" s="534"/>
      <c r="M222" s="534"/>
      <c r="N222" s="534"/>
      <c r="O222" s="534"/>
      <c r="P222" s="534"/>
      <c r="Q222" s="534"/>
      <c r="R222" s="534"/>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39" t="s">
        <v>134</v>
      </c>
      <c r="B231" s="534"/>
      <c r="C231" s="534"/>
      <c r="D231" s="534"/>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38"/>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34"/>
      <c r="B252" s="534"/>
      <c r="C252" s="534"/>
      <c r="D252" s="534"/>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40" t="s">
        <v>505</v>
      </c>
      <c r="CX256" s="540" t="s">
        <v>506</v>
      </c>
    </row>
    <row r="257" spans="1:128" ht="50.1" customHeight="1">
      <c r="A257" s="658" t="s">
        <v>850</v>
      </c>
      <c r="B257" s="659"/>
      <c r="C257" s="659"/>
      <c r="D257" s="659"/>
      <c r="E257" s="659"/>
      <c r="F257" s="659"/>
      <c r="G257" s="659"/>
      <c r="H257" s="659"/>
      <c r="I257" s="659"/>
      <c r="J257" s="659"/>
      <c r="K257" s="660"/>
      <c r="L257" s="1795"/>
      <c r="M257" s="1796"/>
      <c r="N257" s="1797"/>
      <c r="CP257" s="540" t="s">
        <v>505</v>
      </c>
      <c r="CX257" s="540" t="s">
        <v>506</v>
      </c>
    </row>
    <row r="258" spans="1:128" ht="50.1" customHeight="1">
      <c r="A258" s="658" t="s">
        <v>512</v>
      </c>
      <c r="B258" s="659"/>
      <c r="C258" s="659"/>
      <c r="D258" s="659"/>
      <c r="E258" s="659"/>
      <c r="F258" s="659"/>
      <c r="G258" s="659"/>
      <c r="H258" s="659"/>
      <c r="I258" s="659"/>
      <c r="J258" s="659"/>
      <c r="K258" s="660"/>
      <c r="L258" s="1795"/>
      <c r="M258" s="1796"/>
      <c r="N258" s="1797"/>
      <c r="CP258" s="540" t="s">
        <v>505</v>
      </c>
      <c r="CX258" s="540" t="s">
        <v>506</v>
      </c>
    </row>
    <row r="259" spans="1:128" ht="50.1" customHeight="1">
      <c r="A259" s="1807" t="s">
        <v>1095</v>
      </c>
      <c r="B259" s="1808"/>
      <c r="C259" s="1808"/>
      <c r="D259" s="1808"/>
      <c r="E259" s="1808"/>
      <c r="F259" s="1808"/>
      <c r="G259" s="1808"/>
      <c r="H259" s="1808"/>
      <c r="I259" s="1808"/>
      <c r="J259" s="1808"/>
      <c r="K259" s="1809"/>
      <c r="L259" s="1795"/>
      <c r="M259" s="1796"/>
      <c r="N259" s="1797"/>
      <c r="CP259" s="540" t="s">
        <v>505</v>
      </c>
      <c r="CX259" s="540" t="s">
        <v>506</v>
      </c>
    </row>
    <row r="260" spans="1:128">
      <c r="A260" s="1742" t="s">
        <v>513</v>
      </c>
      <c r="B260" s="1742"/>
      <c r="C260" s="1742"/>
      <c r="D260" s="1742"/>
      <c r="E260" s="1742"/>
    </row>
    <row r="261" spans="1:128">
      <c r="A261" s="1742"/>
      <c r="B261" s="1742"/>
      <c r="C261" s="1742"/>
      <c r="D261" s="1742"/>
      <c r="E261" s="1742"/>
    </row>
    <row r="262" spans="1:128">
      <c r="A262" s="540" t="s">
        <v>516</v>
      </c>
    </row>
    <row r="263" spans="1:128">
      <c r="A263" s="540" t="s">
        <v>517</v>
      </c>
    </row>
    <row r="265" spans="1:128" s="133" customFormat="1">
      <c r="A265" s="133" t="s">
        <v>518</v>
      </c>
      <c r="L265" s="1"/>
      <c r="M265" s="1"/>
      <c r="N265" s="1"/>
      <c r="O265" s="1"/>
      <c r="P265" s="1"/>
      <c r="Q265" s="1"/>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1"/>
    </row>
    <row r="267" spans="1:128" s="133" customFormat="1">
      <c r="A267" s="1803"/>
      <c r="B267" s="1803"/>
      <c r="C267" s="1803"/>
      <c r="D267" s="3"/>
      <c r="E267" s="3"/>
      <c r="F267" s="3"/>
      <c r="G267" s="3"/>
      <c r="H267" s="3"/>
      <c r="I267" s="3"/>
      <c r="J267" s="3"/>
      <c r="K267" s="3"/>
      <c r="L267" s="458"/>
      <c r="M267" s="458"/>
      <c r="N267" s="458"/>
      <c r="O267" s="458"/>
      <c r="P267" s="458"/>
      <c r="Q267" s="1"/>
    </row>
    <row r="268" spans="1:128" s="133" customFormat="1">
      <c r="A268" s="1803"/>
      <c r="B268" s="1804"/>
      <c r="C268" s="1804"/>
      <c r="D268" s="3"/>
      <c r="E268" s="3"/>
      <c r="F268" s="3"/>
      <c r="G268" s="3"/>
      <c r="H268" s="3"/>
      <c r="I268" s="3"/>
      <c r="J268" s="3"/>
      <c r="K268" s="3"/>
      <c r="L268" s="458"/>
      <c r="M268" s="458"/>
      <c r="N268" s="458"/>
      <c r="O268" s="458"/>
      <c r="P268" s="458"/>
      <c r="Q268" s="1"/>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1"/>
    </row>
    <row r="270" spans="1:128" s="133" customFormat="1">
      <c r="A270" s="1802"/>
      <c r="B270" s="1805"/>
      <c r="C270" s="1806"/>
      <c r="D270" s="1806"/>
      <c r="E270" s="1806"/>
      <c r="F270" s="1806"/>
      <c r="G270" s="1806"/>
      <c r="H270" s="1812"/>
      <c r="I270" s="1812"/>
      <c r="J270" s="1812"/>
      <c r="K270" s="1812"/>
      <c r="L270" s="1812"/>
      <c r="M270" s="1812"/>
      <c r="N270" s="1812"/>
      <c r="O270" s="1812"/>
      <c r="P270" s="1812"/>
      <c r="Q270" s="1"/>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2687"/>
      <c r="R271" s="2688"/>
      <c r="S271" s="2688"/>
      <c r="T271" s="2688"/>
      <c r="U271" s="2688"/>
      <c r="V271" s="2688"/>
      <c r="W271" s="2688"/>
      <c r="X271" s="2688"/>
      <c r="Y271" s="2688"/>
      <c r="Z271" s="2688"/>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2687"/>
      <c r="R272" s="2688"/>
      <c r="S272" s="2688"/>
      <c r="T272" s="2688"/>
      <c r="U272" s="2688"/>
      <c r="V272" s="2688"/>
      <c r="W272" s="2688"/>
      <c r="X272" s="2688"/>
      <c r="Y272" s="2688"/>
      <c r="Z272" s="2688"/>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2687"/>
      <c r="R273" s="2688"/>
      <c r="S273" s="2688"/>
      <c r="T273" s="2688"/>
      <c r="U273" s="2688"/>
      <c r="V273" s="2688"/>
      <c r="W273" s="2688"/>
      <c r="X273" s="2688"/>
      <c r="Y273" s="2688"/>
      <c r="Z273" s="2688"/>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2687"/>
      <c r="R274" s="2688"/>
      <c r="S274" s="2688"/>
      <c r="T274" s="2688"/>
      <c r="U274" s="2688"/>
      <c r="V274" s="2688"/>
      <c r="W274" s="2688"/>
      <c r="X274" s="2688"/>
      <c r="Y274" s="2688"/>
      <c r="Z274" s="2688"/>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2687"/>
      <c r="R275" s="2688"/>
      <c r="S275" s="2688"/>
      <c r="T275" s="2688"/>
      <c r="U275" s="2688"/>
      <c r="V275" s="2688"/>
      <c r="W275" s="2688"/>
      <c r="X275" s="2688"/>
      <c r="Y275" s="2688"/>
      <c r="Z275" s="2688"/>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2687"/>
      <c r="R276" s="2688"/>
      <c r="S276" s="2688"/>
      <c r="T276" s="2688"/>
      <c r="U276" s="2688"/>
      <c r="V276" s="2688"/>
      <c r="W276" s="2688"/>
      <c r="X276" s="2688"/>
      <c r="Y276" s="2688"/>
      <c r="Z276" s="2688"/>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2687"/>
      <c r="R277" s="2688"/>
      <c r="S277" s="2688"/>
      <c r="T277" s="2688"/>
      <c r="U277" s="2688"/>
      <c r="V277" s="2688"/>
      <c r="W277" s="2688"/>
      <c r="X277" s="2688"/>
      <c r="Y277" s="2688"/>
      <c r="Z277" s="2688"/>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2687"/>
      <c r="R278" s="2688"/>
      <c r="S278" s="2688"/>
      <c r="T278" s="2688"/>
      <c r="U278" s="2688"/>
      <c r="V278" s="2688"/>
      <c r="W278" s="2688"/>
      <c r="X278" s="2688"/>
      <c r="Y278" s="2688"/>
      <c r="Z278" s="2688"/>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1"/>
    </row>
    <row r="280" spans="1:128" s="133" customFormat="1">
      <c r="A280" s="1812"/>
      <c r="B280" s="1803"/>
      <c r="C280" s="1803"/>
      <c r="D280" s="1803"/>
      <c r="E280" s="1803"/>
      <c r="F280" s="1803"/>
      <c r="G280" s="1803"/>
      <c r="H280" s="1803"/>
      <c r="I280" s="1803"/>
      <c r="J280" s="1803"/>
      <c r="K280" s="1803"/>
      <c r="L280" s="1803"/>
      <c r="M280" s="1803"/>
      <c r="N280" s="1813"/>
      <c r="O280" s="1813"/>
      <c r="P280" s="1813"/>
      <c r="Q280" s="1"/>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1"/>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1"/>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1"/>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1"/>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1"/>
    </row>
    <row r="286" spans="1:128" s="133" customFormat="1" ht="34.5" customHeight="1">
      <c r="A286" s="2686"/>
      <c r="B286" s="2686"/>
      <c r="C286" s="2686"/>
      <c r="D286" s="2686"/>
      <c r="E286" s="2686"/>
      <c r="F286" s="2686"/>
      <c r="G286" s="2686"/>
      <c r="H286" s="2686"/>
      <c r="I286" s="2686"/>
      <c r="J286" s="2686"/>
      <c r="K286" s="2686"/>
      <c r="L286" s="2686"/>
      <c r="M286" s="2686"/>
      <c r="N286" s="2686"/>
      <c r="O286" s="2686"/>
      <c r="P286" s="2686"/>
      <c r="Q286" s="1"/>
    </row>
    <row r="287" spans="1:128" s="133" customFormat="1" ht="34.5" customHeight="1">
      <c r="A287" s="2686"/>
      <c r="B287" s="2686"/>
      <c r="C287" s="2686"/>
      <c r="D287" s="2686"/>
      <c r="E287" s="2686"/>
      <c r="F287" s="2686"/>
      <c r="G287" s="2686"/>
      <c r="H287" s="2686"/>
      <c r="I287" s="2686"/>
      <c r="J287" s="2686"/>
      <c r="K287" s="2686"/>
      <c r="L287" s="2686"/>
      <c r="M287" s="2686"/>
      <c r="N287" s="2686"/>
      <c r="O287" s="2686"/>
      <c r="P287" s="2686"/>
      <c r="Q287" s="1"/>
    </row>
    <row r="288" spans="1:128" s="133" customFormat="1" ht="34.5" customHeight="1">
      <c r="A288" s="2686"/>
      <c r="B288" s="2686"/>
      <c r="C288" s="2686"/>
      <c r="D288" s="2686"/>
      <c r="E288" s="2686"/>
      <c r="F288" s="2686"/>
      <c r="G288" s="2686"/>
      <c r="H288" s="2686"/>
      <c r="I288" s="2686"/>
      <c r="J288" s="2686"/>
      <c r="K288" s="2686"/>
      <c r="L288" s="2686"/>
      <c r="M288" s="2686"/>
      <c r="N288" s="2686"/>
      <c r="O288" s="2686"/>
      <c r="P288" s="2686"/>
      <c r="Q288" s="1"/>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41" customFormat="1" ht="15" customHeight="1">
      <c r="A329" s="1669" t="s">
        <v>570</v>
      </c>
      <c r="B329" s="1669"/>
      <c r="C329" s="1669"/>
      <c r="D329" s="1669"/>
      <c r="E329" s="1669"/>
      <c r="F329" s="1669"/>
      <c r="AA329" s="623"/>
      <c r="AB329" s="623"/>
      <c r="AC329" s="623"/>
    </row>
    <row r="330" spans="1:128" s="541" customFormat="1" ht="15" customHeight="1">
      <c r="A330" s="1669"/>
      <c r="B330" s="1669"/>
      <c r="C330" s="1669"/>
      <c r="D330" s="1669"/>
      <c r="E330" s="1669"/>
      <c r="F330" s="1669"/>
      <c r="AA330" s="623"/>
      <c r="AB330" s="623"/>
      <c r="AC330" s="623"/>
    </row>
    <row r="331" spans="1:128" s="541"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41"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41"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41"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41"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41"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41"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40" t="s">
        <v>597</v>
      </c>
    </row>
  </sheetData>
  <sheetProtection algorithmName="SHA-512" hashValue="Jz5Dl11lSIHmccCYsdqtEmawGScFU5J62zsPqeN0wTr26lZt4xwgWmKiCdNs8tjBL6wxl4cJnPKreEma7axAWA==" saltValue="k5MgXC5ZVC2usbvuHH10Hw=="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6:C266"/>
    <mergeCell ref="A267:C268"/>
    <mergeCell ref="A269:A270"/>
    <mergeCell ref="B269:D270"/>
    <mergeCell ref="E269:G270"/>
    <mergeCell ref="A257:K257"/>
    <mergeCell ref="L257:N257"/>
    <mergeCell ref="A258:K258"/>
    <mergeCell ref="L258:N258"/>
    <mergeCell ref="A259:K259"/>
    <mergeCell ref="L259:N259"/>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E277:G278"/>
    <mergeCell ref="H277:J278"/>
    <mergeCell ref="K277:M278"/>
    <mergeCell ref="N277:P278"/>
    <mergeCell ref="Q277:Z278"/>
    <mergeCell ref="A275:A276"/>
    <mergeCell ref="B275:D276"/>
    <mergeCell ref="E275:G276"/>
    <mergeCell ref="H275:J276"/>
    <mergeCell ref="K275:M276"/>
    <mergeCell ref="N275:P276"/>
    <mergeCell ref="A290:L290"/>
    <mergeCell ref="A291:B292"/>
    <mergeCell ref="C291:P292"/>
    <mergeCell ref="A283:A284"/>
    <mergeCell ref="B283:D284"/>
    <mergeCell ref="E283:G284"/>
    <mergeCell ref="H283:J284"/>
    <mergeCell ref="K283:M284"/>
    <mergeCell ref="N283:P284"/>
    <mergeCell ref="A299:B300"/>
    <mergeCell ref="C299:P300"/>
    <mergeCell ref="A301:B302"/>
    <mergeCell ref="C301:P302"/>
    <mergeCell ref="A304:G305"/>
    <mergeCell ref="A306:D307"/>
    <mergeCell ref="A293:B294"/>
    <mergeCell ref="C293:P294"/>
    <mergeCell ref="A295:B296"/>
    <mergeCell ref="C295:P296"/>
    <mergeCell ref="A297:B298"/>
    <mergeCell ref="C297:P298"/>
    <mergeCell ref="A314:D315"/>
    <mergeCell ref="E314:S315"/>
    <mergeCell ref="A316:D317"/>
    <mergeCell ref="E316:S317"/>
    <mergeCell ref="A318:D319"/>
    <mergeCell ref="E318:S319"/>
    <mergeCell ref="A308:D309"/>
    <mergeCell ref="E308:S309"/>
    <mergeCell ref="A310:D311"/>
    <mergeCell ref="E310:S311"/>
    <mergeCell ref="A312:D313"/>
    <mergeCell ref="E312:S313"/>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G335:S336"/>
    <mergeCell ref="E337:F338"/>
    <mergeCell ref="G337:M338"/>
    <mergeCell ref="N337:S338"/>
    <mergeCell ref="A348:D350"/>
    <mergeCell ref="E348:S350"/>
    <mergeCell ref="B351:D353"/>
    <mergeCell ref="E351:S353"/>
    <mergeCell ref="A340:G341"/>
    <mergeCell ref="A342:D344"/>
    <mergeCell ref="E342:S344"/>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s>
  <phoneticPr fontId="20"/>
  <conditionalFormatting sqref="E54:R54 E55:F55 E56:R57">
    <cfRule type="expression" dxfId="216" priority="1">
      <formula>$P$52="含んでいない"</formula>
    </cfRule>
  </conditionalFormatting>
  <conditionalFormatting sqref="E192:R192">
    <cfRule type="cellIs" dxfId="215" priority="7" operator="equal">
      <formula>"自動で入力されます"</formula>
    </cfRule>
  </conditionalFormatting>
  <conditionalFormatting sqref="F178">
    <cfRule type="expression" dxfId="214" priority="8">
      <formula>"P73=""なし"""</formula>
    </cfRule>
  </conditionalFormatting>
  <conditionalFormatting sqref="F58:R58">
    <cfRule type="expression" dxfId="213" priority="3">
      <formula>$E57="○"</formula>
    </cfRule>
  </conditionalFormatting>
  <conditionalFormatting sqref="H66:R66">
    <cfRule type="cellIs" dxfId="212" priority="6" operator="equal">
      <formula>"自動で入力されます"</formula>
    </cfRule>
  </conditionalFormatting>
  <conditionalFormatting sqref="H68:R68">
    <cfRule type="cellIs" dxfId="211" priority="5" operator="equal">
      <formula>"自動で入力されます"</formula>
    </cfRule>
  </conditionalFormatting>
  <conditionalFormatting sqref="N166">
    <cfRule type="cellIs" dxfId="210" priority="4" operator="equal">
      <formula>"「ロール対応表」シートと一致していないスキル項目があります"</formula>
    </cfRule>
  </conditionalFormatting>
  <conditionalFormatting sqref="O3 C7:R7 N8:P8 C8:C9">
    <cfRule type="cellIs" dxfId="209" priority="10" operator="equal">
      <formula>0</formula>
    </cfRule>
  </conditionalFormatting>
  <conditionalFormatting sqref="P52:R52">
    <cfRule type="expression" priority="2">
      <formula>$P$52="含んでいない"</formula>
    </cfRule>
  </conditionalFormatting>
  <conditionalFormatting sqref="Z174">
    <cfRule type="expression" dxfId="208" priority="9">
      <formula>"P73=""なし"""</formula>
    </cfRule>
  </conditionalFormatting>
  <dataValidations count="41">
    <dataValidation type="list" allowBlank="1" showErrorMessage="1" sqref="N76:N135" xr:uid="{2B8BD431-634D-47A7-BDE2-01110DFFF2D1}">
      <formula1>"全部,一部,実施なし"</formula1>
    </dataValidation>
    <dataValidation type="list" allowBlank="1" showInputMessage="1" showErrorMessage="1" sqref="E348:S350" xr:uid="{B8D9B7F7-BFBE-47E3-8A04-8E33E0D87CD3}">
      <formula1>"定期的に見直している,見直していない"</formula1>
    </dataValidation>
    <dataValidation type="list" allowBlank="1" showInputMessage="1" showErrorMessage="1" sqref="E342:S344" xr:uid="{7353790D-778D-4107-82A7-06F1A69919E3}">
      <formula1>"講座実績の検証を行っている,検証を行っていない"</formula1>
    </dataValidation>
    <dataValidation type="list" allowBlank="1" showInputMessage="1" showErrorMessage="1" sqref="E308:S309" xr:uid="{D757A1BD-6111-4EA1-819B-92029802629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A717B231-A202-4772-8675-535E7332874F}">
      <formula1>"はい,いいえ"</formula1>
    </dataValidation>
    <dataValidation imeMode="off" allowBlank="1" showInputMessage="1" showErrorMessage="1" prompt="教育訓練の時間が短いもの（２０時間以下）は対象外" sqref="M14:N14" xr:uid="{9E7D8DD4-D8AA-4F1A-8B67-6F96464ED872}"/>
    <dataValidation imeMode="off" allowBlank="1" showInputMessage="1" showErrorMessage="1" sqref="E15:G15 E14" xr:uid="{FD5259C0-1E78-4EA9-B63A-719A9888EF0D}"/>
    <dataValidation allowBlank="1" showInputMessage="1" showErrorMessage="1" prompt="新規のカリキュラムを加えるなど内容を変更した講座を申請を選択の場合→「（16）申請にあたり、新たに追加・変更した内容」へ。" sqref="O25:R25" xr:uid="{7DE8E060-8E2D-4AE2-B634-38130FCA0610}"/>
    <dataValidation allowBlank="1" showInputMessage="1" showErrorMessage="1" prompt="ホームページ等で公表することが必要。" sqref="E217:R217" xr:uid="{359B2FEB-323C-47AC-8ED5-FB5F6EA2A179}"/>
    <dataValidation allowBlank="1" showInputMessage="1" showErrorMessage="1" prompt="演習を通学で行う（eラーニングで実施しない）場合は、記載不要。_x000a_双方向又は多方向に授業を行うための措置が取られていることが必要。" sqref="E208" xr:uid="{A67594ED-B0E6-445D-A53F-D43E606F1CF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1C23B13E-A171-47BC-9716-5BA728231CD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12134E16-3270-4DC9-93C3-39DA73F8C15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771D7021-1CF3-4FE8-9A6F-73F0B5402D8B}">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A681B9BD-6B2B-4C0E-8565-97E30FE77B0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1AAA3A6-1471-4717-9AD7-65F27B2C8595}"/>
    <dataValidation allowBlank="1" showInputMessage="1" showErrorMessage="1" prompt="受講前に身に付けておくことが推奨される知識・技術を記載。" sqref="E175" xr:uid="{37B834E5-138F-40DE-8199-6E16EA071A10}"/>
    <dataValidation allowBlank="1" showInputMessage="1" showErrorMessage="1" prompt="受講前に経験しておくことが推奨される実務経験を記載。" sqref="E174" xr:uid="{17508701-9459-48D5-BFAF-A50700C6D22E}"/>
    <dataValidation allowBlank="1" showInputMessage="1" showErrorMessage="1" prompt="身に付けられるスキルの具体的な内容を記載。" sqref="E64:R64" xr:uid="{03C832FC-20F8-4D85-AF67-65017728A441}"/>
    <dataValidation allowBlank="1" showInputMessage="1" showErrorMessage="1" prompt="再認定申請講座の場合は、改善内容や時期が分かるように具体的に記載してください。" sqref="E36:R36" xr:uid="{E301BFBB-A5E6-4FC3-9153-2E06E8BF4CE6}"/>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D5A2E8A2-E01F-424C-B68D-3E410B07BDB9}"/>
    <dataValidation allowBlank="1" showInputMessage="1" showErrorMessage="1" prompt="前回の認定適用日から申請書提出前日までの実績を記載してください。" sqref="F22:G24 N22:O24" xr:uid="{C64B9541-28DF-4616-82A8-76FB72AF17A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1BCF04F1-6929-4768-ABB9-3D44607C426A}"/>
    <dataValidation allowBlank="1" showInputMessage="1" showErrorMessage="1" prompt="既存講座の申請の場合→「２．教育訓練の対象分野」へ" sqref="E25" xr:uid="{5580B13B-A54E-4802-BD9B-F3F5C6B14A4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2F8628C5-D71B-4BCC-9E4F-2ED9D0560E92}">
      <formula1>1</formula1>
      <formula2>99999</formula2>
    </dataValidation>
    <dataValidation allowBlank="1" showInputMessage="1" showErrorMessage="1" prompt="教育訓練の時間が短いもの（２０時間以下）は対象外" sqref="I14:L14" xr:uid="{0BF41BE2-85FF-4F59-A33C-B8E3F2630C13}"/>
    <dataValidation type="list" allowBlank="1" showInputMessage="1" showErrorMessage="1" sqref="M20:R20 E177:E178 O76:P76 O82:P82 O88:P88 O94:P94 O100:P100 O106:P106 O112:P112 O118:P118 O124:P124 O130:P130 O136:P136 O142:P142 O148:P148 O154:P154 O160:P160" xr:uid="{8D0A5D9B-A7B8-4DB7-AEFD-EF0FDB2938D1}">
      <formula1>"有,無"</formula1>
    </dataValidation>
    <dataValidation type="list" allowBlank="1" showInputMessage="1" showErrorMessage="1" sqref="E195" xr:uid="{B85F635D-6D0B-40A6-BE68-C596B51645DE}">
      <formula1>"あり（必須）,あり（任意）,なし"</formula1>
    </dataValidation>
    <dataValidation type="list" allowBlank="1" showInputMessage="1" showErrorMessage="1" sqref="E17:E19 AB10" xr:uid="{962B7F28-2FB0-49D9-9647-89A13A9C40BA}">
      <formula1>"通学,通信"</formula1>
    </dataValidation>
    <dataValidation type="list" allowBlank="1" showInputMessage="1" showErrorMessage="1" sqref="G186:H186 G189:H189" xr:uid="{7BF88DE4-9BF8-4449-B9F0-38A285636B22}">
      <formula1>"100％,90%以上,70%以上,66%(2/3)以上,60%以上,50%以上,50%未満でも可,その他"</formula1>
    </dataValidation>
    <dataValidation type="list" allowBlank="1" showInputMessage="1" showErrorMessage="1" sqref="K186 K189" xr:uid="{B01F1830-2579-4BF1-8F9D-42F1A464B9C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39FBAF8B-BFB4-48DA-905E-EE2E6B5BF466}">
      <formula1>"認める,認めない,その他"</formula1>
    </dataValidation>
    <dataValidation type="list" allowBlank="1" showInputMessage="1" showErrorMessage="1" sqref="F19:H19" xr:uid="{CFE2D840-34D9-4BD7-9D45-0520CBE76865}">
      <formula1>"通信,一部eラーニング,eラーニング"</formula1>
    </dataValidation>
    <dataValidation type="list" allowBlank="1" showInputMessage="1" showErrorMessage="1" sqref="F17:H17" xr:uid="{C8F4E58F-C8FE-408C-899A-938028EB7841}">
      <formula1>"昼間（平日）,夜間（平日）,土日,昼間（平日）＋土日,夜間（平日）＋土日"</formula1>
    </dataValidation>
    <dataValidation type="list" allowBlank="1" showInputMessage="1" showErrorMessage="1" sqref="L259:N259" xr:uid="{2E8F10F2-965C-4E8B-BA9A-A5CE509A0953}">
      <formula1>"該当する,該当しない"</formula1>
    </dataValidation>
    <dataValidation type="list" allowBlank="1" showInputMessage="1" showErrorMessage="1" sqref="E26:R26 E62 E54:E57" xr:uid="{C2D9D55F-2C88-442F-8EC7-3735FE097F30}">
      <formula1>"○"</formula1>
    </dataValidation>
    <dataValidation type="list" allowBlank="1" showInputMessage="1" showErrorMessage="1" sqref="E184:G184" xr:uid="{AF202FFF-B475-4231-B317-60123A3162D3}">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C7ADBD8B-213A-4800-B017-579569D8EEDC}"/>
    <dataValidation type="list" allowBlank="1" showInputMessage="1" showErrorMessage="1" sqref="E204:H204" xr:uid="{9F7A0C40-7BAC-4699-9CAA-D8FE75F7EFBE}">
      <formula1>"パンフレット,ホームページ(右にURLを記載),パンフレット＋ホームページ(右にURLを記載)"</formula1>
    </dataValidation>
    <dataValidation type="list" allowBlank="1" showInputMessage="1" showErrorMessage="1" sqref="E70:H70" xr:uid="{C221625B-9517-4CB9-9E8F-DD3F2D0952A4}">
      <formula1>"パンフレット,パンフレット＋ホームページ（右にURLを記載）,ホームページ（右にURLを記載）"</formula1>
    </dataValidation>
    <dataValidation type="list" allowBlank="1" showInputMessage="1" showErrorMessage="1" sqref="P52:R52" xr:uid="{E68FFB04-74EC-46D3-BE3E-98A92B8486FB}">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0813CC94-A1AA-4FA5-A085-38FFEB8B548E}"/>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E5689E3-F34F-4E34-83E2-AEFD693C6343}">
          <x14:formula1>
            <xm:f>ロール対応表ｰ1004!$D$59:$S$59</xm:f>
          </x14:formula1>
          <xm:sqref>F51:R51</xm:sqref>
        </x14:dataValidation>
        <x14:dataValidation type="list" allowBlank="1" showInputMessage="1" showErrorMessage="1" xr:uid="{9DD641F8-68C6-4D86-A89F-DD9C1DF9C481}">
          <x14:formula1>
            <xm:f>ロール対応表ｰ1004!$D$58:$S$58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0A9D889F-9012-4B15-B872-0D8768E70B79}">
          <x14:formula1>
            <xm:f>ロール対応表ｰ1004!$V$14:$V$56</xm:f>
          </x14:formula1>
          <xm:sqref>U76:U165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218</v>
      </c>
      <c r="F1" t="s">
        <v>225</v>
      </c>
      <c r="I1" t="s">
        <v>230</v>
      </c>
      <c r="K1">
        <v>1001</v>
      </c>
      <c r="M1" t="s">
        <v>245</v>
      </c>
      <c r="O1" t="s">
        <v>248</v>
      </c>
      <c r="S1" t="s">
        <v>714</v>
      </c>
      <c r="T1" t="s">
        <v>715</v>
      </c>
      <c r="U1" t="s">
        <v>716</v>
      </c>
      <c r="V1" t="s">
        <v>359</v>
      </c>
      <c r="X1" s="642" t="s">
        <v>717</v>
      </c>
      <c r="Y1" s="642"/>
      <c r="Z1" s="642"/>
      <c r="AA1" s="642" t="s">
        <v>718</v>
      </c>
      <c r="AB1" s="642"/>
      <c r="AC1" s="642"/>
      <c r="AD1" s="642" t="s">
        <v>719</v>
      </c>
      <c r="AE1" s="642"/>
      <c r="AF1" s="642" t="s">
        <v>720</v>
      </c>
      <c r="AG1" s="642"/>
      <c r="AI1" t="s">
        <v>245</v>
      </c>
      <c r="AJ1" t="s">
        <v>331</v>
      </c>
      <c r="AK1" t="s">
        <v>327</v>
      </c>
      <c r="AL1" t="s">
        <v>329</v>
      </c>
      <c r="AM1" t="s">
        <v>333</v>
      </c>
      <c r="AN1" t="s">
        <v>335</v>
      </c>
      <c r="AO1" t="s">
        <v>337</v>
      </c>
      <c r="AP1" t="s">
        <v>339</v>
      </c>
      <c r="AQ1" t="s">
        <v>342</v>
      </c>
      <c r="AT1" t="s">
        <v>368</v>
      </c>
      <c r="AU1" t="s">
        <v>245</v>
      </c>
      <c r="AV1" t="s">
        <v>373</v>
      </c>
      <c r="AW1" t="s">
        <v>376</v>
      </c>
      <c r="AX1" t="s">
        <v>376</v>
      </c>
      <c r="AY1" t="s">
        <v>379</v>
      </c>
      <c r="AZ1" t="s">
        <v>409</v>
      </c>
      <c r="BA1" t="s">
        <v>721</v>
      </c>
      <c r="BB1" s="8" t="s">
        <v>722</v>
      </c>
      <c r="BC1" s="8" t="s">
        <v>723</v>
      </c>
      <c r="BD1" s="8" t="s">
        <v>724</v>
      </c>
      <c r="BE1" s="8" t="s">
        <v>725</v>
      </c>
      <c r="BF1" s="8" t="s">
        <v>726</v>
      </c>
    </row>
    <row r="2" spans="2:65" ht="27">
      <c r="B2" t="s">
        <v>219</v>
      </c>
      <c r="F2" t="s">
        <v>226</v>
      </c>
      <c r="H2" t="s">
        <v>229</v>
      </c>
      <c r="I2" t="s">
        <v>231</v>
      </c>
      <c r="K2">
        <v>1002</v>
      </c>
      <c r="M2" t="s">
        <v>246</v>
      </c>
      <c r="O2" t="s">
        <v>249</v>
      </c>
      <c r="S2" t="s">
        <v>727</v>
      </c>
      <c r="T2" t="s">
        <v>728</v>
      </c>
      <c r="U2" s="4" t="s">
        <v>729</v>
      </c>
      <c r="V2" t="s">
        <v>730</v>
      </c>
      <c r="X2" t="s">
        <v>727</v>
      </c>
      <c r="Y2" t="s">
        <v>731</v>
      </c>
      <c r="Z2" t="s">
        <v>732</v>
      </c>
      <c r="AA2" t="s">
        <v>897</v>
      </c>
      <c r="AB2" t="s">
        <v>898</v>
      </c>
      <c r="AC2" t="s">
        <v>734</v>
      </c>
      <c r="AD2" s="4" t="s">
        <v>729</v>
      </c>
      <c r="AE2" t="s">
        <v>735</v>
      </c>
      <c r="AF2" t="s">
        <v>736</v>
      </c>
      <c r="AG2" t="s">
        <v>896</v>
      </c>
      <c r="AI2" t="s">
        <v>246</v>
      </c>
      <c r="AJ2" t="s">
        <v>332</v>
      </c>
      <c r="AK2" t="s">
        <v>328</v>
      </c>
      <c r="AL2" t="s">
        <v>330</v>
      </c>
      <c r="AM2" t="s">
        <v>334</v>
      </c>
      <c r="AN2" t="s">
        <v>336</v>
      </c>
      <c r="AO2" t="s">
        <v>338</v>
      </c>
      <c r="AP2" t="s">
        <v>365</v>
      </c>
      <c r="AQ2" t="s">
        <v>343</v>
      </c>
      <c r="AS2" t="s">
        <v>229</v>
      </c>
      <c r="AT2" t="s">
        <v>369</v>
      </c>
      <c r="AU2" t="s">
        <v>371</v>
      </c>
      <c r="AV2" t="s">
        <v>374</v>
      </c>
      <c r="AW2" t="s">
        <v>377</v>
      </c>
      <c r="AX2" t="s">
        <v>377</v>
      </c>
      <c r="AY2" t="s">
        <v>380</v>
      </c>
      <c r="AZ2" t="s">
        <v>410</v>
      </c>
      <c r="BA2" t="s">
        <v>737</v>
      </c>
      <c r="BB2" t="s">
        <v>738</v>
      </c>
      <c r="BC2" t="s">
        <v>739</v>
      </c>
      <c r="BD2" t="s">
        <v>740</v>
      </c>
      <c r="BE2" t="s">
        <v>736</v>
      </c>
      <c r="BF2" t="s">
        <v>741</v>
      </c>
    </row>
    <row r="3" spans="2:65">
      <c r="B3" t="s">
        <v>220</v>
      </c>
      <c r="F3" t="s">
        <v>211</v>
      </c>
      <c r="I3" t="s">
        <v>232</v>
      </c>
      <c r="K3">
        <v>1003</v>
      </c>
      <c r="M3" t="s">
        <v>247</v>
      </c>
      <c r="S3" t="s">
        <v>731</v>
      </c>
      <c r="T3" t="s">
        <v>733</v>
      </c>
      <c r="U3" t="s">
        <v>735</v>
      </c>
      <c r="V3" t="s">
        <v>896</v>
      </c>
      <c r="X3" t="s">
        <v>742</v>
      </c>
      <c r="Y3" t="s">
        <v>743</v>
      </c>
      <c r="Z3" t="s">
        <v>744</v>
      </c>
      <c r="AA3" t="s">
        <v>745</v>
      </c>
      <c r="AB3" t="s">
        <v>746</v>
      </c>
      <c r="AC3" s="4" t="s">
        <v>747</v>
      </c>
      <c r="AD3" s="4" t="s">
        <v>748</v>
      </c>
      <c r="AE3" t="s">
        <v>749</v>
      </c>
      <c r="AF3" t="s">
        <v>750</v>
      </c>
      <c r="AG3" t="s">
        <v>751</v>
      </c>
      <c r="AP3" t="s">
        <v>400</v>
      </c>
      <c r="AT3" t="s">
        <v>370</v>
      </c>
      <c r="AU3" t="s">
        <v>372</v>
      </c>
      <c r="AV3" t="s">
        <v>375</v>
      </c>
      <c r="AW3" t="s">
        <v>378</v>
      </c>
      <c r="AX3" t="s">
        <v>378</v>
      </c>
      <c r="AY3" t="s">
        <v>381</v>
      </c>
      <c r="AZ3" t="s">
        <v>411</v>
      </c>
      <c r="BA3" t="s">
        <v>752</v>
      </c>
      <c r="BB3" t="s">
        <v>731</v>
      </c>
      <c r="BC3" t="s">
        <v>733</v>
      </c>
      <c r="BD3" t="s">
        <v>735</v>
      </c>
      <c r="BE3" t="s">
        <v>753</v>
      </c>
      <c r="BF3" t="s">
        <v>754</v>
      </c>
    </row>
    <row r="4" spans="2:65">
      <c r="B4" t="s">
        <v>221</v>
      </c>
      <c r="I4" t="s">
        <v>233</v>
      </c>
      <c r="K4">
        <v>1004</v>
      </c>
      <c r="S4" t="s">
        <v>732</v>
      </c>
      <c r="T4" t="s">
        <v>734</v>
      </c>
      <c r="X4" t="s">
        <v>755</v>
      </c>
      <c r="Y4" t="s">
        <v>756</v>
      </c>
      <c r="Z4" t="s">
        <v>757</v>
      </c>
      <c r="AA4" t="s">
        <v>758</v>
      </c>
      <c r="AB4" t="s">
        <v>759</v>
      </c>
      <c r="AC4" t="s">
        <v>760</v>
      </c>
      <c r="AD4" s="4" t="s">
        <v>761</v>
      </c>
      <c r="AE4" t="s">
        <v>762</v>
      </c>
      <c r="AF4" s="4" t="s">
        <v>736</v>
      </c>
      <c r="AG4" t="s">
        <v>763</v>
      </c>
      <c r="AZ4" t="s">
        <v>412</v>
      </c>
      <c r="BA4" t="s">
        <v>764</v>
      </c>
      <c r="BB4" t="s">
        <v>732</v>
      </c>
      <c r="BC4" t="s">
        <v>734</v>
      </c>
    </row>
    <row r="5" spans="2:65">
      <c r="B5" t="s">
        <v>222</v>
      </c>
      <c r="K5">
        <v>1005</v>
      </c>
      <c r="X5" t="s">
        <v>765</v>
      </c>
      <c r="Y5" t="s">
        <v>766</v>
      </c>
      <c r="Z5" t="s">
        <v>767</v>
      </c>
      <c r="AA5" t="s">
        <v>768</v>
      </c>
      <c r="AD5" t="s">
        <v>769</v>
      </c>
      <c r="AE5" t="s">
        <v>770</v>
      </c>
      <c r="AF5" t="s">
        <v>771</v>
      </c>
      <c r="AZ5" t="s">
        <v>413</v>
      </c>
    </row>
    <row r="6" spans="2:65">
      <c r="B6" t="s">
        <v>223</v>
      </c>
      <c r="K6">
        <v>1006</v>
      </c>
      <c r="X6" t="s">
        <v>772</v>
      </c>
      <c r="Y6" t="s">
        <v>773</v>
      </c>
      <c r="Z6" t="s">
        <v>774</v>
      </c>
      <c r="AD6" t="s">
        <v>775</v>
      </c>
      <c r="AF6" t="s">
        <v>776</v>
      </c>
      <c r="AZ6" t="s">
        <v>414</v>
      </c>
    </row>
    <row r="7" spans="2:65">
      <c r="B7" t="s">
        <v>224</v>
      </c>
      <c r="K7">
        <v>1007</v>
      </c>
      <c r="X7" t="s">
        <v>777</v>
      </c>
      <c r="Y7" t="s">
        <v>778</v>
      </c>
      <c r="Z7" t="s">
        <v>779</v>
      </c>
      <c r="AD7" t="s">
        <v>780</v>
      </c>
      <c r="AZ7" t="s">
        <v>415</v>
      </c>
    </row>
    <row r="8" spans="2:65">
      <c r="K8">
        <v>1008</v>
      </c>
      <c r="X8" t="s">
        <v>781</v>
      </c>
      <c r="Y8" t="s">
        <v>782</v>
      </c>
      <c r="AD8" t="s">
        <v>783</v>
      </c>
      <c r="AZ8" t="s">
        <v>416</v>
      </c>
    </row>
    <row r="9" spans="2:65">
      <c r="K9">
        <v>1009</v>
      </c>
      <c r="AD9" t="s">
        <v>784</v>
      </c>
      <c r="AZ9" t="s">
        <v>417</v>
      </c>
      <c r="BB9" s="9" t="s">
        <v>785</v>
      </c>
      <c r="BC9" s="9" t="s">
        <v>731</v>
      </c>
      <c r="BD9" s="9" t="s">
        <v>732</v>
      </c>
      <c r="BE9" s="9" t="s">
        <v>739</v>
      </c>
      <c r="BF9" s="9" t="s">
        <v>733</v>
      </c>
      <c r="BG9" s="9" t="s">
        <v>734</v>
      </c>
      <c r="BH9" s="9" t="s">
        <v>740</v>
      </c>
      <c r="BI9" s="9" t="s">
        <v>735</v>
      </c>
      <c r="BJ9" s="9" t="s">
        <v>736</v>
      </c>
      <c r="BK9" s="9" t="s">
        <v>753</v>
      </c>
      <c r="BL9" s="9" t="s">
        <v>786</v>
      </c>
      <c r="BM9" s="9" t="s">
        <v>754</v>
      </c>
    </row>
    <row r="10" spans="2:65">
      <c r="K10">
        <v>1010</v>
      </c>
      <c r="AD10" t="s">
        <v>787</v>
      </c>
      <c r="AZ10" t="s">
        <v>418</v>
      </c>
      <c r="BB10" t="s">
        <v>788</v>
      </c>
      <c r="BC10" t="s">
        <v>789</v>
      </c>
      <c r="BD10" t="s">
        <v>790</v>
      </c>
      <c r="BE10" t="s">
        <v>791</v>
      </c>
      <c r="BF10" t="s">
        <v>792</v>
      </c>
      <c r="BG10" t="s">
        <v>793</v>
      </c>
      <c r="BH10" t="s">
        <v>748</v>
      </c>
      <c r="BI10" t="s">
        <v>749</v>
      </c>
      <c r="BJ10" t="s">
        <v>750</v>
      </c>
      <c r="BK10" t="s">
        <v>751</v>
      </c>
      <c r="BL10" t="s">
        <v>794</v>
      </c>
      <c r="BM10" t="s">
        <v>795</v>
      </c>
    </row>
    <row r="11" spans="2:65">
      <c r="K11">
        <v>1011</v>
      </c>
      <c r="AD11" t="s">
        <v>796</v>
      </c>
      <c r="AZ11" t="s">
        <v>419</v>
      </c>
      <c r="BB11" t="s">
        <v>755</v>
      </c>
      <c r="BC11" t="s">
        <v>797</v>
      </c>
      <c r="BD11" t="s">
        <v>798</v>
      </c>
      <c r="BE11" t="s">
        <v>799</v>
      </c>
      <c r="BF11" t="s">
        <v>759</v>
      </c>
      <c r="BG11" t="s">
        <v>760</v>
      </c>
      <c r="BH11" t="s">
        <v>761</v>
      </c>
      <c r="BI11" t="s">
        <v>800</v>
      </c>
      <c r="BJ11" t="s">
        <v>736</v>
      </c>
      <c r="BK11" t="s">
        <v>763</v>
      </c>
      <c r="BL11" t="s">
        <v>801</v>
      </c>
      <c r="BM11" t="s">
        <v>802</v>
      </c>
    </row>
    <row r="12" spans="2:65">
      <c r="K12">
        <v>1012</v>
      </c>
      <c r="AD12" t="s">
        <v>803</v>
      </c>
      <c r="AZ12" t="s">
        <v>420</v>
      </c>
      <c r="BB12" t="s">
        <v>804</v>
      </c>
      <c r="BC12" t="s">
        <v>766</v>
      </c>
      <c r="BD12" t="s">
        <v>805</v>
      </c>
      <c r="BE12" t="s">
        <v>806</v>
      </c>
      <c r="BH12" t="s">
        <v>769</v>
      </c>
      <c r="BI12" t="s">
        <v>770</v>
      </c>
      <c r="BJ12" t="s">
        <v>771</v>
      </c>
      <c r="BM12" t="s">
        <v>807</v>
      </c>
    </row>
    <row r="13" spans="2:65">
      <c r="K13">
        <v>1013</v>
      </c>
      <c r="BB13" t="s">
        <v>772</v>
      </c>
      <c r="BC13" t="s">
        <v>808</v>
      </c>
      <c r="BD13" t="s">
        <v>809</v>
      </c>
      <c r="BH13" t="s">
        <v>775</v>
      </c>
      <c r="BJ13" t="s">
        <v>776</v>
      </c>
      <c r="BM13" t="s">
        <v>810</v>
      </c>
    </row>
    <row r="14" spans="2:65">
      <c r="K14">
        <v>1014</v>
      </c>
      <c r="BB14" t="s">
        <v>811</v>
      </c>
      <c r="BC14" t="s">
        <v>778</v>
      </c>
      <c r="BD14" t="s">
        <v>812</v>
      </c>
      <c r="BH14" t="s">
        <v>780</v>
      </c>
    </row>
    <row r="15" spans="2:65">
      <c r="K15">
        <v>1015</v>
      </c>
      <c r="BB15" t="s">
        <v>781</v>
      </c>
      <c r="BC15" t="s">
        <v>782</v>
      </c>
      <c r="BH15" t="s">
        <v>783</v>
      </c>
    </row>
    <row r="16" spans="2:65">
      <c r="K16">
        <v>1016</v>
      </c>
      <c r="BH16" t="s">
        <v>784</v>
      </c>
    </row>
    <row r="17" spans="11:62">
      <c r="K17">
        <v>1017</v>
      </c>
      <c r="BH17" t="s">
        <v>787</v>
      </c>
    </row>
    <row r="18" spans="11:62">
      <c r="K18">
        <v>1018</v>
      </c>
      <c r="BH18" t="s">
        <v>796</v>
      </c>
    </row>
    <row r="19" spans="11:62">
      <c r="K19">
        <v>1019</v>
      </c>
      <c r="BH19" t="s">
        <v>803</v>
      </c>
    </row>
    <row r="20" spans="11:62" ht="40.5">
      <c r="K20">
        <v>1020</v>
      </c>
      <c r="BB20" s="10" t="s">
        <v>813</v>
      </c>
      <c r="BC20" s="10" t="s">
        <v>814</v>
      </c>
      <c r="BD20" s="10" t="s">
        <v>815</v>
      </c>
      <c r="BE20" s="11" t="s">
        <v>816</v>
      </c>
      <c r="BF20" s="10" t="s">
        <v>817</v>
      </c>
      <c r="BJ20" t="s">
        <v>818</v>
      </c>
    </row>
    <row r="21" spans="11:62" ht="40.5">
      <c r="K21">
        <v>2001</v>
      </c>
      <c r="BB21" t="s">
        <v>819</v>
      </c>
      <c r="BC21" t="s">
        <v>820</v>
      </c>
      <c r="BD21" s="4" t="s">
        <v>821</v>
      </c>
      <c r="BE21" t="s">
        <v>822</v>
      </c>
      <c r="BF21" t="s">
        <v>823</v>
      </c>
      <c r="BJ21" t="s">
        <v>824</v>
      </c>
    </row>
    <row r="22" spans="11:62">
      <c r="K22">
        <v>2002</v>
      </c>
      <c r="BB22" t="s">
        <v>825</v>
      </c>
      <c r="BC22" t="s">
        <v>826</v>
      </c>
      <c r="BD22" t="s">
        <v>827</v>
      </c>
      <c r="BE22" t="s">
        <v>828</v>
      </c>
      <c r="BF22" t="s">
        <v>829</v>
      </c>
      <c r="BJ22" t="s">
        <v>830</v>
      </c>
    </row>
    <row r="23" spans="11:62">
      <c r="K23">
        <v>2003</v>
      </c>
      <c r="BB23" t="s">
        <v>831</v>
      </c>
      <c r="BC23" t="s">
        <v>832</v>
      </c>
      <c r="BD23" t="s">
        <v>833</v>
      </c>
      <c r="BE23" t="s">
        <v>834</v>
      </c>
      <c r="BJ23" t="s">
        <v>820</v>
      </c>
    </row>
    <row r="24" spans="11:62">
      <c r="K24">
        <v>2004</v>
      </c>
      <c r="BE24" t="s">
        <v>835</v>
      </c>
      <c r="BJ24" t="s">
        <v>826</v>
      </c>
    </row>
    <row r="25" spans="11:62">
      <c r="K25">
        <v>2005</v>
      </c>
      <c r="BJ25" t="s">
        <v>832</v>
      </c>
    </row>
    <row r="26" spans="11:62" ht="40.5">
      <c r="K26">
        <v>2006</v>
      </c>
      <c r="BJ26" s="4" t="s">
        <v>821</v>
      </c>
    </row>
    <row r="27" spans="11:62">
      <c r="K27">
        <v>2007</v>
      </c>
      <c r="BJ27" t="s">
        <v>827</v>
      </c>
    </row>
    <row r="28" spans="11:62">
      <c r="K28">
        <v>2008</v>
      </c>
      <c r="BJ28" t="s">
        <v>833</v>
      </c>
    </row>
    <row r="29" spans="11:62">
      <c r="K29">
        <v>2009</v>
      </c>
      <c r="BJ29" t="s">
        <v>822</v>
      </c>
    </row>
    <row r="30" spans="11:62">
      <c r="K30">
        <v>2010</v>
      </c>
      <c r="BJ30" t="s">
        <v>828</v>
      </c>
    </row>
    <row r="31" spans="11:62">
      <c r="K31">
        <v>2011</v>
      </c>
      <c r="BJ31" t="s">
        <v>834</v>
      </c>
    </row>
    <row r="32" spans="11:62">
      <c r="K32">
        <v>2012</v>
      </c>
      <c r="BJ32" t="s">
        <v>835</v>
      </c>
    </row>
    <row r="33" spans="11:62">
      <c r="K33">
        <v>2013</v>
      </c>
      <c r="BJ33" t="s">
        <v>823</v>
      </c>
    </row>
    <row r="34" spans="11:62">
      <c r="K34">
        <v>2014</v>
      </c>
      <c r="BJ34" t="s">
        <v>829</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2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1880" t="s">
        <v>894</v>
      </c>
      <c r="B4" s="1880"/>
      <c r="C4" s="1880"/>
      <c r="D4" s="1880"/>
      <c r="E4" s="1880"/>
      <c r="F4" s="1880"/>
      <c r="G4" s="1880"/>
      <c r="H4" s="1880"/>
      <c r="I4" s="1880"/>
      <c r="J4" s="1880"/>
      <c r="K4" s="1880"/>
      <c r="L4" s="1880"/>
      <c r="M4" s="1880"/>
      <c r="N4" s="1880"/>
      <c r="O4" s="1880"/>
      <c r="P4" s="1880"/>
      <c r="Q4" s="1880"/>
      <c r="R4" s="1880"/>
      <c r="S4" s="1880"/>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1033</v>
      </c>
      <c r="B6" s="1879"/>
      <c r="C6" s="1879"/>
      <c r="D6" s="1879"/>
      <c r="E6" s="1879"/>
      <c r="F6" s="1879"/>
      <c r="G6" s="1879"/>
      <c r="H6" s="1879"/>
      <c r="I6" s="1879"/>
      <c r="J6" s="1879"/>
      <c r="K6" s="1879"/>
      <c r="L6" s="1879"/>
      <c r="M6" s="1879"/>
      <c r="N6" s="1879"/>
      <c r="O6" s="1879"/>
      <c r="P6" s="1879"/>
      <c r="Q6" s="1879"/>
      <c r="R6" s="1879"/>
      <c r="S6" s="1879"/>
    </row>
    <row r="7" spans="1:22" ht="65.25" customHeight="1">
      <c r="A7" s="1879" t="s">
        <v>1034</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1035</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IF(COUNTIF(個票ｰ1004!$U$76:$U$165,$C14),"○","")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IF(COUNTIF(個票ｰ1004!$U$76:$U$165,$C15),"○","")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IF(COUNTIF(個票ｰ1004!$U$76:$U$165,$C16),"○","")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IF(COUNTIF(個票ｰ1004!$U$76:$U$165,$C17),"○","")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IF(COUNTIF(個票ｰ1004!$U$76:$U$165,$C18),"○","")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IF(COUNTIF(個票ｰ1004!$U$76:$U$165,$C19),"○","")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IF(COUNTIF(個票ｰ1004!$U$76:$U$165,$C20),"○","")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IF(COUNTIF(個票ｰ1004!$U$76:$U$165,$C21),"○","")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IF(COUNTIF(個票ｰ1004!$U$76:$U$165,$C22),"○","")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IF(COUNTIF(個票ｰ1004!$U$76:$U$165,$C23),"○","")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IF(COUNTIF(個票ｰ1004!$U$76:$U$165,$C24),"○","")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IF(COUNTIF(個票ｰ1004!$U$76:$U$165,$C25),"○","")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IF(COUNTIF(個票ｰ1004!$U$76:$U$165,$C26),"○","")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IF(COUNTIF(個票ｰ1004!$U$76:$U$165,$C27),"○","")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IF(COUNTIF(個票ｰ1004!$U$76:$U$165,$C28),"○","")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IF(COUNTIF(個票ｰ1004!$U$76:$U$165,$C29),"○","")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IF(COUNTIF(個票ｰ1004!$U$76:$U$165,$C30),"○","")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IF(COUNTIF(個票ｰ1004!$U$76:$U$165,$C31),"○","")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IF(COUNTIF(個票ｰ1004!$U$76:$U$165,$C32),"○","")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IF(COUNTIF(個票ｰ1004!$U$76:$U$165,$C33),"○","")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IF(COUNTIF(個票ｰ1004!$U$76:$U$165,$C34),"○","")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IF(COUNTIF(個票ｰ1004!$U$76:$U$165,$C35),"○","")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IF(COUNTIF(個票ｰ1004!$U$76:$U$165,$C36),"○","")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IF(COUNTIF(個票ｰ1004!$U$76:$U$165,$C37),"○","")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IF(COUNTIF(個票ｰ1004!$U$76:$U$165,$C38),"○","")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IF(COUNTIF(個票ｰ1004!$U$76:$U$165,$C39),"○","")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IF(COUNTIF(個票ｰ1004!$U$76:$U$165,$C40),"○","")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IF(COUNTIF(個票ｰ1004!$U$76:$U$165,$C41),"○","")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IF(COUNTIF(個票ｰ1004!$U$76:$U$165,$C42),"○","")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IF(COUNTIF(個票ｰ1004!$U$76:$U$165,$C43),"○","")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IF(COUNTIF(個票ｰ1004!$U$76:$U$165,$C44),"○","")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IF(COUNTIF(個票ｰ1004!$U$76:$U$165,$C45),"○","")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IF(COUNTIF(個票ｰ1004!$U$76:$U$165,$C46),"○","")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IF(COUNTIF(個票ｰ1004!$U$76:$U$165,$C47),"○","")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IF(COUNTIF(個票ｰ1004!$U$76:$U$165,$C48),"○","")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IF(COUNTIF(個票ｰ1004!$U$76:$U$165,$C49),"○","")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IF(COUNTIF(個票ｰ1004!$U$76:$U$165,$C50),"○","")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IF(COUNTIF(個票ｰ1004!$U$76:$U$165,$C51),"○","")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IF(COUNTIF(個票ｰ1004!$U$76:$U$165,$C52),"○","")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IF(COUNTIF(個票ｰ1004!$U$76:$U$165,$C53),"○","")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IF(COUNTIF(個票ｰ1004!$U$76:$U$165,$C54),"○","")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IF(COUNTIF(個票ｰ1004!$U$76:$U$165,$C55),"○","")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IF(COUNTIF(個票ｰ1004!$U$76:$U$165,$C56),"○","")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7fDFOo2gqT50bTzvSiFUT+MBiyHjeFpLXt27RKj7D6cKGw8uFPh7tZ2fuhIgZWBIJmC4TNNt7H2z1835Q11wMg==" saltValue="VSljoFWp22BWwQHW4n3cs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07" priority="15">
      <formula>$E$57=1</formula>
    </cfRule>
  </conditionalFormatting>
  <conditionalFormatting sqref="F12">
    <cfRule type="expression" dxfId="206" priority="14">
      <formula>$F$57=1</formula>
    </cfRule>
  </conditionalFormatting>
  <conditionalFormatting sqref="G12">
    <cfRule type="expression" dxfId="205" priority="13">
      <formula>$G$57=1</formula>
    </cfRule>
  </conditionalFormatting>
  <conditionalFormatting sqref="H12">
    <cfRule type="expression" dxfId="204" priority="12">
      <formula>$H$57=1</formula>
    </cfRule>
  </conditionalFormatting>
  <conditionalFormatting sqref="I12">
    <cfRule type="expression" dxfId="203" priority="11">
      <formula>$I$57=1</formula>
    </cfRule>
  </conditionalFormatting>
  <conditionalFormatting sqref="J12">
    <cfRule type="expression" dxfId="202" priority="10">
      <formula>$J$57=1</formula>
    </cfRule>
  </conditionalFormatting>
  <conditionalFormatting sqref="K12">
    <cfRule type="expression" dxfId="201" priority="9">
      <formula>$K$57=1</formula>
    </cfRule>
  </conditionalFormatting>
  <conditionalFormatting sqref="L12">
    <cfRule type="expression" dxfId="200" priority="8">
      <formula>$L$57=1</formula>
    </cfRule>
  </conditionalFormatting>
  <conditionalFormatting sqref="M12">
    <cfRule type="expression" dxfId="199" priority="7">
      <formula>$M$57=1</formula>
    </cfRule>
  </conditionalFormatting>
  <conditionalFormatting sqref="N12">
    <cfRule type="expression" dxfId="198" priority="6">
      <formula>$N$57=1</formula>
    </cfRule>
  </conditionalFormatting>
  <conditionalFormatting sqref="O12">
    <cfRule type="expression" dxfId="197" priority="5">
      <formula>$O$57=1</formula>
    </cfRule>
  </conditionalFormatting>
  <conditionalFormatting sqref="P12">
    <cfRule type="expression" dxfId="196" priority="4">
      <formula>$P$57=1</formula>
    </cfRule>
  </conditionalFormatting>
  <conditionalFormatting sqref="Q12">
    <cfRule type="expression" dxfId="195" priority="3">
      <formula>$Q$57=1</formula>
    </cfRule>
  </conditionalFormatting>
  <conditionalFormatting sqref="R12">
    <cfRule type="expression" dxfId="194" priority="2">
      <formula>$R$57=1</formula>
    </cfRule>
  </conditionalFormatting>
  <conditionalFormatting sqref="S12">
    <cfRule type="expression" dxfId="193"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B4E602E5-5825-4BE7-907F-61B1101F68A7}"/>
    <hyperlink ref="F12" r:id="rId5" location="page=101" display="https://www.ipa.go.jp/jinzai/skill-standard/dss/ps6vr700000083ki-att/000106872.pdf - page=101" xr:uid="{0F5D1A8A-895A-4009-9DE5-EE03F2E90E71}"/>
    <hyperlink ref="G12" r:id="rId6" location="page=102" display="https://www.ipa.go.jp/jinzai/skill-standard/dss/ps6vr700000083ki-att/000106872.pdf - page=102" xr:uid="{ADEEB79A-4534-4540-99B0-1F76A6D9F492}"/>
    <hyperlink ref="H12" r:id="rId7" location="page=115" display="https://www.ipa.go.jp/jinzai/skill-standard/dss/ps6vr700000083ki-att/000106872.pdf - page=115" xr:uid="{12271C76-5C51-456D-BED3-19B7CAB982F3}"/>
    <hyperlink ref="I12" r:id="rId8" location="page=116" display="https://www.ipa.go.jp/jinzai/skill-standard/dss/ps6vr700000083ki-att/000106872.pdf - page=116" xr:uid="{68EF4C27-6A74-4E18-B6CF-FBF62A17E885}"/>
    <hyperlink ref="J12" r:id="rId9" location="page=117" display="https://www.ipa.go.jp/jinzai/skill-standard/dss/ps6vr700000083ki-att/000106872.pdf - page=117" xr:uid="{37CD8A1F-C994-4CA4-8DDB-D17D7C9250BC}"/>
    <hyperlink ref="K12" r:id="rId10" location="page=126" display="https://www.ipa.go.jp/jinzai/skill-standard/dss/ps6vr700000083ki-att/000106872.pdf - page=126" xr:uid="{FCE75225-CB47-4509-B244-B230D3B43EAB}"/>
    <hyperlink ref="L12" r:id="rId11" location="page=127" display="https://www.ipa.go.jp/jinzai/skill-standard/dss/ps6vr700000083ki-att/000106872.pdf - page=127" xr:uid="{4B0F0B53-3C51-4E1B-A91F-14684C2183AD}"/>
    <hyperlink ref="M12" r:id="rId12" location="page=128" xr:uid="{B90CD27B-46AC-457C-89E3-98281E3A6CB0}"/>
    <hyperlink ref="N12" r:id="rId13" location="page=135" display="https://www.ipa.go.jp/jinzai/skill-standard/dss/ps6vr700000083ki-att/000106872.pdf - page=135" xr:uid="{0EDFB52B-CD86-4229-9599-5FDB9A8F3EFA}"/>
    <hyperlink ref="O12" r:id="rId14" location="page=136" display="https://www.ipa.go.jp/jinzai/skill-standard/dss/ps6vr700000083ki-att/000106872.pdf - page=136" xr:uid="{F9D4445E-E348-44AC-982E-5B760F4D0257}"/>
    <hyperlink ref="P12" r:id="rId15" location="page=137" display="https://www.ipa.go.jp/jinzai/skill-standard/dss/ps6vr700000083ki-att/000106872.pdf - page=137" xr:uid="{DBC84913-B9DA-49D0-B080-B1DBD3B3C7D8}"/>
    <hyperlink ref="Q12" r:id="rId16" location="page=138" display="https://www.ipa.go.jp/jinzai/skill-standard/dss/ps6vr700000083ki-att/000106872.pdf - page=138" xr:uid="{E691E756-2AEA-4188-A651-B29EABF144EA}"/>
    <hyperlink ref="R12" r:id="rId17" location="page=145" display="https://www.ipa.go.jp/jinzai/skill-standard/dss/ps6vr700000083ki-att/000106872.pdf - page=145" xr:uid="{1A025BA8-2841-4A2B-A93E-207005ABF0F1}"/>
    <hyperlink ref="S12" r:id="rId18" location="page=146" display="https://www.ipa.go.jp/jinzai/skill-standard/dss/ps6vr700000083ki-att/000106872.pdf - page=146" xr:uid="{4F9119FB-2F17-4B5F-A18B-8BFACE26CE64}"/>
    <hyperlink ref="C14:C19" r:id="rId19" location="page=85" display="ビジネス戦略策定・実行" xr:uid="{3EAC3131-6F7F-4C8F-B993-EC90D74A6C82}"/>
    <hyperlink ref="C20:C25" r:id="rId20" location="page=86" display="ビジネス調査" xr:uid="{F61BE48E-CEB2-4959-80FD-F256731FB9F7}"/>
    <hyperlink ref="C26:C30" r:id="rId21" location="page=87" display="顧客・ユーザー理解" xr:uid="{BFD55EB4-DA33-4D7F-8EA2-51CADD11DB5A}"/>
    <hyperlink ref="C31:C35" r:id="rId22" location="page=88" display="データ理解・活用" xr:uid="{FE54B7EC-2C66-46A8-8AA2-1ED7E11F25AC}"/>
    <hyperlink ref="C36:C37" r:id="rId23" location="page=89" display="データ活用基盤設計" xr:uid="{6410E07E-3782-4BE8-96DB-13EC31B8A1E0}"/>
    <hyperlink ref="C38:C50" r:id="rId24" location="page=90" display="コンピュータサイエンス" xr:uid="{6667C660-3448-47BB-8E77-9EEA6396CFC5}"/>
    <hyperlink ref="C51:C56" r:id="rId25" location="page=91" display="セキュリティ体制構築・運営" xr:uid="{A6FC0AEB-1673-41CD-8B5D-D7DDB9ADEDB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14749E4-B825-444B-8C43-1442D83EEAC9}">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'申請書・総括票（共通）'!B42</f>
        <v>0</v>
      </c>
      <c r="F7" s="2395"/>
      <c r="G7" s="2395"/>
      <c r="H7" s="2395"/>
      <c r="I7" s="2395"/>
      <c r="J7" s="2395"/>
      <c r="K7" s="2395"/>
      <c r="L7" s="2395"/>
      <c r="M7" s="2395"/>
      <c r="N7" s="2395"/>
      <c r="O7" s="2395"/>
      <c r="P7" s="2395"/>
      <c r="Q7" s="2396"/>
      <c r="R7" s="2403" t="s">
        <v>138</v>
      </c>
      <c r="S7" s="2404"/>
      <c r="T7" s="2405"/>
      <c r="U7" s="2406">
        <f>'申請書・総括票（共通）'!A42</f>
        <v>1004</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個票ｰ1004!E14</f>
        <v>0</v>
      </c>
      <c r="V9" s="439" t="s">
        <v>169</v>
      </c>
      <c r="W9" s="440">
        <f>個票ｰ1004!G14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44"/>
      <c r="C27" s="544"/>
      <c r="D27" s="544"/>
      <c r="E27" s="544"/>
      <c r="F27" s="544"/>
      <c r="G27" s="544"/>
      <c r="H27" s="544"/>
      <c r="I27" s="544"/>
      <c r="J27" s="544"/>
      <c r="K27" s="544"/>
      <c r="L27" s="544"/>
      <c r="M27" s="544"/>
      <c r="N27" s="544"/>
      <c r="O27" s="544"/>
      <c r="P27" s="544"/>
      <c r="Q27" s="544"/>
      <c r="R27" s="544"/>
      <c r="S27" s="544"/>
      <c r="T27" s="544"/>
      <c r="U27" s="544"/>
      <c r="V27" s="544"/>
      <c r="W27" s="544"/>
      <c r="X27" s="544"/>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45"/>
      <c r="B29" s="545"/>
      <c r="C29" s="545"/>
      <c r="D29" s="545"/>
      <c r="E29" s="545"/>
      <c r="F29" s="545"/>
      <c r="G29" s="545"/>
      <c r="H29" s="545"/>
      <c r="I29" s="545"/>
      <c r="J29" s="545"/>
      <c r="K29" s="545"/>
      <c r="L29" s="545"/>
      <c r="M29" s="545"/>
      <c r="N29" s="545"/>
      <c r="O29" s="545"/>
      <c r="P29" s="545"/>
      <c r="Q29" s="545"/>
      <c r="R29" s="545"/>
      <c r="S29" s="545"/>
      <c r="T29" s="545"/>
      <c r="U29" s="545"/>
      <c r="V29" s="545"/>
      <c r="W29" s="545"/>
      <c r="X29" s="545"/>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43"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43"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43"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43"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46"/>
      <c r="B55" s="546"/>
      <c r="C55" s="546"/>
      <c r="D55" s="546"/>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92" priority="2" operator="equal">
      <formula>0</formula>
    </cfRule>
  </conditionalFormatting>
  <conditionalFormatting sqref="T3:X3">
    <cfRule type="cellIs" dxfId="191" priority="1" operator="equal">
      <formula>0</formula>
    </cfRule>
  </conditionalFormatting>
  <dataValidations count="5">
    <dataValidation allowBlank="1" showInputMessage="1" showErrorMessage="1" prompt="本様式４．教材費の内訳より自動計算されます" sqref="G20:H20 G16:H16" xr:uid="{055826F5-04CA-4E99-B904-5726077FF7E9}"/>
    <dataValidation allowBlank="1" showInputMessage="1" showErrorMessage="1" prompt="費用の決定にあたり、参考とした例がある場合に記載。（社内基準で定めている場合は、その旨を記載。）" sqref="N30:X30" xr:uid="{BD7B74E3-C781-434D-9621-0CFE4697CB43}"/>
    <dataValidation allowBlank="1" showInputMessage="1" showErrorMessage="1" prompt="受講料に占めるそれぞれの内訳（ベースとなる考え方）を記載。" sqref="S37:T37 S39:T39" xr:uid="{8EC0507D-0B14-4AFB-9442-D628FBA23AC0}"/>
    <dataValidation type="list" allowBlank="1" showInputMessage="1" showErrorMessage="1" sqref="E4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56"/>
  <sheetViews>
    <sheetView showGridLines="0" view="pageBreakPreview" zoomScaleNormal="100" zoomScaleSheetLayoutView="100" workbookViewId="0"/>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42"/>
      <c r="H1" s="2415" t="s">
        <v>654</v>
      </c>
      <c r="I1" s="2415"/>
      <c r="J1" s="2415"/>
      <c r="K1" s="2415"/>
    </row>
    <row r="2" spans="1:11" s="3" customFormat="1" ht="12" customHeight="1">
      <c r="C2" s="542"/>
      <c r="H2" s="2580" t="s">
        <v>707</v>
      </c>
      <c r="I2" s="2580"/>
      <c r="J2" s="2580"/>
      <c r="K2" s="2580"/>
    </row>
    <row r="3" spans="1:11" s="3" customFormat="1" ht="12" customHeight="1">
      <c r="C3" s="542"/>
      <c r="H3" s="2416">
        <f>'申請書・総括票（共通）'!L3</f>
        <v>0</v>
      </c>
      <c r="I3" s="2416"/>
      <c r="J3" s="2416"/>
      <c r="K3" s="2416"/>
    </row>
    <row r="4" spans="1:11" s="3" customFormat="1" ht="12" customHeight="1">
      <c r="C4" s="542"/>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'申請書・総括票（共通）'!B42</f>
        <v>0</v>
      </c>
      <c r="D8" s="2586"/>
      <c r="E8" s="2586"/>
      <c r="F8" s="2595"/>
      <c r="G8" s="472" t="s">
        <v>85</v>
      </c>
      <c r="H8" s="2596">
        <f>'申請書・総括票（共通）'!A42</f>
        <v>1004</v>
      </c>
      <c r="I8" s="2597"/>
      <c r="J8" s="2598"/>
      <c r="K8" s="473"/>
    </row>
    <row r="9" spans="1:11" s="3" customFormat="1" ht="26.25" customHeight="1">
      <c r="A9" s="2593"/>
      <c r="B9" s="2594"/>
      <c r="C9" s="2585"/>
      <c r="D9" s="2586"/>
      <c r="E9" s="2586"/>
      <c r="F9" s="2595"/>
      <c r="G9" s="547"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48"/>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53" t="s">
        <v>197</v>
      </c>
      <c r="C37" s="2608">
        <f>'申請書・総括票（共通）'!C19</f>
        <v>0</v>
      </c>
      <c r="D37" s="2609"/>
      <c r="E37" s="2609"/>
      <c r="F37" s="2609"/>
      <c r="G37" s="2609"/>
      <c r="H37" s="2609"/>
      <c r="I37" s="2609"/>
      <c r="J37" s="2610"/>
    </row>
    <row r="38" spans="1:26" ht="27.75" customHeight="1">
      <c r="B38" s="2611" t="s">
        <v>196</v>
      </c>
      <c r="C38" s="2613">
        <f>'申請書・総括票（共通）'!B42</f>
        <v>0</v>
      </c>
      <c r="D38" s="2614"/>
      <c r="E38" s="2614"/>
      <c r="F38" s="2615"/>
      <c r="G38" s="472" t="s">
        <v>85</v>
      </c>
      <c r="H38" s="2619">
        <f>'申請書・総括票（共通）'!A42</f>
        <v>1004</v>
      </c>
      <c r="I38" s="2620"/>
      <c r="J38" s="2621"/>
    </row>
    <row r="39" spans="1:26" ht="27.75" customHeight="1">
      <c r="B39" s="2612"/>
      <c r="C39" s="2616"/>
      <c r="D39" s="2617"/>
      <c r="E39" s="2617"/>
      <c r="F39" s="2618"/>
      <c r="G39" s="547"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個票ｰ1004!B235</f>
        <v>0</v>
      </c>
      <c r="D44" s="2633"/>
      <c r="E44" s="2633"/>
      <c r="F44" s="2634"/>
      <c r="G44" s="495" t="s">
        <v>660</v>
      </c>
      <c r="H44" s="2635">
        <v>1</v>
      </c>
      <c r="I44" s="2636"/>
      <c r="J44" s="2637"/>
    </row>
    <row r="45" spans="1:26" ht="30" customHeight="1">
      <c r="B45" s="549" t="s">
        <v>210</v>
      </c>
      <c r="C45" s="2638" t="s">
        <v>209</v>
      </c>
      <c r="D45" s="2639"/>
      <c r="E45" s="2639"/>
      <c r="F45" s="2639"/>
      <c r="G45" s="2639"/>
      <c r="H45" s="2639"/>
      <c r="I45" s="2639"/>
      <c r="J45" s="2640"/>
    </row>
    <row r="46" spans="1:26" ht="30" customHeight="1">
      <c r="B46" s="551" t="s">
        <v>194</v>
      </c>
      <c r="C46" s="2641"/>
      <c r="D46" s="2642"/>
      <c r="E46" s="2642"/>
      <c r="F46" s="2642"/>
      <c r="G46" s="2642"/>
      <c r="H46" s="2642"/>
      <c r="I46" s="2642"/>
      <c r="J46" s="2643"/>
    </row>
    <row r="47" spans="1:26" ht="30" customHeight="1">
      <c r="B47" s="550"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5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個票ｰ1004!B236</f>
        <v>0</v>
      </c>
      <c r="D78" s="2609"/>
      <c r="E78" s="2609"/>
      <c r="F78" s="2610"/>
      <c r="G78" s="518" t="s">
        <v>660</v>
      </c>
      <c r="H78" s="2619">
        <v>2</v>
      </c>
      <c r="I78" s="2620"/>
      <c r="J78" s="2669"/>
    </row>
    <row r="79" spans="1:26" ht="30" customHeight="1" outlineLevel="1">
      <c r="B79" s="549" t="s">
        <v>210</v>
      </c>
      <c r="C79" s="2670" t="s">
        <v>209</v>
      </c>
      <c r="D79" s="2671"/>
      <c r="E79" s="2671"/>
      <c r="F79" s="2671"/>
      <c r="G79" s="2671"/>
      <c r="H79" s="2671"/>
      <c r="I79" s="2671"/>
      <c r="J79" s="2672"/>
    </row>
    <row r="80" spans="1:26" ht="30" customHeight="1" outlineLevel="1">
      <c r="B80" s="551" t="s">
        <v>194</v>
      </c>
      <c r="C80" s="2641"/>
      <c r="D80" s="2642"/>
      <c r="E80" s="2642"/>
      <c r="F80" s="2642"/>
      <c r="G80" s="2642"/>
      <c r="H80" s="2642"/>
      <c r="I80" s="2642"/>
      <c r="J80" s="2643"/>
    </row>
    <row r="81" spans="2:10" ht="30" customHeight="1" outlineLevel="1">
      <c r="B81" s="550"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5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個票ｰ1004!B239</f>
        <v>0</v>
      </c>
      <c r="D116" s="2633"/>
      <c r="E116" s="2633"/>
      <c r="F116" s="2634"/>
      <c r="G116" s="495" t="s">
        <v>660</v>
      </c>
      <c r="H116" s="2635">
        <v>11</v>
      </c>
      <c r="I116" s="2636"/>
      <c r="J116" s="2637"/>
    </row>
    <row r="117" spans="1:18" ht="30" customHeight="1" outlineLevel="1">
      <c r="B117" s="549" t="s">
        <v>210</v>
      </c>
      <c r="C117" s="2298"/>
      <c r="D117" s="2299"/>
      <c r="E117" s="2299"/>
      <c r="F117" s="2299"/>
      <c r="G117" s="2299"/>
      <c r="H117" s="2299"/>
      <c r="I117" s="2299"/>
      <c r="J117" s="2300"/>
    </row>
    <row r="118" spans="1:18" ht="30" customHeight="1" outlineLevel="1">
      <c r="B118" s="551" t="s">
        <v>194</v>
      </c>
      <c r="C118" s="2641"/>
      <c r="D118" s="2642"/>
      <c r="E118" s="2642"/>
      <c r="F118" s="2642"/>
      <c r="G118" s="2642"/>
      <c r="H118" s="2642"/>
      <c r="I118" s="2642"/>
      <c r="J118" s="2643"/>
    </row>
    <row r="119" spans="1:18" ht="30" customHeight="1" outlineLevel="1">
      <c r="B119" s="550"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5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個票ｰ1004!B240</f>
        <v>0</v>
      </c>
      <c r="D151" s="2609"/>
      <c r="E151" s="2609"/>
      <c r="F151" s="2610"/>
      <c r="G151" s="518" t="s">
        <v>660</v>
      </c>
      <c r="H151" s="2619">
        <v>12</v>
      </c>
      <c r="I151" s="2620"/>
      <c r="J151" s="2669"/>
    </row>
    <row r="152" spans="2:11" ht="30" customHeight="1" outlineLevel="1">
      <c r="B152" s="549" t="s">
        <v>210</v>
      </c>
      <c r="C152" s="2298"/>
      <c r="D152" s="2299"/>
      <c r="E152" s="2299"/>
      <c r="F152" s="2299"/>
      <c r="G152" s="2299"/>
      <c r="H152" s="2299"/>
      <c r="I152" s="2299"/>
      <c r="J152" s="2300"/>
    </row>
    <row r="153" spans="2:11" ht="30" customHeight="1" outlineLevel="1">
      <c r="B153" s="551" t="s">
        <v>194</v>
      </c>
      <c r="C153" s="2641"/>
      <c r="D153" s="2642"/>
      <c r="E153" s="2642"/>
      <c r="F153" s="2642"/>
      <c r="G153" s="2642"/>
      <c r="H153" s="2642"/>
      <c r="I153" s="2642"/>
      <c r="J153" s="2643"/>
    </row>
    <row r="154" spans="2:11" ht="30" customHeight="1" outlineLevel="1">
      <c r="B154" s="550"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52"/>
      <c r="C182" s="514"/>
      <c r="D182" s="514"/>
      <c r="E182" s="514"/>
      <c r="F182" s="514"/>
      <c r="G182" s="514"/>
      <c r="H182" s="514"/>
      <c r="I182" s="514"/>
      <c r="J182" s="515"/>
    </row>
    <row r="183" spans="2:10" ht="17.25" customHeight="1"/>
    <row r="185" spans="2:10" ht="33.75" customHeight="1">
      <c r="B185" s="517" t="s">
        <v>195</v>
      </c>
      <c r="C185" s="2668">
        <f>個票ｰ1004!B241</f>
        <v>0</v>
      </c>
      <c r="D185" s="2609"/>
      <c r="E185" s="2609"/>
      <c r="F185" s="2610"/>
      <c r="G185" s="518" t="s">
        <v>660</v>
      </c>
      <c r="H185" s="2619">
        <v>13</v>
      </c>
      <c r="I185" s="2620"/>
      <c r="J185" s="2669"/>
    </row>
    <row r="186" spans="2:10" ht="30" customHeight="1" outlineLevel="1">
      <c r="B186" s="549" t="s">
        <v>210</v>
      </c>
      <c r="C186" s="2298"/>
      <c r="D186" s="2299"/>
      <c r="E186" s="2299"/>
      <c r="F186" s="2299"/>
      <c r="G186" s="2299"/>
      <c r="H186" s="2299"/>
      <c r="I186" s="2299"/>
      <c r="J186" s="2300"/>
    </row>
    <row r="187" spans="2:10" ht="30" customHeight="1" outlineLevel="1">
      <c r="B187" s="551" t="s">
        <v>194</v>
      </c>
      <c r="C187" s="2641"/>
      <c r="D187" s="2642"/>
      <c r="E187" s="2642"/>
      <c r="F187" s="2642"/>
      <c r="G187" s="2642"/>
      <c r="H187" s="2642"/>
      <c r="I187" s="2642"/>
      <c r="J187" s="2643"/>
    </row>
    <row r="188" spans="2:10" ht="30" customHeight="1" outlineLevel="1">
      <c r="B188" s="550"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52"/>
      <c r="C216" s="514"/>
      <c r="D216" s="514"/>
      <c r="E216" s="514"/>
      <c r="F216" s="514"/>
      <c r="G216" s="514"/>
      <c r="H216" s="514"/>
      <c r="I216" s="514"/>
      <c r="J216" s="515"/>
    </row>
    <row r="219" spans="2:10" ht="33.75" customHeight="1">
      <c r="B219" s="517" t="s">
        <v>195</v>
      </c>
      <c r="C219" s="2668">
        <f>個票ｰ1004!B242</f>
        <v>0</v>
      </c>
      <c r="D219" s="2609"/>
      <c r="E219" s="2609"/>
      <c r="F219" s="2610"/>
      <c r="G219" s="518" t="s">
        <v>660</v>
      </c>
      <c r="H219" s="2619">
        <v>14</v>
      </c>
      <c r="I219" s="2620"/>
      <c r="J219" s="2669"/>
    </row>
    <row r="220" spans="2:10" ht="30" customHeight="1" outlineLevel="1">
      <c r="B220" s="549" t="s">
        <v>210</v>
      </c>
      <c r="C220" s="2298"/>
      <c r="D220" s="2299"/>
      <c r="E220" s="2299"/>
      <c r="F220" s="2299"/>
      <c r="G220" s="2299"/>
      <c r="H220" s="2299"/>
      <c r="I220" s="2299"/>
      <c r="J220" s="2300"/>
    </row>
    <row r="221" spans="2:10" ht="30" customHeight="1" outlineLevel="1">
      <c r="B221" s="551" t="s">
        <v>194</v>
      </c>
      <c r="C221" s="2641"/>
      <c r="D221" s="2642"/>
      <c r="E221" s="2642"/>
      <c r="F221" s="2642"/>
      <c r="G221" s="2642"/>
      <c r="H221" s="2642"/>
      <c r="I221" s="2642"/>
      <c r="J221" s="2643"/>
    </row>
    <row r="222" spans="2:10" ht="30" customHeight="1" outlineLevel="1">
      <c r="B222" s="550"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5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個票ｰ1004!B243</f>
        <v>0</v>
      </c>
      <c r="D254" s="2609"/>
      <c r="E254" s="2609"/>
      <c r="F254" s="2610"/>
      <c r="G254" s="518" t="s">
        <v>660</v>
      </c>
      <c r="H254" s="2619">
        <v>15</v>
      </c>
      <c r="I254" s="2620"/>
      <c r="J254" s="2669"/>
    </row>
    <row r="255" spans="2:11" ht="30" customHeight="1" outlineLevel="1">
      <c r="B255" s="549" t="s">
        <v>210</v>
      </c>
      <c r="C255" s="2298"/>
      <c r="D255" s="2299"/>
      <c r="E255" s="2299"/>
      <c r="F255" s="2299"/>
      <c r="G255" s="2299"/>
      <c r="H255" s="2299"/>
      <c r="I255" s="2299"/>
      <c r="J255" s="2300"/>
    </row>
    <row r="256" spans="2:11" ht="30" customHeight="1" outlineLevel="1">
      <c r="B256" s="551" t="s">
        <v>194</v>
      </c>
      <c r="C256" s="2641"/>
      <c r="D256" s="2642"/>
      <c r="E256" s="2642"/>
      <c r="F256" s="2642"/>
      <c r="G256" s="2642"/>
      <c r="H256" s="2642"/>
      <c r="I256" s="2642"/>
      <c r="J256" s="2643"/>
    </row>
    <row r="257" spans="2:10" ht="30" customHeight="1" outlineLevel="1">
      <c r="B257" s="550"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52"/>
      <c r="C285" s="514"/>
      <c r="D285" s="514"/>
      <c r="E285" s="514"/>
      <c r="F285" s="514"/>
      <c r="G285" s="514"/>
      <c r="H285" s="514"/>
      <c r="I285" s="514"/>
      <c r="J285" s="515"/>
    </row>
    <row r="286" spans="1:26" ht="17.25" customHeight="1"/>
    <row r="288" spans="1:26" ht="33.75" customHeight="1">
      <c r="B288" s="517" t="s">
        <v>326</v>
      </c>
      <c r="C288" s="2668">
        <f>個票ｰ1004!B244</f>
        <v>0</v>
      </c>
      <c r="D288" s="2609"/>
      <c r="E288" s="2609"/>
      <c r="F288" s="2610"/>
      <c r="G288" s="518" t="s">
        <v>660</v>
      </c>
      <c r="H288" s="2619">
        <v>16</v>
      </c>
      <c r="I288" s="2620"/>
      <c r="J288" s="2669"/>
    </row>
    <row r="289" spans="2:10" ht="30" customHeight="1" outlineLevel="1">
      <c r="B289" s="549" t="s">
        <v>210</v>
      </c>
      <c r="C289" s="2298"/>
      <c r="D289" s="2299"/>
      <c r="E289" s="2299"/>
      <c r="F289" s="2299"/>
      <c r="G289" s="2299"/>
      <c r="H289" s="2299"/>
      <c r="I289" s="2299"/>
      <c r="J289" s="2300"/>
    </row>
    <row r="290" spans="2:10" ht="30" customHeight="1" outlineLevel="1">
      <c r="B290" s="551" t="s">
        <v>194</v>
      </c>
      <c r="C290" s="2641"/>
      <c r="D290" s="2642"/>
      <c r="E290" s="2642"/>
      <c r="F290" s="2642"/>
      <c r="G290" s="2642"/>
      <c r="H290" s="2642"/>
      <c r="I290" s="2642"/>
      <c r="J290" s="2643"/>
    </row>
    <row r="291" spans="2:10" ht="30" customHeight="1" outlineLevel="1">
      <c r="B291" s="550"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52"/>
      <c r="C319" s="514"/>
      <c r="D319" s="514"/>
      <c r="E319" s="514"/>
      <c r="F319" s="514"/>
      <c r="G319" s="514"/>
      <c r="H319" s="514"/>
      <c r="I319" s="514"/>
      <c r="J319" s="515"/>
    </row>
    <row r="322" spans="2:10" ht="33.75" customHeight="1">
      <c r="B322" s="517" t="s">
        <v>195</v>
      </c>
      <c r="C322" s="2668">
        <f>個票ｰ1004!B245</f>
        <v>0</v>
      </c>
      <c r="D322" s="2609"/>
      <c r="E322" s="2609"/>
      <c r="F322" s="2610"/>
      <c r="G322" s="518" t="s">
        <v>660</v>
      </c>
      <c r="H322" s="2619">
        <v>17</v>
      </c>
      <c r="I322" s="2620"/>
      <c r="J322" s="2669"/>
    </row>
    <row r="323" spans="2:10" ht="30" customHeight="1" outlineLevel="1">
      <c r="B323" s="549" t="s">
        <v>210</v>
      </c>
      <c r="C323" s="2298"/>
      <c r="D323" s="2299"/>
      <c r="E323" s="2299"/>
      <c r="F323" s="2299"/>
      <c r="G323" s="2299"/>
      <c r="H323" s="2299"/>
      <c r="I323" s="2299"/>
      <c r="J323" s="2300"/>
    </row>
    <row r="324" spans="2:10" ht="30" customHeight="1" outlineLevel="1">
      <c r="B324" s="551" t="s">
        <v>194</v>
      </c>
      <c r="C324" s="2641"/>
      <c r="D324" s="2642"/>
      <c r="E324" s="2642"/>
      <c r="F324" s="2642"/>
      <c r="G324" s="2642"/>
      <c r="H324" s="2642"/>
      <c r="I324" s="2642"/>
      <c r="J324" s="2643"/>
    </row>
    <row r="325" spans="2:10" ht="30" customHeight="1" outlineLevel="1">
      <c r="B325" s="550"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5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個票ｰ1004!B246</f>
        <v>0</v>
      </c>
      <c r="D357" s="2609"/>
      <c r="E357" s="2609"/>
      <c r="F357" s="2610"/>
      <c r="G357" s="518" t="s">
        <v>660</v>
      </c>
      <c r="H357" s="2619">
        <v>18</v>
      </c>
      <c r="I357" s="2620"/>
      <c r="J357" s="2669"/>
    </row>
    <row r="358" spans="2:11" ht="30" customHeight="1" outlineLevel="1">
      <c r="B358" s="549" t="s">
        <v>210</v>
      </c>
      <c r="C358" s="2298"/>
      <c r="D358" s="2299"/>
      <c r="E358" s="2299"/>
      <c r="F358" s="2299"/>
      <c r="G358" s="2299"/>
      <c r="H358" s="2299"/>
      <c r="I358" s="2299"/>
      <c r="J358" s="2300"/>
    </row>
    <row r="359" spans="2:11" ht="30" customHeight="1" outlineLevel="1">
      <c r="B359" s="551" t="s">
        <v>194</v>
      </c>
      <c r="C359" s="2641"/>
      <c r="D359" s="2642"/>
      <c r="E359" s="2642"/>
      <c r="F359" s="2642"/>
      <c r="G359" s="2642"/>
      <c r="H359" s="2642"/>
      <c r="I359" s="2642"/>
      <c r="J359" s="2643"/>
    </row>
    <row r="360" spans="2:11" ht="30" customHeight="1" outlineLevel="1">
      <c r="B360" s="550"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52"/>
      <c r="C388" s="514"/>
      <c r="D388" s="514"/>
      <c r="E388" s="514"/>
      <c r="F388" s="514"/>
      <c r="G388" s="514"/>
      <c r="H388" s="514"/>
      <c r="I388" s="514"/>
      <c r="J388" s="515"/>
    </row>
    <row r="389" spans="2:10" ht="17.25" customHeight="1"/>
    <row r="391" spans="2:10" ht="33.75" customHeight="1">
      <c r="B391" s="517" t="s">
        <v>195</v>
      </c>
      <c r="C391" s="2668">
        <f>個票ｰ1004!B247</f>
        <v>0</v>
      </c>
      <c r="D391" s="2609"/>
      <c r="E391" s="2609"/>
      <c r="F391" s="2610"/>
      <c r="G391" s="518" t="s">
        <v>660</v>
      </c>
      <c r="H391" s="2619">
        <v>19</v>
      </c>
      <c r="I391" s="2620"/>
      <c r="J391" s="2669"/>
    </row>
    <row r="392" spans="2:10" ht="30" customHeight="1" outlineLevel="1">
      <c r="B392" s="549" t="s">
        <v>210</v>
      </c>
      <c r="C392" s="2298"/>
      <c r="D392" s="2299"/>
      <c r="E392" s="2299"/>
      <c r="F392" s="2299"/>
      <c r="G392" s="2299"/>
      <c r="H392" s="2299"/>
      <c r="I392" s="2299"/>
      <c r="J392" s="2300"/>
    </row>
    <row r="393" spans="2:10" ht="30" customHeight="1" outlineLevel="1">
      <c r="B393" s="551" t="s">
        <v>194</v>
      </c>
      <c r="C393" s="2641"/>
      <c r="D393" s="2642"/>
      <c r="E393" s="2642"/>
      <c r="F393" s="2642"/>
      <c r="G393" s="2642"/>
      <c r="H393" s="2642"/>
      <c r="I393" s="2642"/>
      <c r="J393" s="2643"/>
    </row>
    <row r="394" spans="2:10" ht="30" customHeight="1" outlineLevel="1">
      <c r="B394" s="550"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52"/>
      <c r="C422" s="514"/>
      <c r="D422" s="514"/>
      <c r="E422" s="514"/>
      <c r="F422" s="514"/>
      <c r="G422" s="514"/>
      <c r="H422" s="514"/>
      <c r="I422" s="514"/>
      <c r="J422" s="515"/>
    </row>
    <row r="425" spans="2:10" ht="33" customHeight="1">
      <c r="B425" s="517" t="s">
        <v>195</v>
      </c>
      <c r="C425" s="2668">
        <f>個票ｰ1004!B248</f>
        <v>0</v>
      </c>
      <c r="D425" s="2609"/>
      <c r="E425" s="2609"/>
      <c r="F425" s="2610"/>
      <c r="G425" s="518" t="s">
        <v>660</v>
      </c>
      <c r="H425" s="2619">
        <v>20</v>
      </c>
      <c r="I425" s="2620"/>
      <c r="J425" s="2669"/>
    </row>
    <row r="426" spans="2:10" ht="30" customHeight="1" outlineLevel="1">
      <c r="B426" s="549" t="s">
        <v>210</v>
      </c>
      <c r="C426" s="2298"/>
      <c r="D426" s="2299"/>
      <c r="E426" s="2299"/>
      <c r="F426" s="2299"/>
      <c r="G426" s="2299"/>
      <c r="H426" s="2299"/>
      <c r="I426" s="2299"/>
      <c r="J426" s="2300"/>
    </row>
    <row r="427" spans="2:10" ht="30" customHeight="1" outlineLevel="1">
      <c r="B427" s="551" t="s">
        <v>194</v>
      </c>
      <c r="C427" s="2641"/>
      <c r="D427" s="2642"/>
      <c r="E427" s="2642"/>
      <c r="F427" s="2642"/>
      <c r="G427" s="2642"/>
      <c r="H427" s="2642"/>
      <c r="I427" s="2642"/>
      <c r="J427" s="2643"/>
    </row>
    <row r="428" spans="2:10" ht="30" customHeight="1" outlineLevel="1">
      <c r="B428" s="550"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52"/>
      <c r="C456" s="514"/>
      <c r="D456" s="514"/>
      <c r="E456" s="514"/>
      <c r="F456" s="514"/>
      <c r="G456" s="514"/>
      <c r="H456" s="514"/>
      <c r="I456" s="514"/>
      <c r="J456" s="515"/>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90" priority="5" operator="equal">
      <formula>0</formula>
    </cfRule>
  </conditionalFormatting>
  <conditionalFormatting sqref="E25:J27">
    <cfRule type="expression" dxfId="189" priority="1">
      <formula>$H$23="含んでいない"</formula>
    </cfRule>
  </conditionalFormatting>
  <conditionalFormatting sqref="F28:J28">
    <cfRule type="expression" dxfId="188" priority="2">
      <formula>$E$27="○"</formula>
    </cfRule>
  </conditionalFormatting>
  <conditionalFormatting sqref="H3:K3">
    <cfRule type="cellIs" dxfId="187" priority="4" operator="equal">
      <formula>0</formula>
    </cfRule>
  </conditionalFormatting>
  <conditionalFormatting sqref="H32:K32">
    <cfRule type="cellIs" dxfId="186"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14146555-15CE-4EFD-9672-8268B11A33D5}"/>
    <dataValidation allowBlank="1" showInputMessage="1" showErrorMessage="1" prompt="直近の職歴について、所属だけではなく「担当分野」も記載。" sqref="F61:J64 F95:J98 F133:J136 F168:J171" xr:uid="{961E681D-1554-4E88-A1F4-B748DBF5CC35}"/>
    <dataValidation allowBlank="1" showInputMessage="1" showErrorMessage="1" prompt="当該教育訓練の内容に関係する実務経験を具体的に記載。" sqref="F49:J53 F55:J59 F83:J87 F121:J125 F156:J160" xr:uid="{6B4FDCD1-54BA-474B-9FC9-45F2E7B21C18}"/>
    <dataValidation type="list" allowBlank="1" showInputMessage="1" showErrorMessage="1" sqref="C358:J358 C289:J289 C392:J392 C152:J152 C186:J186 C117:J117 C220:J220 C255:J255 C323:J323 C426:J426" xr:uid="{BADB3211-FEA1-4E3D-92F5-FA09C9D8B2E0}">
      <formula1>"主担当講師,担当講師"</formula1>
    </dataValidation>
    <dataValidation type="list" allowBlank="1" showInputMessage="1" showErrorMessage="1" sqref="E16:J16 C46:J46 C80:J80 C118:J118 C153:J153 C187:J187 C221:J221 C256:J256 C290:J290 C324:J324 C359:J359 C393:J393 C427:J427"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CDEE0F84-6380-4FF1-8FA1-735BEC59644A}">
      <formula1>"はい（いずれにも該当しない）,いいえ（いずれかに該当する）"</formula1>
    </dataValidation>
    <dataValidation type="list" allowBlank="1" showInputMessage="1" showErrorMessage="1" sqref="H23:J23" xr:uid="{02608BE9-0FF3-4BE7-BA73-E15BE78E8F09}">
      <formula1>"含んでいる,含んでいない"</formula1>
    </dataValidation>
    <dataValidation type="list" allowBlank="1" showInputMessage="1" showErrorMessage="1" sqref="E25:E27" xr:uid="{779AE344-7BA4-46D6-A619-E7700050F6C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40" customWidth="1"/>
    <col min="4" max="4" width="7.125" style="540" customWidth="1"/>
    <col min="5" max="11" width="6.625" style="540" customWidth="1"/>
    <col min="12" max="16" width="6.625" style="208" customWidth="1"/>
    <col min="17" max="17" width="7.375" style="208" customWidth="1"/>
    <col min="18" max="18" width="8" style="540" customWidth="1"/>
    <col min="19" max="20" width="9.125" style="540" customWidth="1"/>
    <col min="21" max="21" width="26.5" style="540" customWidth="1"/>
    <col min="22" max="23" width="3.125" style="540" customWidth="1"/>
    <col min="24" max="26" width="9" style="540"/>
    <col min="27" max="29" width="9.875" style="133" customWidth="1"/>
    <col min="30" max="48" width="9" style="540"/>
    <col min="49" max="49" width="9" style="540" customWidth="1"/>
    <col min="50" max="16384" width="9" style="540"/>
  </cols>
  <sheetData>
    <row r="1" spans="1:33" ht="15" customHeight="1">
      <c r="A1" s="536"/>
      <c r="B1" s="536"/>
      <c r="C1" s="201"/>
      <c r="L1" s="202"/>
      <c r="M1" s="202"/>
      <c r="N1" s="202"/>
      <c r="O1" s="1339" t="s">
        <v>709</v>
      </c>
      <c r="P1" s="1339"/>
      <c r="Q1" s="1339"/>
      <c r="R1" s="1339"/>
      <c r="AE1" s="390" t="s">
        <v>555</v>
      </c>
      <c r="AF1" s="391" t="s">
        <v>556</v>
      </c>
      <c r="AG1" s="391"/>
    </row>
    <row r="2" spans="1:33" ht="15" customHeight="1">
      <c r="A2" s="536"/>
      <c r="B2" s="536"/>
      <c r="C2" s="201"/>
      <c r="L2" s="202"/>
      <c r="M2" s="202"/>
      <c r="N2" s="202"/>
      <c r="O2" s="1339" t="s">
        <v>895</v>
      </c>
      <c r="P2" s="1339"/>
      <c r="Q2" s="1339"/>
      <c r="R2" s="1339"/>
      <c r="AE2" s="390"/>
      <c r="AF2" s="391"/>
      <c r="AG2" s="391"/>
    </row>
    <row r="3" spans="1:33" ht="15" customHeight="1">
      <c r="A3" s="536"/>
      <c r="B3" s="203"/>
      <c r="C3" s="204"/>
      <c r="D3" s="205"/>
      <c r="F3" s="206"/>
      <c r="L3" s="202"/>
      <c r="M3" s="202"/>
      <c r="N3" s="202"/>
      <c r="O3" s="1340">
        <f>'申請書・総括票（共通）'!L3</f>
        <v>0</v>
      </c>
      <c r="P3" s="1340"/>
      <c r="Q3" s="1340"/>
      <c r="R3" s="1340"/>
      <c r="AE3" s="390" t="s">
        <v>564</v>
      </c>
      <c r="AF3" s="391" t="s">
        <v>556</v>
      </c>
      <c r="AG3" s="390"/>
    </row>
    <row r="4" spans="1:33" ht="6.75" customHeight="1">
      <c r="A4" s="536"/>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32"/>
      <c r="B6" s="532"/>
      <c r="C6" s="532"/>
      <c r="D6" s="532"/>
      <c r="E6" s="532"/>
      <c r="F6" s="532"/>
      <c r="G6" s="532"/>
      <c r="H6" s="532"/>
      <c r="I6" s="532"/>
      <c r="J6" s="532"/>
      <c r="K6" s="532"/>
      <c r="L6" s="532"/>
      <c r="M6" s="532"/>
      <c r="N6" s="532"/>
      <c r="O6" s="532"/>
      <c r="P6" s="532"/>
      <c r="Q6" s="532"/>
      <c r="R6" s="532"/>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'申請書・総括票（共通）'!B43</f>
        <v>0</v>
      </c>
      <c r="D8" s="1395"/>
      <c r="E8" s="1395"/>
      <c r="F8" s="1395"/>
      <c r="G8" s="1395"/>
      <c r="H8" s="1395"/>
      <c r="I8" s="1395"/>
      <c r="J8" s="1395"/>
      <c r="K8" s="1395"/>
      <c r="L8" s="1395"/>
      <c r="M8" s="1395"/>
      <c r="N8" s="1393" t="s">
        <v>85</v>
      </c>
      <c r="O8" s="1393"/>
      <c r="P8" s="1396">
        <f>'申請書・総括票（共通）'!A43</f>
        <v>1005</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33"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5.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37"/>
      <c r="C43" s="537"/>
      <c r="D43" s="537"/>
      <c r="E43" s="537"/>
      <c r="F43" s="537"/>
      <c r="G43" s="222"/>
      <c r="H43" s="537"/>
      <c r="I43" s="537"/>
      <c r="J43" s="537"/>
      <c r="K43" s="537"/>
      <c r="L43" s="537"/>
      <c r="M43" s="537"/>
      <c r="N43" s="537"/>
      <c r="O43" s="537"/>
      <c r="P43" s="537"/>
      <c r="Q43" s="537"/>
      <c r="R43" s="537"/>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976</v>
      </c>
      <c r="B46" s="1654"/>
      <c r="C46" s="1654"/>
      <c r="D46" s="1654"/>
      <c r="E46" s="1654"/>
      <c r="F46" s="1654"/>
      <c r="G46" s="1654"/>
      <c r="H46" s="1654"/>
      <c r="I46" s="1654"/>
      <c r="J46" s="1654"/>
      <c r="K46" s="1654"/>
      <c r="L46" s="1654"/>
      <c r="M46" s="1654"/>
      <c r="N46" s="1654"/>
      <c r="O46" s="1654"/>
      <c r="P46" s="1654"/>
      <c r="Q46" s="1654"/>
      <c r="R46" s="1654"/>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IF(COUNTIF(ロール対応表ｰ1005!$D$58:$S$58,F49)=0,"【ERROR正しいロールを選択してください】","")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IF(COUNTIF(ロール対応表ｰ1005!$D$59:$S$59,F51)=0,"【ERROR正しいロールを選択してください】","")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1036</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1037</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2708" t="s">
        <v>97</v>
      </c>
      <c r="B74" s="2710" t="s">
        <v>607</v>
      </c>
      <c r="C74" s="2711"/>
      <c r="D74" s="2711"/>
      <c r="E74" s="2711"/>
      <c r="F74" s="2712"/>
      <c r="G74" s="2716" t="s">
        <v>836</v>
      </c>
      <c r="H74" s="2717"/>
      <c r="I74" s="2717"/>
      <c r="J74" s="2717"/>
      <c r="K74" s="2718"/>
      <c r="L74" s="2710" t="s">
        <v>98</v>
      </c>
      <c r="M74" s="2712"/>
      <c r="N74" s="2722" t="s">
        <v>608</v>
      </c>
      <c r="O74" s="2695" t="s">
        <v>837</v>
      </c>
      <c r="P74" s="2695" t="s">
        <v>838</v>
      </c>
      <c r="Q74" s="2697" t="s">
        <v>969</v>
      </c>
      <c r="R74" s="2698"/>
      <c r="S74" s="2698"/>
      <c r="T74" s="2698"/>
      <c r="U74" s="2699"/>
      <c r="V74" s="2700" t="s">
        <v>892</v>
      </c>
      <c r="W74" s="2701"/>
      <c r="X74" s="2701"/>
      <c r="Y74" s="2701"/>
      <c r="Z74" s="2702"/>
      <c r="AA74" s="1333" t="s">
        <v>1093</v>
      </c>
      <c r="AB74" s="1334"/>
      <c r="AC74" s="1335"/>
    </row>
    <row r="75" spans="1:29" ht="21.75" customHeight="1">
      <c r="A75" s="2709"/>
      <c r="B75" s="2713"/>
      <c r="C75" s="2714"/>
      <c r="D75" s="2714"/>
      <c r="E75" s="2714"/>
      <c r="F75" s="2715"/>
      <c r="G75" s="2719"/>
      <c r="H75" s="2720"/>
      <c r="I75" s="2720"/>
      <c r="J75" s="2720"/>
      <c r="K75" s="2721"/>
      <c r="L75" s="2713"/>
      <c r="M75" s="2715"/>
      <c r="N75" s="2723"/>
      <c r="O75" s="2696"/>
      <c r="P75" s="2696"/>
      <c r="Q75" s="2706" t="s">
        <v>839</v>
      </c>
      <c r="R75" s="2707"/>
      <c r="S75" s="2706" t="s">
        <v>840</v>
      </c>
      <c r="T75" s="2707"/>
      <c r="U75" s="535" t="s">
        <v>841</v>
      </c>
      <c r="V75" s="2703"/>
      <c r="W75" s="2704"/>
      <c r="X75" s="2704"/>
      <c r="Y75" s="2704"/>
      <c r="Z75" s="2705"/>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2377" t="str">
        <f>IFERROR(VLOOKUP(U136,リスト!$AW$1:$AY$44,3,0),"")</f>
        <v/>
      </c>
      <c r="T136" s="2378"/>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2359" t="str">
        <f>IFERROR(VLOOKUP(U137,リスト!$AW$1:$AY$44,3,0),"")</f>
        <v/>
      </c>
      <c r="T137" s="2361"/>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2359" t="str">
        <f>IFERROR(VLOOKUP(U138,リスト!$AW$1:$AY$44,3,0),"")</f>
        <v/>
      </c>
      <c r="T138" s="2361"/>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2359" t="str">
        <f>IFERROR(VLOOKUP(U139,リスト!$AW$1:$AY$44,3,0),"")</f>
        <v/>
      </c>
      <c r="T139" s="2361"/>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2359" t="str">
        <f>IFERROR(VLOOKUP(U140,リスト!$AW$1:$AY$44,3,0),"")</f>
        <v/>
      </c>
      <c r="T140" s="2361"/>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2382" t="str">
        <f>IFERROR(VLOOKUP(U141,リスト!$AW$1:$AY$44,3,0),"")</f>
        <v/>
      </c>
      <c r="T141" s="2383"/>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2377" t="str">
        <f>IFERROR(VLOOKUP(U142,リスト!$AW$1:$AY$44,3,0),"")</f>
        <v/>
      </c>
      <c r="T142" s="2378"/>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2359" t="str">
        <f>IFERROR(VLOOKUP(U143,リスト!$AW$1:$AY$44,3,0),"")</f>
        <v/>
      </c>
      <c r="T143" s="2361"/>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2359" t="str">
        <f>IFERROR(VLOOKUP(U144,リスト!$AW$1:$AY$44,3,0),"")</f>
        <v/>
      </c>
      <c r="T144" s="2361"/>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2359" t="str">
        <f>IFERROR(VLOOKUP(U145,リスト!$AW$1:$AY$44,3,0),"")</f>
        <v/>
      </c>
      <c r="T145" s="2361"/>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2359" t="str">
        <f>IFERROR(VLOOKUP(U146,リスト!$AW$1:$AY$44,3,0),"")</f>
        <v/>
      </c>
      <c r="T146" s="2361"/>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2382" t="str">
        <f>IFERROR(VLOOKUP(U147,リスト!$AW$1:$AY$44,3,0),"")</f>
        <v/>
      </c>
      <c r="T147" s="2383"/>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2377" t="str">
        <f>IFERROR(VLOOKUP(U148,リスト!$AW$1:$AY$44,3,0),"")</f>
        <v/>
      </c>
      <c r="T148" s="2378"/>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2359" t="str">
        <f>IFERROR(VLOOKUP(U149,リスト!$AW$1:$AY$44,3,0),"")</f>
        <v/>
      </c>
      <c r="T149" s="2361"/>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2359" t="str">
        <f>IFERROR(VLOOKUP(U150,リスト!$AW$1:$AY$44,3,0),"")</f>
        <v/>
      </c>
      <c r="T150" s="2361"/>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2359" t="str">
        <f>IFERROR(VLOOKUP(U151,リスト!$AW$1:$AY$44,3,0),"")</f>
        <v/>
      </c>
      <c r="T151" s="2361"/>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2359" t="str">
        <f>IFERROR(VLOOKUP(U152,リスト!$AW$1:$AY$44,3,0),"")</f>
        <v/>
      </c>
      <c r="T152" s="2361"/>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2382" t="str">
        <f>IFERROR(VLOOKUP(U153,リスト!$AW$1:$AY$44,3,0),"")</f>
        <v/>
      </c>
      <c r="T153" s="2383"/>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2377" t="str">
        <f>IFERROR(VLOOKUP(U154,リスト!$AW$1:$AY$44,3,0),"")</f>
        <v/>
      </c>
      <c r="T154" s="2378"/>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2359" t="str">
        <f>IFERROR(VLOOKUP(U155,リスト!$AW$1:$AY$44,3,0),"")</f>
        <v/>
      </c>
      <c r="T155" s="2361"/>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2359" t="str">
        <f>IFERROR(VLOOKUP(U156,リスト!$AW$1:$AY$44,3,0),"")</f>
        <v/>
      </c>
      <c r="T156" s="2361"/>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2359" t="str">
        <f>IFERROR(VLOOKUP(U157,リスト!$AW$1:$AY$44,3,0),"")</f>
        <v/>
      </c>
      <c r="T157" s="2361"/>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2359" t="str">
        <f>IFERROR(VLOOKUP(U158,リスト!$AW$1:$AY$44,3,0),"")</f>
        <v/>
      </c>
      <c r="T158" s="2361"/>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2382" t="str">
        <f>IFERROR(VLOOKUP(U159,リスト!$AW$1:$AY$44,3,0),"")</f>
        <v/>
      </c>
      <c r="T159" s="2383"/>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2377" t="str">
        <f>IFERROR(VLOOKUP(U160,リスト!$AW$1:$AY$44,3,0),"")</f>
        <v/>
      </c>
      <c r="T160" s="2378"/>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2359" t="str">
        <f>IFERROR(VLOOKUP(U161,リスト!$AW$1:$AY$44,3,0),"")</f>
        <v/>
      </c>
      <c r="T161" s="2361"/>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2359" t="str">
        <f>IFERROR(VLOOKUP(U162,リスト!$AW$1:$AY$44,3,0),"")</f>
        <v/>
      </c>
      <c r="T162" s="2361"/>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2359" t="str">
        <f>IFERROR(VLOOKUP(U163,リスト!$AW$1:$AY$44,3,0),"")</f>
        <v/>
      </c>
      <c r="T163" s="2361"/>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2359" t="str">
        <f>IFERROR(VLOOKUP(U164,リスト!$AW$1:$AY$44,3,0),"")</f>
        <v/>
      </c>
      <c r="T164" s="2361"/>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2359" t="str">
        <f>IFERROR(VLOOKUP(U165,リスト!$AW$1:$AY$44,3,0),"")</f>
        <v/>
      </c>
      <c r="T165" s="2361"/>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IF(ロール対応表ｰ1005!$T$57=0,"","「ロール対応表」シートと一致していないスキル項目があります")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34"/>
      <c r="B172" s="534"/>
      <c r="C172" s="534"/>
      <c r="D172" s="534"/>
      <c r="E172" s="531"/>
      <c r="F172" s="531"/>
      <c r="G172" s="531"/>
      <c r="H172" s="531"/>
      <c r="I172" s="531"/>
      <c r="J172" s="531"/>
      <c r="K172" s="531"/>
      <c r="L172" s="531"/>
      <c r="M172" s="531"/>
      <c r="N172" s="531"/>
      <c r="O172" s="531"/>
      <c r="P172" s="531"/>
      <c r="Q172" s="531"/>
      <c r="R172" s="531"/>
    </row>
    <row r="173" spans="1:29" ht="23.25" customHeight="1">
      <c r="A173" s="539" t="s">
        <v>848</v>
      </c>
      <c r="B173" s="534"/>
      <c r="C173" s="534"/>
      <c r="D173" s="534"/>
      <c r="E173" s="534"/>
      <c r="F173" s="534"/>
      <c r="G173" s="534"/>
      <c r="H173" s="534"/>
      <c r="I173" s="534"/>
      <c r="J173" s="534"/>
      <c r="K173" s="534"/>
      <c r="L173" s="534"/>
      <c r="M173" s="534"/>
      <c r="N173" s="534"/>
      <c r="O173" s="534"/>
      <c r="P173" s="534"/>
      <c r="Q173" s="534"/>
      <c r="R173" s="534"/>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39" t="s">
        <v>849</v>
      </c>
      <c r="B179" s="534"/>
      <c r="C179" s="534"/>
      <c r="D179" s="534"/>
      <c r="E179" s="534"/>
      <c r="F179" s="534"/>
      <c r="G179" s="534"/>
      <c r="H179" s="534"/>
      <c r="I179" s="534"/>
      <c r="J179" s="534"/>
      <c r="K179" s="534"/>
      <c r="L179" s="534"/>
      <c r="M179" s="534"/>
      <c r="N179" s="534"/>
      <c r="O179" s="534"/>
      <c r="P179" s="534"/>
      <c r="Q179" s="534"/>
      <c r="R179" s="534"/>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31"/>
      <c r="T181" s="531"/>
      <c r="U181" s="531"/>
      <c r="V181" s="531"/>
      <c r="W181" s="225"/>
      <c r="X181" s="531"/>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31"/>
      <c r="T182" s="531"/>
      <c r="U182" s="531"/>
      <c r="V182" s="531"/>
      <c r="W182" s="225"/>
      <c r="X182" s="531"/>
      <c r="Y182" s="531"/>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31"/>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31"/>
      <c r="T186" s="531"/>
      <c r="U186" s="531"/>
      <c r="V186" s="531"/>
      <c r="W186" s="225"/>
      <c r="X186" s="531"/>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31"/>
      <c r="T187" s="531"/>
      <c r="U187" s="531"/>
      <c r="V187" s="531"/>
      <c r="W187" s="225"/>
      <c r="X187" s="531"/>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31"/>
      <c r="T188" s="531"/>
      <c r="U188" s="531"/>
      <c r="V188" s="531"/>
      <c r="W188" s="225"/>
      <c r="X188" s="531"/>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31"/>
      <c r="T189" s="531"/>
      <c r="U189" s="531"/>
      <c r="V189" s="531"/>
      <c r="W189" s="225"/>
      <c r="X189" s="531"/>
      <c r="Y189" s="531"/>
      <c r="Z189" s="531"/>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31"/>
      <c r="T190" s="531"/>
      <c r="U190" s="531"/>
      <c r="V190" s="531"/>
      <c r="W190" s="225"/>
      <c r="X190" s="531"/>
      <c r="Y190" s="531"/>
      <c r="Z190" s="531"/>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31"/>
      <c r="T191" s="531"/>
      <c r="U191" s="531"/>
      <c r="V191" s="531"/>
      <c r="W191" s="225"/>
      <c r="X191" s="531"/>
      <c r="Y191" s="531"/>
      <c r="Z191" s="531"/>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31"/>
      <c r="Z192" s="531"/>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31"/>
      <c r="U193" s="531"/>
      <c r="V193" s="531"/>
      <c r="W193" s="225"/>
      <c r="X193" s="531"/>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31"/>
      <c r="U194" s="531"/>
      <c r="V194" s="531"/>
      <c r="W194" s="225"/>
      <c r="X194" s="531"/>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31"/>
      <c r="U195" s="531"/>
      <c r="V195" s="531"/>
      <c r="W195" s="225"/>
      <c r="X195" s="531"/>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31"/>
      <c r="U196" s="531"/>
      <c r="V196" s="531"/>
      <c r="W196" s="225"/>
      <c r="X196" s="531"/>
    </row>
    <row r="197" spans="1:26" ht="12" customHeight="1">
      <c r="A197" s="230"/>
      <c r="B197" s="230"/>
      <c r="C197" s="534"/>
      <c r="D197" s="534"/>
      <c r="E197" s="531"/>
      <c r="F197" s="531"/>
      <c r="G197" s="531"/>
      <c r="H197" s="531"/>
      <c r="I197" s="531"/>
      <c r="J197" s="531"/>
      <c r="K197" s="225"/>
      <c r="L197" s="531"/>
      <c r="M197" s="531"/>
      <c r="N197" s="531"/>
      <c r="O197" s="531"/>
      <c r="P197" s="531"/>
      <c r="Q197" s="531"/>
      <c r="R197" s="225"/>
      <c r="S197" s="531"/>
      <c r="X197" s="208"/>
      <c r="Y197" s="531"/>
      <c r="Z197" s="531"/>
    </row>
    <row r="198" spans="1:26" ht="21" customHeight="1">
      <c r="A198" s="539" t="s">
        <v>102</v>
      </c>
      <c r="B198" s="534"/>
      <c r="C198" s="534"/>
      <c r="D198" s="534"/>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34"/>
      <c r="B211" s="534"/>
      <c r="C211" s="534"/>
      <c r="D211" s="534"/>
      <c r="E211" s="531"/>
      <c r="F211" s="531"/>
      <c r="G211" s="531"/>
      <c r="H211" s="531"/>
      <c r="I211" s="531"/>
      <c r="J211" s="531"/>
      <c r="K211" s="531"/>
      <c r="L211" s="531"/>
      <c r="M211" s="531"/>
      <c r="N211" s="531"/>
      <c r="O211" s="531"/>
      <c r="P211" s="531"/>
      <c r="Q211" s="531"/>
      <c r="R211" s="531"/>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34"/>
      <c r="B221" s="534"/>
      <c r="C221" s="534"/>
      <c r="D221" s="534"/>
      <c r="E221" s="531"/>
      <c r="F221" s="531"/>
      <c r="G221" s="531"/>
      <c r="H221" s="531"/>
      <c r="I221" s="531"/>
      <c r="J221" s="531"/>
      <c r="K221" s="531"/>
      <c r="L221" s="531"/>
      <c r="M221" s="531"/>
      <c r="N221" s="531"/>
      <c r="O221" s="531"/>
      <c r="P221" s="531"/>
      <c r="Q221" s="531"/>
      <c r="R221" s="531"/>
    </row>
    <row r="222" spans="1:18" ht="16.5" customHeight="1">
      <c r="A222" s="539" t="s">
        <v>117</v>
      </c>
      <c r="B222" s="534"/>
      <c r="C222" s="534"/>
      <c r="D222" s="534"/>
      <c r="E222" s="534"/>
      <c r="F222" s="534"/>
      <c r="G222" s="534"/>
      <c r="H222" s="534"/>
      <c r="I222" s="534"/>
      <c r="J222" s="534"/>
      <c r="K222" s="534"/>
      <c r="L222" s="534"/>
      <c r="M222" s="534"/>
      <c r="N222" s="534"/>
      <c r="O222" s="534"/>
      <c r="P222" s="534"/>
      <c r="Q222" s="534"/>
      <c r="R222" s="534"/>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39" t="s">
        <v>134</v>
      </c>
      <c r="B231" s="534"/>
      <c r="C231" s="534"/>
      <c r="D231" s="534"/>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38"/>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34"/>
      <c r="B252" s="534"/>
      <c r="C252" s="534"/>
      <c r="D252" s="534"/>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40" t="s">
        <v>505</v>
      </c>
      <c r="CX256" s="540" t="s">
        <v>506</v>
      </c>
    </row>
    <row r="257" spans="1:128" ht="50.1" customHeight="1">
      <c r="A257" s="658" t="s">
        <v>850</v>
      </c>
      <c r="B257" s="659"/>
      <c r="C257" s="659"/>
      <c r="D257" s="659"/>
      <c r="E257" s="659"/>
      <c r="F257" s="659"/>
      <c r="G257" s="659"/>
      <c r="H257" s="659"/>
      <c r="I257" s="659"/>
      <c r="J257" s="659"/>
      <c r="K257" s="660"/>
      <c r="L257" s="1795"/>
      <c r="M257" s="1796"/>
      <c r="N257" s="1797"/>
      <c r="CP257" s="540" t="s">
        <v>505</v>
      </c>
      <c r="CX257" s="540" t="s">
        <v>506</v>
      </c>
    </row>
    <row r="258" spans="1:128" ht="50.1" customHeight="1">
      <c r="A258" s="658" t="s">
        <v>512</v>
      </c>
      <c r="B258" s="659"/>
      <c r="C258" s="659"/>
      <c r="D258" s="659"/>
      <c r="E258" s="659"/>
      <c r="F258" s="659"/>
      <c r="G258" s="659"/>
      <c r="H258" s="659"/>
      <c r="I258" s="659"/>
      <c r="J258" s="659"/>
      <c r="K258" s="660"/>
      <c r="L258" s="1795"/>
      <c r="M258" s="1796"/>
      <c r="N258" s="1797"/>
      <c r="CP258" s="540" t="s">
        <v>505</v>
      </c>
      <c r="CX258" s="540"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Q259" s="265"/>
      <c r="R259" s="69"/>
      <c r="S259" s="69"/>
      <c r="T259" s="69"/>
      <c r="U259" s="69"/>
      <c r="V259" s="69"/>
      <c r="W259" s="69"/>
      <c r="X259" s="69"/>
      <c r="Y259" s="69"/>
      <c r="Z259" s="69"/>
      <c r="CP259" s="540" t="s">
        <v>505</v>
      </c>
      <c r="CX259" s="540" t="s">
        <v>506</v>
      </c>
    </row>
    <row r="260" spans="1:128">
      <c r="A260" s="1794" t="s">
        <v>513</v>
      </c>
      <c r="B260" s="1794"/>
      <c r="C260" s="1794"/>
      <c r="D260" s="1794"/>
      <c r="E260" s="1794"/>
      <c r="F260" s="69"/>
      <c r="G260" s="69"/>
      <c r="H260" s="69"/>
      <c r="I260" s="69"/>
      <c r="J260" s="69"/>
      <c r="K260" s="69"/>
      <c r="L260" s="265"/>
      <c r="M260" s="265"/>
      <c r="N260" s="265"/>
      <c r="O260" s="265"/>
      <c r="P260" s="265"/>
      <c r="Q260" s="265"/>
      <c r="R260" s="69"/>
      <c r="S260" s="69"/>
      <c r="T260" s="69"/>
      <c r="U260" s="69"/>
      <c r="V260" s="69"/>
      <c r="W260" s="69"/>
      <c r="X260" s="69"/>
      <c r="Y260" s="69"/>
      <c r="Z260" s="69"/>
    </row>
    <row r="261" spans="1:128">
      <c r="A261" s="1794"/>
      <c r="B261" s="1794"/>
      <c r="C261" s="1794"/>
      <c r="D261" s="1794"/>
      <c r="E261" s="1794"/>
      <c r="F261" s="69"/>
      <c r="G261" s="69"/>
      <c r="H261" s="69"/>
      <c r="I261" s="69"/>
      <c r="J261" s="69"/>
      <c r="K261" s="69"/>
      <c r="L261" s="265"/>
      <c r="M261" s="265"/>
      <c r="N261" s="265"/>
      <c r="O261" s="265"/>
      <c r="P261" s="265"/>
      <c r="Q261" s="265"/>
      <c r="R261" s="69"/>
      <c r="S261" s="69"/>
      <c r="T261" s="69"/>
      <c r="U261" s="69"/>
      <c r="V261" s="69"/>
      <c r="W261" s="69"/>
      <c r="X261" s="69"/>
      <c r="Y261" s="69"/>
      <c r="Z261" s="69"/>
    </row>
    <row r="262" spans="1:128">
      <c r="A262" s="69" t="s">
        <v>516</v>
      </c>
      <c r="B262" s="69"/>
      <c r="C262" s="69"/>
      <c r="D262" s="69"/>
      <c r="E262" s="69"/>
      <c r="F262" s="69"/>
      <c r="G262" s="69"/>
      <c r="H262" s="69"/>
      <c r="I262" s="69"/>
      <c r="J262" s="69"/>
      <c r="K262" s="69"/>
      <c r="L262" s="265"/>
      <c r="M262" s="265"/>
      <c r="N262" s="265"/>
      <c r="O262" s="265"/>
      <c r="P262" s="265"/>
      <c r="Q262" s="265"/>
      <c r="R262" s="69"/>
      <c r="S262" s="69"/>
      <c r="T262" s="69"/>
      <c r="U262" s="69"/>
      <c r="V262" s="69"/>
      <c r="W262" s="69"/>
      <c r="X262" s="69"/>
      <c r="Y262" s="69"/>
      <c r="Z262" s="69"/>
    </row>
    <row r="263" spans="1:128">
      <c r="A263" s="69" t="s">
        <v>517</v>
      </c>
      <c r="B263" s="69"/>
      <c r="C263" s="69"/>
      <c r="D263" s="69"/>
      <c r="E263" s="69"/>
      <c r="F263" s="69"/>
      <c r="G263" s="69"/>
      <c r="H263" s="69"/>
      <c r="I263" s="69"/>
      <c r="J263" s="69"/>
      <c r="K263" s="69"/>
      <c r="L263" s="265"/>
      <c r="M263" s="265"/>
      <c r="N263" s="265"/>
      <c r="O263" s="265"/>
      <c r="P263" s="265"/>
      <c r="Q263" s="265"/>
      <c r="R263" s="69"/>
      <c r="S263" s="69"/>
      <c r="T263" s="69"/>
      <c r="U263" s="69"/>
      <c r="V263" s="69"/>
      <c r="W263" s="69"/>
      <c r="X263" s="69"/>
      <c r="Y263" s="69"/>
      <c r="Z263" s="69"/>
    </row>
    <row r="264" spans="1:128">
      <c r="A264" s="69"/>
      <c r="B264" s="69"/>
      <c r="C264" s="69"/>
      <c r="D264" s="69"/>
      <c r="E264" s="69"/>
      <c r="F264" s="69"/>
      <c r="G264" s="69"/>
      <c r="H264" s="69"/>
      <c r="I264" s="69"/>
      <c r="J264" s="69"/>
      <c r="K264" s="69"/>
      <c r="L264" s="265"/>
      <c r="M264" s="265"/>
      <c r="N264" s="265"/>
      <c r="O264" s="265"/>
      <c r="P264" s="265"/>
      <c r="Q264" s="265"/>
      <c r="R264" s="69"/>
      <c r="S264" s="69"/>
      <c r="T264" s="69"/>
      <c r="U264" s="69"/>
      <c r="V264" s="69"/>
      <c r="W264" s="69"/>
      <c r="X264" s="69"/>
      <c r="Y264" s="69"/>
      <c r="Z264" s="69"/>
    </row>
    <row r="265" spans="1:128" s="133" customFormat="1">
      <c r="A265" s="3" t="s">
        <v>518</v>
      </c>
      <c r="B265" s="3"/>
      <c r="C265" s="3"/>
      <c r="D265" s="3"/>
      <c r="E265" s="3"/>
      <c r="F265" s="3"/>
      <c r="G265" s="3"/>
      <c r="H265" s="3"/>
      <c r="I265" s="3"/>
      <c r="J265" s="3"/>
      <c r="K265" s="3"/>
      <c r="L265" s="458"/>
      <c r="M265" s="458"/>
      <c r="N265" s="458"/>
      <c r="O265" s="458"/>
      <c r="P265" s="458"/>
      <c r="Q265" s="458"/>
      <c r="R265" s="3"/>
      <c r="S265" s="3"/>
      <c r="T265" s="3"/>
      <c r="U265" s="3"/>
      <c r="V265" s="3"/>
      <c r="W265" s="3"/>
      <c r="X265" s="3"/>
      <c r="Y265" s="3"/>
      <c r="Z265" s="3"/>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458"/>
      <c r="R266" s="3"/>
      <c r="S266" s="3"/>
      <c r="T266" s="3"/>
      <c r="U266" s="3"/>
      <c r="V266" s="3"/>
      <c r="W266" s="3"/>
      <c r="X266" s="3"/>
      <c r="Y266" s="3"/>
      <c r="Z266" s="3"/>
    </row>
    <row r="267" spans="1:128" s="133" customFormat="1">
      <c r="A267" s="1803"/>
      <c r="B267" s="1803"/>
      <c r="C267" s="1803"/>
      <c r="D267" s="3"/>
      <c r="E267" s="3"/>
      <c r="F267" s="3"/>
      <c r="G267" s="3"/>
      <c r="H267" s="3"/>
      <c r="I267" s="3"/>
      <c r="J267" s="3"/>
      <c r="K267" s="3"/>
      <c r="L267" s="458"/>
      <c r="M267" s="458"/>
      <c r="N267" s="458"/>
      <c r="O267" s="458"/>
      <c r="P267" s="458"/>
      <c r="Q267" s="458"/>
      <c r="R267" s="3"/>
      <c r="S267" s="3"/>
      <c r="T267" s="3"/>
      <c r="U267" s="3"/>
      <c r="V267" s="3"/>
      <c r="W267" s="3"/>
      <c r="X267" s="3"/>
      <c r="Y267" s="3"/>
      <c r="Z267" s="3"/>
    </row>
    <row r="268" spans="1:128" s="133" customFormat="1">
      <c r="A268" s="1803"/>
      <c r="B268" s="1804"/>
      <c r="C268" s="1804"/>
      <c r="D268" s="3"/>
      <c r="E268" s="3"/>
      <c r="F268" s="3"/>
      <c r="G268" s="3"/>
      <c r="H268" s="3"/>
      <c r="I268" s="3"/>
      <c r="J268" s="3"/>
      <c r="K268" s="3"/>
      <c r="L268" s="458"/>
      <c r="M268" s="458"/>
      <c r="N268" s="458"/>
      <c r="O268" s="458"/>
      <c r="P268" s="458"/>
      <c r="Q268" s="458"/>
      <c r="R268" s="3"/>
      <c r="S268" s="3"/>
      <c r="T268" s="3"/>
      <c r="U268" s="3"/>
      <c r="V268" s="3"/>
      <c r="W268" s="3"/>
      <c r="X268" s="3"/>
      <c r="Y268" s="3"/>
      <c r="Z268" s="3"/>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458"/>
      <c r="R269" s="3"/>
      <c r="S269" s="3"/>
      <c r="T269" s="3"/>
      <c r="U269" s="3"/>
      <c r="V269" s="3"/>
      <c r="W269" s="3"/>
      <c r="X269" s="3"/>
      <c r="Y269" s="3"/>
      <c r="Z269" s="3"/>
    </row>
    <row r="270" spans="1:128" s="133" customFormat="1">
      <c r="A270" s="1802"/>
      <c r="B270" s="1805"/>
      <c r="C270" s="1806"/>
      <c r="D270" s="1806"/>
      <c r="E270" s="1806"/>
      <c r="F270" s="1806"/>
      <c r="G270" s="1806"/>
      <c r="H270" s="1812"/>
      <c r="I270" s="1812"/>
      <c r="J270" s="1812"/>
      <c r="K270" s="1812"/>
      <c r="L270" s="1812"/>
      <c r="M270" s="1812"/>
      <c r="N270" s="1812"/>
      <c r="O270" s="1812"/>
      <c r="P270" s="1812"/>
      <c r="Q270" s="458"/>
      <c r="R270" s="3"/>
      <c r="S270" s="3"/>
      <c r="T270" s="3"/>
      <c r="U270" s="3"/>
      <c r="V270" s="3"/>
      <c r="W270" s="3"/>
      <c r="X270" s="3"/>
      <c r="Y270" s="3"/>
      <c r="Z270" s="3"/>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1810"/>
      <c r="R271" s="1811"/>
      <c r="S271" s="1811"/>
      <c r="T271" s="1811"/>
      <c r="U271" s="1811"/>
      <c r="V271" s="1811"/>
      <c r="W271" s="1811"/>
      <c r="X271" s="1811"/>
      <c r="Y271" s="1811"/>
      <c r="Z271" s="181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1810"/>
      <c r="R272" s="1811"/>
      <c r="S272" s="1811"/>
      <c r="T272" s="1811"/>
      <c r="U272" s="1811"/>
      <c r="V272" s="1811"/>
      <c r="W272" s="1811"/>
      <c r="X272" s="1811"/>
      <c r="Y272" s="1811"/>
      <c r="Z272" s="1811"/>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1810"/>
      <c r="R273" s="1811"/>
      <c r="S273" s="1811"/>
      <c r="T273" s="1811"/>
      <c r="U273" s="1811"/>
      <c r="V273" s="1811"/>
      <c r="W273" s="1811"/>
      <c r="X273" s="1811"/>
      <c r="Y273" s="1811"/>
      <c r="Z273" s="1811"/>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1810"/>
      <c r="R274" s="1811"/>
      <c r="S274" s="1811"/>
      <c r="T274" s="1811"/>
      <c r="U274" s="1811"/>
      <c r="V274" s="1811"/>
      <c r="W274" s="1811"/>
      <c r="X274" s="1811"/>
      <c r="Y274" s="1811"/>
      <c r="Z274" s="1811"/>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1810"/>
      <c r="R275" s="1811"/>
      <c r="S275" s="1811"/>
      <c r="T275" s="1811"/>
      <c r="U275" s="1811"/>
      <c r="V275" s="1811"/>
      <c r="W275" s="1811"/>
      <c r="X275" s="1811"/>
      <c r="Y275" s="1811"/>
      <c r="Z275" s="1811"/>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1810"/>
      <c r="R276" s="1811"/>
      <c r="S276" s="1811"/>
      <c r="T276" s="1811"/>
      <c r="U276" s="1811"/>
      <c r="V276" s="1811"/>
      <c r="W276" s="1811"/>
      <c r="X276" s="1811"/>
      <c r="Y276" s="1811"/>
      <c r="Z276" s="1811"/>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1810"/>
      <c r="R277" s="1811"/>
      <c r="S277" s="1811"/>
      <c r="T277" s="1811"/>
      <c r="U277" s="1811"/>
      <c r="V277" s="1811"/>
      <c r="W277" s="1811"/>
      <c r="X277" s="1811"/>
      <c r="Y277" s="1811"/>
      <c r="Z277" s="1811"/>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1810"/>
      <c r="R278" s="1811"/>
      <c r="S278" s="1811"/>
      <c r="T278" s="1811"/>
      <c r="U278" s="1811"/>
      <c r="V278" s="1811"/>
      <c r="W278" s="1811"/>
      <c r="X278" s="1811"/>
      <c r="Y278" s="1811"/>
      <c r="Z278" s="1811"/>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458"/>
      <c r="R279" s="3"/>
      <c r="S279" s="3"/>
      <c r="T279" s="3"/>
      <c r="U279" s="3"/>
      <c r="V279" s="3"/>
      <c r="W279" s="3"/>
      <c r="X279" s="3"/>
      <c r="Y279" s="3"/>
      <c r="Z279" s="3"/>
    </row>
    <row r="280" spans="1:128" s="133" customFormat="1">
      <c r="A280" s="1812"/>
      <c r="B280" s="1803"/>
      <c r="C280" s="1803"/>
      <c r="D280" s="1803"/>
      <c r="E280" s="1803"/>
      <c r="F280" s="1803"/>
      <c r="G280" s="1803"/>
      <c r="H280" s="1803"/>
      <c r="I280" s="1803"/>
      <c r="J280" s="1803"/>
      <c r="K280" s="1803"/>
      <c r="L280" s="1803"/>
      <c r="M280" s="1803"/>
      <c r="N280" s="1813"/>
      <c r="O280" s="1813"/>
      <c r="P280" s="1813"/>
      <c r="Q280" s="458"/>
      <c r="R280" s="3"/>
      <c r="S280" s="3"/>
      <c r="T280" s="3"/>
      <c r="U280" s="3"/>
      <c r="V280" s="3"/>
      <c r="W280" s="3"/>
      <c r="X280" s="3"/>
      <c r="Y280" s="3"/>
      <c r="Z280" s="3"/>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458"/>
      <c r="R281" s="3"/>
      <c r="S281" s="3"/>
      <c r="T281" s="3"/>
      <c r="U281" s="3"/>
      <c r="V281" s="3"/>
      <c r="W281" s="3"/>
      <c r="X281" s="3"/>
      <c r="Y281" s="3"/>
      <c r="Z281" s="3"/>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458"/>
      <c r="R282" s="3"/>
      <c r="S282" s="3"/>
      <c r="T282" s="3"/>
      <c r="U282" s="3"/>
      <c r="V282" s="3"/>
      <c r="W282" s="3"/>
      <c r="X282" s="3"/>
      <c r="Y282" s="3"/>
      <c r="Z282" s="3"/>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458"/>
      <c r="R283" s="3"/>
      <c r="S283" s="3"/>
      <c r="T283" s="3"/>
      <c r="U283" s="3"/>
      <c r="V283" s="3"/>
      <c r="W283" s="3"/>
      <c r="X283" s="3"/>
      <c r="Y283" s="3"/>
      <c r="Z283" s="3"/>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458"/>
      <c r="R284" s="3"/>
      <c r="S284" s="3"/>
      <c r="T284" s="3"/>
      <c r="U284" s="3"/>
      <c r="V284" s="3"/>
      <c r="W284" s="3"/>
      <c r="X284" s="3"/>
      <c r="Y284" s="3"/>
      <c r="Z284" s="3"/>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458"/>
      <c r="R285" s="3"/>
      <c r="S285" s="3"/>
      <c r="T285" s="3"/>
      <c r="U285" s="3"/>
      <c r="V285" s="3"/>
      <c r="W285" s="3"/>
      <c r="X285" s="3"/>
      <c r="Y285" s="3"/>
      <c r="Z285" s="3"/>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458"/>
      <c r="R286" s="3"/>
      <c r="S286" s="3"/>
      <c r="T286" s="3"/>
      <c r="U286" s="3"/>
      <c r="V286" s="3"/>
      <c r="W286" s="3"/>
      <c r="X286" s="3"/>
      <c r="Y286" s="3"/>
      <c r="Z286" s="3"/>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458"/>
      <c r="R287" s="3"/>
      <c r="S287" s="3"/>
      <c r="T287" s="3"/>
      <c r="U287" s="3"/>
      <c r="V287" s="3"/>
      <c r="W287" s="3"/>
      <c r="X287" s="3"/>
      <c r="Y287" s="3"/>
      <c r="Z287" s="3"/>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458"/>
      <c r="R288" s="3"/>
      <c r="S288" s="3"/>
      <c r="T288" s="3"/>
      <c r="U288" s="3"/>
      <c r="V288" s="3"/>
      <c r="W288" s="3"/>
      <c r="X288" s="3"/>
      <c r="Y288" s="3"/>
      <c r="Z288" s="3"/>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41" customFormat="1" ht="15" customHeight="1">
      <c r="A329" s="1669" t="s">
        <v>570</v>
      </c>
      <c r="B329" s="1669"/>
      <c r="C329" s="1669"/>
      <c r="D329" s="1669"/>
      <c r="E329" s="1669"/>
      <c r="F329" s="1669"/>
      <c r="AA329" s="623"/>
      <c r="AB329" s="623"/>
      <c r="AC329" s="623"/>
    </row>
    <row r="330" spans="1:128" s="541" customFormat="1" ht="15" customHeight="1">
      <c r="A330" s="1669"/>
      <c r="B330" s="1669"/>
      <c r="C330" s="1669"/>
      <c r="D330" s="1669"/>
      <c r="E330" s="1669"/>
      <c r="F330" s="1669"/>
      <c r="AA330" s="623"/>
      <c r="AB330" s="623"/>
      <c r="AC330" s="623"/>
    </row>
    <row r="331" spans="1:128" s="541"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41"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41"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41"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41"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41"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41"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40" t="s">
        <v>597</v>
      </c>
    </row>
  </sheetData>
  <sheetProtection algorithmName="SHA-512" hashValue="u4hBCGlwcHm9wRN6EB2haqCkMonhM6ihTRg4ifJPycFMt+5YGuPV2x+Hisz3a96tpWs9yKz7KazFIXvV2EGmGA==" saltValue="uCqiVAjgsfPsh1/2kZHJTg=="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6:C266"/>
    <mergeCell ref="A267:C268"/>
    <mergeCell ref="A269:A270"/>
    <mergeCell ref="B269:D270"/>
    <mergeCell ref="E269:G270"/>
    <mergeCell ref="A257:K257"/>
    <mergeCell ref="L257:N257"/>
    <mergeCell ref="A258:K258"/>
    <mergeCell ref="L258:N258"/>
    <mergeCell ref="A259:K259"/>
    <mergeCell ref="L259:N259"/>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E277:G278"/>
    <mergeCell ref="H277:J278"/>
    <mergeCell ref="K277:M278"/>
    <mergeCell ref="N277:P278"/>
    <mergeCell ref="Q277:Z278"/>
    <mergeCell ref="A275:A276"/>
    <mergeCell ref="B275:D276"/>
    <mergeCell ref="E275:G276"/>
    <mergeCell ref="H275:J276"/>
    <mergeCell ref="K275:M276"/>
    <mergeCell ref="N275:P276"/>
    <mergeCell ref="A290:L290"/>
    <mergeCell ref="A291:B292"/>
    <mergeCell ref="C291:P292"/>
    <mergeCell ref="A283:A284"/>
    <mergeCell ref="B283:D284"/>
    <mergeCell ref="E283:G284"/>
    <mergeCell ref="H283:J284"/>
    <mergeCell ref="K283:M284"/>
    <mergeCell ref="N283:P284"/>
    <mergeCell ref="A299:B300"/>
    <mergeCell ref="C299:P300"/>
    <mergeCell ref="A301:B302"/>
    <mergeCell ref="C301:P302"/>
    <mergeCell ref="A304:G305"/>
    <mergeCell ref="A306:D307"/>
    <mergeCell ref="A293:B294"/>
    <mergeCell ref="C293:P294"/>
    <mergeCell ref="A295:B296"/>
    <mergeCell ref="C295:P296"/>
    <mergeCell ref="A297:B298"/>
    <mergeCell ref="C297:P298"/>
    <mergeCell ref="A314:D315"/>
    <mergeCell ref="E314:S315"/>
    <mergeCell ref="A316:D317"/>
    <mergeCell ref="E316:S317"/>
    <mergeCell ref="A318:D319"/>
    <mergeCell ref="E318:S319"/>
    <mergeCell ref="A308:D309"/>
    <mergeCell ref="E308:S309"/>
    <mergeCell ref="A310:D311"/>
    <mergeCell ref="E310:S311"/>
    <mergeCell ref="A312:D313"/>
    <mergeCell ref="E312:S313"/>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G335:S336"/>
    <mergeCell ref="E337:F338"/>
    <mergeCell ref="G337:M338"/>
    <mergeCell ref="N337:S338"/>
    <mergeCell ref="A348:D350"/>
    <mergeCell ref="E348:S350"/>
    <mergeCell ref="B351:D353"/>
    <mergeCell ref="E351:S353"/>
    <mergeCell ref="A340:G341"/>
    <mergeCell ref="A342:D344"/>
    <mergeCell ref="E342:S344"/>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s>
  <phoneticPr fontId="20"/>
  <conditionalFormatting sqref="E54:R54 E55:F55 E56:R57">
    <cfRule type="expression" dxfId="185" priority="1">
      <formula>$P$52="含んでいない"</formula>
    </cfRule>
  </conditionalFormatting>
  <conditionalFormatting sqref="E192:R192">
    <cfRule type="cellIs" dxfId="184" priority="7" operator="equal">
      <formula>"自動で入力されます"</formula>
    </cfRule>
  </conditionalFormatting>
  <conditionalFormatting sqref="F178">
    <cfRule type="expression" dxfId="183" priority="8">
      <formula>"P73=""なし"""</formula>
    </cfRule>
  </conditionalFormatting>
  <conditionalFormatting sqref="F58:R58">
    <cfRule type="expression" dxfId="182" priority="3">
      <formula>$E57="○"</formula>
    </cfRule>
  </conditionalFormatting>
  <conditionalFormatting sqref="H66:R66">
    <cfRule type="cellIs" dxfId="181" priority="6" operator="equal">
      <formula>"自動で入力されます"</formula>
    </cfRule>
  </conditionalFormatting>
  <conditionalFormatting sqref="H68:R68">
    <cfRule type="cellIs" dxfId="180" priority="5" operator="equal">
      <formula>"自動で入力されます"</formula>
    </cfRule>
  </conditionalFormatting>
  <conditionalFormatting sqref="N166">
    <cfRule type="cellIs" dxfId="179" priority="4" operator="equal">
      <formula>"「ロール対応表」シートと一致していないスキル項目があります"</formula>
    </cfRule>
  </conditionalFormatting>
  <conditionalFormatting sqref="O3 C7:R7 N8:P8 C8:C9">
    <cfRule type="cellIs" dxfId="178" priority="10" operator="equal">
      <formula>0</formula>
    </cfRule>
  </conditionalFormatting>
  <conditionalFormatting sqref="P52:R52">
    <cfRule type="expression" priority="2">
      <formula>$P$52="含んでいない"</formula>
    </cfRule>
  </conditionalFormatting>
  <conditionalFormatting sqref="Z174">
    <cfRule type="expression" dxfId="177" priority="9">
      <formula>"P73=""なし"""</formula>
    </cfRule>
  </conditionalFormatting>
  <dataValidations count="41">
    <dataValidation type="list" allowBlank="1" showInputMessage="1" showErrorMessage="1" sqref="E70:H70" xr:uid="{16732394-768B-45D3-BC38-F99CD42C15F0}">
      <formula1>"パンフレット,パンフレット＋ホームページ（右にURLを記載）,ホームページ（右にURLを記載）"</formula1>
    </dataValidation>
    <dataValidation type="list" allowBlank="1" showInputMessage="1" showErrorMessage="1" sqref="E204:H204" xr:uid="{49634A97-36CB-41AF-9D76-6ED259CB3AB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81DF4FAE-D694-40B7-953B-C70567C01F8C}"/>
    <dataValidation type="list" allowBlank="1" showInputMessage="1" showErrorMessage="1" sqref="E184:G184" xr:uid="{412D5BE9-EFF6-44C9-B5B8-249E734234AD}">
      <formula1>"パンフレット,ホームページ(右にURLを記載),パンフレット+ホームページ(右にURLを記載)"</formula1>
    </dataValidation>
    <dataValidation type="list" allowBlank="1" showInputMessage="1" showErrorMessage="1" sqref="E26:R26 E62 E54:E57" xr:uid="{8CCFF606-CBF3-428A-902B-811B2D60C27F}">
      <formula1>"○"</formula1>
    </dataValidation>
    <dataValidation type="list" allowBlank="1" showInputMessage="1" showErrorMessage="1" sqref="L259:N259" xr:uid="{9E795DFF-791A-4D13-84B3-E03D91810B1F}">
      <formula1>"該当する,該当しない"</formula1>
    </dataValidation>
    <dataValidation type="list" allowBlank="1" showInputMessage="1" showErrorMessage="1" sqref="F17:H17" xr:uid="{9A357422-5537-47FE-9B29-08EE3DF0FCB8}">
      <formula1>"昼間（平日）,夜間（平日）,土日,昼間（平日）＋土日,夜間（平日）＋土日"</formula1>
    </dataValidation>
    <dataValidation type="list" allowBlank="1" showInputMessage="1" showErrorMessage="1" sqref="F19:H19" xr:uid="{6FC5A2CB-1FFC-4A38-A790-7CAE925EC664}">
      <formula1>"通信,一部eラーニング,eラーニング"</formula1>
    </dataValidation>
    <dataValidation type="list" allowBlank="1" showInputMessage="1" showErrorMessage="1" sqref="Q186 Q189" xr:uid="{CE575E2F-A854-40EF-A911-34B73E9629DC}">
      <formula1>"認める,認めない,その他"</formula1>
    </dataValidation>
    <dataValidation type="list" allowBlank="1" showInputMessage="1" showErrorMessage="1" sqref="K186 K189" xr:uid="{76C0D3B3-56C6-428E-88F4-A41BC6826AD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62271A31-1825-4F65-B586-A904E6765B19}">
      <formula1>"100％,90%以上,70%以上,66%(2/3)以上,60%以上,50%以上,50%未満でも可,その他"</formula1>
    </dataValidation>
    <dataValidation type="list" allowBlank="1" showInputMessage="1" showErrorMessage="1" sqref="E17:E19 AB10" xr:uid="{294AF4A8-4CA3-4488-8D10-A281636D5E61}">
      <formula1>"通学,通信"</formula1>
    </dataValidation>
    <dataValidation type="list" allowBlank="1" showInputMessage="1" showErrorMessage="1" sqref="E195" xr:uid="{1F440AE7-2E06-4262-AA22-4E608929EEB2}">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AC8A3936-4859-4C17-B03E-D8D8B2C56748}">
      <formula1>"有,無"</formula1>
    </dataValidation>
    <dataValidation allowBlank="1" showInputMessage="1" showErrorMessage="1" prompt="教育訓練の時間が短いもの（２０時間以下）は対象外" sqref="I14:L14" xr:uid="{ED6BF071-0310-4B51-8990-3EBEBE4915D8}"/>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4A3FC6C6-547F-4205-8706-FA505CECEE92}">
      <formula1>1</formula1>
      <formula2>99999</formula2>
    </dataValidation>
    <dataValidation allowBlank="1" showInputMessage="1" showErrorMessage="1" prompt="既存講座の申請の場合→「２．教育訓練の対象分野」へ" sqref="E25" xr:uid="{E88DB0EF-D6BC-4672-940C-A8793E3ED4D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45CA4F82-ECBD-42BE-9361-1888D03F3990}"/>
    <dataValidation allowBlank="1" showInputMessage="1" showErrorMessage="1" prompt="前回の認定適用日から申請書提出前日までの実績を記載してください。" sqref="F22:G24 N22:O24" xr:uid="{6715E438-88CA-42C3-99C5-9EF1EBD3B12A}"/>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E41C098-7876-41C1-A27B-D547AFF75B66}"/>
    <dataValidation allowBlank="1" showInputMessage="1" showErrorMessage="1" prompt="再認定申請講座の場合は、改善内容や時期が分かるように具体的に記載してください。" sqref="E36:R36" xr:uid="{80E81F8E-7924-4AFF-8C62-E19F3D8BC4FB}"/>
    <dataValidation allowBlank="1" showInputMessage="1" showErrorMessage="1" prompt="身に付けられるスキルの具体的な内容を記載。" sqref="E64:R64" xr:uid="{BC48CF9E-8303-4DD6-BFDA-3B87B4CB0699}"/>
    <dataValidation allowBlank="1" showInputMessage="1" showErrorMessage="1" prompt="受講前に経験しておくことが推奨される実務経験を記載。" sqref="E174" xr:uid="{1C6EC421-EB22-47DD-928D-D3E813608A74}"/>
    <dataValidation allowBlank="1" showInputMessage="1" showErrorMessage="1" prompt="受講前に身に付けておくことが推奨される知識・技術を記載。" sqref="E175" xr:uid="{B2205DF3-FCC2-45CE-9EAF-7158393C41E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B52F5350-13F8-4991-9F1E-3EBBA7B9A0EB}"/>
    <dataValidation allowBlank="1" showInputMessage="1" showErrorMessage="1" prompt="講義（演習）の内容と到達目標が分かるように具体的に記載。" sqref="G76 G82 G88 G94 G100 G106 G112 G118 G124 G130 G136 G142 G148 G160 G154" xr:uid="{2A76E638-32A6-4B6C-88B3-680292CA163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64E4E908-B434-4EF8-8003-0DD3EDE8581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B688F065-F83D-4679-B887-21EFC6B9095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FFA95AB0-C28A-444F-BF8E-23F436F09EFE}"/>
    <dataValidation allowBlank="1" showInputMessage="1" showErrorMessage="1" prompt="演習を通学で行う（eラーニングで実施しない）場合は、記載不要。_x000a_双方向又は多方向に授業を行うための措置が取られていることが必要。" sqref="E208" xr:uid="{BE315ADE-399C-4CE7-93D1-74B53E600396}"/>
    <dataValidation allowBlank="1" showInputMessage="1" showErrorMessage="1" prompt="ホームページ等で公表することが必要。" sqref="E217:R217" xr:uid="{2B4A511E-09FB-42D9-9D63-2A1ABA0168C2}"/>
    <dataValidation allowBlank="1" showInputMessage="1" showErrorMessage="1" prompt="新規のカリキュラムを加えるなど内容を変更した講座を申請を選択の場合→「（16）申請にあたり、新たに追加・変更した内容」へ。" sqref="O25:R25" xr:uid="{3E7BE1E1-53CB-43EA-8E20-D24AC45965DE}"/>
    <dataValidation imeMode="off" allowBlank="1" showInputMessage="1" showErrorMessage="1" sqref="E15:G15 E14" xr:uid="{7D56E2E5-092D-4D49-8862-746D3B68289D}"/>
    <dataValidation imeMode="off" allowBlank="1" showInputMessage="1" showErrorMessage="1" prompt="教育訓練の時間が短いもの（２０時間以下）は対象外" sqref="M14:N14" xr:uid="{ABFE255D-20C0-4382-A769-DC80094D6E3B}"/>
    <dataValidation type="list" allowBlank="1" showInputMessage="1" showErrorMessage="1" sqref="L255:L258" xr:uid="{0319D8CB-6991-4D46-BE3A-83D016202F93}">
      <formula1>"はい,いいえ"</formula1>
    </dataValidation>
    <dataValidation type="list" allowBlank="1" showInputMessage="1" showErrorMessage="1" sqref="E308:S309" xr:uid="{160500D9-477B-4D38-86CC-57B89778DC2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B21B08B8-0638-4430-94B7-6819805DC975}">
      <formula1>"講座実績の検証を行っている,検証を行っていない"</formula1>
    </dataValidation>
    <dataValidation type="list" allowBlank="1" showInputMessage="1" showErrorMessage="1" sqref="E348:S350" xr:uid="{87FE1A34-F3D2-46C9-9435-ECAAEAD7B0B8}">
      <formula1>"定期的に見直している,見直していない"</formula1>
    </dataValidation>
    <dataValidation type="list" allowBlank="1" showErrorMessage="1" sqref="N76:N135" xr:uid="{B5CBDAF9-3123-471C-A0F0-EDCDB138A4E1}">
      <formula1>"全部,一部,実施なし"</formula1>
    </dataValidation>
    <dataValidation type="list" allowBlank="1" showInputMessage="1" showErrorMessage="1" sqref="P52:R52" xr:uid="{8EB1E8FB-A0C7-433C-8209-BBC9B30E3BB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03A1BE81-C6BC-42EF-BD57-BE88A79063D5}"/>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483BFE2D-4BCE-476A-AA9B-B860684D2EFB}">
          <x14:formula1>
            <xm:f>ロール対応表ｰ1005!$D$58:$S$58</xm:f>
          </x14:formula1>
          <xm:sqref>F49:R49</xm:sqref>
        </x14:dataValidation>
        <x14:dataValidation type="list" allowBlank="1" showInputMessage="1" showErrorMessage="1" xr:uid="{EECE517B-440C-41C3-B134-3520CC6C3491}">
          <x14:formula1>
            <xm:f>ロール対応表ｰ1005!$D$59:$S$59</xm:f>
          </x14:formula1>
          <xm:sqref>F51:R51</xm:sqref>
        </x14:dataValidation>
        <x14:dataValidation type="list" allowBlank="1" showInputMessage="1" showErrorMessage="1" errorTitle="選択可能なスキル項目" error="「ロール対応表」シートでの手順①で入力したスキル項目から選んでください。" xr:uid="{54354191-222D-4C05-A651-2C650F729FCC}">
          <x14:formula1>
            <xm:f>ロール対応表ｰ1005!$V$14:$V$56</xm:f>
          </x14:formula1>
          <xm:sqref>U76:U165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2724" t="s">
        <v>894</v>
      </c>
      <c r="B4" s="2724"/>
      <c r="C4" s="2724"/>
      <c r="D4" s="2724"/>
      <c r="E4" s="2724"/>
      <c r="F4" s="2724"/>
      <c r="G4" s="2724"/>
      <c r="H4" s="2724"/>
      <c r="I4" s="2724"/>
      <c r="J4" s="2724"/>
      <c r="K4" s="2724"/>
      <c r="L4" s="2724"/>
      <c r="M4" s="2724"/>
      <c r="N4" s="2724"/>
      <c r="O4" s="2724"/>
      <c r="P4" s="2724"/>
      <c r="Q4" s="2724"/>
      <c r="R4" s="2724"/>
      <c r="S4" s="2724"/>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1038</v>
      </c>
      <c r="B6" s="1879"/>
      <c r="C6" s="1879"/>
      <c r="D6" s="1879"/>
      <c r="E6" s="1879"/>
      <c r="F6" s="1879"/>
      <c r="G6" s="1879"/>
      <c r="H6" s="1879"/>
      <c r="I6" s="1879"/>
      <c r="J6" s="1879"/>
      <c r="K6" s="1879"/>
      <c r="L6" s="1879"/>
      <c r="M6" s="1879"/>
      <c r="N6" s="1879"/>
      <c r="O6" s="1879"/>
      <c r="P6" s="1879"/>
      <c r="Q6" s="1879"/>
      <c r="R6" s="1879"/>
      <c r="S6" s="1879"/>
    </row>
    <row r="7" spans="1:22" ht="65.25" customHeight="1">
      <c r="A7" s="1879" t="s">
        <v>1039</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1040</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IF(COUNTIF(個票ｰ1005!$U$76:$U$165,$C14),"○","")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IF(COUNTIF(個票ｰ1005!$U$76:$U$165,$C15),"○","")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IF(COUNTIF(個票ｰ1005!$U$76:$U$165,$C16),"○","")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IF(COUNTIF(個票ｰ1005!$U$76:$U$165,$C17),"○","")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IF(COUNTIF(個票ｰ1005!$U$76:$U$165,$C18),"○","")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IF(COUNTIF(個票ｰ1005!$U$76:$U$165,$C19),"○","")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IF(COUNTIF(個票ｰ1005!$U$76:$U$165,$C20),"○","")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IF(COUNTIF(個票ｰ1005!$U$76:$U$165,$C21),"○","")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IF(COUNTIF(個票ｰ1005!$U$76:$U$165,$C22),"○","")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IF(COUNTIF(個票ｰ1005!$U$76:$U$165,$C23),"○","")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IF(COUNTIF(個票ｰ1005!$U$76:$U$165,$C24),"○","")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IF(COUNTIF(個票ｰ1005!$U$76:$U$165,$C25),"○","")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IF(COUNTIF(個票ｰ1005!$U$76:$U$165,$C26),"○","")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IF(COUNTIF(個票ｰ1005!$U$76:$U$165,$C27),"○","")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IF(COUNTIF(個票ｰ1005!$U$76:$U$165,$C28),"○","")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IF(COUNTIF(個票ｰ1005!$U$76:$U$165,$C29),"○","")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IF(COUNTIF(個票ｰ1005!$U$76:$U$165,$C30),"○","")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IF(COUNTIF(個票ｰ1005!$U$76:$U$165,$C31),"○","")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IF(COUNTIF(個票ｰ1005!$U$76:$U$165,$C32),"○","")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IF(COUNTIF(個票ｰ1005!$U$76:$U$165,$C33),"○","")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IF(COUNTIF(個票ｰ1005!$U$76:$U$165,$C34),"○","")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IF(COUNTIF(個票ｰ1005!$U$76:$U$165,$C35),"○","")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IF(COUNTIF(個票ｰ1005!$U$76:$U$165,$C36),"○","")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IF(COUNTIF(個票ｰ1005!$U$76:$U$165,$C37),"○","")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IF(COUNTIF(個票ｰ1005!$U$76:$U$165,$C38),"○","")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IF(COUNTIF(個票ｰ1005!$U$76:$U$165,$C39),"○","")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IF(COUNTIF(個票ｰ1005!$U$76:$U$165,$C40),"○","")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IF(COUNTIF(個票ｰ1005!$U$76:$U$165,$C41),"○","")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IF(COUNTIF(個票ｰ1005!$U$76:$U$165,$C42),"○","")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IF(COUNTIF(個票ｰ1005!$U$76:$U$165,$C43),"○","")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IF(COUNTIF(個票ｰ1005!$U$76:$U$165,$C44),"○","")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IF(COUNTIF(個票ｰ1005!$U$76:$U$165,$C45),"○","")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IF(COUNTIF(個票ｰ1005!$U$76:$U$165,$C46),"○","")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IF(COUNTIF(個票ｰ1005!$U$76:$U$165,$C47),"○","")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IF(COUNTIF(個票ｰ1005!$U$76:$U$165,$C48),"○","")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IF(COUNTIF(個票ｰ1005!$U$76:$U$165,$C49),"○","")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IF(COUNTIF(個票ｰ1005!$U$76:$U$165,$C50),"○","")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IF(COUNTIF(個票ｰ1005!$U$76:$U$165,$C51),"○","")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IF(COUNTIF(個票ｰ1005!$U$76:$U$165,$C52),"○","")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IF(COUNTIF(個票ｰ1005!$U$76:$U$165,$C53),"○","")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IF(COUNTIF(個票ｰ1005!$U$76:$U$165,$C54),"○","")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IF(COUNTIF(個票ｰ1005!$U$76:$U$165,$C55),"○","")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IF(COUNTIF(個票ｰ1005!$U$76:$U$165,$C56),"○","")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mLVa+p9OxOVg8ULJw2iMjHet6Oav5s5k5mqAzYWd2oTqUbFefhcgfJJX97RJUBXOhcYsZfdJEegsRSSs8jT/dA==" saltValue="1SwkJMfGRCpqaGFzcxusQ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76" priority="15">
      <formula>$E$57=1</formula>
    </cfRule>
  </conditionalFormatting>
  <conditionalFormatting sqref="F12">
    <cfRule type="expression" dxfId="175" priority="14">
      <formula>$F$57=1</formula>
    </cfRule>
  </conditionalFormatting>
  <conditionalFormatting sqref="G12">
    <cfRule type="expression" dxfId="174" priority="13">
      <formula>$G$57=1</formula>
    </cfRule>
  </conditionalFormatting>
  <conditionalFormatting sqref="H12">
    <cfRule type="expression" dxfId="173" priority="12">
      <formula>$H$57=1</formula>
    </cfRule>
  </conditionalFormatting>
  <conditionalFormatting sqref="I12">
    <cfRule type="expression" dxfId="172" priority="11">
      <formula>$I$57=1</formula>
    </cfRule>
  </conditionalFormatting>
  <conditionalFormatting sqref="J12">
    <cfRule type="expression" dxfId="171" priority="10">
      <formula>$J$57=1</formula>
    </cfRule>
  </conditionalFormatting>
  <conditionalFormatting sqref="K12">
    <cfRule type="expression" dxfId="170" priority="9">
      <formula>$K$57=1</formula>
    </cfRule>
  </conditionalFormatting>
  <conditionalFormatting sqref="L12">
    <cfRule type="expression" dxfId="169" priority="8">
      <formula>$L$57=1</formula>
    </cfRule>
  </conditionalFormatting>
  <conditionalFormatting sqref="M12">
    <cfRule type="expression" dxfId="168" priority="7">
      <formula>$M$57=1</formula>
    </cfRule>
  </conditionalFormatting>
  <conditionalFormatting sqref="N12">
    <cfRule type="expression" dxfId="167" priority="6">
      <formula>$N$57=1</formula>
    </cfRule>
  </conditionalFormatting>
  <conditionalFormatting sqref="O12">
    <cfRule type="expression" dxfId="166" priority="5">
      <formula>$O$57=1</formula>
    </cfRule>
  </conditionalFormatting>
  <conditionalFormatting sqref="P12">
    <cfRule type="expression" dxfId="165" priority="4">
      <formula>$P$57=1</formula>
    </cfRule>
  </conditionalFormatting>
  <conditionalFormatting sqref="Q12">
    <cfRule type="expression" dxfId="164" priority="3">
      <formula>$Q$57=1</formula>
    </cfRule>
  </conditionalFormatting>
  <conditionalFormatting sqref="R12">
    <cfRule type="expression" dxfId="163" priority="2">
      <formula>$R$57=1</formula>
    </cfRule>
  </conditionalFormatting>
  <conditionalFormatting sqref="S12">
    <cfRule type="expression" dxfId="162"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ADB367A6-DBEE-4C22-BDF2-14C19B537CE9}"/>
    <hyperlink ref="F12" r:id="rId5" location="page=101" display="https://www.ipa.go.jp/jinzai/skill-standard/dss/ps6vr700000083ki-att/000106872.pdf - page=101" xr:uid="{D2C769B8-7878-46A3-9F48-C6A6D7209FD7}"/>
    <hyperlink ref="G12" r:id="rId6" location="page=102" display="https://www.ipa.go.jp/jinzai/skill-standard/dss/ps6vr700000083ki-att/000106872.pdf - page=102" xr:uid="{D48F266A-6AE0-4C78-B5F0-F32F52DF57DD}"/>
    <hyperlink ref="H12" r:id="rId7" location="page=115" display="https://www.ipa.go.jp/jinzai/skill-standard/dss/ps6vr700000083ki-att/000106872.pdf - page=115" xr:uid="{5B872D29-43EF-4EAA-9999-E68A4A410F45}"/>
    <hyperlink ref="I12" r:id="rId8" location="page=116" display="https://www.ipa.go.jp/jinzai/skill-standard/dss/ps6vr700000083ki-att/000106872.pdf - page=116" xr:uid="{A74FCBBD-F505-49B1-90B4-B82F15A4FDD2}"/>
    <hyperlink ref="J12" r:id="rId9" location="page=117" display="https://www.ipa.go.jp/jinzai/skill-standard/dss/ps6vr700000083ki-att/000106872.pdf - page=117" xr:uid="{A5718CEF-668E-43F2-AB00-2B77EC6301C2}"/>
    <hyperlink ref="K12" r:id="rId10" location="page=126" display="https://www.ipa.go.jp/jinzai/skill-standard/dss/ps6vr700000083ki-att/000106872.pdf - page=126" xr:uid="{BD47D8CA-210C-4D5C-BC03-7E59769E2C95}"/>
    <hyperlink ref="L12" r:id="rId11" location="page=127" display="https://www.ipa.go.jp/jinzai/skill-standard/dss/ps6vr700000083ki-att/000106872.pdf - page=127" xr:uid="{4070CC3D-407E-41E9-856E-31B715387F39}"/>
    <hyperlink ref="M12" r:id="rId12" location="page=128" xr:uid="{BD1A06CF-4FF2-45F8-9DAD-F72A383AF84A}"/>
    <hyperlink ref="N12" r:id="rId13" location="page=135" display="https://www.ipa.go.jp/jinzai/skill-standard/dss/ps6vr700000083ki-att/000106872.pdf - page=135" xr:uid="{ADA1D01C-54DD-4B61-8C0D-BCE442C629DC}"/>
    <hyperlink ref="O12" r:id="rId14" location="page=136" display="https://www.ipa.go.jp/jinzai/skill-standard/dss/ps6vr700000083ki-att/000106872.pdf - page=136" xr:uid="{3C6B136C-63A2-41A0-8775-9A1A6888B303}"/>
    <hyperlink ref="P12" r:id="rId15" location="page=137" display="https://www.ipa.go.jp/jinzai/skill-standard/dss/ps6vr700000083ki-att/000106872.pdf - page=137" xr:uid="{CDA76376-5A59-467C-9F03-3ACEBF41FC42}"/>
    <hyperlink ref="Q12" r:id="rId16" location="page=138" display="https://www.ipa.go.jp/jinzai/skill-standard/dss/ps6vr700000083ki-att/000106872.pdf - page=138" xr:uid="{F633CD53-E2A4-403A-8CCC-EF4A631C0813}"/>
    <hyperlink ref="R12" r:id="rId17" location="page=145" display="https://www.ipa.go.jp/jinzai/skill-standard/dss/ps6vr700000083ki-att/000106872.pdf - page=145" xr:uid="{9C75615A-185B-4B01-84E3-CD4E77232AEF}"/>
    <hyperlink ref="S12" r:id="rId18" location="page=146" display="https://www.ipa.go.jp/jinzai/skill-standard/dss/ps6vr700000083ki-att/000106872.pdf - page=146" xr:uid="{9FEE04AC-BD31-4C14-BEAA-35A3F42A5C85}"/>
    <hyperlink ref="C14:C19" r:id="rId19" location="page=85" display="ビジネス戦略策定・実行" xr:uid="{8CC5CB42-880D-4353-B686-0B4545E01F57}"/>
    <hyperlink ref="C20:C25" r:id="rId20" location="page=86" display="ビジネス調査" xr:uid="{893044D2-F966-4DD3-A2EE-0A01C5C0200D}"/>
    <hyperlink ref="C26:C30" r:id="rId21" location="page=87" display="顧客・ユーザー理解" xr:uid="{7C94A4DA-43A2-48AD-BE1B-A01EA5730513}"/>
    <hyperlink ref="C31:C35" r:id="rId22" location="page=88" display="データ理解・活用" xr:uid="{7D50A224-5D8F-48ED-B522-F370F661972D}"/>
    <hyperlink ref="C36:C37" r:id="rId23" location="page=89" display="データ活用基盤設計" xr:uid="{ABD44C8F-C251-4B5D-B23A-95A8E2ABC034}"/>
    <hyperlink ref="C38:C50" r:id="rId24" location="page=90" display="コンピュータサイエンス" xr:uid="{4AE59888-1192-4B85-A5A2-36F004C1918E}"/>
    <hyperlink ref="C51:C56" r:id="rId25" location="page=91" display="セキュリティ体制構築・運営" xr:uid="{D472F8EB-F3A8-4EA8-8802-2C374F96C5A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AF6B25FC-28A3-4049-89E5-28E7F414BAEC}">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'申請書・総括票（共通）'!B43</f>
        <v>0</v>
      </c>
      <c r="F7" s="2395"/>
      <c r="G7" s="2395"/>
      <c r="H7" s="2395"/>
      <c r="I7" s="2395"/>
      <c r="J7" s="2395"/>
      <c r="K7" s="2395"/>
      <c r="L7" s="2395"/>
      <c r="M7" s="2395"/>
      <c r="N7" s="2395"/>
      <c r="O7" s="2395"/>
      <c r="P7" s="2395"/>
      <c r="Q7" s="2396"/>
      <c r="R7" s="2403" t="s">
        <v>138</v>
      </c>
      <c r="S7" s="2404"/>
      <c r="T7" s="2405"/>
      <c r="U7" s="2406">
        <f>'申請書・総括票（共通）'!A43</f>
        <v>1005</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個票ｰ1005!E14</f>
        <v>0</v>
      </c>
      <c r="V9" s="439" t="s">
        <v>169</v>
      </c>
      <c r="W9" s="440">
        <f>個票ｰ1005!G14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44"/>
      <c r="C27" s="544"/>
      <c r="D27" s="544"/>
      <c r="E27" s="544"/>
      <c r="F27" s="544"/>
      <c r="G27" s="544"/>
      <c r="H27" s="544"/>
      <c r="I27" s="544"/>
      <c r="J27" s="544"/>
      <c r="K27" s="544"/>
      <c r="L27" s="544"/>
      <c r="M27" s="544"/>
      <c r="N27" s="544"/>
      <c r="O27" s="544"/>
      <c r="P27" s="544"/>
      <c r="Q27" s="544"/>
      <c r="R27" s="544"/>
      <c r="S27" s="544"/>
      <c r="T27" s="544"/>
      <c r="U27" s="544"/>
      <c r="V27" s="544"/>
      <c r="W27" s="544"/>
      <c r="X27" s="544"/>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45"/>
      <c r="B29" s="545"/>
      <c r="C29" s="545"/>
      <c r="D29" s="545"/>
      <c r="E29" s="545"/>
      <c r="F29" s="545"/>
      <c r="G29" s="545"/>
      <c r="H29" s="545"/>
      <c r="I29" s="545"/>
      <c r="J29" s="545"/>
      <c r="K29" s="545"/>
      <c r="L29" s="545"/>
      <c r="M29" s="545"/>
      <c r="N29" s="545"/>
      <c r="O29" s="545"/>
      <c r="P29" s="545"/>
      <c r="Q29" s="545"/>
      <c r="R29" s="545"/>
      <c r="S29" s="545"/>
      <c r="T29" s="545"/>
      <c r="U29" s="545"/>
      <c r="V29" s="545"/>
      <c r="W29" s="545"/>
      <c r="X29" s="545"/>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43"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43"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43"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43"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46"/>
      <c r="B55" s="546"/>
      <c r="C55" s="546"/>
      <c r="D55" s="546"/>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61" priority="2" operator="equal">
      <formula>0</formula>
    </cfRule>
  </conditionalFormatting>
  <conditionalFormatting sqref="T3:X3">
    <cfRule type="cellIs" dxfId="160" priority="1" operator="equal">
      <formula>0</formula>
    </cfRule>
  </conditionalFormatting>
  <dataValidations count="5">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68:B77 A79:B88" xr:uid="{22C46E52-061E-4151-9D9F-1D204B9EEAEB}"/>
    <dataValidation type="list" allowBlank="1" showInputMessage="1" showErrorMessage="1" sqref="E46" xr:uid="{B76D3DC0-626E-468F-AE7C-BA690156C8DA}">
      <formula1>"貸与,贈与,その他（特定の条件等により贈与されるもの等）"</formula1>
    </dataValidation>
    <dataValidation allowBlank="1" showInputMessage="1" showErrorMessage="1" prompt="受講料に占めるそれぞれの内訳（ベースとなる考え方）を記載。" sqref="S37:T37 S39:T39" xr:uid="{825D9F51-7786-4C1A-A3A3-512384FAB998}"/>
    <dataValidation allowBlank="1" showInputMessage="1" showErrorMessage="1" prompt="費用の決定にあたり、参考とした例がある場合に記載。（社内基準で定めている場合は、その旨を記載。）" sqref="N30:X30" xr:uid="{FE1A1425-A460-4161-9720-27A05A7060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42"/>
      <c r="H1" s="2415" t="s">
        <v>654</v>
      </c>
      <c r="I1" s="2415"/>
      <c r="J1" s="2415"/>
      <c r="K1" s="2415"/>
    </row>
    <row r="2" spans="1:11" s="3" customFormat="1" ht="12" customHeight="1">
      <c r="C2" s="542"/>
      <c r="H2" s="2580" t="s">
        <v>707</v>
      </c>
      <c r="I2" s="2580"/>
      <c r="J2" s="2580"/>
      <c r="K2" s="2580"/>
    </row>
    <row r="3" spans="1:11" s="3" customFormat="1" ht="12" customHeight="1">
      <c r="C3" s="542"/>
      <c r="H3" s="2416">
        <f>'申請書・総括票（共通）'!L3</f>
        <v>0</v>
      </c>
      <c r="I3" s="2416"/>
      <c r="J3" s="2416"/>
      <c r="K3" s="2416"/>
    </row>
    <row r="4" spans="1:11" s="3" customFormat="1" ht="12" customHeight="1">
      <c r="C4" s="542"/>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'申請書・総括票（共通）'!B43</f>
        <v>0</v>
      </c>
      <c r="D8" s="2586"/>
      <c r="E8" s="2586"/>
      <c r="F8" s="2595"/>
      <c r="G8" s="472" t="s">
        <v>85</v>
      </c>
      <c r="H8" s="2596">
        <f>'申請書・総括票（共通）'!A43</f>
        <v>1005</v>
      </c>
      <c r="I8" s="2597"/>
      <c r="J8" s="2598"/>
      <c r="K8" s="473"/>
    </row>
    <row r="9" spans="1:11" s="3" customFormat="1" ht="26.25" customHeight="1">
      <c r="A9" s="2593"/>
      <c r="B9" s="2594"/>
      <c r="C9" s="2585"/>
      <c r="D9" s="2586"/>
      <c r="E9" s="2586"/>
      <c r="F9" s="2595"/>
      <c r="G9" s="547"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48"/>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53" t="s">
        <v>197</v>
      </c>
      <c r="C37" s="2608">
        <f>'申請書・総括票（共通）'!C19</f>
        <v>0</v>
      </c>
      <c r="D37" s="2609"/>
      <c r="E37" s="2609"/>
      <c r="F37" s="2609"/>
      <c r="G37" s="2609"/>
      <c r="H37" s="2609"/>
      <c r="I37" s="2609"/>
      <c r="J37" s="2610"/>
    </row>
    <row r="38" spans="1:26" ht="27.75" customHeight="1">
      <c r="B38" s="2611" t="s">
        <v>196</v>
      </c>
      <c r="C38" s="2613">
        <f>'申請書・総括票（共通）'!B43</f>
        <v>0</v>
      </c>
      <c r="D38" s="2614"/>
      <c r="E38" s="2614"/>
      <c r="F38" s="2615"/>
      <c r="G38" s="472" t="s">
        <v>85</v>
      </c>
      <c r="H38" s="2619">
        <f>'申請書・総括票（共通）'!A43</f>
        <v>1005</v>
      </c>
      <c r="I38" s="2620"/>
      <c r="J38" s="2621"/>
    </row>
    <row r="39" spans="1:26" ht="27.75" customHeight="1">
      <c r="B39" s="2612"/>
      <c r="C39" s="2616"/>
      <c r="D39" s="2617"/>
      <c r="E39" s="2617"/>
      <c r="F39" s="2618"/>
      <c r="G39" s="547"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個票ｰ1005!B235</f>
        <v>0</v>
      </c>
      <c r="D44" s="2633"/>
      <c r="E44" s="2633"/>
      <c r="F44" s="2634"/>
      <c r="G44" s="495" t="s">
        <v>660</v>
      </c>
      <c r="H44" s="2635">
        <v>1</v>
      </c>
      <c r="I44" s="2636"/>
      <c r="J44" s="2637"/>
    </row>
    <row r="45" spans="1:26" ht="30" customHeight="1">
      <c r="B45" s="549" t="s">
        <v>210</v>
      </c>
      <c r="C45" s="2638" t="s">
        <v>209</v>
      </c>
      <c r="D45" s="2639"/>
      <c r="E45" s="2639"/>
      <c r="F45" s="2639"/>
      <c r="G45" s="2639"/>
      <c r="H45" s="2639"/>
      <c r="I45" s="2639"/>
      <c r="J45" s="2640"/>
    </row>
    <row r="46" spans="1:26" ht="30" customHeight="1">
      <c r="B46" s="551" t="s">
        <v>194</v>
      </c>
      <c r="C46" s="2641"/>
      <c r="D46" s="2642"/>
      <c r="E46" s="2642"/>
      <c r="F46" s="2642"/>
      <c r="G46" s="2642"/>
      <c r="H46" s="2642"/>
      <c r="I46" s="2642"/>
      <c r="J46" s="2643"/>
    </row>
    <row r="47" spans="1:26" ht="30" customHeight="1">
      <c r="B47" s="550"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5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個票ｰ1005!B236</f>
        <v>0</v>
      </c>
      <c r="D78" s="2609"/>
      <c r="E78" s="2609"/>
      <c r="F78" s="2610"/>
      <c r="G78" s="518" t="s">
        <v>660</v>
      </c>
      <c r="H78" s="2619">
        <v>2</v>
      </c>
      <c r="I78" s="2620"/>
      <c r="J78" s="2669"/>
    </row>
    <row r="79" spans="1:26" ht="30" customHeight="1" outlineLevel="1">
      <c r="B79" s="549" t="s">
        <v>210</v>
      </c>
      <c r="C79" s="2670" t="s">
        <v>209</v>
      </c>
      <c r="D79" s="2671"/>
      <c r="E79" s="2671"/>
      <c r="F79" s="2671"/>
      <c r="G79" s="2671"/>
      <c r="H79" s="2671"/>
      <c r="I79" s="2671"/>
      <c r="J79" s="2672"/>
    </row>
    <row r="80" spans="1:26" ht="30" customHeight="1" outlineLevel="1">
      <c r="B80" s="551" t="s">
        <v>194</v>
      </c>
      <c r="C80" s="2641"/>
      <c r="D80" s="2642"/>
      <c r="E80" s="2642"/>
      <c r="F80" s="2642"/>
      <c r="G80" s="2642"/>
      <c r="H80" s="2642"/>
      <c r="I80" s="2642"/>
      <c r="J80" s="2643"/>
    </row>
    <row r="81" spans="2:10" ht="30" customHeight="1" outlineLevel="1">
      <c r="B81" s="550"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5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個票ｰ1005!B239</f>
        <v>0</v>
      </c>
      <c r="D116" s="2633"/>
      <c r="E116" s="2633"/>
      <c r="F116" s="2634"/>
      <c r="G116" s="495" t="s">
        <v>660</v>
      </c>
      <c r="H116" s="2635">
        <v>11</v>
      </c>
      <c r="I116" s="2636"/>
      <c r="J116" s="2637"/>
    </row>
    <row r="117" spans="1:18" ht="30" customHeight="1" outlineLevel="1">
      <c r="B117" s="549" t="s">
        <v>210</v>
      </c>
      <c r="C117" s="2298"/>
      <c r="D117" s="2299"/>
      <c r="E117" s="2299"/>
      <c r="F117" s="2299"/>
      <c r="G117" s="2299"/>
      <c r="H117" s="2299"/>
      <c r="I117" s="2299"/>
      <c r="J117" s="2300"/>
    </row>
    <row r="118" spans="1:18" ht="30" customHeight="1" outlineLevel="1">
      <c r="B118" s="551" t="s">
        <v>194</v>
      </c>
      <c r="C118" s="2641"/>
      <c r="D118" s="2642"/>
      <c r="E118" s="2642"/>
      <c r="F118" s="2642"/>
      <c r="G118" s="2642"/>
      <c r="H118" s="2642"/>
      <c r="I118" s="2642"/>
      <c r="J118" s="2643"/>
    </row>
    <row r="119" spans="1:18" ht="30" customHeight="1" outlineLevel="1">
      <c r="B119" s="550"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5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個票ｰ1005!B240</f>
        <v>0</v>
      </c>
      <c r="D151" s="2609"/>
      <c r="E151" s="2609"/>
      <c r="F151" s="2610"/>
      <c r="G151" s="518" t="s">
        <v>660</v>
      </c>
      <c r="H151" s="2619">
        <v>12</v>
      </c>
      <c r="I151" s="2620"/>
      <c r="J151" s="2669"/>
    </row>
    <row r="152" spans="2:11" ht="30" customHeight="1" outlineLevel="1">
      <c r="B152" s="549" t="s">
        <v>210</v>
      </c>
      <c r="C152" s="2298"/>
      <c r="D152" s="2299"/>
      <c r="E152" s="2299"/>
      <c r="F152" s="2299"/>
      <c r="G152" s="2299"/>
      <c r="H152" s="2299"/>
      <c r="I152" s="2299"/>
      <c r="J152" s="2300"/>
    </row>
    <row r="153" spans="2:11" ht="30" customHeight="1" outlineLevel="1">
      <c r="B153" s="551" t="s">
        <v>194</v>
      </c>
      <c r="C153" s="2641"/>
      <c r="D153" s="2642"/>
      <c r="E153" s="2642"/>
      <c r="F153" s="2642"/>
      <c r="G153" s="2642"/>
      <c r="H153" s="2642"/>
      <c r="I153" s="2642"/>
      <c r="J153" s="2643"/>
    </row>
    <row r="154" spans="2:11" ht="30" customHeight="1" outlineLevel="1">
      <c r="B154" s="550"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52"/>
      <c r="C182" s="514"/>
      <c r="D182" s="514"/>
      <c r="E182" s="514"/>
      <c r="F182" s="514"/>
      <c r="G182" s="514"/>
      <c r="H182" s="514"/>
      <c r="I182" s="514"/>
      <c r="J182" s="515"/>
    </row>
    <row r="183" spans="2:10" ht="17.25" customHeight="1"/>
    <row r="185" spans="2:10" ht="33.75" customHeight="1">
      <c r="B185" s="517" t="s">
        <v>195</v>
      </c>
      <c r="C185" s="2668">
        <f>個票ｰ1005!B241</f>
        <v>0</v>
      </c>
      <c r="D185" s="2609"/>
      <c r="E185" s="2609"/>
      <c r="F185" s="2610"/>
      <c r="G185" s="518" t="s">
        <v>660</v>
      </c>
      <c r="H185" s="2619">
        <v>13</v>
      </c>
      <c r="I185" s="2620"/>
      <c r="J185" s="2669"/>
    </row>
    <row r="186" spans="2:10" ht="30" customHeight="1" outlineLevel="1">
      <c r="B186" s="549" t="s">
        <v>210</v>
      </c>
      <c r="C186" s="2298"/>
      <c r="D186" s="2299"/>
      <c r="E186" s="2299"/>
      <c r="F186" s="2299"/>
      <c r="G186" s="2299"/>
      <c r="H186" s="2299"/>
      <c r="I186" s="2299"/>
      <c r="J186" s="2300"/>
    </row>
    <row r="187" spans="2:10" ht="30" customHeight="1" outlineLevel="1">
      <c r="B187" s="551" t="s">
        <v>194</v>
      </c>
      <c r="C187" s="2641"/>
      <c r="D187" s="2642"/>
      <c r="E187" s="2642"/>
      <c r="F187" s="2642"/>
      <c r="G187" s="2642"/>
      <c r="H187" s="2642"/>
      <c r="I187" s="2642"/>
      <c r="J187" s="2643"/>
    </row>
    <row r="188" spans="2:10" ht="30" customHeight="1" outlineLevel="1">
      <c r="B188" s="550"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52"/>
      <c r="C216" s="514"/>
      <c r="D216" s="514"/>
      <c r="E216" s="514"/>
      <c r="F216" s="514"/>
      <c r="G216" s="514"/>
      <c r="H216" s="514"/>
      <c r="I216" s="514"/>
      <c r="J216" s="515"/>
    </row>
    <row r="219" spans="2:10" ht="33.75" customHeight="1">
      <c r="B219" s="517" t="s">
        <v>195</v>
      </c>
      <c r="C219" s="2668">
        <f>個票ｰ1005!B242</f>
        <v>0</v>
      </c>
      <c r="D219" s="2609"/>
      <c r="E219" s="2609"/>
      <c r="F219" s="2610"/>
      <c r="G219" s="518" t="s">
        <v>660</v>
      </c>
      <c r="H219" s="2619">
        <v>14</v>
      </c>
      <c r="I219" s="2620"/>
      <c r="J219" s="2669"/>
    </row>
    <row r="220" spans="2:10" ht="30" customHeight="1" outlineLevel="1">
      <c r="B220" s="549" t="s">
        <v>210</v>
      </c>
      <c r="C220" s="2298"/>
      <c r="D220" s="2299"/>
      <c r="E220" s="2299"/>
      <c r="F220" s="2299"/>
      <c r="G220" s="2299"/>
      <c r="H220" s="2299"/>
      <c r="I220" s="2299"/>
      <c r="J220" s="2300"/>
    </row>
    <row r="221" spans="2:10" ht="30" customHeight="1" outlineLevel="1">
      <c r="B221" s="551" t="s">
        <v>194</v>
      </c>
      <c r="C221" s="2641"/>
      <c r="D221" s="2642"/>
      <c r="E221" s="2642"/>
      <c r="F221" s="2642"/>
      <c r="G221" s="2642"/>
      <c r="H221" s="2642"/>
      <c r="I221" s="2642"/>
      <c r="J221" s="2643"/>
    </row>
    <row r="222" spans="2:10" ht="30" customHeight="1" outlineLevel="1">
      <c r="B222" s="550"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5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個票ｰ1005!B243</f>
        <v>0</v>
      </c>
      <c r="D254" s="2609"/>
      <c r="E254" s="2609"/>
      <c r="F254" s="2610"/>
      <c r="G254" s="518" t="s">
        <v>660</v>
      </c>
      <c r="H254" s="2619">
        <v>15</v>
      </c>
      <c r="I254" s="2620"/>
      <c r="J254" s="2669"/>
    </row>
    <row r="255" spans="2:11" ht="30" customHeight="1" outlineLevel="1">
      <c r="B255" s="549" t="s">
        <v>210</v>
      </c>
      <c r="C255" s="2298"/>
      <c r="D255" s="2299"/>
      <c r="E255" s="2299"/>
      <c r="F255" s="2299"/>
      <c r="G255" s="2299"/>
      <c r="H255" s="2299"/>
      <c r="I255" s="2299"/>
      <c r="J255" s="2300"/>
    </row>
    <row r="256" spans="2:11" ht="30" customHeight="1" outlineLevel="1">
      <c r="B256" s="551" t="s">
        <v>194</v>
      </c>
      <c r="C256" s="2641"/>
      <c r="D256" s="2642"/>
      <c r="E256" s="2642"/>
      <c r="F256" s="2642"/>
      <c r="G256" s="2642"/>
      <c r="H256" s="2642"/>
      <c r="I256" s="2642"/>
      <c r="J256" s="2643"/>
    </row>
    <row r="257" spans="2:10" ht="30" customHeight="1" outlineLevel="1">
      <c r="B257" s="550"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52"/>
      <c r="C285" s="514"/>
      <c r="D285" s="514"/>
      <c r="E285" s="514"/>
      <c r="F285" s="514"/>
      <c r="G285" s="514"/>
      <c r="H285" s="514"/>
      <c r="I285" s="514"/>
      <c r="J285" s="515"/>
    </row>
    <row r="286" spans="1:26" ht="17.25" customHeight="1"/>
    <row r="288" spans="1:26" ht="33.75" customHeight="1">
      <c r="B288" s="517" t="s">
        <v>326</v>
      </c>
      <c r="C288" s="2668">
        <f>個票ｰ1005!B244</f>
        <v>0</v>
      </c>
      <c r="D288" s="2609"/>
      <c r="E288" s="2609"/>
      <c r="F288" s="2610"/>
      <c r="G288" s="518" t="s">
        <v>660</v>
      </c>
      <c r="H288" s="2619">
        <v>16</v>
      </c>
      <c r="I288" s="2620"/>
      <c r="J288" s="2669"/>
    </row>
    <row r="289" spans="2:10" ht="30" customHeight="1" outlineLevel="1">
      <c r="B289" s="549" t="s">
        <v>210</v>
      </c>
      <c r="C289" s="2298"/>
      <c r="D289" s="2299"/>
      <c r="E289" s="2299"/>
      <c r="F289" s="2299"/>
      <c r="G289" s="2299"/>
      <c r="H289" s="2299"/>
      <c r="I289" s="2299"/>
      <c r="J289" s="2300"/>
    </row>
    <row r="290" spans="2:10" ht="30" customHeight="1" outlineLevel="1">
      <c r="B290" s="551" t="s">
        <v>194</v>
      </c>
      <c r="C290" s="2641"/>
      <c r="D290" s="2642"/>
      <c r="E290" s="2642"/>
      <c r="F290" s="2642"/>
      <c r="G290" s="2642"/>
      <c r="H290" s="2642"/>
      <c r="I290" s="2642"/>
      <c r="J290" s="2643"/>
    </row>
    <row r="291" spans="2:10" ht="30" customHeight="1" outlineLevel="1">
      <c r="B291" s="550"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52"/>
      <c r="C319" s="514"/>
      <c r="D319" s="514"/>
      <c r="E319" s="514"/>
      <c r="F319" s="514"/>
      <c r="G319" s="514"/>
      <c r="H319" s="514"/>
      <c r="I319" s="514"/>
      <c r="J319" s="515"/>
    </row>
    <row r="322" spans="2:10" ht="33.75" customHeight="1">
      <c r="B322" s="517" t="s">
        <v>195</v>
      </c>
      <c r="C322" s="2668">
        <f>個票ｰ1005!B245</f>
        <v>0</v>
      </c>
      <c r="D322" s="2609"/>
      <c r="E322" s="2609"/>
      <c r="F322" s="2610"/>
      <c r="G322" s="518" t="s">
        <v>660</v>
      </c>
      <c r="H322" s="2619">
        <v>17</v>
      </c>
      <c r="I322" s="2620"/>
      <c r="J322" s="2669"/>
    </row>
    <row r="323" spans="2:10" ht="30" customHeight="1" outlineLevel="1">
      <c r="B323" s="549" t="s">
        <v>210</v>
      </c>
      <c r="C323" s="2298"/>
      <c r="D323" s="2299"/>
      <c r="E323" s="2299"/>
      <c r="F323" s="2299"/>
      <c r="G323" s="2299"/>
      <c r="H323" s="2299"/>
      <c r="I323" s="2299"/>
      <c r="J323" s="2300"/>
    </row>
    <row r="324" spans="2:10" ht="30" customHeight="1" outlineLevel="1">
      <c r="B324" s="551" t="s">
        <v>194</v>
      </c>
      <c r="C324" s="2641"/>
      <c r="D324" s="2642"/>
      <c r="E324" s="2642"/>
      <c r="F324" s="2642"/>
      <c r="G324" s="2642"/>
      <c r="H324" s="2642"/>
      <c r="I324" s="2642"/>
      <c r="J324" s="2643"/>
    </row>
    <row r="325" spans="2:10" ht="30" customHeight="1" outlineLevel="1">
      <c r="B325" s="550"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5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個票ｰ1005!B246</f>
        <v>0</v>
      </c>
      <c r="D357" s="2609"/>
      <c r="E357" s="2609"/>
      <c r="F357" s="2610"/>
      <c r="G357" s="518" t="s">
        <v>660</v>
      </c>
      <c r="H357" s="2619">
        <v>18</v>
      </c>
      <c r="I357" s="2620"/>
      <c r="J357" s="2669"/>
    </row>
    <row r="358" spans="2:11" ht="30" customHeight="1" outlineLevel="1">
      <c r="B358" s="549" t="s">
        <v>210</v>
      </c>
      <c r="C358" s="2298"/>
      <c r="D358" s="2299"/>
      <c r="E358" s="2299"/>
      <c r="F358" s="2299"/>
      <c r="G358" s="2299"/>
      <c r="H358" s="2299"/>
      <c r="I358" s="2299"/>
      <c r="J358" s="2300"/>
    </row>
    <row r="359" spans="2:11" ht="30" customHeight="1" outlineLevel="1">
      <c r="B359" s="551" t="s">
        <v>194</v>
      </c>
      <c r="C359" s="2641"/>
      <c r="D359" s="2642"/>
      <c r="E359" s="2642"/>
      <c r="F359" s="2642"/>
      <c r="G359" s="2642"/>
      <c r="H359" s="2642"/>
      <c r="I359" s="2642"/>
      <c r="J359" s="2643"/>
    </row>
    <row r="360" spans="2:11" ht="30" customHeight="1" outlineLevel="1">
      <c r="B360" s="550"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52"/>
      <c r="C388" s="514"/>
      <c r="D388" s="514"/>
      <c r="E388" s="514"/>
      <c r="F388" s="514"/>
      <c r="G388" s="514"/>
      <c r="H388" s="514"/>
      <c r="I388" s="514"/>
      <c r="J388" s="515"/>
    </row>
    <row r="389" spans="2:10" ht="17.25" customHeight="1"/>
    <row r="391" spans="2:10" ht="33.75" customHeight="1">
      <c r="B391" s="517" t="s">
        <v>195</v>
      </c>
      <c r="C391" s="2668">
        <f>個票ｰ1005!B247</f>
        <v>0</v>
      </c>
      <c r="D391" s="2609"/>
      <c r="E391" s="2609"/>
      <c r="F391" s="2610"/>
      <c r="G391" s="518" t="s">
        <v>660</v>
      </c>
      <c r="H391" s="2619">
        <v>19</v>
      </c>
      <c r="I391" s="2620"/>
      <c r="J391" s="2669"/>
    </row>
    <row r="392" spans="2:10" ht="30" customHeight="1" outlineLevel="1">
      <c r="B392" s="549" t="s">
        <v>210</v>
      </c>
      <c r="C392" s="2298"/>
      <c r="D392" s="2299"/>
      <c r="E392" s="2299"/>
      <c r="F392" s="2299"/>
      <c r="G392" s="2299"/>
      <c r="H392" s="2299"/>
      <c r="I392" s="2299"/>
      <c r="J392" s="2300"/>
    </row>
    <row r="393" spans="2:10" ht="30" customHeight="1" outlineLevel="1">
      <c r="B393" s="551" t="s">
        <v>194</v>
      </c>
      <c r="C393" s="2641"/>
      <c r="D393" s="2642"/>
      <c r="E393" s="2642"/>
      <c r="F393" s="2642"/>
      <c r="G393" s="2642"/>
      <c r="H393" s="2642"/>
      <c r="I393" s="2642"/>
      <c r="J393" s="2643"/>
    </row>
    <row r="394" spans="2:10" ht="30" customHeight="1" outlineLevel="1">
      <c r="B394" s="550"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52"/>
      <c r="C422" s="514"/>
      <c r="D422" s="514"/>
      <c r="E422" s="514"/>
      <c r="F422" s="514"/>
      <c r="G422" s="514"/>
      <c r="H422" s="514"/>
      <c r="I422" s="514"/>
      <c r="J422" s="515"/>
    </row>
    <row r="425" spans="2:10" ht="33" customHeight="1">
      <c r="B425" s="517" t="s">
        <v>195</v>
      </c>
      <c r="C425" s="2668">
        <f>個票ｰ1005!B248</f>
        <v>0</v>
      </c>
      <c r="D425" s="2609"/>
      <c r="E425" s="2609"/>
      <c r="F425" s="2610"/>
      <c r="G425" s="518" t="s">
        <v>660</v>
      </c>
      <c r="H425" s="2619">
        <v>20</v>
      </c>
      <c r="I425" s="2620"/>
      <c r="J425" s="2669"/>
    </row>
    <row r="426" spans="2:10" ht="30" customHeight="1" outlineLevel="1">
      <c r="B426" s="549" t="s">
        <v>210</v>
      </c>
      <c r="C426" s="2298"/>
      <c r="D426" s="2299"/>
      <c r="E426" s="2299"/>
      <c r="F426" s="2299"/>
      <c r="G426" s="2299"/>
      <c r="H426" s="2299"/>
      <c r="I426" s="2299"/>
      <c r="J426" s="2300"/>
    </row>
    <row r="427" spans="2:10" ht="30" customHeight="1" outlineLevel="1">
      <c r="B427" s="551" t="s">
        <v>194</v>
      </c>
      <c r="C427" s="2641"/>
      <c r="D427" s="2642"/>
      <c r="E427" s="2642"/>
      <c r="F427" s="2642"/>
      <c r="G427" s="2642"/>
      <c r="H427" s="2642"/>
      <c r="I427" s="2642"/>
      <c r="J427" s="2643"/>
    </row>
    <row r="428" spans="2:10" ht="30" customHeight="1" outlineLevel="1">
      <c r="B428" s="550"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52"/>
      <c r="C456" s="514"/>
      <c r="D456" s="514"/>
      <c r="E456" s="514"/>
      <c r="F456" s="514"/>
      <c r="G456" s="514"/>
      <c r="H456" s="514"/>
      <c r="I456" s="514"/>
      <c r="J456" s="515"/>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59" priority="5" operator="equal">
      <formula>0</formula>
    </cfRule>
  </conditionalFormatting>
  <conditionalFormatting sqref="E25:J27">
    <cfRule type="expression" dxfId="158" priority="1">
      <formula>$H$23="含んでいない"</formula>
    </cfRule>
  </conditionalFormatting>
  <conditionalFormatting sqref="F28:J28">
    <cfRule type="expression" dxfId="157" priority="2">
      <formula>$E$27="○"</formula>
    </cfRule>
  </conditionalFormatting>
  <conditionalFormatting sqref="H3:K3">
    <cfRule type="cellIs" dxfId="156" priority="4" operator="equal">
      <formula>0</formula>
    </cfRule>
  </conditionalFormatting>
  <conditionalFormatting sqref="H32:K32">
    <cfRule type="cellIs" dxfId="155"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21919212-D14D-4E45-9A53-CCEDB5878720}">
      <formula1>"直接雇用（常勤）,直接雇用（非常勤）,委託・派遣等"</formula1>
    </dataValidation>
    <dataValidation type="list" allowBlank="1" showInputMessage="1" showErrorMessage="1" sqref="C358:J358 C289:J289 C392:J392 C152:J152 C186:J186 C117:J117 C220:J220 C255:J255 C323:J323 C426:J426" xr:uid="{E359CF12-7318-4220-9D2F-DA5859D7308D}">
      <formula1>"主担当講師,担当講師"</formula1>
    </dataValidation>
    <dataValidation allowBlank="1" showInputMessage="1" showErrorMessage="1" prompt="当該教育訓練の内容に関係する実務経験を具体的に記載。" sqref="F49:J53 F55:J59 F83:J87 F121:J125 F156:J160" xr:uid="{12773767-D6B7-434C-954D-E0BB2985271F}"/>
    <dataValidation allowBlank="1" showInputMessage="1" showErrorMessage="1" prompt="直近の職歴について、所属だけではなく「担当分野」も記載。" sqref="F61:J64 F95:J98 F133:J136 F168:J171" xr:uid="{10050543-D80C-4CF5-9497-A6AC51FE50CC}"/>
    <dataValidation allowBlank="1" showInputMessage="1" showErrorMessage="1" prompt="これまでの講師歴について、所属だけでなく「担当分野」まで記載。" sqref="F89:J93 F127:J131 F162:J166" xr:uid="{9B1AAE19-BF1D-4F14-A2F0-85C629E3D262}"/>
    <dataValidation type="list" allowBlank="1" showInputMessage="1" showErrorMessage="1" sqref="H23:J23" xr:uid="{65BB75CA-7130-4389-8844-AF6BB0380C30}">
      <formula1>"含んでいる,含んでいない"</formula1>
    </dataValidation>
    <dataValidation type="list" allowBlank="1" showInputMessage="1" showErrorMessage="1" sqref="E25:E27" xr:uid="{578F7F67-0119-4CAD-99D8-CFAFE6B84EA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30FF-C726-4F1D-B804-4AEB3064A1C6}">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57" customWidth="1"/>
    <col min="4" max="4" width="7.125" style="557" customWidth="1"/>
    <col min="5" max="11" width="6.625" style="557" customWidth="1"/>
    <col min="12" max="16" width="6.625" style="208" customWidth="1"/>
    <col min="17" max="17" width="7.375" style="208" customWidth="1"/>
    <col min="18" max="18" width="8" style="557" customWidth="1"/>
    <col min="19" max="20" width="9.125" style="557" customWidth="1"/>
    <col min="21" max="21" width="26.5" style="557" customWidth="1"/>
    <col min="22" max="23" width="3.125" style="557" customWidth="1"/>
    <col min="24" max="26" width="9" style="557"/>
    <col min="27" max="29" width="9.875" style="133" customWidth="1"/>
    <col min="30" max="48" width="9" style="557"/>
    <col min="49" max="49" width="9" style="557" customWidth="1"/>
    <col min="50" max="16384" width="9" style="557"/>
  </cols>
  <sheetData>
    <row r="1" spans="1:33" ht="15" customHeight="1">
      <c r="A1" s="560"/>
      <c r="B1" s="560"/>
      <c r="C1" s="201"/>
      <c r="L1" s="202"/>
      <c r="M1" s="202"/>
      <c r="N1" s="202"/>
      <c r="O1" s="1339" t="s">
        <v>709</v>
      </c>
      <c r="P1" s="1339"/>
      <c r="Q1" s="1339"/>
      <c r="R1" s="1339"/>
      <c r="AE1" s="390" t="s">
        <v>555</v>
      </c>
      <c r="AF1" s="391" t="s">
        <v>556</v>
      </c>
      <c r="AG1" s="391"/>
    </row>
    <row r="2" spans="1:33" ht="15" customHeight="1">
      <c r="A2" s="560"/>
      <c r="B2" s="560"/>
      <c r="C2" s="201"/>
      <c r="L2" s="202"/>
      <c r="M2" s="202"/>
      <c r="N2" s="202"/>
      <c r="O2" s="1339" t="s">
        <v>895</v>
      </c>
      <c r="P2" s="1339"/>
      <c r="Q2" s="1339"/>
      <c r="R2" s="1339"/>
      <c r="AE2" s="390"/>
      <c r="AF2" s="391"/>
      <c r="AG2" s="391"/>
    </row>
    <row r="3" spans="1:33" ht="15" customHeight="1">
      <c r="A3" s="560"/>
      <c r="B3" s="203"/>
      <c r="C3" s="204"/>
      <c r="D3" s="205"/>
      <c r="F3" s="206"/>
      <c r="L3" s="202"/>
      <c r="M3" s="202"/>
      <c r="N3" s="202"/>
      <c r="O3" s="1340">
        <f>'申請書・総括票（共通）'!L3</f>
        <v>0</v>
      </c>
      <c r="P3" s="1340"/>
      <c r="Q3" s="1340"/>
      <c r="R3" s="1340"/>
      <c r="AE3" s="390" t="s">
        <v>564</v>
      </c>
      <c r="AF3" s="391" t="s">
        <v>556</v>
      </c>
      <c r="AG3" s="390"/>
    </row>
    <row r="4" spans="1:33" ht="6.75" customHeight="1">
      <c r="A4" s="560"/>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64"/>
      <c r="B6" s="564"/>
      <c r="C6" s="564"/>
      <c r="D6" s="564"/>
      <c r="E6" s="564"/>
      <c r="F6" s="564"/>
      <c r="G6" s="564"/>
      <c r="H6" s="564"/>
      <c r="I6" s="564"/>
      <c r="J6" s="564"/>
      <c r="K6" s="564"/>
      <c r="L6" s="564"/>
      <c r="M6" s="564"/>
      <c r="N6" s="564"/>
      <c r="O6" s="564"/>
      <c r="P6" s="564"/>
      <c r="Q6" s="564"/>
      <c r="R6" s="564"/>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'申請書・総括票（共通）'!B44</f>
        <v>0</v>
      </c>
      <c r="D8" s="1395"/>
      <c r="E8" s="1395"/>
      <c r="F8" s="1395"/>
      <c r="G8" s="1395"/>
      <c r="H8" s="1395"/>
      <c r="I8" s="1395"/>
      <c r="J8" s="1395"/>
      <c r="K8" s="1395"/>
      <c r="L8" s="1395"/>
      <c r="M8" s="1395"/>
      <c r="N8" s="1393" t="s">
        <v>85</v>
      </c>
      <c r="O8" s="1393"/>
      <c r="P8" s="1396">
        <f>'申請書・総括票（共通）'!A44</f>
        <v>1006</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56"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4.7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61"/>
      <c r="C43" s="561"/>
      <c r="D43" s="561"/>
      <c r="E43" s="561"/>
      <c r="F43" s="561"/>
      <c r="G43" s="222"/>
      <c r="H43" s="561"/>
      <c r="I43" s="561"/>
      <c r="J43" s="561"/>
      <c r="K43" s="561"/>
      <c r="L43" s="561"/>
      <c r="M43" s="561"/>
      <c r="N43" s="561"/>
      <c r="O43" s="561"/>
      <c r="P43" s="561"/>
      <c r="Q43" s="561"/>
      <c r="R43" s="561"/>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978</v>
      </c>
      <c r="B46" s="2725"/>
      <c r="C46" s="2725"/>
      <c r="D46" s="2725"/>
      <c r="E46" s="2725"/>
      <c r="F46" s="2725"/>
      <c r="G46" s="2725"/>
      <c r="H46" s="2725"/>
      <c r="I46" s="2725"/>
      <c r="J46" s="2725"/>
      <c r="K46" s="2725"/>
      <c r="L46" s="2725"/>
      <c r="M46" s="2725"/>
      <c r="N46" s="2725"/>
      <c r="O46" s="2725"/>
      <c r="P46" s="2725"/>
      <c r="Q46" s="2725"/>
      <c r="R46" s="2725"/>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IF(COUNTIF(ロール対応表ｰ1006!$D$58:$S$58,F49)=0,"【ERROR正しいロールを選択してください】","")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IF(COUNTIF(ロール対応表ｰ1006!$D$59:$S$59,F51)=0,"【ERROR正しいロールを選択してください】","")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1041</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1042</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1547" t="s">
        <v>97</v>
      </c>
      <c r="B74" s="1549" t="s">
        <v>607</v>
      </c>
      <c r="C74" s="1550"/>
      <c r="D74" s="1550"/>
      <c r="E74" s="1550"/>
      <c r="F74" s="1551"/>
      <c r="G74" s="1555" t="s">
        <v>836</v>
      </c>
      <c r="H74" s="1556"/>
      <c r="I74" s="1556"/>
      <c r="J74" s="1556"/>
      <c r="K74" s="1557"/>
      <c r="L74" s="1549" t="s">
        <v>98</v>
      </c>
      <c r="M74" s="1551"/>
      <c r="N74" s="1561" t="s">
        <v>608</v>
      </c>
      <c r="O74" s="1567" t="s">
        <v>837</v>
      </c>
      <c r="P74" s="1567" t="s">
        <v>838</v>
      </c>
      <c r="Q74" s="1569" t="s">
        <v>969</v>
      </c>
      <c r="R74" s="1570"/>
      <c r="S74" s="1570"/>
      <c r="T74" s="1570"/>
      <c r="U74" s="1571"/>
      <c r="V74" s="1599" t="s">
        <v>892</v>
      </c>
      <c r="W74" s="1600"/>
      <c r="X74" s="1600"/>
      <c r="Y74" s="1600"/>
      <c r="Z74" s="1601"/>
      <c r="AA74" s="1333" t="s">
        <v>1093</v>
      </c>
      <c r="AB74" s="1334"/>
      <c r="AC74" s="1335"/>
    </row>
    <row r="75" spans="1:29" ht="21.75" customHeight="1">
      <c r="A75" s="1548"/>
      <c r="B75" s="1552"/>
      <c r="C75" s="1553"/>
      <c r="D75" s="1553"/>
      <c r="E75" s="1553"/>
      <c r="F75" s="1554"/>
      <c r="G75" s="1558"/>
      <c r="H75" s="1559"/>
      <c r="I75" s="1559"/>
      <c r="J75" s="1559"/>
      <c r="K75" s="1560"/>
      <c r="L75" s="1552"/>
      <c r="M75" s="1554"/>
      <c r="N75" s="1562"/>
      <c r="O75" s="1568"/>
      <c r="P75" s="1568"/>
      <c r="Q75" s="1572" t="s">
        <v>839</v>
      </c>
      <c r="R75" s="1573"/>
      <c r="S75" s="1572" t="s">
        <v>840</v>
      </c>
      <c r="T75" s="1573"/>
      <c r="U75" s="600" t="s">
        <v>841</v>
      </c>
      <c r="V75" s="1602"/>
      <c r="W75" s="1603"/>
      <c r="X75" s="1603"/>
      <c r="Y75" s="1603"/>
      <c r="Z75" s="1604"/>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2377" t="str">
        <f>IFERROR(VLOOKUP(U136,リスト!$AW$1:$AY$44,3,0),"")</f>
        <v/>
      </c>
      <c r="T136" s="2378"/>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2359" t="str">
        <f>IFERROR(VLOOKUP(U137,リスト!$AW$1:$AY$44,3,0),"")</f>
        <v/>
      </c>
      <c r="T137" s="2361"/>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2359" t="str">
        <f>IFERROR(VLOOKUP(U138,リスト!$AW$1:$AY$44,3,0),"")</f>
        <v/>
      </c>
      <c r="T138" s="2361"/>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2359" t="str">
        <f>IFERROR(VLOOKUP(U139,リスト!$AW$1:$AY$44,3,0),"")</f>
        <v/>
      </c>
      <c r="T139" s="2361"/>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2359" t="str">
        <f>IFERROR(VLOOKUP(U140,リスト!$AW$1:$AY$44,3,0),"")</f>
        <v/>
      </c>
      <c r="T140" s="2361"/>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2382" t="str">
        <f>IFERROR(VLOOKUP(U141,リスト!$AW$1:$AY$44,3,0),"")</f>
        <v/>
      </c>
      <c r="T141" s="2383"/>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2377" t="str">
        <f>IFERROR(VLOOKUP(U142,リスト!$AW$1:$AY$44,3,0),"")</f>
        <v/>
      </c>
      <c r="T142" s="2378"/>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2359" t="str">
        <f>IFERROR(VLOOKUP(U143,リスト!$AW$1:$AY$44,3,0),"")</f>
        <v/>
      </c>
      <c r="T143" s="2361"/>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2359" t="str">
        <f>IFERROR(VLOOKUP(U144,リスト!$AW$1:$AY$44,3,0),"")</f>
        <v/>
      </c>
      <c r="T144" s="2361"/>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2359" t="str">
        <f>IFERROR(VLOOKUP(U145,リスト!$AW$1:$AY$44,3,0),"")</f>
        <v/>
      </c>
      <c r="T145" s="2361"/>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2359" t="str">
        <f>IFERROR(VLOOKUP(U146,リスト!$AW$1:$AY$44,3,0),"")</f>
        <v/>
      </c>
      <c r="T146" s="2361"/>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2382" t="str">
        <f>IFERROR(VLOOKUP(U147,リスト!$AW$1:$AY$44,3,0),"")</f>
        <v/>
      </c>
      <c r="T147" s="2383"/>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2377" t="str">
        <f>IFERROR(VLOOKUP(U148,リスト!$AW$1:$AY$44,3,0),"")</f>
        <v/>
      </c>
      <c r="T148" s="2378"/>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2359" t="str">
        <f>IFERROR(VLOOKUP(U149,リスト!$AW$1:$AY$44,3,0),"")</f>
        <v/>
      </c>
      <c r="T149" s="2361"/>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2359" t="str">
        <f>IFERROR(VLOOKUP(U150,リスト!$AW$1:$AY$44,3,0),"")</f>
        <v/>
      </c>
      <c r="T150" s="2361"/>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2359" t="str">
        <f>IFERROR(VLOOKUP(U151,リスト!$AW$1:$AY$44,3,0),"")</f>
        <v/>
      </c>
      <c r="T151" s="2361"/>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2359" t="str">
        <f>IFERROR(VLOOKUP(U152,リスト!$AW$1:$AY$44,3,0),"")</f>
        <v/>
      </c>
      <c r="T152" s="2361"/>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2382" t="str">
        <f>IFERROR(VLOOKUP(U153,リスト!$AW$1:$AY$44,3,0),"")</f>
        <v/>
      </c>
      <c r="T153" s="2383"/>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2377" t="str">
        <f>IFERROR(VLOOKUP(U154,リスト!$AW$1:$AY$44,3,0),"")</f>
        <v/>
      </c>
      <c r="T154" s="2378"/>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2359" t="str">
        <f>IFERROR(VLOOKUP(U155,リスト!$AW$1:$AY$44,3,0),"")</f>
        <v/>
      </c>
      <c r="T155" s="2361"/>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2359" t="str">
        <f>IFERROR(VLOOKUP(U156,リスト!$AW$1:$AY$44,3,0),"")</f>
        <v/>
      </c>
      <c r="T156" s="2361"/>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2359" t="str">
        <f>IFERROR(VLOOKUP(U157,リスト!$AW$1:$AY$44,3,0),"")</f>
        <v/>
      </c>
      <c r="T157" s="2361"/>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2359" t="str">
        <f>IFERROR(VLOOKUP(U158,リスト!$AW$1:$AY$44,3,0),"")</f>
        <v/>
      </c>
      <c r="T158" s="2361"/>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2382" t="str">
        <f>IFERROR(VLOOKUP(U159,リスト!$AW$1:$AY$44,3,0),"")</f>
        <v/>
      </c>
      <c r="T159" s="2383"/>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2377" t="str">
        <f>IFERROR(VLOOKUP(U160,リスト!$AW$1:$AY$44,3,0),"")</f>
        <v/>
      </c>
      <c r="T160" s="2378"/>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2359" t="str">
        <f>IFERROR(VLOOKUP(U161,リスト!$AW$1:$AY$44,3,0),"")</f>
        <v/>
      </c>
      <c r="T161" s="2361"/>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2359" t="str">
        <f>IFERROR(VLOOKUP(U162,リスト!$AW$1:$AY$44,3,0),"")</f>
        <v/>
      </c>
      <c r="T162" s="2361"/>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2359" t="str">
        <f>IFERROR(VLOOKUP(U163,リスト!$AW$1:$AY$44,3,0),"")</f>
        <v/>
      </c>
      <c r="T163" s="2361"/>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2359" t="str">
        <f>IFERROR(VLOOKUP(U164,リスト!$AW$1:$AY$44,3,0),"")</f>
        <v/>
      </c>
      <c r="T164" s="2361"/>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2359" t="str">
        <f>IFERROR(VLOOKUP(U165,リスト!$AW$1:$AY$44,3,0),"")</f>
        <v/>
      </c>
      <c r="T165" s="2361"/>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IF(ロール対応表ｰ1006!$T$57=0,"","「ロール対応表」シートと一致していないスキル項目があります")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58"/>
      <c r="B172" s="558"/>
      <c r="C172" s="558"/>
      <c r="D172" s="558"/>
      <c r="E172" s="562"/>
      <c r="F172" s="562"/>
      <c r="G172" s="562"/>
      <c r="H172" s="562"/>
      <c r="I172" s="562"/>
      <c r="J172" s="562"/>
      <c r="K172" s="562"/>
      <c r="L172" s="562"/>
      <c r="M172" s="562"/>
      <c r="N172" s="562"/>
      <c r="O172" s="562"/>
      <c r="P172" s="562"/>
      <c r="Q172" s="562"/>
      <c r="R172" s="562"/>
    </row>
    <row r="173" spans="1:29" ht="23.25" customHeight="1">
      <c r="A173" s="555" t="s">
        <v>848</v>
      </c>
      <c r="B173" s="558"/>
      <c r="C173" s="558"/>
      <c r="D173" s="558"/>
      <c r="E173" s="558"/>
      <c r="F173" s="558"/>
      <c r="G173" s="558"/>
      <c r="H173" s="558"/>
      <c r="I173" s="558"/>
      <c r="J173" s="558"/>
      <c r="K173" s="558"/>
      <c r="L173" s="558"/>
      <c r="M173" s="558"/>
      <c r="N173" s="558"/>
      <c r="O173" s="558"/>
      <c r="P173" s="558"/>
      <c r="Q173" s="558"/>
      <c r="R173" s="558"/>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55" t="s">
        <v>849</v>
      </c>
      <c r="B179" s="558"/>
      <c r="C179" s="558"/>
      <c r="D179" s="558"/>
      <c r="E179" s="558"/>
      <c r="F179" s="558"/>
      <c r="G179" s="558"/>
      <c r="H179" s="558"/>
      <c r="I179" s="558"/>
      <c r="J179" s="558"/>
      <c r="K179" s="558"/>
      <c r="L179" s="558"/>
      <c r="M179" s="558"/>
      <c r="N179" s="558"/>
      <c r="O179" s="558"/>
      <c r="P179" s="558"/>
      <c r="Q179" s="558"/>
      <c r="R179" s="558"/>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62"/>
      <c r="T181" s="562"/>
      <c r="U181" s="562"/>
      <c r="V181" s="562"/>
      <c r="W181" s="225"/>
      <c r="X181" s="562"/>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62"/>
      <c r="T182" s="562"/>
      <c r="U182" s="562"/>
      <c r="V182" s="562"/>
      <c r="W182" s="225"/>
      <c r="X182" s="562"/>
      <c r="Y182" s="562"/>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62"/>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62"/>
      <c r="T186" s="562"/>
      <c r="U186" s="562"/>
      <c r="V186" s="562"/>
      <c r="W186" s="225"/>
      <c r="X186" s="562"/>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62"/>
      <c r="T187" s="562"/>
      <c r="U187" s="562"/>
      <c r="V187" s="562"/>
      <c r="W187" s="225"/>
      <c r="X187" s="562"/>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62"/>
      <c r="T188" s="562"/>
      <c r="U188" s="562"/>
      <c r="V188" s="562"/>
      <c r="W188" s="225"/>
      <c r="X188" s="562"/>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62"/>
      <c r="T189" s="562"/>
      <c r="U189" s="562"/>
      <c r="V189" s="562"/>
      <c r="W189" s="225"/>
      <c r="X189" s="562"/>
      <c r="Y189" s="562"/>
      <c r="Z189" s="562"/>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62"/>
      <c r="T190" s="562"/>
      <c r="U190" s="562"/>
      <c r="V190" s="562"/>
      <c r="W190" s="225"/>
      <c r="X190" s="562"/>
      <c r="Y190" s="562"/>
      <c r="Z190" s="562"/>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62"/>
      <c r="T191" s="562"/>
      <c r="U191" s="562"/>
      <c r="V191" s="562"/>
      <c r="W191" s="225"/>
      <c r="X191" s="562"/>
      <c r="Y191" s="562"/>
      <c r="Z191" s="562"/>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62"/>
      <c r="Z192" s="562"/>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62"/>
      <c r="U193" s="562"/>
      <c r="V193" s="562"/>
      <c r="W193" s="225"/>
      <c r="X193" s="562"/>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62"/>
      <c r="U194" s="562"/>
      <c r="V194" s="562"/>
      <c r="W194" s="225"/>
      <c r="X194" s="562"/>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62"/>
      <c r="U195" s="562"/>
      <c r="V195" s="562"/>
      <c r="W195" s="225"/>
      <c r="X195" s="562"/>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62"/>
      <c r="U196" s="562"/>
      <c r="V196" s="562"/>
      <c r="W196" s="225"/>
      <c r="X196" s="562"/>
    </row>
    <row r="197" spans="1:26" ht="12" customHeight="1">
      <c r="A197" s="230"/>
      <c r="B197" s="230"/>
      <c r="C197" s="558"/>
      <c r="D197" s="558"/>
      <c r="E197" s="562"/>
      <c r="F197" s="562"/>
      <c r="G197" s="562"/>
      <c r="H197" s="562"/>
      <c r="I197" s="562"/>
      <c r="J197" s="562"/>
      <c r="K197" s="225"/>
      <c r="L197" s="562"/>
      <c r="M197" s="562"/>
      <c r="N197" s="562"/>
      <c r="O197" s="562"/>
      <c r="P197" s="562"/>
      <c r="Q197" s="562"/>
      <c r="R197" s="225"/>
      <c r="S197" s="562"/>
      <c r="X197" s="208"/>
      <c r="Y197" s="562"/>
      <c r="Z197" s="562"/>
    </row>
    <row r="198" spans="1:26" ht="21" customHeight="1">
      <c r="A198" s="555" t="s">
        <v>102</v>
      </c>
      <c r="B198" s="558"/>
      <c r="C198" s="558"/>
      <c r="D198" s="558"/>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58"/>
      <c r="B211" s="558"/>
      <c r="C211" s="558"/>
      <c r="D211" s="558"/>
      <c r="E211" s="562"/>
      <c r="F211" s="562"/>
      <c r="G211" s="562"/>
      <c r="H211" s="562"/>
      <c r="I211" s="562"/>
      <c r="J211" s="562"/>
      <c r="K211" s="562"/>
      <c r="L211" s="562"/>
      <c r="M211" s="562"/>
      <c r="N211" s="562"/>
      <c r="O211" s="562"/>
      <c r="P211" s="562"/>
      <c r="Q211" s="562"/>
      <c r="R211" s="562"/>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58"/>
      <c r="B221" s="558"/>
      <c r="C221" s="558"/>
      <c r="D221" s="558"/>
      <c r="E221" s="562"/>
      <c r="F221" s="562"/>
      <c r="G221" s="562"/>
      <c r="H221" s="562"/>
      <c r="I221" s="562"/>
      <c r="J221" s="562"/>
      <c r="K221" s="562"/>
      <c r="L221" s="562"/>
      <c r="M221" s="562"/>
      <c r="N221" s="562"/>
      <c r="O221" s="562"/>
      <c r="P221" s="562"/>
      <c r="Q221" s="562"/>
      <c r="R221" s="562"/>
    </row>
    <row r="222" spans="1:18" ht="16.5" customHeight="1">
      <c r="A222" s="555" t="s">
        <v>117</v>
      </c>
      <c r="B222" s="558"/>
      <c r="C222" s="558"/>
      <c r="D222" s="558"/>
      <c r="E222" s="558"/>
      <c r="F222" s="558"/>
      <c r="G222" s="558"/>
      <c r="H222" s="558"/>
      <c r="I222" s="558"/>
      <c r="J222" s="558"/>
      <c r="K222" s="558"/>
      <c r="L222" s="558"/>
      <c r="M222" s="558"/>
      <c r="N222" s="558"/>
      <c r="O222" s="558"/>
      <c r="P222" s="558"/>
      <c r="Q222" s="558"/>
      <c r="R222" s="558"/>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55" t="s">
        <v>134</v>
      </c>
      <c r="B231" s="558"/>
      <c r="C231" s="558"/>
      <c r="D231" s="558"/>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59"/>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58"/>
      <c r="B252" s="558"/>
      <c r="C252" s="558"/>
      <c r="D252" s="558"/>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57" t="s">
        <v>505</v>
      </c>
      <c r="CX256" s="557" t="s">
        <v>506</v>
      </c>
    </row>
    <row r="257" spans="1:128" ht="50.1" customHeight="1">
      <c r="A257" s="658" t="s">
        <v>850</v>
      </c>
      <c r="B257" s="659"/>
      <c r="C257" s="659"/>
      <c r="D257" s="659"/>
      <c r="E257" s="659"/>
      <c r="F257" s="659"/>
      <c r="G257" s="659"/>
      <c r="H257" s="659"/>
      <c r="I257" s="659"/>
      <c r="J257" s="659"/>
      <c r="K257" s="660"/>
      <c r="L257" s="1795"/>
      <c r="M257" s="1796"/>
      <c r="N257" s="1797"/>
      <c r="CP257" s="557" t="s">
        <v>505</v>
      </c>
      <c r="CX257" s="557" t="s">
        <v>506</v>
      </c>
    </row>
    <row r="258" spans="1:128" ht="50.1" customHeight="1">
      <c r="A258" s="658" t="s">
        <v>512</v>
      </c>
      <c r="B258" s="659"/>
      <c r="C258" s="659"/>
      <c r="D258" s="659"/>
      <c r="E258" s="659"/>
      <c r="F258" s="659"/>
      <c r="G258" s="659"/>
      <c r="H258" s="659"/>
      <c r="I258" s="659"/>
      <c r="J258" s="659"/>
      <c r="K258" s="660"/>
      <c r="L258" s="1795"/>
      <c r="M258" s="1796"/>
      <c r="N258" s="1797"/>
      <c r="CP258" s="557" t="s">
        <v>505</v>
      </c>
      <c r="CX258" s="557"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Q259" s="265"/>
      <c r="R259" s="69"/>
      <c r="S259" s="69"/>
      <c r="T259" s="69"/>
      <c r="U259" s="69"/>
      <c r="V259" s="69"/>
      <c r="W259" s="69"/>
      <c r="X259" s="69"/>
      <c r="Y259" s="69"/>
      <c r="Z259" s="69"/>
      <c r="CP259" s="557" t="s">
        <v>505</v>
      </c>
      <c r="CX259" s="557" t="s">
        <v>506</v>
      </c>
    </row>
    <row r="260" spans="1:128">
      <c r="A260" s="1794" t="s">
        <v>513</v>
      </c>
      <c r="B260" s="1794"/>
      <c r="C260" s="1794"/>
      <c r="D260" s="1794"/>
      <c r="E260" s="1794"/>
      <c r="F260" s="69"/>
      <c r="G260" s="69"/>
      <c r="H260" s="69"/>
      <c r="I260" s="69"/>
      <c r="J260" s="69"/>
      <c r="K260" s="69"/>
      <c r="L260" s="265"/>
      <c r="M260" s="265"/>
      <c r="N260" s="265"/>
      <c r="O260" s="265"/>
      <c r="P260" s="265"/>
      <c r="Q260" s="265"/>
      <c r="R260" s="69"/>
      <c r="S260" s="69"/>
      <c r="T260" s="69"/>
      <c r="U260" s="69"/>
      <c r="V260" s="69"/>
      <c r="W260" s="69"/>
      <c r="X260" s="69"/>
      <c r="Y260" s="69"/>
      <c r="Z260" s="69"/>
    </row>
    <row r="261" spans="1:128">
      <c r="A261" s="1794"/>
      <c r="B261" s="1794"/>
      <c r="C261" s="1794"/>
      <c r="D261" s="1794"/>
      <c r="E261" s="1794"/>
      <c r="F261" s="69"/>
      <c r="G261" s="69"/>
      <c r="H261" s="69"/>
      <c r="I261" s="69"/>
      <c r="J261" s="69"/>
      <c r="K261" s="69"/>
      <c r="L261" s="265"/>
      <c r="M261" s="265"/>
      <c r="N261" s="265"/>
      <c r="O261" s="265"/>
      <c r="P261" s="265"/>
      <c r="Q261" s="265"/>
      <c r="R261" s="69"/>
      <c r="S261" s="69"/>
      <c r="T261" s="69"/>
      <c r="U261" s="69"/>
      <c r="V261" s="69"/>
      <c r="W261" s="69"/>
      <c r="X261" s="69"/>
      <c r="Y261" s="69"/>
      <c r="Z261" s="69"/>
    </row>
    <row r="262" spans="1:128">
      <c r="A262" s="69" t="s">
        <v>516</v>
      </c>
      <c r="B262" s="69"/>
      <c r="C262" s="69"/>
      <c r="D262" s="69"/>
      <c r="E262" s="69"/>
      <c r="F262" s="69"/>
      <c r="G262" s="69"/>
      <c r="H262" s="69"/>
      <c r="I262" s="69"/>
      <c r="J262" s="69"/>
      <c r="K262" s="69"/>
      <c r="L262" s="265"/>
      <c r="M262" s="265"/>
      <c r="N262" s="265"/>
      <c r="O262" s="265"/>
      <c r="P262" s="265"/>
      <c r="Q262" s="265"/>
      <c r="R262" s="69"/>
      <c r="S262" s="69"/>
      <c r="T262" s="69"/>
      <c r="U262" s="69"/>
      <c r="V262" s="69"/>
      <c r="W262" s="69"/>
      <c r="X262" s="69"/>
      <c r="Y262" s="69"/>
      <c r="Z262" s="69"/>
    </row>
    <row r="263" spans="1:128">
      <c r="A263" s="69" t="s">
        <v>517</v>
      </c>
      <c r="B263" s="69"/>
      <c r="C263" s="69"/>
      <c r="D263" s="69"/>
      <c r="E263" s="69"/>
      <c r="F263" s="69"/>
      <c r="G263" s="69"/>
      <c r="H263" s="69"/>
      <c r="I263" s="69"/>
      <c r="J263" s="69"/>
      <c r="K263" s="69"/>
      <c r="L263" s="265"/>
      <c r="M263" s="265"/>
      <c r="N263" s="265"/>
      <c r="O263" s="265"/>
      <c r="P263" s="265"/>
      <c r="Q263" s="265"/>
      <c r="R263" s="69"/>
      <c r="S263" s="69"/>
      <c r="T263" s="69"/>
      <c r="U263" s="69"/>
      <c r="V263" s="69"/>
      <c r="W263" s="69"/>
      <c r="X263" s="69"/>
      <c r="Y263" s="69"/>
      <c r="Z263" s="69"/>
    </row>
    <row r="264" spans="1:128">
      <c r="A264" s="69"/>
      <c r="B264" s="69"/>
      <c r="C264" s="69"/>
      <c r="D264" s="69"/>
      <c r="E264" s="69"/>
      <c r="F264" s="69"/>
      <c r="G264" s="69"/>
      <c r="H264" s="69"/>
      <c r="I264" s="69"/>
      <c r="J264" s="69"/>
      <c r="K264" s="69"/>
      <c r="L264" s="265"/>
      <c r="M264" s="265"/>
      <c r="N264" s="265"/>
      <c r="O264" s="265"/>
      <c r="P264" s="265"/>
      <c r="Q264" s="265"/>
      <c r="R264" s="69"/>
      <c r="S264" s="69"/>
      <c r="T264" s="69"/>
      <c r="U264" s="69"/>
      <c r="V264" s="69"/>
      <c r="W264" s="69"/>
      <c r="X264" s="69"/>
      <c r="Y264" s="69"/>
      <c r="Z264" s="69"/>
    </row>
    <row r="265" spans="1:128" s="133" customFormat="1">
      <c r="A265" s="3" t="s">
        <v>518</v>
      </c>
      <c r="B265" s="3"/>
      <c r="C265" s="3"/>
      <c r="D265" s="3"/>
      <c r="E265" s="3"/>
      <c r="F265" s="3"/>
      <c r="G265" s="3"/>
      <c r="H265" s="3"/>
      <c r="I265" s="3"/>
      <c r="J265" s="3"/>
      <c r="K265" s="3"/>
      <c r="L265" s="458"/>
      <c r="M265" s="458"/>
      <c r="N265" s="458"/>
      <c r="O265" s="458"/>
      <c r="P265" s="458"/>
      <c r="Q265" s="458"/>
      <c r="R265" s="3"/>
      <c r="S265" s="3"/>
      <c r="T265" s="3"/>
      <c r="U265" s="3"/>
      <c r="V265" s="3"/>
      <c r="W265" s="3"/>
      <c r="X265" s="3"/>
      <c r="Y265" s="3"/>
      <c r="Z265" s="3"/>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458"/>
      <c r="R266" s="3"/>
      <c r="S266" s="3"/>
      <c r="T266" s="3"/>
      <c r="U266" s="3"/>
      <c r="V266" s="3"/>
      <c r="W266" s="3"/>
      <c r="X266" s="3"/>
      <c r="Y266" s="3"/>
      <c r="Z266" s="3"/>
    </row>
    <row r="267" spans="1:128" s="133" customFormat="1">
      <c r="A267" s="1803"/>
      <c r="B267" s="1803"/>
      <c r="C267" s="1803"/>
      <c r="D267" s="3"/>
      <c r="E267" s="3"/>
      <c r="F267" s="3"/>
      <c r="G267" s="3"/>
      <c r="H267" s="3"/>
      <c r="I267" s="3"/>
      <c r="J267" s="3"/>
      <c r="K267" s="3"/>
      <c r="L267" s="458"/>
      <c r="M267" s="458"/>
      <c r="N267" s="458"/>
      <c r="O267" s="458"/>
      <c r="P267" s="458"/>
      <c r="Q267" s="458"/>
      <c r="R267" s="3"/>
      <c r="S267" s="3"/>
      <c r="T267" s="3"/>
      <c r="U267" s="3"/>
      <c r="V267" s="3"/>
      <c r="W267" s="3"/>
      <c r="X267" s="3"/>
      <c r="Y267" s="3"/>
      <c r="Z267" s="3"/>
    </row>
    <row r="268" spans="1:128" s="133" customFormat="1">
      <c r="A268" s="1803"/>
      <c r="B268" s="1804"/>
      <c r="C268" s="1804"/>
      <c r="D268" s="3"/>
      <c r="E268" s="3"/>
      <c r="F268" s="3"/>
      <c r="G268" s="3"/>
      <c r="H268" s="3"/>
      <c r="I268" s="3"/>
      <c r="J268" s="3"/>
      <c r="K268" s="3"/>
      <c r="L268" s="458"/>
      <c r="M268" s="458"/>
      <c r="N268" s="458"/>
      <c r="O268" s="458"/>
      <c r="P268" s="458"/>
      <c r="Q268" s="458"/>
      <c r="R268" s="3"/>
      <c r="S268" s="3"/>
      <c r="T268" s="3"/>
      <c r="U268" s="3"/>
      <c r="V268" s="3"/>
      <c r="W268" s="3"/>
      <c r="X268" s="3"/>
      <c r="Y268" s="3"/>
      <c r="Z268" s="3"/>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458"/>
      <c r="R269" s="3"/>
      <c r="S269" s="3"/>
      <c r="T269" s="3"/>
      <c r="U269" s="3"/>
      <c r="V269" s="3"/>
      <c r="W269" s="3"/>
      <c r="X269" s="3"/>
      <c r="Y269" s="3"/>
      <c r="Z269" s="3"/>
    </row>
    <row r="270" spans="1:128" s="133" customFormat="1">
      <c r="A270" s="1802"/>
      <c r="B270" s="1805"/>
      <c r="C270" s="1806"/>
      <c r="D270" s="1806"/>
      <c r="E270" s="1806"/>
      <c r="F270" s="1806"/>
      <c r="G270" s="1806"/>
      <c r="H270" s="1812"/>
      <c r="I270" s="1812"/>
      <c r="J270" s="1812"/>
      <c r="K270" s="1812"/>
      <c r="L270" s="1812"/>
      <c r="M270" s="1812"/>
      <c r="N270" s="1812"/>
      <c r="O270" s="1812"/>
      <c r="P270" s="1812"/>
      <c r="Q270" s="458"/>
      <c r="R270" s="3"/>
      <c r="S270" s="3"/>
      <c r="T270" s="3"/>
      <c r="U270" s="3"/>
      <c r="V270" s="3"/>
      <c r="W270" s="3"/>
      <c r="X270" s="3"/>
      <c r="Y270" s="3"/>
      <c r="Z270" s="3"/>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1810"/>
      <c r="R271" s="1811"/>
      <c r="S271" s="1811"/>
      <c r="T271" s="1811"/>
      <c r="U271" s="1811"/>
      <c r="V271" s="1811"/>
      <c r="W271" s="1811"/>
      <c r="X271" s="1811"/>
      <c r="Y271" s="1811"/>
      <c r="Z271" s="181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1810"/>
      <c r="R272" s="1811"/>
      <c r="S272" s="1811"/>
      <c r="T272" s="1811"/>
      <c r="U272" s="1811"/>
      <c r="V272" s="1811"/>
      <c r="W272" s="1811"/>
      <c r="X272" s="1811"/>
      <c r="Y272" s="1811"/>
      <c r="Z272" s="1811"/>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1810"/>
      <c r="R273" s="1811"/>
      <c r="S273" s="1811"/>
      <c r="T273" s="1811"/>
      <c r="U273" s="1811"/>
      <c r="V273" s="1811"/>
      <c r="W273" s="1811"/>
      <c r="X273" s="1811"/>
      <c r="Y273" s="1811"/>
      <c r="Z273" s="1811"/>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1810"/>
      <c r="R274" s="1811"/>
      <c r="S274" s="1811"/>
      <c r="T274" s="1811"/>
      <c r="U274" s="1811"/>
      <c r="V274" s="1811"/>
      <c r="W274" s="1811"/>
      <c r="X274" s="1811"/>
      <c r="Y274" s="1811"/>
      <c r="Z274" s="1811"/>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1810"/>
      <c r="R275" s="1811"/>
      <c r="S275" s="1811"/>
      <c r="T275" s="1811"/>
      <c r="U275" s="1811"/>
      <c r="V275" s="1811"/>
      <c r="W275" s="1811"/>
      <c r="X275" s="1811"/>
      <c r="Y275" s="1811"/>
      <c r="Z275" s="1811"/>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1810"/>
      <c r="R276" s="1811"/>
      <c r="S276" s="1811"/>
      <c r="T276" s="1811"/>
      <c r="U276" s="1811"/>
      <c r="V276" s="1811"/>
      <c r="W276" s="1811"/>
      <c r="X276" s="1811"/>
      <c r="Y276" s="1811"/>
      <c r="Z276" s="1811"/>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1810"/>
      <c r="R277" s="1811"/>
      <c r="S277" s="1811"/>
      <c r="T277" s="1811"/>
      <c r="U277" s="1811"/>
      <c r="V277" s="1811"/>
      <c r="W277" s="1811"/>
      <c r="X277" s="1811"/>
      <c r="Y277" s="1811"/>
      <c r="Z277" s="1811"/>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1810"/>
      <c r="R278" s="1811"/>
      <c r="S278" s="1811"/>
      <c r="T278" s="1811"/>
      <c r="U278" s="1811"/>
      <c r="V278" s="1811"/>
      <c r="W278" s="1811"/>
      <c r="X278" s="1811"/>
      <c r="Y278" s="1811"/>
      <c r="Z278" s="1811"/>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458"/>
      <c r="R279" s="3"/>
      <c r="S279" s="3"/>
      <c r="T279" s="3"/>
      <c r="U279" s="3"/>
      <c r="V279" s="3"/>
      <c r="W279" s="3"/>
      <c r="X279" s="3"/>
      <c r="Y279" s="3"/>
      <c r="Z279" s="3"/>
    </row>
    <row r="280" spans="1:128" s="133" customFormat="1">
      <c r="A280" s="1812"/>
      <c r="B280" s="1803"/>
      <c r="C280" s="1803"/>
      <c r="D280" s="1803"/>
      <c r="E280" s="1803"/>
      <c r="F280" s="1803"/>
      <c r="G280" s="1803"/>
      <c r="H280" s="1803"/>
      <c r="I280" s="1803"/>
      <c r="J280" s="1803"/>
      <c r="K280" s="1803"/>
      <c r="L280" s="1803"/>
      <c r="M280" s="1803"/>
      <c r="N280" s="1813"/>
      <c r="O280" s="1813"/>
      <c r="P280" s="1813"/>
      <c r="Q280" s="458"/>
      <c r="R280" s="3"/>
      <c r="S280" s="3"/>
      <c r="T280" s="3"/>
      <c r="U280" s="3"/>
      <c r="V280" s="3"/>
      <c r="W280" s="3"/>
      <c r="X280" s="3"/>
      <c r="Y280" s="3"/>
      <c r="Z280" s="3"/>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458"/>
      <c r="R281" s="3"/>
      <c r="S281" s="3"/>
      <c r="T281" s="3"/>
      <c r="U281" s="3"/>
      <c r="V281" s="3"/>
      <c r="W281" s="3"/>
      <c r="X281" s="3"/>
      <c r="Y281" s="3"/>
      <c r="Z281" s="3"/>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458"/>
      <c r="R282" s="3"/>
      <c r="S282" s="3"/>
      <c r="T282" s="3"/>
      <c r="U282" s="3"/>
      <c r="V282" s="3"/>
      <c r="W282" s="3"/>
      <c r="X282" s="3"/>
      <c r="Y282" s="3"/>
      <c r="Z282" s="3"/>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458"/>
      <c r="R283" s="3"/>
      <c r="S283" s="3"/>
      <c r="T283" s="3"/>
      <c r="U283" s="3"/>
      <c r="V283" s="3"/>
      <c r="W283" s="3"/>
      <c r="X283" s="3"/>
      <c r="Y283" s="3"/>
      <c r="Z283" s="3"/>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458"/>
      <c r="R284" s="3"/>
      <c r="S284" s="3"/>
      <c r="T284" s="3"/>
      <c r="U284" s="3"/>
      <c r="V284" s="3"/>
      <c r="W284" s="3"/>
      <c r="X284" s="3"/>
      <c r="Y284" s="3"/>
      <c r="Z284" s="3"/>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458"/>
      <c r="R285" s="3"/>
      <c r="S285" s="3"/>
      <c r="T285" s="3"/>
      <c r="U285" s="3"/>
      <c r="V285" s="3"/>
      <c r="W285" s="3"/>
      <c r="X285" s="3"/>
      <c r="Y285" s="3"/>
      <c r="Z285" s="3"/>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458"/>
      <c r="R286" s="3"/>
      <c r="S286" s="3"/>
      <c r="T286" s="3"/>
      <c r="U286" s="3"/>
      <c r="V286" s="3"/>
      <c r="W286" s="3"/>
      <c r="X286" s="3"/>
      <c r="Y286" s="3"/>
      <c r="Z286" s="3"/>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458"/>
      <c r="R287" s="3"/>
      <c r="S287" s="3"/>
      <c r="T287" s="3"/>
      <c r="U287" s="3"/>
      <c r="V287" s="3"/>
      <c r="W287" s="3"/>
      <c r="X287" s="3"/>
      <c r="Y287" s="3"/>
      <c r="Z287" s="3"/>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458"/>
      <c r="R288" s="3"/>
      <c r="S288" s="3"/>
      <c r="T288" s="3"/>
      <c r="U288" s="3"/>
      <c r="V288" s="3"/>
      <c r="W288" s="3"/>
      <c r="X288" s="3"/>
      <c r="Y288" s="3"/>
      <c r="Z288" s="3"/>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54" customFormat="1" ht="15" customHeight="1">
      <c r="A329" s="1669" t="s">
        <v>570</v>
      </c>
      <c r="B329" s="1669"/>
      <c r="C329" s="1669"/>
      <c r="D329" s="1669"/>
      <c r="E329" s="1669"/>
      <c r="F329" s="1669"/>
      <c r="AA329" s="623"/>
      <c r="AB329" s="623"/>
      <c r="AC329" s="623"/>
    </row>
    <row r="330" spans="1:128" s="554" customFormat="1" ht="15" customHeight="1">
      <c r="A330" s="1669"/>
      <c r="B330" s="1669"/>
      <c r="C330" s="1669"/>
      <c r="D330" s="1669"/>
      <c r="E330" s="1669"/>
      <c r="F330" s="1669"/>
      <c r="AA330" s="623"/>
      <c r="AB330" s="623"/>
      <c r="AC330" s="623"/>
    </row>
    <row r="331" spans="1:128" s="554"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54"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54"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54"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54"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54"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54"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57" t="s">
        <v>597</v>
      </c>
    </row>
  </sheetData>
  <sheetProtection algorithmName="SHA-512" hashValue="3mSlx6OkCcfT7N0NJJqMAYClaM8RpgjdG4pLhvupo27HnLCLpfKrx3TIB9HOKUqOn2yMKnQCXq5LU3vy1P2VKQ==" saltValue="87vVnApaT7TDQQm0v7grkg=="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154" priority="1">
      <formula>$P$52="含んでいない"</formula>
    </cfRule>
  </conditionalFormatting>
  <conditionalFormatting sqref="E192:R192">
    <cfRule type="cellIs" dxfId="153" priority="7" operator="equal">
      <formula>"自動で入力されます"</formula>
    </cfRule>
  </conditionalFormatting>
  <conditionalFormatting sqref="F178">
    <cfRule type="expression" dxfId="152" priority="8">
      <formula>"P73=""なし"""</formula>
    </cfRule>
  </conditionalFormatting>
  <conditionalFormatting sqref="F58:R58">
    <cfRule type="expression" dxfId="151" priority="3">
      <formula>$E57="○"</formula>
    </cfRule>
  </conditionalFormatting>
  <conditionalFormatting sqref="H66:R66">
    <cfRule type="cellIs" dxfId="150" priority="6" operator="equal">
      <formula>"自動で入力されます"</formula>
    </cfRule>
  </conditionalFormatting>
  <conditionalFormatting sqref="H68:R68">
    <cfRule type="cellIs" dxfId="149" priority="5" operator="equal">
      <formula>"自動で入力されます"</formula>
    </cfRule>
  </conditionalFormatting>
  <conditionalFormatting sqref="N166">
    <cfRule type="cellIs" dxfId="148" priority="4" operator="equal">
      <formula>"「ロール対応表」シートと一致していないスキル項目があります"</formula>
    </cfRule>
  </conditionalFormatting>
  <conditionalFormatting sqref="O3 C7:R7 N8:P8 C8:C9">
    <cfRule type="cellIs" dxfId="147" priority="10" operator="equal">
      <formula>0</formula>
    </cfRule>
  </conditionalFormatting>
  <conditionalFormatting sqref="P52:R52">
    <cfRule type="expression" priority="2">
      <formula>$P$52="含んでいない"</formula>
    </cfRule>
  </conditionalFormatting>
  <conditionalFormatting sqref="Z174">
    <cfRule type="expression" dxfId="146" priority="9">
      <formula>"P73=""なし"""</formula>
    </cfRule>
  </conditionalFormatting>
  <dataValidations count="41">
    <dataValidation type="list" allowBlank="1" showErrorMessage="1" sqref="N76:N135" xr:uid="{8A63316F-BF64-41EB-8C81-AC867C0B4E9D}">
      <formula1>"全部,一部,実施なし"</formula1>
    </dataValidation>
    <dataValidation type="list" allowBlank="1" showInputMessage="1" showErrorMessage="1" sqref="E348:S350" xr:uid="{46F5D4F3-FD25-4ADF-AE19-67BC7BB4B27B}">
      <formula1>"定期的に見直している,見直していない"</formula1>
    </dataValidation>
    <dataValidation type="list" allowBlank="1" showInputMessage="1" showErrorMessage="1" sqref="E342:S344" xr:uid="{00519CA4-474E-4F7E-A482-CFF2E3FF87BF}">
      <formula1>"講座実績の検証を行っている,検証を行っていない"</formula1>
    </dataValidation>
    <dataValidation type="list" allowBlank="1" showInputMessage="1" showErrorMessage="1" sqref="E308:S309" xr:uid="{4EFA5270-4AF7-4E3C-9C10-7F8FA668E75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CFC0FCF6-A382-46B3-A332-E36D386906B9}">
      <formula1>"はい,いいえ"</formula1>
    </dataValidation>
    <dataValidation imeMode="off" allowBlank="1" showInputMessage="1" showErrorMessage="1" prompt="教育訓練の時間が短いもの（２０時間以下）は対象外" sqref="M14:N14" xr:uid="{23CC1FEF-A9F5-420D-A6C9-CE77E72B7F36}"/>
    <dataValidation imeMode="off" allowBlank="1" showInputMessage="1" showErrorMessage="1" sqref="E15:G15 E14" xr:uid="{D8D84927-8888-4C6E-9A53-862AF4B1C44D}"/>
    <dataValidation allowBlank="1" showInputMessage="1" showErrorMessage="1" prompt="新規のカリキュラムを加えるなど内容を変更した講座を申請を選択の場合→「（16）申請にあたり、新たに追加・変更した内容」へ。" sqref="O25:R25" xr:uid="{09BC4AF3-5C44-4062-8143-EE376F050956}"/>
    <dataValidation allowBlank="1" showInputMessage="1" showErrorMessage="1" prompt="ホームページ等で公表することが必要。" sqref="E217:R217" xr:uid="{080A1B0D-2BE2-44CA-9CD3-E8E82BFC685E}"/>
    <dataValidation allowBlank="1" showInputMessage="1" showErrorMessage="1" prompt="演習を通学で行う（eラーニングで実施しない）場合は、記載不要。_x000a_双方向又は多方向に授業を行うための措置が取られていることが必要。" sqref="E208" xr:uid="{E52B26AD-68BC-482D-A9CB-1E021FD1D19B}"/>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1378E0E-D4D4-4536-86F5-A8DD7C75D6C1}"/>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98B61EDA-D400-4D71-BBBE-8DD4C35CCB51}"/>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01DE836A-5054-4CBF-AC6C-F30CF3889BA3}">
      <formula1>"全部,一部,実施なし"</formula1>
    </dataValidation>
    <dataValidation allowBlank="1" showInputMessage="1" showErrorMessage="1" prompt="講義（演習）の内容と到達目標が分かるように具体的に記載。" sqref="G76 G82 G88 G94 G100 G106 G112 G118 G124 G130 G136 G142 G148 G160 G154" xr:uid="{7B4307DC-D229-4118-A654-6BC1B35D01B1}"/>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9F9E904E-ED00-46FF-91D1-6973C277B6E8}"/>
    <dataValidation allowBlank="1" showInputMessage="1" showErrorMessage="1" prompt="受講前に身に付けておくことが推奨される知識・技術を記載。" sqref="E175" xr:uid="{63C08930-93F2-42F5-A436-B4FF4B226F9E}"/>
    <dataValidation allowBlank="1" showInputMessage="1" showErrorMessage="1" prompt="受講前に経験しておくことが推奨される実務経験を記載。" sqref="E174" xr:uid="{750632B2-17B7-42B6-97F7-BAC36A465622}"/>
    <dataValidation allowBlank="1" showInputMessage="1" showErrorMessage="1" prompt="身に付けられるスキルの具体的な内容を記載。" sqref="E64:R64" xr:uid="{5EA39DEE-2107-428A-A197-60C4DC85E086}"/>
    <dataValidation allowBlank="1" showInputMessage="1" showErrorMessage="1" prompt="再認定申請講座の場合は、改善内容や時期が分かるように具体的に記載してください。" sqref="E36:R36" xr:uid="{1AC2CA0D-E279-4662-A2B5-6EF3E9C5EE16}"/>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5F869F9B-66B5-4F2E-83C6-3D36F4C06AD4}"/>
    <dataValidation allowBlank="1" showInputMessage="1" showErrorMessage="1" prompt="前回の認定適用日から申請書提出前日までの実績を記載してください。" sqref="F22:G24 N22:O24" xr:uid="{14A3A860-2DEF-4B39-B3ED-C8640EA30738}"/>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AA1589F8-FB66-4FB6-ADE9-E0B179765412}"/>
    <dataValidation allowBlank="1" showInputMessage="1" showErrorMessage="1" prompt="既存講座の申請の場合→「２．教育訓練の対象分野」へ" sqref="E25" xr:uid="{31E999C6-2852-42CE-BA17-94ED722BD6F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7AB8FBC-ACA8-431F-9B12-29252EEA7217}">
      <formula1>1</formula1>
      <formula2>99999</formula2>
    </dataValidation>
    <dataValidation allowBlank="1" showInputMessage="1" showErrorMessage="1" prompt="教育訓練の時間が短いもの（２０時間以下）は対象外" sqref="I14:L14" xr:uid="{43138986-7636-401B-B3D6-CEC6FC80B27E}"/>
    <dataValidation type="list" allowBlank="1" showInputMessage="1" showErrorMessage="1" sqref="M20:R20 E177:E178 O76:P76 O82:P82 O88:P88 O94:P94 O100:P100 O106:P106 O112:P112 O118:P118 O124:P124 O130:P130 O136:P136 O142:P142 O148:P148 O154:P154 O160:P160" xr:uid="{321B9D97-F181-4430-ABCD-9C77C0F416BA}">
      <formula1>"有,無"</formula1>
    </dataValidation>
    <dataValidation type="list" allowBlank="1" showInputMessage="1" showErrorMessage="1" sqref="E195" xr:uid="{19DC3ED5-0ABD-4649-8CC9-DEB30A3458BA}">
      <formula1>"あり（必須）,あり（任意）,なし"</formula1>
    </dataValidation>
    <dataValidation type="list" allowBlank="1" showInputMessage="1" showErrorMessage="1" sqref="E17:E19 AB10" xr:uid="{68A3CAD3-6DBB-4873-B0B8-4621FE82EB65}">
      <formula1>"通学,通信"</formula1>
    </dataValidation>
    <dataValidation type="list" allowBlank="1" showInputMessage="1" showErrorMessage="1" sqref="G186:H186 G189:H189" xr:uid="{1CF0E41A-A86D-4DD5-9753-D6495F51A2C3}">
      <formula1>"100％,90%以上,70%以上,66%(2/3)以上,60%以上,50%以上,50%未満でも可,その他"</formula1>
    </dataValidation>
    <dataValidation type="list" allowBlank="1" showInputMessage="1" showErrorMessage="1" sqref="K186 K189" xr:uid="{C8FC2620-2C93-4CD3-B6BB-D2EC49CAFF7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64C03201-28D4-496A-B5BB-2399CF6FEE8D}">
      <formula1>"認める,認めない,その他"</formula1>
    </dataValidation>
    <dataValidation type="list" allowBlank="1" showInputMessage="1" showErrorMessage="1" sqref="F19:H19" xr:uid="{F018C210-DE84-4F84-B319-E4666031AFFF}">
      <formula1>"通信,一部eラーニング,eラーニング"</formula1>
    </dataValidation>
    <dataValidation type="list" allowBlank="1" showInputMessage="1" showErrorMessage="1" sqref="F17:H17" xr:uid="{8D99FC32-A36E-4CBF-BCA0-1BE979A4627E}">
      <formula1>"昼間（平日）,夜間（平日）,土日,昼間（平日）＋土日,夜間（平日）＋土日"</formula1>
    </dataValidation>
    <dataValidation type="list" allowBlank="1" showInputMessage="1" showErrorMessage="1" sqref="L259:N259" xr:uid="{DC76B93E-7B0B-4ACE-BD4E-18830D9A989C}">
      <formula1>"該当する,該当しない"</formula1>
    </dataValidation>
    <dataValidation type="list" allowBlank="1" showInputMessage="1" showErrorMessage="1" sqref="E26:R26 E62 E54:E57" xr:uid="{37F5C4A0-EC46-45A0-9FFB-F834F08B0226}">
      <formula1>"○"</formula1>
    </dataValidation>
    <dataValidation type="list" allowBlank="1" showInputMessage="1" showErrorMessage="1" sqref="E184:G184" xr:uid="{5C319324-F592-4014-8F79-5E289DD1C4A4}">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86959129-0DDD-4A46-9F1E-3A73FA119EEF}"/>
    <dataValidation type="list" allowBlank="1" showInputMessage="1" showErrorMessage="1" sqref="E204:H204" xr:uid="{3786769E-7443-4A1D-993F-094F6D1EFD1D}">
      <formula1>"パンフレット,ホームページ(右にURLを記載),パンフレット＋ホームページ(右にURLを記載)"</formula1>
    </dataValidation>
    <dataValidation type="list" allowBlank="1" showInputMessage="1" showErrorMessage="1" sqref="E70:H70" xr:uid="{A7C524DF-EE6D-490F-BC0C-F351F6F8ADBD}">
      <formula1>"パンフレット,パンフレット＋ホームページ（右にURLを記載）,ホームページ（右にURLを記載）"</formula1>
    </dataValidation>
    <dataValidation type="list" allowBlank="1" showInputMessage="1" showErrorMessage="1" sqref="P52:R52" xr:uid="{457C5157-0271-4E91-B97B-C10185AF136A}">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30F5AFF3-3B7C-4DDC-80D6-AC6D66934341}"/>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7:T165 Q76:T76"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FE445190-DD94-405A-9EC5-0A6107A70C64}">
          <x14:formula1>
            <xm:f>ロール対応表ｰ1006!$V$14:$V$56</xm:f>
          </x14:formula1>
          <xm:sqref>U76:U165</xm:sqref>
        </x14:dataValidation>
        <x14:dataValidation type="list" allowBlank="1" showInputMessage="1" showErrorMessage="1" xr:uid="{3EA77086-D9FA-4010-9001-4017FD4A4CDE}">
          <x14:formula1>
            <xm:f>ロール対応表ｰ1006!$D$59:$S$59</xm:f>
          </x14:formula1>
          <xm:sqref>F51:R51</xm:sqref>
        </x14:dataValidation>
        <x14:dataValidation type="list" allowBlank="1" showInputMessage="1" showErrorMessage="1" xr:uid="{6C07FB9D-5816-4A05-A871-DAF9A4C2D26E}">
          <x14:formula1>
            <xm:f>ロール対応表ｰ1006!$D$58:$S$58</xm:f>
          </x14:formula1>
          <xm:sqref>F49:R49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DB86C-686D-453D-BD41-A7B71B7FE366}">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2724" t="s">
        <v>894</v>
      </c>
      <c r="B4" s="2724"/>
      <c r="C4" s="2724"/>
      <c r="D4" s="2724"/>
      <c r="E4" s="2724"/>
      <c r="F4" s="2724"/>
      <c r="G4" s="2724"/>
      <c r="H4" s="2724"/>
      <c r="I4" s="2724"/>
      <c r="J4" s="2724"/>
      <c r="K4" s="2724"/>
      <c r="L4" s="2724"/>
      <c r="M4" s="2724"/>
      <c r="N4" s="2724"/>
      <c r="O4" s="2724"/>
      <c r="P4" s="2724"/>
      <c r="Q4" s="2724"/>
      <c r="R4" s="2724"/>
      <c r="S4" s="2724"/>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1043</v>
      </c>
      <c r="B6" s="1879"/>
      <c r="C6" s="1879"/>
      <c r="D6" s="1879"/>
      <c r="E6" s="1879"/>
      <c r="F6" s="1879"/>
      <c r="G6" s="1879"/>
      <c r="H6" s="1879"/>
      <c r="I6" s="1879"/>
      <c r="J6" s="1879"/>
      <c r="K6" s="1879"/>
      <c r="L6" s="1879"/>
      <c r="M6" s="1879"/>
      <c r="N6" s="1879"/>
      <c r="O6" s="1879"/>
      <c r="P6" s="1879"/>
      <c r="Q6" s="1879"/>
      <c r="R6" s="1879"/>
      <c r="S6" s="1879"/>
    </row>
    <row r="7" spans="1:22" ht="65.25" customHeight="1">
      <c r="A7" s="1879" t="s">
        <v>1044</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1045</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IF(COUNTIF(個票ｰ1006!$U$76:$U$165,$C14),"○","")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IF(COUNTIF(個票ｰ1006!$U$76:$U$165,$C15),"○","")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IF(COUNTIF(個票ｰ1006!$U$76:$U$165,$C16),"○","")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IF(COUNTIF(個票ｰ1006!$U$76:$U$165,$C17),"○","")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IF(COUNTIF(個票ｰ1006!$U$76:$U$165,$C18),"○","")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IF(COUNTIF(個票ｰ1006!$U$76:$U$165,$C19),"○","")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IF(COUNTIF(個票ｰ1006!$U$76:$U$165,$C20),"○","")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IF(COUNTIF(個票ｰ1006!$U$76:$U$165,$C21),"○","")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IF(COUNTIF(個票ｰ1006!$U$76:$U$165,$C22),"○","")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IF(COUNTIF(個票ｰ1006!$U$76:$U$165,$C23),"○","")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IF(COUNTIF(個票ｰ1006!$U$76:$U$165,$C24),"○","")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IF(COUNTIF(個票ｰ1006!$U$76:$U$165,$C25),"○","")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IF(COUNTIF(個票ｰ1006!$U$76:$U$165,$C26),"○","")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IF(COUNTIF(個票ｰ1006!$U$76:$U$165,$C27),"○","")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IF(COUNTIF(個票ｰ1006!$U$76:$U$165,$C28),"○","")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IF(COUNTIF(個票ｰ1006!$U$76:$U$165,$C29),"○","")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IF(COUNTIF(個票ｰ1006!$U$76:$U$165,$C30),"○","")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IF(COUNTIF(個票ｰ1006!$U$76:$U$165,$C31),"○","")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IF(COUNTIF(個票ｰ1006!$U$76:$U$165,$C32),"○","")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IF(COUNTIF(個票ｰ1006!$U$76:$U$165,$C33),"○","")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IF(COUNTIF(個票ｰ1006!$U$76:$U$165,$C34),"○","")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IF(COUNTIF(個票ｰ1006!$U$76:$U$165,$C35),"○","")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IF(COUNTIF(個票ｰ1006!$U$76:$U$165,$C36),"○","")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IF(COUNTIF(個票ｰ1006!$U$76:$U$165,$C37),"○","")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IF(COUNTIF(個票ｰ1006!$U$76:$U$165,$C38),"○","")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IF(COUNTIF(個票ｰ1006!$U$76:$U$165,$C39),"○","")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IF(COUNTIF(個票ｰ1006!$U$76:$U$165,$C40),"○","")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IF(COUNTIF(個票ｰ1006!$U$76:$U$165,$C41),"○","")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IF(COUNTIF(個票ｰ1006!$U$76:$U$165,$C42),"○","")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IF(COUNTIF(個票ｰ1006!$U$76:$U$165,$C43),"○","")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IF(COUNTIF(個票ｰ1006!$U$76:$U$165,$C44),"○","")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IF(COUNTIF(個票ｰ1006!$U$76:$U$165,$C45),"○","")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IF(COUNTIF(個票ｰ1006!$U$76:$U$165,$C46),"○","")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IF(COUNTIF(個票ｰ1006!$U$76:$U$165,$C47),"○","")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IF(COUNTIF(個票ｰ1006!$U$76:$U$165,$C48),"○","")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IF(COUNTIF(個票ｰ1006!$U$76:$U$165,$C49),"○","")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IF(COUNTIF(個票ｰ1006!$U$76:$U$165,$C50),"○","")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IF(COUNTIF(個票ｰ1006!$U$76:$U$165,$C51),"○","")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IF(COUNTIF(個票ｰ1006!$U$76:$U$165,$C52),"○","")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IF(COUNTIF(個票ｰ1006!$U$76:$U$165,$C53),"○","")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IF(COUNTIF(個票ｰ1006!$U$76:$U$165,$C54),"○","")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IF(COUNTIF(個票ｰ1006!$U$76:$U$165,$C55),"○","")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IF(COUNTIF(個票ｰ1006!$U$76:$U$165,$C56),"○","")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5wVsZikgFCPPbpTmfcf/yr9JXIkx4lTxMbMgiflTa3C0p5DMGiIKdy/bQdZ1wYzHhbKGJlYhGJCd1CDkuELgww==" saltValue="94CTz/guJPMYiuMAfxkOf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45" priority="15">
      <formula>$E$57=1</formula>
    </cfRule>
  </conditionalFormatting>
  <conditionalFormatting sqref="F12">
    <cfRule type="expression" dxfId="144" priority="14">
      <formula>$F$57=1</formula>
    </cfRule>
  </conditionalFormatting>
  <conditionalFormatting sqref="G12">
    <cfRule type="expression" dxfId="143" priority="13">
      <formula>$G$57=1</formula>
    </cfRule>
  </conditionalFormatting>
  <conditionalFormatting sqref="H12">
    <cfRule type="expression" dxfId="142" priority="12">
      <formula>$H$57=1</formula>
    </cfRule>
  </conditionalFormatting>
  <conditionalFormatting sqref="I12">
    <cfRule type="expression" dxfId="141" priority="11">
      <formula>$I$57=1</formula>
    </cfRule>
  </conditionalFormatting>
  <conditionalFormatting sqref="J12">
    <cfRule type="expression" dxfId="140" priority="10">
      <formula>$J$57=1</formula>
    </cfRule>
  </conditionalFormatting>
  <conditionalFormatting sqref="K12">
    <cfRule type="expression" dxfId="139" priority="9">
      <formula>$K$57=1</formula>
    </cfRule>
  </conditionalFormatting>
  <conditionalFormatting sqref="L12">
    <cfRule type="expression" dxfId="138" priority="8">
      <formula>$L$57=1</formula>
    </cfRule>
  </conditionalFormatting>
  <conditionalFormatting sqref="M12">
    <cfRule type="expression" dxfId="137" priority="7">
      <formula>$M$57=1</formula>
    </cfRule>
  </conditionalFormatting>
  <conditionalFormatting sqref="N12">
    <cfRule type="expression" dxfId="136" priority="6">
      <formula>$N$57=1</formula>
    </cfRule>
  </conditionalFormatting>
  <conditionalFormatting sqref="O12">
    <cfRule type="expression" dxfId="135" priority="5">
      <formula>$O$57=1</formula>
    </cfRule>
  </conditionalFormatting>
  <conditionalFormatting sqref="P12">
    <cfRule type="expression" dxfId="134" priority="4">
      <formula>$P$57=1</formula>
    </cfRule>
  </conditionalFormatting>
  <conditionalFormatting sqref="Q12">
    <cfRule type="expression" dxfId="133" priority="3">
      <formula>$Q$57=1</formula>
    </cfRule>
  </conditionalFormatting>
  <conditionalFormatting sqref="R12">
    <cfRule type="expression" dxfId="132" priority="2">
      <formula>$R$57=1</formula>
    </cfRule>
  </conditionalFormatting>
  <conditionalFormatting sqref="S12">
    <cfRule type="expression" dxfId="131" priority="1">
      <formula>$S$57=1</formula>
    </cfRule>
  </conditionalFormatting>
  <hyperlinks>
    <hyperlink ref="A5:F5" r:id="rId1" location="page=70　　" display="＜各スキル項目における具体的な学習項目例等について＞" xr:uid="{3D5F297E-B664-44F0-919D-68150B0AE197}"/>
    <hyperlink ref="A8:S8" r:id="rId2" location="page=73" display="＜各人材類型における「ロール」の定義について＞" xr:uid="{B01A4DC4-DA10-48EC-B2EE-E922150A131A}"/>
    <hyperlink ref="A5:S5" r:id="rId3" location="page=84" display="＜各スキル項目における具体的な学習項目例等について＞" xr:uid="{176CED0A-17D0-4BA0-8EA2-539D08DC1FBD}"/>
    <hyperlink ref="E12" r:id="rId4" location="page=100" display="https://www.ipa.go.jp/jinzai/skill-standard/dss/ps6vr700000083ki-att/000106872.pdf - page=100" xr:uid="{5E0C1C9E-2D61-450F-AFE2-50412622FD50}"/>
    <hyperlink ref="F12" r:id="rId5" location="page=101" display="https://www.ipa.go.jp/jinzai/skill-standard/dss/ps6vr700000083ki-att/000106872.pdf - page=101" xr:uid="{095D9979-088A-41C4-BEB9-0703490885DF}"/>
    <hyperlink ref="G12" r:id="rId6" location="page=102" display="https://www.ipa.go.jp/jinzai/skill-standard/dss/ps6vr700000083ki-att/000106872.pdf - page=102" xr:uid="{AD1E8EE3-9494-442C-B9F6-1CDAD6E28F1B}"/>
    <hyperlink ref="H12" r:id="rId7" location="page=115" display="https://www.ipa.go.jp/jinzai/skill-standard/dss/ps6vr700000083ki-att/000106872.pdf - page=115" xr:uid="{59FAA655-6CAD-4975-A69F-21517251740D}"/>
    <hyperlink ref="I12" r:id="rId8" location="page=116" display="https://www.ipa.go.jp/jinzai/skill-standard/dss/ps6vr700000083ki-att/000106872.pdf - page=116" xr:uid="{E8222456-06BE-4401-84CA-56B6A02E0E50}"/>
    <hyperlink ref="J12" r:id="rId9" location="page=117" display="https://www.ipa.go.jp/jinzai/skill-standard/dss/ps6vr700000083ki-att/000106872.pdf - page=117" xr:uid="{1CA1BBDB-9A45-4BAA-A093-8D78FE5864DB}"/>
    <hyperlink ref="K12" r:id="rId10" location="page=126" display="https://www.ipa.go.jp/jinzai/skill-standard/dss/ps6vr700000083ki-att/000106872.pdf - page=126" xr:uid="{D83AF440-3201-45D0-B404-4D7882220E56}"/>
    <hyperlink ref="L12" r:id="rId11" location="page=127" display="https://www.ipa.go.jp/jinzai/skill-standard/dss/ps6vr700000083ki-att/000106872.pdf - page=127" xr:uid="{B1498CFD-87BF-4AA0-B5F8-83204C354D37}"/>
    <hyperlink ref="M12" r:id="rId12" location="page=128" xr:uid="{98FB39D2-E73C-4A10-A947-46E415E13DC6}"/>
    <hyperlink ref="N12" r:id="rId13" location="page=135" display="https://www.ipa.go.jp/jinzai/skill-standard/dss/ps6vr700000083ki-att/000106872.pdf - page=135" xr:uid="{C6F29E5C-3250-4E9F-B980-82FD2CEB15B5}"/>
    <hyperlink ref="O12" r:id="rId14" location="page=136" display="https://www.ipa.go.jp/jinzai/skill-standard/dss/ps6vr700000083ki-att/000106872.pdf - page=136" xr:uid="{DB1944F0-83E3-42CE-935F-25B84293F340}"/>
    <hyperlink ref="P12" r:id="rId15" location="page=137" display="https://www.ipa.go.jp/jinzai/skill-standard/dss/ps6vr700000083ki-att/000106872.pdf - page=137" xr:uid="{6D8B745F-9EC0-4C43-A656-E6AA4D794228}"/>
    <hyperlink ref="Q12" r:id="rId16" location="page=138" display="https://www.ipa.go.jp/jinzai/skill-standard/dss/ps6vr700000083ki-att/000106872.pdf - page=138" xr:uid="{CC25B594-8C98-4F38-B76C-04C2D31621C5}"/>
    <hyperlink ref="R12" r:id="rId17" location="page=145" display="https://www.ipa.go.jp/jinzai/skill-standard/dss/ps6vr700000083ki-att/000106872.pdf - page=145" xr:uid="{40F4AF71-388B-438A-AB18-AB7E86EB63E5}"/>
    <hyperlink ref="S12" r:id="rId18" location="page=146" display="https://www.ipa.go.jp/jinzai/skill-standard/dss/ps6vr700000083ki-att/000106872.pdf - page=146" xr:uid="{96064915-317A-42E7-A92E-E366A10A8DD3}"/>
    <hyperlink ref="C14:C19" r:id="rId19" location="page=85" display="ビジネス戦略策定・実行" xr:uid="{9C18C82C-28F0-4877-B5F0-259793EF405E}"/>
    <hyperlink ref="C20:C25" r:id="rId20" location="page=86" display="ビジネス調査" xr:uid="{F19A820D-0D04-4BD8-834F-60FF2FFC5F75}"/>
    <hyperlink ref="C26:C30" r:id="rId21" location="page=87" display="顧客・ユーザー理解" xr:uid="{9198CF6A-E777-45CE-AF8B-0361471ED1C6}"/>
    <hyperlink ref="C31:C35" r:id="rId22" location="page=88" display="データ理解・活用" xr:uid="{CD1DDEE3-28D7-4F61-AA43-CA0E8EFAE531}"/>
    <hyperlink ref="C36:C37" r:id="rId23" location="page=89" display="データ活用基盤設計" xr:uid="{0144AF36-3839-4A67-9BE7-17B92D2DE4BF}"/>
    <hyperlink ref="C38:C50" r:id="rId24" location="page=90" display="コンピュータサイエンス" xr:uid="{3E9B6282-8CE0-470D-A8D4-7F067DF74F8E}"/>
    <hyperlink ref="C51:C56" r:id="rId25" location="page=91" display="セキュリティ体制構築・運営" xr:uid="{B50BBCA0-2D7D-4FD0-87BB-40E84C49E33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556C624-F866-4B67-AE1A-D7D14273BBC8}">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F4F2-A38D-4393-88BE-E651678BE06D}">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'申請書・総括票（共通）'!B44</f>
        <v>0</v>
      </c>
      <c r="F7" s="2395"/>
      <c r="G7" s="2395"/>
      <c r="H7" s="2395"/>
      <c r="I7" s="2395"/>
      <c r="J7" s="2395"/>
      <c r="K7" s="2395"/>
      <c r="L7" s="2395"/>
      <c r="M7" s="2395"/>
      <c r="N7" s="2395"/>
      <c r="O7" s="2395"/>
      <c r="P7" s="2395"/>
      <c r="Q7" s="2396"/>
      <c r="R7" s="2403" t="s">
        <v>138</v>
      </c>
      <c r="S7" s="2404"/>
      <c r="T7" s="2405"/>
      <c r="U7" s="2406">
        <f>'申請書・総括票（共通）'!A44</f>
        <v>1006</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個票ｰ1006!E14</f>
        <v>0</v>
      </c>
      <c r="V9" s="439" t="s">
        <v>169</v>
      </c>
      <c r="W9" s="440">
        <f>個票ｰ1006!G14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67"/>
      <c r="C27" s="567"/>
      <c r="D27" s="567"/>
      <c r="E27" s="567"/>
      <c r="F27" s="567"/>
      <c r="G27" s="567"/>
      <c r="H27" s="567"/>
      <c r="I27" s="567"/>
      <c r="J27" s="567"/>
      <c r="K27" s="567"/>
      <c r="L27" s="567"/>
      <c r="M27" s="567"/>
      <c r="N27" s="567"/>
      <c r="O27" s="567"/>
      <c r="P27" s="567"/>
      <c r="Q27" s="567"/>
      <c r="R27" s="567"/>
      <c r="S27" s="567"/>
      <c r="T27" s="567"/>
      <c r="U27" s="567"/>
      <c r="V27" s="567"/>
      <c r="W27" s="567"/>
      <c r="X27" s="567"/>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68"/>
      <c r="B29" s="568"/>
      <c r="C29" s="568"/>
      <c r="D29" s="568"/>
      <c r="E29" s="568"/>
      <c r="F29" s="568"/>
      <c r="G29" s="568"/>
      <c r="H29" s="568"/>
      <c r="I29" s="568"/>
      <c r="J29" s="568"/>
      <c r="K29" s="568"/>
      <c r="L29" s="568"/>
      <c r="M29" s="568"/>
      <c r="N29" s="568"/>
      <c r="O29" s="568"/>
      <c r="P29" s="568"/>
      <c r="Q29" s="568"/>
      <c r="R29" s="568"/>
      <c r="S29" s="568"/>
      <c r="T29" s="568"/>
      <c r="U29" s="568"/>
      <c r="V29" s="568"/>
      <c r="W29" s="568"/>
      <c r="X29" s="568"/>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69"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69"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69"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69"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65"/>
      <c r="B55" s="565"/>
      <c r="C55" s="565"/>
      <c r="D55" s="565"/>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30" priority="2" operator="equal">
      <formula>0</formula>
    </cfRule>
  </conditionalFormatting>
  <conditionalFormatting sqref="T3:X3">
    <cfRule type="cellIs" dxfId="129" priority="1" operator="equal">
      <formula>0</formula>
    </cfRule>
  </conditionalFormatting>
  <dataValidations count="5">
    <dataValidation allowBlank="1" showInputMessage="1" showErrorMessage="1" prompt="本様式４．教材費の内訳より自動計算されます" sqref="G20:H20 G16:H16" xr:uid="{E39306E7-9CC0-41FD-9E1D-63AD102E68B9}"/>
    <dataValidation allowBlank="1" showInputMessage="1" showErrorMessage="1" prompt="費用の決定にあたり、参考とした例がある場合に記載。（社内基準で定めている場合は、その旨を記載。）" sqref="N30:X30" xr:uid="{0454E4DB-E3D5-483D-8637-E53A5A4D37D0}"/>
    <dataValidation allowBlank="1" showInputMessage="1" showErrorMessage="1" prompt="受講料に占めるそれぞれの内訳（ベースとなる考え方）を記載。" sqref="S37:T37 S39:T39" xr:uid="{890E4F3C-CDD2-4A0A-8F3A-BCBD6238028B}"/>
    <dataValidation type="list" allowBlank="1" showInputMessage="1" showErrorMessage="1" sqref="E46" xr:uid="{9565E2C2-5130-4852-AF9A-77EA80BC545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7FFFF41D-8969-4A55-9537-1CDF1F2FF1A5}"/>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E42"/>
  <sheetViews>
    <sheetView view="pageBreakPreview" zoomScaleNormal="100" zoomScaleSheetLayoutView="100" workbookViewId="0">
      <selection activeCell="A2" sqref="A2:C2"/>
    </sheetView>
  </sheetViews>
  <sheetFormatPr defaultColWidth="9" defaultRowHeight="13.5"/>
  <cols>
    <col min="1" max="1" width="16.375" style="330" customWidth="1"/>
    <col min="2" max="2" width="46.875" style="330" bestFit="1" customWidth="1"/>
    <col min="3" max="3" width="47.625" style="330" customWidth="1"/>
    <col min="4" max="4" width="9" style="330" customWidth="1"/>
    <col min="5" max="16384" width="9" style="330"/>
  </cols>
  <sheetData>
    <row r="2" spans="1:5" ht="48" customHeight="1">
      <c r="A2" s="647" t="s">
        <v>663</v>
      </c>
      <c r="B2" s="648"/>
      <c r="C2" s="648"/>
    </row>
    <row r="4" spans="1:5">
      <c r="B4" s="646">
        <f>'申請書・総括票（共通）'!C19</f>
        <v>0</v>
      </c>
      <c r="C4" s="646"/>
      <c r="D4" s="331"/>
    </row>
    <row r="6" spans="1:5">
      <c r="A6" s="332" t="s">
        <v>671</v>
      </c>
    </row>
    <row r="8" spans="1:5" ht="14.25" thickBot="1">
      <c r="A8" s="330" t="s">
        <v>254</v>
      </c>
    </row>
    <row r="9" spans="1:5" s="336" customFormat="1" ht="12.75" thickBot="1">
      <c r="A9" s="333" t="s">
        <v>255</v>
      </c>
      <c r="B9" s="334" t="s">
        <v>256</v>
      </c>
      <c r="C9" s="335" t="s">
        <v>257</v>
      </c>
    </row>
    <row r="10" spans="1:5" s="336" customFormat="1" ht="22.5" customHeight="1" thickTop="1">
      <c r="A10" s="337" t="s">
        <v>648</v>
      </c>
      <c r="B10" s="125" t="s">
        <v>712</v>
      </c>
      <c r="C10" s="338"/>
      <c r="D10" s="339"/>
      <c r="E10" s="339"/>
    </row>
    <row r="11" spans="1:5" s="336" customFormat="1" ht="27" customHeight="1">
      <c r="A11" s="340" t="s">
        <v>666</v>
      </c>
      <c r="B11" s="126" t="s">
        <v>713</v>
      </c>
      <c r="C11" s="341" t="s">
        <v>705</v>
      </c>
      <c r="D11" s="339"/>
      <c r="E11" s="339"/>
    </row>
    <row r="12" spans="1:5" s="336" customFormat="1" ht="12.75" thickBot="1">
      <c r="A12" s="342" t="s">
        <v>667</v>
      </c>
      <c r="B12" s="127" t="s">
        <v>645</v>
      </c>
      <c r="C12" s="343"/>
      <c r="D12" s="339"/>
      <c r="E12" s="339"/>
    </row>
    <row r="13" spans="1:5" s="336" customFormat="1">
      <c r="A13" s="344" t="s">
        <v>668</v>
      </c>
      <c r="B13" s="128" t="s">
        <v>258</v>
      </c>
      <c r="C13" s="643" t="s">
        <v>710</v>
      </c>
      <c r="D13" s="339"/>
      <c r="E13" s="339"/>
    </row>
    <row r="14" spans="1:5" s="336" customFormat="1">
      <c r="A14" s="345" t="s">
        <v>669</v>
      </c>
      <c r="B14" s="129" t="s">
        <v>662</v>
      </c>
      <c r="C14" s="644"/>
      <c r="D14" s="339"/>
      <c r="E14" s="339"/>
    </row>
    <row r="15" spans="1:5" s="336" customFormat="1" ht="14.25" thickBot="1">
      <c r="A15" s="342" t="s">
        <v>670</v>
      </c>
      <c r="B15" s="130" t="s">
        <v>646</v>
      </c>
      <c r="C15" s="645"/>
    </row>
    <row r="16" spans="1:5" s="336" customFormat="1">
      <c r="A16" s="346" t="s">
        <v>668</v>
      </c>
      <c r="B16" s="128" t="s">
        <v>644</v>
      </c>
      <c r="C16" s="347"/>
      <c r="D16" s="339"/>
      <c r="E16" s="339"/>
    </row>
    <row r="17" spans="1:5" s="336" customFormat="1">
      <c r="A17" s="348" t="s">
        <v>669</v>
      </c>
      <c r="B17" s="129" t="s">
        <v>914</v>
      </c>
      <c r="C17" s="349"/>
      <c r="D17" s="339"/>
      <c r="E17" s="339"/>
    </row>
    <row r="18" spans="1:5" s="336" customFormat="1" ht="14.25" thickBot="1">
      <c r="A18" s="350" t="s">
        <v>670</v>
      </c>
      <c r="B18" s="130" t="s">
        <v>647</v>
      </c>
      <c r="C18" s="351"/>
    </row>
    <row r="19" spans="1:5" s="336" customFormat="1">
      <c r="A19" s="346" t="s">
        <v>668</v>
      </c>
      <c r="B19" s="128" t="s">
        <v>672</v>
      </c>
      <c r="C19" s="347"/>
    </row>
    <row r="20" spans="1:5" s="336" customFormat="1">
      <c r="A20" s="348" t="s">
        <v>669</v>
      </c>
      <c r="B20" s="129" t="s">
        <v>673</v>
      </c>
      <c r="C20" s="349"/>
    </row>
    <row r="21" spans="1:5" s="336" customFormat="1" ht="14.25" thickBot="1">
      <c r="A21" s="350" t="s">
        <v>670</v>
      </c>
      <c r="B21" s="130" t="s">
        <v>674</v>
      </c>
      <c r="C21" s="351"/>
    </row>
    <row r="22" spans="1:5" s="336" customFormat="1">
      <c r="A22" s="346" t="s">
        <v>668</v>
      </c>
      <c r="B22" s="128" t="s">
        <v>675</v>
      </c>
      <c r="C22" s="347"/>
    </row>
    <row r="23" spans="1:5" s="336" customFormat="1">
      <c r="A23" s="348" t="s">
        <v>669</v>
      </c>
      <c r="B23" s="129" t="s">
        <v>676</v>
      </c>
      <c r="C23" s="352"/>
    </row>
    <row r="24" spans="1:5" s="336" customFormat="1" ht="14.25" thickBot="1">
      <c r="A24" s="350" t="s">
        <v>670</v>
      </c>
      <c r="B24" s="130" t="s">
        <v>677</v>
      </c>
      <c r="C24" s="351"/>
    </row>
    <row r="25" spans="1:5" s="336" customFormat="1">
      <c r="A25" s="346" t="s">
        <v>668</v>
      </c>
      <c r="B25" s="128" t="s">
        <v>678</v>
      </c>
      <c r="C25" s="347"/>
    </row>
    <row r="26" spans="1:5" s="336" customFormat="1">
      <c r="A26" s="348" t="s">
        <v>669</v>
      </c>
      <c r="B26" s="129" t="s">
        <v>679</v>
      </c>
      <c r="C26" s="349"/>
    </row>
    <row r="27" spans="1:5" s="336" customFormat="1" ht="14.25" thickBot="1">
      <c r="A27" s="350" t="s">
        <v>670</v>
      </c>
      <c r="B27" s="130" t="s">
        <v>680</v>
      </c>
      <c r="C27" s="353"/>
    </row>
    <row r="28" spans="1:5">
      <c r="A28" s="577" t="s">
        <v>668</v>
      </c>
      <c r="B28" s="128" t="s">
        <v>984</v>
      </c>
      <c r="C28" s="578"/>
    </row>
    <row r="29" spans="1:5">
      <c r="A29" s="579" t="s">
        <v>669</v>
      </c>
      <c r="B29" s="129" t="s">
        <v>985</v>
      </c>
      <c r="C29" s="580"/>
    </row>
    <row r="30" spans="1:5" ht="14.25" thickBot="1">
      <c r="A30" s="581" t="s">
        <v>670</v>
      </c>
      <c r="B30" s="130" t="s">
        <v>986</v>
      </c>
      <c r="C30" s="582"/>
    </row>
    <row r="31" spans="1:5">
      <c r="A31" s="577" t="s">
        <v>668</v>
      </c>
      <c r="B31" s="128" t="s">
        <v>987</v>
      </c>
      <c r="C31" s="578"/>
    </row>
    <row r="32" spans="1:5">
      <c r="A32" s="579" t="s">
        <v>669</v>
      </c>
      <c r="B32" s="129" t="s">
        <v>988</v>
      </c>
      <c r="C32" s="580"/>
    </row>
    <row r="33" spans="1:3" ht="14.25" thickBot="1">
      <c r="A33" s="581" t="s">
        <v>670</v>
      </c>
      <c r="B33" s="130" t="s">
        <v>989</v>
      </c>
      <c r="C33" s="582"/>
    </row>
    <row r="34" spans="1:3">
      <c r="A34" s="577" t="s">
        <v>668</v>
      </c>
      <c r="B34" s="128" t="s">
        <v>990</v>
      </c>
      <c r="C34" s="578"/>
    </row>
    <row r="35" spans="1:3">
      <c r="A35" s="579" t="s">
        <v>669</v>
      </c>
      <c r="B35" s="129" t="s">
        <v>991</v>
      </c>
      <c r="C35" s="583"/>
    </row>
    <row r="36" spans="1:3" ht="14.25" thickBot="1">
      <c r="A36" s="581" t="s">
        <v>670</v>
      </c>
      <c r="B36" s="130" t="s">
        <v>992</v>
      </c>
      <c r="C36" s="582"/>
    </row>
    <row r="37" spans="1:3">
      <c r="A37" s="577" t="s">
        <v>709</v>
      </c>
      <c r="B37" s="128" t="s">
        <v>993</v>
      </c>
      <c r="C37" s="578"/>
    </row>
    <row r="38" spans="1:3">
      <c r="A38" s="579" t="s">
        <v>669</v>
      </c>
      <c r="B38" s="129" t="s">
        <v>994</v>
      </c>
      <c r="C38" s="580"/>
    </row>
    <row r="39" spans="1:3" ht="14.25" thickBot="1">
      <c r="A39" s="581" t="s">
        <v>670</v>
      </c>
      <c r="B39" s="130" t="s">
        <v>995</v>
      </c>
      <c r="C39" s="584"/>
    </row>
    <row r="40" spans="1:3">
      <c r="A40" s="577" t="s">
        <v>668</v>
      </c>
      <c r="B40" s="128" t="s">
        <v>996</v>
      </c>
      <c r="C40" s="578"/>
    </row>
    <row r="41" spans="1:3">
      <c r="A41" s="579" t="s">
        <v>669</v>
      </c>
      <c r="B41" s="129" t="s">
        <v>997</v>
      </c>
      <c r="C41" s="580"/>
    </row>
    <row r="42" spans="1:3" ht="14.25" thickBot="1">
      <c r="A42" s="581" t="s">
        <v>670</v>
      </c>
      <c r="B42" s="130" t="s">
        <v>998</v>
      </c>
      <c r="C42" s="582"/>
    </row>
  </sheetData>
  <sheetProtection selectLockedCells="1"/>
  <mergeCells count="3">
    <mergeCell ref="C13:C15"/>
    <mergeCell ref="B4:C4"/>
    <mergeCell ref="A2:C2"/>
  </mergeCells>
  <phoneticPr fontId="20"/>
  <conditionalFormatting sqref="A10:C12">
    <cfRule type="expression" dxfId="330" priority="2">
      <formula>#REF!=TRUE</formula>
    </cfRule>
  </conditionalFormatting>
  <conditionalFormatting sqref="B4:C4">
    <cfRule type="cellIs" dxfId="329" priority="1" operator="equal">
      <formula>0</formula>
    </cfRule>
  </conditionalFormatting>
  <hyperlinks>
    <hyperlink ref="B13" location="個票ｰ1001!A1" display="個票-1001" xr:uid="{00000000-0004-0000-0100-000001000000}"/>
    <hyperlink ref="B14" location="'訓練経費内訳票-1001'!A1" display="訓練経費内訳票-1001" xr:uid="{00000000-0004-0000-0100-000002000000}"/>
    <hyperlink ref="B15" location="'講座運営管理状況_講師等経歴書-1001'!A1" display="講座運営管理状況調査票_講師等経歴書-1001" xr:uid="{00000000-0004-0000-0100-000004000000}"/>
    <hyperlink ref="B12" location="施設別教育訓練講座票!A1" display="施設別教育訓練講座票" xr:uid="{00000000-0004-0000-0100-00003C000000}"/>
    <hyperlink ref="B10" location="'申請書・総括票（共通）'!A1" display="'申請書・総括票（共通）'!A1" xr:uid="{4E517B3B-EC85-406A-AD79-2E448969FD9D}"/>
    <hyperlink ref="B11" location="'総括票（専門実践教育訓練給付金）'!A1" display="'総括票（専門実践教育訓練給付金）'!A1" xr:uid="{C2816C6E-0AA6-43FB-864C-0AB57703B647}"/>
    <hyperlink ref="B16" location="個票ｰ1002!A1" display="個票-1002" xr:uid="{5601B247-2426-4975-8B52-4905EB713EC2}"/>
    <hyperlink ref="B19" location="個票ｰ1003!A1" display="個票-1003" xr:uid="{256D8F4A-6EF1-444D-9BAA-7897ADDF4DA5}"/>
    <hyperlink ref="B22" location="個票ｰ1004!A1" display="個票-1004" xr:uid="{F6ED8C48-93B5-4517-9B12-EC6B5C26AEBE}"/>
    <hyperlink ref="B25" location="個票ｰ1005!A1" display="個票-1005" xr:uid="{EFB0E5F6-D6A5-49BC-934E-17D5A7276D04}"/>
    <hyperlink ref="B20" location="'訓練経費内訳票-1003'!A1" display="訓練経費内訳票-1003" xr:uid="{779ADC1B-0595-4633-B364-1FC04A559625}"/>
    <hyperlink ref="B23" location="'訓練経費内訳票-1004'!A1" display="訓練経費内訳票-1004" xr:uid="{4DD0526B-B353-4E03-A017-D858CB89EC6A}"/>
    <hyperlink ref="B26" location="'訓練経費内訳票-1005'!A1" display="訓練経費内訳票-1005" xr:uid="{342776BB-EAE8-480A-AD60-4296EEA43A86}"/>
    <hyperlink ref="B18" location="'講座運営管理状況_講師等経歴書-1002'!A1" display="講座運営管理状況調査票_講師等経歴書-1002" xr:uid="{FB610E0A-780B-4EFD-B92E-BD3818DBA21C}"/>
    <hyperlink ref="B21" location="'講座運営管理状況_講師等経歴書-1003'!A1" display="講座運営管理状況調査票_講師等経歴書-1003" xr:uid="{0B542FAB-A6A9-490B-B209-F2B655AF042D}"/>
    <hyperlink ref="B24" location="'講座運営管理状況_講師等経歴書-1004'!A1" display="講座運営管理状況調査票_講師等経歴書-1004" xr:uid="{B99CD301-523A-4517-A68F-69316E84D85F}"/>
    <hyperlink ref="B27" location="'講座運営管理状況_講師等経歴書-1005'!A1" display="講座運営管理状況調査票_講師等経歴書-1005" xr:uid="{B4A57AF8-9637-44DC-932D-EE1EA6A26C6E}"/>
    <hyperlink ref="B17" location="'訓練経費内訳票-1002'!A1" display="訓練経費内訳表-1002" xr:uid="{AAA89CF0-0F8C-44A6-A51B-42DF66230890}"/>
    <hyperlink ref="B28" location="個票ｰ1006!A1" display="個票-1006" xr:uid="{3E62D1BE-A565-4AB5-9018-62913A25C0B9}"/>
    <hyperlink ref="B31" location="個票ｰ1007!A1" display="個票-1007" xr:uid="{10A9E83D-5DDD-43CF-89DE-C05156AA7AA3}"/>
    <hyperlink ref="B34" location="個票ｰ1008!A1" display="個票-1008" xr:uid="{AA1D212D-48EA-47B6-B218-B9210D98B4B6}"/>
    <hyperlink ref="B37" location="個票ｰ1009!A1" display="個票-1009" xr:uid="{C166B3A1-8959-418B-97D7-D8457578ED58}"/>
    <hyperlink ref="B40" location="個票ｰ1010!A1" display="個票-1010" xr:uid="{660E8515-334B-4AB7-BA98-BFC88F868F71}"/>
    <hyperlink ref="B29" location="'訓練経費内訳票-1006'!A1" display="訓練経費内訳票-1006" xr:uid="{D0CD20C2-8E60-47D6-AEFF-3179BBF42DF9}"/>
    <hyperlink ref="B32" location="'訓練経費内訳票-1007'!A1" display="訓練経費内訳票-1007" xr:uid="{B6C82509-1C39-4973-B518-C5688757701F}"/>
    <hyperlink ref="B35" location="'訓練経費内訳票-1008'!A1" display="訓練経費内訳票-1008" xr:uid="{D221E1AE-05A7-4696-8EFB-9EC71A5E04A6}"/>
    <hyperlink ref="B38" location="'訓練経費内訳票-1009'!A1" display="訓練経費内訳票-1009" xr:uid="{7E311C88-2F79-4F83-BFF5-5D7D2A2ECFDF}"/>
    <hyperlink ref="B41" location="'訓練経費内訳票-1010'!A1" display="訓練経費内訳票-1010" xr:uid="{5F63FAA1-7519-4C0D-8D37-ADAFF9309469}"/>
    <hyperlink ref="B30" location="'講座運営管理状況_講師等経歴書-1006'!A1" display="講座運営管理状況調査票_講師等経歴書-1006" xr:uid="{22857A96-7B48-4D8A-8F3A-55B7E96738E5}"/>
    <hyperlink ref="B33" location="'講座運営管理状況_講師等経歴書-1007'!A1" display="講座運営管理状況調査票_講師等経歴書-1007" xr:uid="{3B1DC127-9A04-47C1-B2CB-807D9952D81A}"/>
    <hyperlink ref="B36" location="'講座運営管理状況_講師等経歴書-1008'!A1" display="講座運営管理状況調査票_講師等経歴書-1008" xr:uid="{E7C97370-5FBD-471A-A83A-7A0CD09632D4}"/>
    <hyperlink ref="B39" location="'講座運営管理状況_講師等経歴書-1009'!A1" display="講座運営管理状況調査票_講師等経歴書-1009" xr:uid="{F0DDBC60-A935-4776-891F-FD46697088DC}"/>
    <hyperlink ref="B42" location="'講座運営管理状況_講師等経歴書-1010'!A1" display="講座運営管理状況調査票_講師等経歴書-1010" xr:uid="{B250D91D-3972-478E-9E62-187492490E46}"/>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C159-7BA1-492A-A88C-D75542EFF01D}">
  <dimension ref="A1:Z456"/>
  <sheetViews>
    <sheetView showGridLines="0" view="pageBreakPreview" zoomScaleNormal="100" zoomScaleSheetLayoutView="100" workbookViewId="0"/>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70"/>
      <c r="H1" s="2415" t="s">
        <v>654</v>
      </c>
      <c r="I1" s="2415"/>
      <c r="J1" s="2415"/>
      <c r="K1" s="2415"/>
    </row>
    <row r="2" spans="1:11" s="3" customFormat="1" ht="12" customHeight="1">
      <c r="C2" s="570"/>
      <c r="H2" s="2580" t="s">
        <v>707</v>
      </c>
      <c r="I2" s="2580"/>
      <c r="J2" s="2580"/>
      <c r="K2" s="2580"/>
    </row>
    <row r="3" spans="1:11" s="3" customFormat="1" ht="12" customHeight="1">
      <c r="C3" s="570"/>
      <c r="H3" s="2416">
        <f>'申請書・総括票（共通）'!L3</f>
        <v>0</v>
      </c>
      <c r="I3" s="2416"/>
      <c r="J3" s="2416"/>
      <c r="K3" s="2416"/>
    </row>
    <row r="4" spans="1:11" s="3" customFormat="1" ht="12" customHeight="1">
      <c r="C4" s="570"/>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'申請書・総括票（共通）'!B44</f>
        <v>0</v>
      </c>
      <c r="D8" s="2586"/>
      <c r="E8" s="2586"/>
      <c r="F8" s="2595"/>
      <c r="G8" s="472" t="s">
        <v>85</v>
      </c>
      <c r="H8" s="2596">
        <f>'申請書・総括票（共通）'!A44</f>
        <v>1006</v>
      </c>
      <c r="I8" s="2597"/>
      <c r="J8" s="2598"/>
      <c r="K8" s="473"/>
    </row>
    <row r="9" spans="1:11" s="3" customFormat="1" ht="26.25" customHeight="1">
      <c r="A9" s="2593"/>
      <c r="B9" s="2594"/>
      <c r="C9" s="2585"/>
      <c r="D9" s="2586"/>
      <c r="E9" s="2586"/>
      <c r="F9" s="2595"/>
      <c r="G9" s="566"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76"/>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75" t="s">
        <v>197</v>
      </c>
      <c r="C37" s="2608">
        <f>'申請書・総括票（共通）'!C19</f>
        <v>0</v>
      </c>
      <c r="D37" s="2609"/>
      <c r="E37" s="2609"/>
      <c r="F37" s="2609"/>
      <c r="G37" s="2609"/>
      <c r="H37" s="2609"/>
      <c r="I37" s="2609"/>
      <c r="J37" s="2610"/>
    </row>
    <row r="38" spans="1:26" ht="27.75" customHeight="1">
      <c r="B38" s="2611" t="s">
        <v>196</v>
      </c>
      <c r="C38" s="2613">
        <f>'申請書・総括票（共通）'!B44</f>
        <v>0</v>
      </c>
      <c r="D38" s="2614"/>
      <c r="E38" s="2614"/>
      <c r="F38" s="2615"/>
      <c r="G38" s="472" t="s">
        <v>85</v>
      </c>
      <c r="H38" s="2619">
        <f>'申請書・総括票（共通）'!A44</f>
        <v>1006</v>
      </c>
      <c r="I38" s="2620"/>
      <c r="J38" s="2621"/>
    </row>
    <row r="39" spans="1:26" ht="27.75" customHeight="1">
      <c r="B39" s="2612"/>
      <c r="C39" s="2616"/>
      <c r="D39" s="2617"/>
      <c r="E39" s="2617"/>
      <c r="F39" s="2618"/>
      <c r="G39" s="566"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個票ｰ1006!B235</f>
        <v>0</v>
      </c>
      <c r="D44" s="2633"/>
      <c r="E44" s="2633"/>
      <c r="F44" s="2634"/>
      <c r="G44" s="495" t="s">
        <v>660</v>
      </c>
      <c r="H44" s="2635">
        <v>1</v>
      </c>
      <c r="I44" s="2636"/>
      <c r="J44" s="2637"/>
    </row>
    <row r="45" spans="1:26" ht="30" customHeight="1">
      <c r="B45" s="573" t="s">
        <v>210</v>
      </c>
      <c r="C45" s="2638" t="s">
        <v>209</v>
      </c>
      <c r="D45" s="2639"/>
      <c r="E45" s="2639"/>
      <c r="F45" s="2639"/>
      <c r="G45" s="2639"/>
      <c r="H45" s="2639"/>
      <c r="I45" s="2639"/>
      <c r="J45" s="2640"/>
    </row>
    <row r="46" spans="1:26" ht="30" customHeight="1">
      <c r="B46" s="571" t="s">
        <v>194</v>
      </c>
      <c r="C46" s="2641"/>
      <c r="D46" s="2642"/>
      <c r="E46" s="2642"/>
      <c r="F46" s="2642"/>
      <c r="G46" s="2642"/>
      <c r="H46" s="2642"/>
      <c r="I46" s="2642"/>
      <c r="J46" s="2643"/>
    </row>
    <row r="47" spans="1:26" ht="30" customHeight="1">
      <c r="B47" s="574"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7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個票ｰ1006!B236</f>
        <v>0</v>
      </c>
      <c r="D78" s="2609"/>
      <c r="E78" s="2609"/>
      <c r="F78" s="2610"/>
      <c r="G78" s="518" t="s">
        <v>660</v>
      </c>
      <c r="H78" s="2619">
        <v>2</v>
      </c>
      <c r="I78" s="2620"/>
      <c r="J78" s="2669"/>
    </row>
    <row r="79" spans="1:26" ht="30" customHeight="1" outlineLevel="1">
      <c r="B79" s="573" t="s">
        <v>210</v>
      </c>
      <c r="C79" s="2670" t="s">
        <v>209</v>
      </c>
      <c r="D79" s="2671"/>
      <c r="E79" s="2671"/>
      <c r="F79" s="2671"/>
      <c r="G79" s="2671"/>
      <c r="H79" s="2671"/>
      <c r="I79" s="2671"/>
      <c r="J79" s="2672"/>
    </row>
    <row r="80" spans="1:26" ht="30" customHeight="1" outlineLevel="1">
      <c r="B80" s="571" t="s">
        <v>194</v>
      </c>
      <c r="C80" s="2641"/>
      <c r="D80" s="2642"/>
      <c r="E80" s="2642"/>
      <c r="F80" s="2642"/>
      <c r="G80" s="2642"/>
      <c r="H80" s="2642"/>
      <c r="I80" s="2642"/>
      <c r="J80" s="2643"/>
    </row>
    <row r="81" spans="2:10" ht="30" customHeight="1" outlineLevel="1">
      <c r="B81" s="574"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7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個票ｰ1006!B239</f>
        <v>0</v>
      </c>
      <c r="D116" s="2633"/>
      <c r="E116" s="2633"/>
      <c r="F116" s="2634"/>
      <c r="G116" s="495" t="s">
        <v>660</v>
      </c>
      <c r="H116" s="2635">
        <v>11</v>
      </c>
      <c r="I116" s="2636"/>
      <c r="J116" s="2637"/>
    </row>
    <row r="117" spans="1:18" ht="30" customHeight="1" outlineLevel="1">
      <c r="B117" s="573" t="s">
        <v>210</v>
      </c>
      <c r="C117" s="2298"/>
      <c r="D117" s="2299"/>
      <c r="E117" s="2299"/>
      <c r="F117" s="2299"/>
      <c r="G117" s="2299"/>
      <c r="H117" s="2299"/>
      <c r="I117" s="2299"/>
      <c r="J117" s="2300"/>
    </row>
    <row r="118" spans="1:18" ht="30" customHeight="1" outlineLevel="1">
      <c r="B118" s="571" t="s">
        <v>194</v>
      </c>
      <c r="C118" s="2641"/>
      <c r="D118" s="2642"/>
      <c r="E118" s="2642"/>
      <c r="F118" s="2642"/>
      <c r="G118" s="2642"/>
      <c r="H118" s="2642"/>
      <c r="I118" s="2642"/>
      <c r="J118" s="2643"/>
    </row>
    <row r="119" spans="1:18" ht="30" customHeight="1" outlineLevel="1">
      <c r="B119" s="574"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7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個票ｰ1006!B240</f>
        <v>0</v>
      </c>
      <c r="D151" s="2609"/>
      <c r="E151" s="2609"/>
      <c r="F151" s="2610"/>
      <c r="G151" s="518" t="s">
        <v>660</v>
      </c>
      <c r="H151" s="2619">
        <v>12</v>
      </c>
      <c r="I151" s="2620"/>
      <c r="J151" s="2669"/>
    </row>
    <row r="152" spans="2:11" ht="30" customHeight="1" outlineLevel="1">
      <c r="B152" s="573" t="s">
        <v>210</v>
      </c>
      <c r="C152" s="2298"/>
      <c r="D152" s="2299"/>
      <c r="E152" s="2299"/>
      <c r="F152" s="2299"/>
      <c r="G152" s="2299"/>
      <c r="H152" s="2299"/>
      <c r="I152" s="2299"/>
      <c r="J152" s="2300"/>
    </row>
    <row r="153" spans="2:11" ht="30" customHeight="1" outlineLevel="1">
      <c r="B153" s="571" t="s">
        <v>194</v>
      </c>
      <c r="C153" s="2641"/>
      <c r="D153" s="2642"/>
      <c r="E153" s="2642"/>
      <c r="F153" s="2642"/>
      <c r="G153" s="2642"/>
      <c r="H153" s="2642"/>
      <c r="I153" s="2642"/>
      <c r="J153" s="2643"/>
    </row>
    <row r="154" spans="2:11" ht="30" customHeight="1" outlineLevel="1">
      <c r="B154" s="574"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72"/>
      <c r="C182" s="514"/>
      <c r="D182" s="514"/>
      <c r="E182" s="514"/>
      <c r="F182" s="514"/>
      <c r="G182" s="514"/>
      <c r="H182" s="514"/>
      <c r="I182" s="514"/>
      <c r="J182" s="515"/>
    </row>
    <row r="183" spans="2:10" ht="17.25" customHeight="1"/>
    <row r="185" spans="2:10" ht="33.75" customHeight="1">
      <c r="B185" s="517" t="s">
        <v>195</v>
      </c>
      <c r="C185" s="2668">
        <f>個票ｰ1006!B241</f>
        <v>0</v>
      </c>
      <c r="D185" s="2609"/>
      <c r="E185" s="2609"/>
      <c r="F185" s="2610"/>
      <c r="G185" s="518" t="s">
        <v>660</v>
      </c>
      <c r="H185" s="2619">
        <v>13</v>
      </c>
      <c r="I185" s="2620"/>
      <c r="J185" s="2669"/>
    </row>
    <row r="186" spans="2:10" ht="30" customHeight="1" outlineLevel="1">
      <c r="B186" s="573" t="s">
        <v>210</v>
      </c>
      <c r="C186" s="2298"/>
      <c r="D186" s="2299"/>
      <c r="E186" s="2299"/>
      <c r="F186" s="2299"/>
      <c r="G186" s="2299"/>
      <c r="H186" s="2299"/>
      <c r="I186" s="2299"/>
      <c r="J186" s="2300"/>
    </row>
    <row r="187" spans="2:10" ht="30" customHeight="1" outlineLevel="1">
      <c r="B187" s="571" t="s">
        <v>194</v>
      </c>
      <c r="C187" s="2641"/>
      <c r="D187" s="2642"/>
      <c r="E187" s="2642"/>
      <c r="F187" s="2642"/>
      <c r="G187" s="2642"/>
      <c r="H187" s="2642"/>
      <c r="I187" s="2642"/>
      <c r="J187" s="2643"/>
    </row>
    <row r="188" spans="2:10" ht="30" customHeight="1" outlineLevel="1">
      <c r="B188" s="574"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72"/>
      <c r="C216" s="514"/>
      <c r="D216" s="514"/>
      <c r="E216" s="514"/>
      <c r="F216" s="514"/>
      <c r="G216" s="514"/>
      <c r="H216" s="514"/>
      <c r="I216" s="514"/>
      <c r="J216" s="515"/>
    </row>
    <row r="219" spans="2:10" ht="33.75" customHeight="1">
      <c r="B219" s="517" t="s">
        <v>195</v>
      </c>
      <c r="C219" s="2668">
        <f>個票ｰ1006!B242</f>
        <v>0</v>
      </c>
      <c r="D219" s="2609"/>
      <c r="E219" s="2609"/>
      <c r="F219" s="2610"/>
      <c r="G219" s="518" t="s">
        <v>660</v>
      </c>
      <c r="H219" s="2619">
        <v>14</v>
      </c>
      <c r="I219" s="2620"/>
      <c r="J219" s="2669"/>
    </row>
    <row r="220" spans="2:10" ht="30" customHeight="1" outlineLevel="1">
      <c r="B220" s="573" t="s">
        <v>210</v>
      </c>
      <c r="C220" s="2298"/>
      <c r="D220" s="2299"/>
      <c r="E220" s="2299"/>
      <c r="F220" s="2299"/>
      <c r="G220" s="2299"/>
      <c r="H220" s="2299"/>
      <c r="I220" s="2299"/>
      <c r="J220" s="2300"/>
    </row>
    <row r="221" spans="2:10" ht="30" customHeight="1" outlineLevel="1">
      <c r="B221" s="571" t="s">
        <v>194</v>
      </c>
      <c r="C221" s="2641"/>
      <c r="D221" s="2642"/>
      <c r="E221" s="2642"/>
      <c r="F221" s="2642"/>
      <c r="G221" s="2642"/>
      <c r="H221" s="2642"/>
      <c r="I221" s="2642"/>
      <c r="J221" s="2643"/>
    </row>
    <row r="222" spans="2:10" ht="30" customHeight="1" outlineLevel="1">
      <c r="B222" s="574"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7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個票ｰ1006!B243</f>
        <v>0</v>
      </c>
      <c r="D254" s="2609"/>
      <c r="E254" s="2609"/>
      <c r="F254" s="2610"/>
      <c r="G254" s="518" t="s">
        <v>660</v>
      </c>
      <c r="H254" s="2619">
        <v>15</v>
      </c>
      <c r="I254" s="2620"/>
      <c r="J254" s="2669"/>
    </row>
    <row r="255" spans="2:11" ht="30" customHeight="1" outlineLevel="1">
      <c r="B255" s="573" t="s">
        <v>210</v>
      </c>
      <c r="C255" s="2298"/>
      <c r="D255" s="2299"/>
      <c r="E255" s="2299"/>
      <c r="F255" s="2299"/>
      <c r="G255" s="2299"/>
      <c r="H255" s="2299"/>
      <c r="I255" s="2299"/>
      <c r="J255" s="2300"/>
    </row>
    <row r="256" spans="2:11" ht="30" customHeight="1" outlineLevel="1">
      <c r="B256" s="571" t="s">
        <v>194</v>
      </c>
      <c r="C256" s="2641"/>
      <c r="D256" s="2642"/>
      <c r="E256" s="2642"/>
      <c r="F256" s="2642"/>
      <c r="G256" s="2642"/>
      <c r="H256" s="2642"/>
      <c r="I256" s="2642"/>
      <c r="J256" s="2643"/>
    </row>
    <row r="257" spans="2:10" ht="30" customHeight="1" outlineLevel="1">
      <c r="B257" s="574"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72"/>
      <c r="C285" s="514"/>
      <c r="D285" s="514"/>
      <c r="E285" s="514"/>
      <c r="F285" s="514"/>
      <c r="G285" s="514"/>
      <c r="H285" s="514"/>
      <c r="I285" s="514"/>
      <c r="J285" s="515"/>
    </row>
    <row r="286" spans="1:26" ht="17.25" customHeight="1"/>
    <row r="288" spans="1:26" ht="33.75" customHeight="1">
      <c r="B288" s="517" t="s">
        <v>326</v>
      </c>
      <c r="C288" s="2668">
        <f>個票ｰ1006!B244</f>
        <v>0</v>
      </c>
      <c r="D288" s="2609"/>
      <c r="E288" s="2609"/>
      <c r="F288" s="2610"/>
      <c r="G288" s="518" t="s">
        <v>660</v>
      </c>
      <c r="H288" s="2619">
        <v>16</v>
      </c>
      <c r="I288" s="2620"/>
      <c r="J288" s="2669"/>
    </row>
    <row r="289" spans="2:10" ht="30" customHeight="1" outlineLevel="1">
      <c r="B289" s="573" t="s">
        <v>210</v>
      </c>
      <c r="C289" s="2298"/>
      <c r="D289" s="2299"/>
      <c r="E289" s="2299"/>
      <c r="F289" s="2299"/>
      <c r="G289" s="2299"/>
      <c r="H289" s="2299"/>
      <c r="I289" s="2299"/>
      <c r="J289" s="2300"/>
    </row>
    <row r="290" spans="2:10" ht="30" customHeight="1" outlineLevel="1">
      <c r="B290" s="571" t="s">
        <v>194</v>
      </c>
      <c r="C290" s="2641"/>
      <c r="D290" s="2642"/>
      <c r="E290" s="2642"/>
      <c r="F290" s="2642"/>
      <c r="G290" s="2642"/>
      <c r="H290" s="2642"/>
      <c r="I290" s="2642"/>
      <c r="J290" s="2643"/>
    </row>
    <row r="291" spans="2:10" ht="30" customHeight="1" outlineLevel="1">
      <c r="B291" s="574"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72"/>
      <c r="C319" s="514"/>
      <c r="D319" s="514"/>
      <c r="E319" s="514"/>
      <c r="F319" s="514"/>
      <c r="G319" s="514"/>
      <c r="H319" s="514"/>
      <c r="I319" s="514"/>
      <c r="J319" s="515"/>
    </row>
    <row r="322" spans="2:10" ht="33.75" customHeight="1">
      <c r="B322" s="517" t="s">
        <v>195</v>
      </c>
      <c r="C322" s="2668">
        <f>個票ｰ1006!B245</f>
        <v>0</v>
      </c>
      <c r="D322" s="2609"/>
      <c r="E322" s="2609"/>
      <c r="F322" s="2610"/>
      <c r="G322" s="518" t="s">
        <v>660</v>
      </c>
      <c r="H322" s="2619">
        <v>17</v>
      </c>
      <c r="I322" s="2620"/>
      <c r="J322" s="2669"/>
    </row>
    <row r="323" spans="2:10" ht="30" customHeight="1" outlineLevel="1">
      <c r="B323" s="573" t="s">
        <v>210</v>
      </c>
      <c r="C323" s="2298"/>
      <c r="D323" s="2299"/>
      <c r="E323" s="2299"/>
      <c r="F323" s="2299"/>
      <c r="G323" s="2299"/>
      <c r="H323" s="2299"/>
      <c r="I323" s="2299"/>
      <c r="J323" s="2300"/>
    </row>
    <row r="324" spans="2:10" ht="30" customHeight="1" outlineLevel="1">
      <c r="B324" s="571" t="s">
        <v>194</v>
      </c>
      <c r="C324" s="2641"/>
      <c r="D324" s="2642"/>
      <c r="E324" s="2642"/>
      <c r="F324" s="2642"/>
      <c r="G324" s="2642"/>
      <c r="H324" s="2642"/>
      <c r="I324" s="2642"/>
      <c r="J324" s="2643"/>
    </row>
    <row r="325" spans="2:10" ht="30" customHeight="1" outlineLevel="1">
      <c r="B325" s="574"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7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個票ｰ1006!B246</f>
        <v>0</v>
      </c>
      <c r="D357" s="2609"/>
      <c r="E357" s="2609"/>
      <c r="F357" s="2610"/>
      <c r="G357" s="518" t="s">
        <v>660</v>
      </c>
      <c r="H357" s="2619">
        <v>18</v>
      </c>
      <c r="I357" s="2620"/>
      <c r="J357" s="2669"/>
    </row>
    <row r="358" spans="2:11" ht="30" customHeight="1" outlineLevel="1">
      <c r="B358" s="573" t="s">
        <v>210</v>
      </c>
      <c r="C358" s="2298"/>
      <c r="D358" s="2299"/>
      <c r="E358" s="2299"/>
      <c r="F358" s="2299"/>
      <c r="G358" s="2299"/>
      <c r="H358" s="2299"/>
      <c r="I358" s="2299"/>
      <c r="J358" s="2300"/>
    </row>
    <row r="359" spans="2:11" ht="30" customHeight="1" outlineLevel="1">
      <c r="B359" s="571" t="s">
        <v>194</v>
      </c>
      <c r="C359" s="2641"/>
      <c r="D359" s="2642"/>
      <c r="E359" s="2642"/>
      <c r="F359" s="2642"/>
      <c r="G359" s="2642"/>
      <c r="H359" s="2642"/>
      <c r="I359" s="2642"/>
      <c r="J359" s="2643"/>
    </row>
    <row r="360" spans="2:11" ht="30" customHeight="1" outlineLevel="1">
      <c r="B360" s="574"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72"/>
      <c r="C388" s="514"/>
      <c r="D388" s="514"/>
      <c r="E388" s="514"/>
      <c r="F388" s="514"/>
      <c r="G388" s="514"/>
      <c r="H388" s="514"/>
      <c r="I388" s="514"/>
      <c r="J388" s="515"/>
    </row>
    <row r="389" spans="2:10" ht="17.25" customHeight="1"/>
    <row r="391" spans="2:10" ht="33.75" customHeight="1">
      <c r="B391" s="517" t="s">
        <v>195</v>
      </c>
      <c r="C391" s="2668">
        <f>個票ｰ1006!B247</f>
        <v>0</v>
      </c>
      <c r="D391" s="2609"/>
      <c r="E391" s="2609"/>
      <c r="F391" s="2610"/>
      <c r="G391" s="518" t="s">
        <v>660</v>
      </c>
      <c r="H391" s="2619">
        <v>19</v>
      </c>
      <c r="I391" s="2620"/>
      <c r="J391" s="2669"/>
    </row>
    <row r="392" spans="2:10" ht="30" customHeight="1" outlineLevel="1">
      <c r="B392" s="573" t="s">
        <v>210</v>
      </c>
      <c r="C392" s="2298"/>
      <c r="D392" s="2299"/>
      <c r="E392" s="2299"/>
      <c r="F392" s="2299"/>
      <c r="G392" s="2299"/>
      <c r="H392" s="2299"/>
      <c r="I392" s="2299"/>
      <c r="J392" s="2300"/>
    </row>
    <row r="393" spans="2:10" ht="30" customHeight="1" outlineLevel="1">
      <c r="B393" s="571" t="s">
        <v>194</v>
      </c>
      <c r="C393" s="2641"/>
      <c r="D393" s="2642"/>
      <c r="E393" s="2642"/>
      <c r="F393" s="2642"/>
      <c r="G393" s="2642"/>
      <c r="H393" s="2642"/>
      <c r="I393" s="2642"/>
      <c r="J393" s="2643"/>
    </row>
    <row r="394" spans="2:10" ht="30" customHeight="1" outlineLevel="1">
      <c r="B394" s="574"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72"/>
      <c r="C422" s="514"/>
      <c r="D422" s="514"/>
      <c r="E422" s="514"/>
      <c r="F422" s="514"/>
      <c r="G422" s="514"/>
      <c r="H422" s="514"/>
      <c r="I422" s="514"/>
      <c r="J422" s="515"/>
    </row>
    <row r="425" spans="2:10" ht="33" customHeight="1">
      <c r="B425" s="517" t="s">
        <v>195</v>
      </c>
      <c r="C425" s="2668">
        <f>個票ｰ1006!B248</f>
        <v>0</v>
      </c>
      <c r="D425" s="2609"/>
      <c r="E425" s="2609"/>
      <c r="F425" s="2610"/>
      <c r="G425" s="518" t="s">
        <v>660</v>
      </c>
      <c r="H425" s="2619">
        <v>20</v>
      </c>
      <c r="I425" s="2620"/>
      <c r="J425" s="2669"/>
    </row>
    <row r="426" spans="2:10" ht="30" customHeight="1" outlineLevel="1">
      <c r="B426" s="573" t="s">
        <v>210</v>
      </c>
      <c r="C426" s="2298"/>
      <c r="D426" s="2299"/>
      <c r="E426" s="2299"/>
      <c r="F426" s="2299"/>
      <c r="G426" s="2299"/>
      <c r="H426" s="2299"/>
      <c r="I426" s="2299"/>
      <c r="J426" s="2300"/>
    </row>
    <row r="427" spans="2:10" ht="30" customHeight="1" outlineLevel="1">
      <c r="B427" s="571" t="s">
        <v>194</v>
      </c>
      <c r="C427" s="2641"/>
      <c r="D427" s="2642"/>
      <c r="E427" s="2642"/>
      <c r="F427" s="2642"/>
      <c r="G427" s="2642"/>
      <c r="H427" s="2642"/>
      <c r="I427" s="2642"/>
      <c r="J427" s="2643"/>
    </row>
    <row r="428" spans="2:10" ht="30" customHeight="1" outlineLevel="1">
      <c r="B428" s="574"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72"/>
      <c r="C456" s="514"/>
      <c r="D456" s="514"/>
      <c r="E456" s="514"/>
      <c r="F456" s="514"/>
      <c r="G456" s="514"/>
      <c r="H456" s="514"/>
      <c r="I456" s="514"/>
      <c r="J456" s="515"/>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28" priority="5" operator="equal">
      <formula>0</formula>
    </cfRule>
  </conditionalFormatting>
  <conditionalFormatting sqref="E25:J27">
    <cfRule type="expression" dxfId="127" priority="1">
      <formula>$H$23="含んでいない"</formula>
    </cfRule>
  </conditionalFormatting>
  <conditionalFormatting sqref="F28:J28">
    <cfRule type="expression" dxfId="126" priority="2">
      <formula>$E$27="○"</formula>
    </cfRule>
  </conditionalFormatting>
  <conditionalFormatting sqref="H3:K3">
    <cfRule type="cellIs" dxfId="125" priority="4" operator="equal">
      <formula>0</formula>
    </cfRule>
  </conditionalFormatting>
  <conditionalFormatting sqref="H32:K32">
    <cfRule type="cellIs" dxfId="124"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1938CC5B-1610-47A7-AF70-459B1E978A60}"/>
    <dataValidation allowBlank="1" showInputMessage="1" showErrorMessage="1" prompt="直近の職歴について、所属だけではなく「担当分野」も記載。" sqref="F61:J64 F95:J98 F133:J136 F168:J171" xr:uid="{EBCD0951-33D3-48BE-B572-A17782DA6548}"/>
    <dataValidation allowBlank="1" showInputMessage="1" showErrorMessage="1" prompt="当該教育訓練の内容に関係する実務経験を具体的に記載。" sqref="F49:J53 F55:J59 F83:J87 F121:J125 F156:J160" xr:uid="{682A6586-E91C-444B-B60D-5BB0E7BD2325}"/>
    <dataValidation type="list" allowBlank="1" showInputMessage="1" showErrorMessage="1" sqref="C358:J358 C289:J289 C392:J392 C152:J152 C186:J186 C117:J117 C220:J220 C255:J255 C323:J323 C426:J426" xr:uid="{F048B966-BC3B-4871-BEF5-6AF641A3D50D}">
      <formula1>"主担当講師,担当講師"</formula1>
    </dataValidation>
    <dataValidation type="list" allowBlank="1" showInputMessage="1" showErrorMessage="1" sqref="E16:J16 C46:J46 C80:J80 C118:J118 C153:J153 C187:J187 C221:J221 C256:J256 C290:J290 C324:J324 C359:J359 C393:J393 C427:J427" xr:uid="{7235D0FB-9CEB-4266-95A6-88FF1B6AC658}">
      <formula1>"直接雇用（常勤）,直接雇用（非常勤）,委託・派遣等"</formula1>
    </dataValidation>
    <dataValidation type="list" allowBlank="1" showInputMessage="1" showErrorMessage="1" sqref="E17:J17" xr:uid="{43FF2446-E181-46D9-920F-2E48A8C968EE}">
      <formula1>"全員の評価を行っている,一部の評価を行っている,評価を行っていない"</formula1>
    </dataValidation>
    <dataValidation type="list" allowBlank="1" showInputMessage="1" showErrorMessage="1" sqref="E19:J19" xr:uid="{8CD60D5F-E9CE-4A8B-B4D6-1DBC91F03CCC}">
      <formula1>"全員に伝えている,一部に伝えている,伝えていない"</formula1>
    </dataValidation>
    <dataValidation type="list" allowBlank="1" showInputMessage="1" showErrorMessage="1" sqref="E21:J21" xr:uid="{0C1212DA-C291-4B51-ABEF-536E7AF657CF}">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1A67B3B1-AAFE-4C88-8314-58F7398118A5}">
      <formula1>"はい（いずれにも該当しない）,いいえ（いずれかに該当する）"</formula1>
    </dataValidation>
    <dataValidation type="list" allowBlank="1" showInputMessage="1" showErrorMessage="1" sqref="H23:J23" xr:uid="{75AF0E24-17E6-407E-8624-43525A173B7B}">
      <formula1>"含んでいる,含んでいない"</formula1>
    </dataValidation>
    <dataValidation type="list" allowBlank="1" showInputMessage="1" showErrorMessage="1" sqref="E25:E27" xr:uid="{7B052E5C-65B4-4B1C-9F97-62802228DBF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92B8-94A9-4689-ACD4-8517355C6E96}">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57" customWidth="1"/>
    <col min="4" max="4" width="7.125" style="557" customWidth="1"/>
    <col min="5" max="11" width="6.625" style="557" customWidth="1"/>
    <col min="12" max="16" width="6.625" style="208" customWidth="1"/>
    <col min="17" max="17" width="7.375" style="208" customWidth="1"/>
    <col min="18" max="18" width="8" style="557" customWidth="1"/>
    <col min="19" max="20" width="9.125" style="557" customWidth="1"/>
    <col min="21" max="21" width="26.5" style="557" customWidth="1"/>
    <col min="22" max="23" width="3.125" style="557" customWidth="1"/>
    <col min="24" max="26" width="9" style="557"/>
    <col min="27" max="29" width="9.875" style="133" customWidth="1"/>
    <col min="30" max="48" width="9" style="557"/>
    <col min="49" max="49" width="9" style="557" customWidth="1"/>
    <col min="50" max="16384" width="9" style="557"/>
  </cols>
  <sheetData>
    <row r="1" spans="1:33" ht="15" customHeight="1">
      <c r="A1" s="560"/>
      <c r="B1" s="560"/>
      <c r="C1" s="201"/>
      <c r="L1" s="202"/>
      <c r="M1" s="202"/>
      <c r="N1" s="202"/>
      <c r="O1" s="1339" t="s">
        <v>709</v>
      </c>
      <c r="P1" s="1339"/>
      <c r="Q1" s="1339"/>
      <c r="R1" s="1339"/>
      <c r="AE1" s="390" t="s">
        <v>555</v>
      </c>
      <c r="AF1" s="391" t="s">
        <v>556</v>
      </c>
      <c r="AG1" s="391"/>
    </row>
    <row r="2" spans="1:33" ht="15" customHeight="1">
      <c r="A2" s="560"/>
      <c r="B2" s="560"/>
      <c r="C2" s="201"/>
      <c r="L2" s="202"/>
      <c r="M2" s="202"/>
      <c r="N2" s="202"/>
      <c r="O2" s="1339" t="s">
        <v>895</v>
      </c>
      <c r="P2" s="1339"/>
      <c r="Q2" s="1339"/>
      <c r="R2" s="1339"/>
      <c r="AE2" s="390"/>
      <c r="AF2" s="391"/>
      <c r="AG2" s="391"/>
    </row>
    <row r="3" spans="1:33" ht="15" customHeight="1">
      <c r="A3" s="560"/>
      <c r="B3" s="203"/>
      <c r="C3" s="204"/>
      <c r="D3" s="205"/>
      <c r="F3" s="206"/>
      <c r="L3" s="202"/>
      <c r="M3" s="202"/>
      <c r="N3" s="202"/>
      <c r="O3" s="1340">
        <f>'申請書・総括票（共通）'!L3</f>
        <v>0</v>
      </c>
      <c r="P3" s="1340"/>
      <c r="Q3" s="1340"/>
      <c r="R3" s="1340"/>
      <c r="AE3" s="390" t="s">
        <v>564</v>
      </c>
      <c r="AF3" s="391" t="s">
        <v>556</v>
      </c>
      <c r="AG3" s="390"/>
    </row>
    <row r="4" spans="1:33" ht="6.75" customHeight="1">
      <c r="A4" s="560"/>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64"/>
      <c r="B6" s="564"/>
      <c r="C6" s="564"/>
      <c r="D6" s="564"/>
      <c r="E6" s="564"/>
      <c r="F6" s="564"/>
      <c r="G6" s="564"/>
      <c r="H6" s="564"/>
      <c r="I6" s="564"/>
      <c r="J6" s="564"/>
      <c r="K6" s="564"/>
      <c r="L6" s="564"/>
      <c r="M6" s="564"/>
      <c r="N6" s="564"/>
      <c r="O6" s="564"/>
      <c r="P6" s="564"/>
      <c r="Q6" s="564"/>
      <c r="R6" s="564"/>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'申請書・総括票（共通）'!B45</f>
        <v>0</v>
      </c>
      <c r="D8" s="1395"/>
      <c r="E8" s="1395"/>
      <c r="F8" s="1395"/>
      <c r="G8" s="1395"/>
      <c r="H8" s="1395"/>
      <c r="I8" s="1395"/>
      <c r="J8" s="1395"/>
      <c r="K8" s="1395"/>
      <c r="L8" s="1395"/>
      <c r="M8" s="1395"/>
      <c r="N8" s="1393" t="s">
        <v>85</v>
      </c>
      <c r="O8" s="1393"/>
      <c r="P8" s="1396">
        <f>'申請書・総括票（共通）'!A45</f>
        <v>1007</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56"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6.2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61"/>
      <c r="C43" s="561"/>
      <c r="D43" s="561"/>
      <c r="E43" s="561"/>
      <c r="F43" s="561"/>
      <c r="G43" s="222"/>
      <c r="H43" s="561"/>
      <c r="I43" s="561"/>
      <c r="J43" s="561"/>
      <c r="K43" s="561"/>
      <c r="L43" s="561"/>
      <c r="M43" s="561"/>
      <c r="N43" s="561"/>
      <c r="O43" s="561"/>
      <c r="P43" s="561"/>
      <c r="Q43" s="561"/>
      <c r="R43" s="561"/>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979</v>
      </c>
      <c r="B46" s="2725"/>
      <c r="C46" s="2725"/>
      <c r="D46" s="2725"/>
      <c r="E46" s="2725"/>
      <c r="F46" s="2725"/>
      <c r="G46" s="2725"/>
      <c r="H46" s="2725"/>
      <c r="I46" s="2725"/>
      <c r="J46" s="2725"/>
      <c r="K46" s="2725"/>
      <c r="L46" s="2725"/>
      <c r="M46" s="2725"/>
      <c r="N46" s="2725"/>
      <c r="O46" s="2725"/>
      <c r="P46" s="2725"/>
      <c r="Q46" s="2725"/>
      <c r="R46" s="2725"/>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IF(COUNTIF(ロール対応表ｰ1007!$D$58:$S$58,F49)=0,"【ERROR正しいロールを選択してください】","")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IF(COUNTIF(ロール対応表ｰ1007!$D$59:$S$59,F51)=0,"【ERROR正しいロールを選択してください】","")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1046</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1047</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2708" t="s">
        <v>97</v>
      </c>
      <c r="B74" s="2710" t="s">
        <v>607</v>
      </c>
      <c r="C74" s="2711"/>
      <c r="D74" s="2711"/>
      <c r="E74" s="2711"/>
      <c r="F74" s="2712"/>
      <c r="G74" s="2716" t="s">
        <v>836</v>
      </c>
      <c r="H74" s="2717"/>
      <c r="I74" s="2717"/>
      <c r="J74" s="2717"/>
      <c r="K74" s="2718"/>
      <c r="L74" s="2710" t="s">
        <v>98</v>
      </c>
      <c r="M74" s="2712"/>
      <c r="N74" s="2722" t="s">
        <v>608</v>
      </c>
      <c r="O74" s="2695" t="s">
        <v>837</v>
      </c>
      <c r="P74" s="2695" t="s">
        <v>838</v>
      </c>
      <c r="Q74" s="2697" t="s">
        <v>969</v>
      </c>
      <c r="R74" s="2698"/>
      <c r="S74" s="2698"/>
      <c r="T74" s="2698"/>
      <c r="U74" s="2699"/>
      <c r="V74" s="2700" t="s">
        <v>892</v>
      </c>
      <c r="W74" s="2701"/>
      <c r="X74" s="2701"/>
      <c r="Y74" s="2701"/>
      <c r="Z74" s="2702"/>
      <c r="AA74" s="1333" t="s">
        <v>1093</v>
      </c>
      <c r="AB74" s="1334"/>
      <c r="AC74" s="1335"/>
    </row>
    <row r="75" spans="1:29" ht="21.75" customHeight="1">
      <c r="A75" s="2709"/>
      <c r="B75" s="2713"/>
      <c r="C75" s="2714"/>
      <c r="D75" s="2714"/>
      <c r="E75" s="2714"/>
      <c r="F75" s="2715"/>
      <c r="G75" s="2719"/>
      <c r="H75" s="2720"/>
      <c r="I75" s="2720"/>
      <c r="J75" s="2720"/>
      <c r="K75" s="2721"/>
      <c r="L75" s="2713"/>
      <c r="M75" s="2715"/>
      <c r="N75" s="2723"/>
      <c r="O75" s="2696"/>
      <c r="P75" s="2696"/>
      <c r="Q75" s="2706" t="s">
        <v>839</v>
      </c>
      <c r="R75" s="2707"/>
      <c r="S75" s="2706" t="s">
        <v>840</v>
      </c>
      <c r="T75" s="2707"/>
      <c r="U75" s="563" t="s">
        <v>841</v>
      </c>
      <c r="V75" s="2703"/>
      <c r="W75" s="2704"/>
      <c r="X75" s="2704"/>
      <c r="Y75" s="2704"/>
      <c r="Z75" s="2705"/>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2377" t="str">
        <f>IFERROR(VLOOKUP(U136,リスト!$AW$1:$AY$44,3,0),"")</f>
        <v/>
      </c>
      <c r="T136" s="2378"/>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2359" t="str">
        <f>IFERROR(VLOOKUP(U137,リスト!$AW$1:$AY$44,3,0),"")</f>
        <v/>
      </c>
      <c r="T137" s="2361"/>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2359" t="str">
        <f>IFERROR(VLOOKUP(U138,リスト!$AW$1:$AY$44,3,0),"")</f>
        <v/>
      </c>
      <c r="T138" s="2361"/>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2359" t="str">
        <f>IFERROR(VLOOKUP(U139,リスト!$AW$1:$AY$44,3,0),"")</f>
        <v/>
      </c>
      <c r="T139" s="2361"/>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2359" t="str">
        <f>IFERROR(VLOOKUP(U140,リスト!$AW$1:$AY$44,3,0),"")</f>
        <v/>
      </c>
      <c r="T140" s="2361"/>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2382" t="str">
        <f>IFERROR(VLOOKUP(U141,リスト!$AW$1:$AY$44,3,0),"")</f>
        <v/>
      </c>
      <c r="T141" s="2383"/>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2377" t="str">
        <f>IFERROR(VLOOKUP(U142,リスト!$AW$1:$AY$44,3,0),"")</f>
        <v/>
      </c>
      <c r="T142" s="2378"/>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2359" t="str">
        <f>IFERROR(VLOOKUP(U143,リスト!$AW$1:$AY$44,3,0),"")</f>
        <v/>
      </c>
      <c r="T143" s="2361"/>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2359" t="str">
        <f>IFERROR(VLOOKUP(U144,リスト!$AW$1:$AY$44,3,0),"")</f>
        <v/>
      </c>
      <c r="T144" s="2361"/>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2359" t="str">
        <f>IFERROR(VLOOKUP(U145,リスト!$AW$1:$AY$44,3,0),"")</f>
        <v/>
      </c>
      <c r="T145" s="2361"/>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2359" t="str">
        <f>IFERROR(VLOOKUP(U146,リスト!$AW$1:$AY$44,3,0),"")</f>
        <v/>
      </c>
      <c r="T146" s="2361"/>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2382" t="str">
        <f>IFERROR(VLOOKUP(U147,リスト!$AW$1:$AY$44,3,0),"")</f>
        <v/>
      </c>
      <c r="T147" s="2383"/>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2377" t="str">
        <f>IFERROR(VLOOKUP(U148,リスト!$AW$1:$AY$44,3,0),"")</f>
        <v/>
      </c>
      <c r="T148" s="2378"/>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2359" t="str">
        <f>IFERROR(VLOOKUP(U149,リスト!$AW$1:$AY$44,3,0),"")</f>
        <v/>
      </c>
      <c r="T149" s="2361"/>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2359" t="str">
        <f>IFERROR(VLOOKUP(U150,リスト!$AW$1:$AY$44,3,0),"")</f>
        <v/>
      </c>
      <c r="T150" s="2361"/>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2359" t="str">
        <f>IFERROR(VLOOKUP(U151,リスト!$AW$1:$AY$44,3,0),"")</f>
        <v/>
      </c>
      <c r="T151" s="2361"/>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2359" t="str">
        <f>IFERROR(VLOOKUP(U152,リスト!$AW$1:$AY$44,3,0),"")</f>
        <v/>
      </c>
      <c r="T152" s="2361"/>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2382" t="str">
        <f>IFERROR(VLOOKUP(U153,リスト!$AW$1:$AY$44,3,0),"")</f>
        <v/>
      </c>
      <c r="T153" s="2383"/>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2377" t="str">
        <f>IFERROR(VLOOKUP(U154,リスト!$AW$1:$AY$44,3,0),"")</f>
        <v/>
      </c>
      <c r="T154" s="2378"/>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2359" t="str">
        <f>IFERROR(VLOOKUP(U155,リスト!$AW$1:$AY$44,3,0),"")</f>
        <v/>
      </c>
      <c r="T155" s="2361"/>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2359" t="str">
        <f>IFERROR(VLOOKUP(U156,リスト!$AW$1:$AY$44,3,0),"")</f>
        <v/>
      </c>
      <c r="T156" s="2361"/>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2359" t="str">
        <f>IFERROR(VLOOKUP(U157,リスト!$AW$1:$AY$44,3,0),"")</f>
        <v/>
      </c>
      <c r="T157" s="2361"/>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2359" t="str">
        <f>IFERROR(VLOOKUP(U158,リスト!$AW$1:$AY$44,3,0),"")</f>
        <v/>
      </c>
      <c r="T158" s="2361"/>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2382" t="str">
        <f>IFERROR(VLOOKUP(U159,リスト!$AW$1:$AY$44,3,0),"")</f>
        <v/>
      </c>
      <c r="T159" s="2383"/>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2377" t="str">
        <f>IFERROR(VLOOKUP(U160,リスト!$AW$1:$AY$44,3,0),"")</f>
        <v/>
      </c>
      <c r="T160" s="2378"/>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2359" t="str">
        <f>IFERROR(VLOOKUP(U161,リスト!$AW$1:$AY$44,3,0),"")</f>
        <v/>
      </c>
      <c r="T161" s="2361"/>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2359" t="str">
        <f>IFERROR(VLOOKUP(U162,リスト!$AW$1:$AY$44,3,0),"")</f>
        <v/>
      </c>
      <c r="T162" s="2361"/>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2359" t="str">
        <f>IFERROR(VLOOKUP(U163,リスト!$AW$1:$AY$44,3,0),"")</f>
        <v/>
      </c>
      <c r="T163" s="2361"/>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2359" t="str">
        <f>IFERROR(VLOOKUP(U164,リスト!$AW$1:$AY$44,3,0),"")</f>
        <v/>
      </c>
      <c r="T164" s="2361"/>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2359" t="str">
        <f>IFERROR(VLOOKUP(U165,リスト!$AW$1:$AY$44,3,0),"")</f>
        <v/>
      </c>
      <c r="T165" s="2361"/>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IF(ロール対応表ｰ1007!$T$57=0,"","「ロール対応表」シートと一致していないスキル項目があります")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58"/>
      <c r="B172" s="558"/>
      <c r="C172" s="558"/>
      <c r="D172" s="558"/>
      <c r="E172" s="562"/>
      <c r="F172" s="562"/>
      <c r="G172" s="562"/>
      <c r="H172" s="562"/>
      <c r="I172" s="562"/>
      <c r="J172" s="562"/>
      <c r="K172" s="562"/>
      <c r="L172" s="562"/>
      <c r="M172" s="562"/>
      <c r="N172" s="562"/>
      <c r="O172" s="562"/>
      <c r="P172" s="562"/>
      <c r="Q172" s="562"/>
      <c r="R172" s="562"/>
    </row>
    <row r="173" spans="1:29" ht="23.25" customHeight="1">
      <c r="A173" s="555" t="s">
        <v>848</v>
      </c>
      <c r="B173" s="558"/>
      <c r="C173" s="558"/>
      <c r="D173" s="558"/>
      <c r="E173" s="558"/>
      <c r="F173" s="558"/>
      <c r="G173" s="558"/>
      <c r="H173" s="558"/>
      <c r="I173" s="558"/>
      <c r="J173" s="558"/>
      <c r="K173" s="558"/>
      <c r="L173" s="558"/>
      <c r="M173" s="558"/>
      <c r="N173" s="558"/>
      <c r="O173" s="558"/>
      <c r="P173" s="558"/>
      <c r="Q173" s="558"/>
      <c r="R173" s="558"/>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55" t="s">
        <v>849</v>
      </c>
      <c r="B179" s="558"/>
      <c r="C179" s="558"/>
      <c r="D179" s="558"/>
      <c r="E179" s="558"/>
      <c r="F179" s="558"/>
      <c r="G179" s="558"/>
      <c r="H179" s="558"/>
      <c r="I179" s="558"/>
      <c r="J179" s="558"/>
      <c r="K179" s="558"/>
      <c r="L179" s="558"/>
      <c r="M179" s="558"/>
      <c r="N179" s="558"/>
      <c r="O179" s="558"/>
      <c r="P179" s="558"/>
      <c r="Q179" s="558"/>
      <c r="R179" s="558"/>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62"/>
      <c r="T181" s="562"/>
      <c r="U181" s="562"/>
      <c r="V181" s="562"/>
      <c r="W181" s="225"/>
      <c r="X181" s="562"/>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62"/>
      <c r="T182" s="562"/>
      <c r="U182" s="562"/>
      <c r="V182" s="562"/>
      <c r="W182" s="225"/>
      <c r="X182" s="562"/>
      <c r="Y182" s="562"/>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62"/>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62"/>
      <c r="T186" s="562"/>
      <c r="U186" s="562"/>
      <c r="V186" s="562"/>
      <c r="W186" s="225"/>
      <c r="X186" s="562"/>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62"/>
      <c r="T187" s="562"/>
      <c r="U187" s="562"/>
      <c r="V187" s="562"/>
      <c r="W187" s="225"/>
      <c r="X187" s="562"/>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62"/>
      <c r="T188" s="562"/>
      <c r="U188" s="562"/>
      <c r="V188" s="562"/>
      <c r="W188" s="225"/>
      <c r="X188" s="562"/>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62"/>
      <c r="T189" s="562"/>
      <c r="U189" s="562"/>
      <c r="V189" s="562"/>
      <c r="W189" s="225"/>
      <c r="X189" s="562"/>
      <c r="Y189" s="562"/>
      <c r="Z189" s="562"/>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62"/>
      <c r="T190" s="562"/>
      <c r="U190" s="562"/>
      <c r="V190" s="562"/>
      <c r="W190" s="225"/>
      <c r="X190" s="562"/>
      <c r="Y190" s="562"/>
      <c r="Z190" s="562"/>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62"/>
      <c r="T191" s="562"/>
      <c r="U191" s="562"/>
      <c r="V191" s="562"/>
      <c r="W191" s="225"/>
      <c r="X191" s="562"/>
      <c r="Y191" s="562"/>
      <c r="Z191" s="562"/>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62"/>
      <c r="Z192" s="562"/>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62"/>
      <c r="U193" s="562"/>
      <c r="V193" s="562"/>
      <c r="W193" s="225"/>
      <c r="X193" s="562"/>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62"/>
      <c r="U194" s="562"/>
      <c r="V194" s="562"/>
      <c r="W194" s="225"/>
      <c r="X194" s="562"/>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62"/>
      <c r="U195" s="562"/>
      <c r="V195" s="562"/>
      <c r="W195" s="225"/>
      <c r="X195" s="562"/>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62"/>
      <c r="U196" s="562"/>
      <c r="V196" s="562"/>
      <c r="W196" s="225"/>
      <c r="X196" s="562"/>
    </row>
    <row r="197" spans="1:26" ht="12" customHeight="1">
      <c r="A197" s="230"/>
      <c r="B197" s="230"/>
      <c r="C197" s="558"/>
      <c r="D197" s="558"/>
      <c r="E197" s="562"/>
      <c r="F197" s="562"/>
      <c r="G197" s="562"/>
      <c r="H197" s="562"/>
      <c r="I197" s="562"/>
      <c r="J197" s="562"/>
      <c r="K197" s="225"/>
      <c r="L197" s="562"/>
      <c r="M197" s="562"/>
      <c r="N197" s="562"/>
      <c r="O197" s="562"/>
      <c r="P197" s="562"/>
      <c r="Q197" s="562"/>
      <c r="R197" s="225"/>
      <c r="S197" s="562"/>
      <c r="X197" s="208"/>
      <c r="Y197" s="562"/>
      <c r="Z197" s="562"/>
    </row>
    <row r="198" spans="1:26" ht="21" customHeight="1">
      <c r="A198" s="555" t="s">
        <v>102</v>
      </c>
      <c r="B198" s="558"/>
      <c r="C198" s="558"/>
      <c r="D198" s="558"/>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58"/>
      <c r="B211" s="558"/>
      <c r="C211" s="558"/>
      <c r="D211" s="558"/>
      <c r="E211" s="562"/>
      <c r="F211" s="562"/>
      <c r="G211" s="562"/>
      <c r="H211" s="562"/>
      <c r="I211" s="562"/>
      <c r="J211" s="562"/>
      <c r="K211" s="562"/>
      <c r="L211" s="562"/>
      <c r="M211" s="562"/>
      <c r="N211" s="562"/>
      <c r="O211" s="562"/>
      <c r="P211" s="562"/>
      <c r="Q211" s="562"/>
      <c r="R211" s="562"/>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58"/>
      <c r="B221" s="558"/>
      <c r="C221" s="558"/>
      <c r="D221" s="558"/>
      <c r="E221" s="562"/>
      <c r="F221" s="562"/>
      <c r="G221" s="562"/>
      <c r="H221" s="562"/>
      <c r="I221" s="562"/>
      <c r="J221" s="562"/>
      <c r="K221" s="562"/>
      <c r="L221" s="562"/>
      <c r="M221" s="562"/>
      <c r="N221" s="562"/>
      <c r="O221" s="562"/>
      <c r="P221" s="562"/>
      <c r="Q221" s="562"/>
      <c r="R221" s="562"/>
    </row>
    <row r="222" spans="1:18" ht="16.5" customHeight="1">
      <c r="A222" s="555" t="s">
        <v>117</v>
      </c>
      <c r="B222" s="558"/>
      <c r="C222" s="558"/>
      <c r="D222" s="558"/>
      <c r="E222" s="558"/>
      <c r="F222" s="558"/>
      <c r="G222" s="558"/>
      <c r="H222" s="558"/>
      <c r="I222" s="558"/>
      <c r="J222" s="558"/>
      <c r="K222" s="558"/>
      <c r="L222" s="558"/>
      <c r="M222" s="558"/>
      <c r="N222" s="558"/>
      <c r="O222" s="558"/>
      <c r="P222" s="558"/>
      <c r="Q222" s="558"/>
      <c r="R222" s="558"/>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55" t="s">
        <v>134</v>
      </c>
      <c r="B231" s="558"/>
      <c r="C231" s="558"/>
      <c r="D231" s="558"/>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59"/>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58"/>
      <c r="B252" s="558"/>
      <c r="C252" s="558"/>
      <c r="D252" s="558"/>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57" t="s">
        <v>505</v>
      </c>
      <c r="CX256" s="557" t="s">
        <v>506</v>
      </c>
    </row>
    <row r="257" spans="1:128" ht="50.1" customHeight="1">
      <c r="A257" s="658" t="s">
        <v>850</v>
      </c>
      <c r="B257" s="659"/>
      <c r="C257" s="659"/>
      <c r="D257" s="659"/>
      <c r="E257" s="659"/>
      <c r="F257" s="659"/>
      <c r="G257" s="659"/>
      <c r="H257" s="659"/>
      <c r="I257" s="659"/>
      <c r="J257" s="659"/>
      <c r="K257" s="660"/>
      <c r="L257" s="1795"/>
      <c r="M257" s="1796"/>
      <c r="N257" s="1797"/>
      <c r="CP257" s="557" t="s">
        <v>505</v>
      </c>
      <c r="CX257" s="557" t="s">
        <v>506</v>
      </c>
    </row>
    <row r="258" spans="1:128" ht="50.1" customHeight="1">
      <c r="A258" s="658" t="s">
        <v>512</v>
      </c>
      <c r="B258" s="659"/>
      <c r="C258" s="659"/>
      <c r="D258" s="659"/>
      <c r="E258" s="659"/>
      <c r="F258" s="659"/>
      <c r="G258" s="659"/>
      <c r="H258" s="659"/>
      <c r="I258" s="659"/>
      <c r="J258" s="659"/>
      <c r="K258" s="660"/>
      <c r="L258" s="1795"/>
      <c r="M258" s="1796"/>
      <c r="N258" s="1797"/>
      <c r="CP258" s="557" t="s">
        <v>505</v>
      </c>
      <c r="CX258" s="557"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Q259" s="265"/>
      <c r="R259" s="69"/>
      <c r="S259" s="69"/>
      <c r="T259" s="69"/>
      <c r="U259" s="69"/>
      <c r="V259" s="69"/>
      <c r="W259" s="69"/>
      <c r="X259" s="69"/>
      <c r="Y259" s="69"/>
      <c r="Z259" s="69"/>
      <c r="CP259" s="557" t="s">
        <v>505</v>
      </c>
      <c r="CX259" s="557" t="s">
        <v>506</v>
      </c>
    </row>
    <row r="260" spans="1:128">
      <c r="A260" s="1794" t="s">
        <v>513</v>
      </c>
      <c r="B260" s="1794"/>
      <c r="C260" s="1794"/>
      <c r="D260" s="1794"/>
      <c r="E260" s="1794"/>
      <c r="F260" s="69"/>
      <c r="G260" s="69"/>
      <c r="H260" s="69"/>
      <c r="I260" s="69"/>
      <c r="J260" s="69"/>
      <c r="K260" s="69"/>
      <c r="L260" s="265"/>
      <c r="M260" s="265"/>
      <c r="N260" s="265"/>
      <c r="O260" s="265"/>
      <c r="P260" s="265"/>
      <c r="Q260" s="265"/>
      <c r="R260" s="69"/>
      <c r="S260" s="69"/>
      <c r="T260" s="69"/>
      <c r="U260" s="69"/>
      <c r="V260" s="69"/>
      <c r="W260" s="69"/>
      <c r="X260" s="69"/>
      <c r="Y260" s="69"/>
      <c r="Z260" s="69"/>
    </row>
    <row r="261" spans="1:128">
      <c r="A261" s="1794"/>
      <c r="B261" s="1794"/>
      <c r="C261" s="1794"/>
      <c r="D261" s="1794"/>
      <c r="E261" s="1794"/>
      <c r="F261" s="69"/>
      <c r="G261" s="69"/>
      <c r="H261" s="69"/>
      <c r="I261" s="69"/>
      <c r="J261" s="69"/>
      <c r="K261" s="69"/>
      <c r="L261" s="265"/>
      <c r="M261" s="265"/>
      <c r="N261" s="265"/>
      <c r="O261" s="265"/>
      <c r="P261" s="265"/>
      <c r="Q261" s="265"/>
      <c r="R261" s="69"/>
      <c r="S261" s="69"/>
      <c r="T261" s="69"/>
      <c r="U261" s="69"/>
      <c r="V261" s="69"/>
      <c r="W261" s="69"/>
      <c r="X261" s="69"/>
      <c r="Y261" s="69"/>
      <c r="Z261" s="69"/>
    </row>
    <row r="262" spans="1:128">
      <c r="A262" s="69" t="s">
        <v>516</v>
      </c>
      <c r="B262" s="69"/>
      <c r="C262" s="69"/>
      <c r="D262" s="69"/>
      <c r="E262" s="69"/>
      <c r="F262" s="69"/>
      <c r="G262" s="69"/>
      <c r="H262" s="69"/>
      <c r="I262" s="69"/>
      <c r="J262" s="69"/>
      <c r="K262" s="69"/>
      <c r="L262" s="265"/>
      <c r="M262" s="265"/>
      <c r="N262" s="265"/>
      <c r="O262" s="265"/>
      <c r="P262" s="265"/>
      <c r="Q262" s="265"/>
      <c r="R262" s="69"/>
      <c r="S262" s="69"/>
      <c r="T262" s="69"/>
      <c r="U262" s="69"/>
      <c r="V262" s="69"/>
      <c r="W262" s="69"/>
      <c r="X262" s="69"/>
      <c r="Y262" s="69"/>
      <c r="Z262" s="69"/>
    </row>
    <row r="263" spans="1:128">
      <c r="A263" s="69" t="s">
        <v>517</v>
      </c>
      <c r="B263" s="69"/>
      <c r="C263" s="69"/>
      <c r="D263" s="69"/>
      <c r="E263" s="69"/>
      <c r="F263" s="69"/>
      <c r="G263" s="69"/>
      <c r="H263" s="69"/>
      <c r="I263" s="69"/>
      <c r="J263" s="69"/>
      <c r="K263" s="69"/>
      <c r="L263" s="265"/>
      <c r="M263" s="265"/>
      <c r="N263" s="265"/>
      <c r="O263" s="265"/>
      <c r="P263" s="265"/>
      <c r="Q263" s="265"/>
      <c r="R263" s="69"/>
      <c r="S263" s="69"/>
      <c r="T263" s="69"/>
      <c r="U263" s="69"/>
      <c r="V263" s="69"/>
      <c r="W263" s="69"/>
      <c r="X263" s="69"/>
      <c r="Y263" s="69"/>
      <c r="Z263" s="69"/>
    </row>
    <row r="264" spans="1:128">
      <c r="A264" s="69"/>
      <c r="B264" s="69"/>
      <c r="C264" s="69"/>
      <c r="D264" s="69"/>
      <c r="E264" s="69"/>
      <c r="F264" s="69"/>
      <c r="G264" s="69"/>
      <c r="H264" s="69"/>
      <c r="I264" s="69"/>
      <c r="J264" s="69"/>
      <c r="K264" s="69"/>
      <c r="L264" s="265"/>
      <c r="M264" s="265"/>
      <c r="N264" s="265"/>
      <c r="O264" s="265"/>
      <c r="P264" s="265"/>
      <c r="Q264" s="265"/>
      <c r="R264" s="69"/>
      <c r="S264" s="69"/>
      <c r="T264" s="69"/>
      <c r="U264" s="69"/>
      <c r="V264" s="69"/>
      <c r="W264" s="69"/>
      <c r="X264" s="69"/>
      <c r="Y264" s="69"/>
      <c r="Z264" s="69"/>
    </row>
    <row r="265" spans="1:128" s="133" customFormat="1">
      <c r="A265" s="3" t="s">
        <v>518</v>
      </c>
      <c r="B265" s="3"/>
      <c r="C265" s="3"/>
      <c r="D265" s="3"/>
      <c r="E265" s="3"/>
      <c r="F265" s="3"/>
      <c r="G265" s="3"/>
      <c r="H265" s="3"/>
      <c r="I265" s="3"/>
      <c r="J265" s="3"/>
      <c r="K265" s="3"/>
      <c r="L265" s="458"/>
      <c r="M265" s="458"/>
      <c r="N265" s="458"/>
      <c r="O265" s="458"/>
      <c r="P265" s="458"/>
      <c r="Q265" s="458"/>
      <c r="R265" s="3"/>
      <c r="S265" s="3"/>
      <c r="T265" s="3"/>
      <c r="U265" s="3"/>
      <c r="V265" s="3"/>
      <c r="W265" s="3"/>
      <c r="X265" s="3"/>
      <c r="Y265" s="3"/>
      <c r="Z265" s="3"/>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458"/>
      <c r="R266" s="3"/>
      <c r="S266" s="3"/>
      <c r="T266" s="3"/>
      <c r="U266" s="3"/>
      <c r="V266" s="3"/>
      <c r="W266" s="3"/>
      <c r="X266" s="3"/>
      <c r="Y266" s="3"/>
      <c r="Z266" s="3"/>
    </row>
    <row r="267" spans="1:128" s="133" customFormat="1">
      <c r="A267" s="1803"/>
      <c r="B267" s="1803"/>
      <c r="C267" s="1803"/>
      <c r="D267" s="3"/>
      <c r="E267" s="3"/>
      <c r="F267" s="3"/>
      <c r="G267" s="3"/>
      <c r="H267" s="3"/>
      <c r="I267" s="3"/>
      <c r="J267" s="3"/>
      <c r="K267" s="3"/>
      <c r="L267" s="458"/>
      <c r="M267" s="458"/>
      <c r="N267" s="458"/>
      <c r="O267" s="458"/>
      <c r="P267" s="458"/>
      <c r="Q267" s="458"/>
      <c r="R267" s="3"/>
      <c r="S267" s="3"/>
      <c r="T267" s="3"/>
      <c r="U267" s="3"/>
      <c r="V267" s="3"/>
      <c r="W267" s="3"/>
      <c r="X267" s="3"/>
      <c r="Y267" s="3"/>
      <c r="Z267" s="3"/>
    </row>
    <row r="268" spans="1:128" s="133" customFormat="1">
      <c r="A268" s="1803"/>
      <c r="B268" s="1804"/>
      <c r="C268" s="1804"/>
      <c r="D268" s="3"/>
      <c r="E268" s="3"/>
      <c r="F268" s="3"/>
      <c r="G268" s="3"/>
      <c r="H268" s="3"/>
      <c r="I268" s="3"/>
      <c r="J268" s="3"/>
      <c r="K268" s="3"/>
      <c r="L268" s="458"/>
      <c r="M268" s="458"/>
      <c r="N268" s="458"/>
      <c r="O268" s="458"/>
      <c r="P268" s="458"/>
      <c r="Q268" s="458"/>
      <c r="R268" s="3"/>
      <c r="S268" s="3"/>
      <c r="T268" s="3"/>
      <c r="U268" s="3"/>
      <c r="V268" s="3"/>
      <c r="W268" s="3"/>
      <c r="X268" s="3"/>
      <c r="Y268" s="3"/>
      <c r="Z268" s="3"/>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458"/>
      <c r="R269" s="3"/>
      <c r="S269" s="3"/>
      <c r="T269" s="3"/>
      <c r="U269" s="3"/>
      <c r="V269" s="3"/>
      <c r="W269" s="3"/>
      <c r="X269" s="3"/>
      <c r="Y269" s="3"/>
      <c r="Z269" s="3"/>
    </row>
    <row r="270" spans="1:128" s="133" customFormat="1">
      <c r="A270" s="1802"/>
      <c r="B270" s="1805"/>
      <c r="C270" s="1806"/>
      <c r="D270" s="1806"/>
      <c r="E270" s="1806"/>
      <c r="F270" s="1806"/>
      <c r="G270" s="1806"/>
      <c r="H270" s="1812"/>
      <c r="I270" s="1812"/>
      <c r="J270" s="1812"/>
      <c r="K270" s="1812"/>
      <c r="L270" s="1812"/>
      <c r="M270" s="1812"/>
      <c r="N270" s="1812"/>
      <c r="O270" s="1812"/>
      <c r="P270" s="1812"/>
      <c r="Q270" s="458"/>
      <c r="R270" s="3"/>
      <c r="S270" s="3"/>
      <c r="T270" s="3"/>
      <c r="U270" s="3"/>
      <c r="V270" s="3"/>
      <c r="W270" s="3"/>
      <c r="X270" s="3"/>
      <c r="Y270" s="3"/>
      <c r="Z270" s="3"/>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1810"/>
      <c r="R271" s="1811"/>
      <c r="S271" s="1811"/>
      <c r="T271" s="1811"/>
      <c r="U271" s="1811"/>
      <c r="V271" s="1811"/>
      <c r="W271" s="1811"/>
      <c r="X271" s="1811"/>
      <c r="Y271" s="1811"/>
      <c r="Z271" s="181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1810"/>
      <c r="R272" s="1811"/>
      <c r="S272" s="1811"/>
      <c r="T272" s="1811"/>
      <c r="U272" s="1811"/>
      <c r="V272" s="1811"/>
      <c r="W272" s="1811"/>
      <c r="X272" s="1811"/>
      <c r="Y272" s="1811"/>
      <c r="Z272" s="1811"/>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1810"/>
      <c r="R273" s="1811"/>
      <c r="S273" s="1811"/>
      <c r="T273" s="1811"/>
      <c r="U273" s="1811"/>
      <c r="V273" s="1811"/>
      <c r="W273" s="1811"/>
      <c r="X273" s="1811"/>
      <c r="Y273" s="1811"/>
      <c r="Z273" s="1811"/>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1810"/>
      <c r="R274" s="1811"/>
      <c r="S274" s="1811"/>
      <c r="T274" s="1811"/>
      <c r="U274" s="1811"/>
      <c r="V274" s="1811"/>
      <c r="W274" s="1811"/>
      <c r="X274" s="1811"/>
      <c r="Y274" s="1811"/>
      <c r="Z274" s="1811"/>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1810"/>
      <c r="R275" s="1811"/>
      <c r="S275" s="1811"/>
      <c r="T275" s="1811"/>
      <c r="U275" s="1811"/>
      <c r="V275" s="1811"/>
      <c r="W275" s="1811"/>
      <c r="X275" s="1811"/>
      <c r="Y275" s="1811"/>
      <c r="Z275" s="1811"/>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1810"/>
      <c r="R276" s="1811"/>
      <c r="S276" s="1811"/>
      <c r="T276" s="1811"/>
      <c r="U276" s="1811"/>
      <c r="V276" s="1811"/>
      <c r="W276" s="1811"/>
      <c r="X276" s="1811"/>
      <c r="Y276" s="1811"/>
      <c r="Z276" s="1811"/>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1810"/>
      <c r="R277" s="1811"/>
      <c r="S277" s="1811"/>
      <c r="T277" s="1811"/>
      <c r="U277" s="1811"/>
      <c r="V277" s="1811"/>
      <c r="W277" s="1811"/>
      <c r="X277" s="1811"/>
      <c r="Y277" s="1811"/>
      <c r="Z277" s="1811"/>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1810"/>
      <c r="R278" s="1811"/>
      <c r="S278" s="1811"/>
      <c r="T278" s="1811"/>
      <c r="U278" s="1811"/>
      <c r="V278" s="1811"/>
      <c r="W278" s="1811"/>
      <c r="X278" s="1811"/>
      <c r="Y278" s="1811"/>
      <c r="Z278" s="1811"/>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458"/>
      <c r="R279" s="3"/>
      <c r="S279" s="3"/>
      <c r="T279" s="3"/>
      <c r="U279" s="3"/>
      <c r="V279" s="3"/>
      <c r="W279" s="3"/>
      <c r="X279" s="3"/>
      <c r="Y279" s="3"/>
      <c r="Z279" s="3"/>
    </row>
    <row r="280" spans="1:128" s="133" customFormat="1">
      <c r="A280" s="1812"/>
      <c r="B280" s="1803"/>
      <c r="C280" s="1803"/>
      <c r="D280" s="1803"/>
      <c r="E280" s="1803"/>
      <c r="F280" s="1803"/>
      <c r="G280" s="1803"/>
      <c r="H280" s="1803"/>
      <c r="I280" s="1803"/>
      <c r="J280" s="1803"/>
      <c r="K280" s="1803"/>
      <c r="L280" s="1803"/>
      <c r="M280" s="1803"/>
      <c r="N280" s="1813"/>
      <c r="O280" s="1813"/>
      <c r="P280" s="1813"/>
      <c r="Q280" s="458"/>
      <c r="R280" s="3"/>
      <c r="S280" s="3"/>
      <c r="T280" s="3"/>
      <c r="U280" s="3"/>
      <c r="V280" s="3"/>
      <c r="W280" s="3"/>
      <c r="X280" s="3"/>
      <c r="Y280" s="3"/>
      <c r="Z280" s="3"/>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458"/>
      <c r="R281" s="3"/>
      <c r="S281" s="3"/>
      <c r="T281" s="3"/>
      <c r="U281" s="3"/>
      <c r="V281" s="3"/>
      <c r="W281" s="3"/>
      <c r="X281" s="3"/>
      <c r="Y281" s="3"/>
      <c r="Z281" s="3"/>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458"/>
      <c r="R282" s="3"/>
      <c r="S282" s="3"/>
      <c r="T282" s="3"/>
      <c r="U282" s="3"/>
      <c r="V282" s="3"/>
      <c r="W282" s="3"/>
      <c r="X282" s="3"/>
      <c r="Y282" s="3"/>
      <c r="Z282" s="3"/>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458"/>
      <c r="R283" s="3"/>
      <c r="S283" s="3"/>
      <c r="T283" s="3"/>
      <c r="U283" s="3"/>
      <c r="V283" s="3"/>
      <c r="W283" s="3"/>
      <c r="X283" s="3"/>
      <c r="Y283" s="3"/>
      <c r="Z283" s="3"/>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458"/>
      <c r="R284" s="3"/>
      <c r="S284" s="3"/>
      <c r="T284" s="3"/>
      <c r="U284" s="3"/>
      <c r="V284" s="3"/>
      <c r="W284" s="3"/>
      <c r="X284" s="3"/>
      <c r="Y284" s="3"/>
      <c r="Z284" s="3"/>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458"/>
      <c r="R285" s="3"/>
      <c r="S285" s="3"/>
      <c r="T285" s="3"/>
      <c r="U285" s="3"/>
      <c r="V285" s="3"/>
      <c r="W285" s="3"/>
      <c r="X285" s="3"/>
      <c r="Y285" s="3"/>
      <c r="Z285" s="3"/>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458"/>
      <c r="R286" s="3"/>
      <c r="S286" s="3"/>
      <c r="T286" s="3"/>
      <c r="U286" s="3"/>
      <c r="V286" s="3"/>
      <c r="W286" s="3"/>
      <c r="X286" s="3"/>
      <c r="Y286" s="3"/>
      <c r="Z286" s="3"/>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458"/>
      <c r="R287" s="3"/>
      <c r="S287" s="3"/>
      <c r="T287" s="3"/>
      <c r="U287" s="3"/>
      <c r="V287" s="3"/>
      <c r="W287" s="3"/>
      <c r="X287" s="3"/>
      <c r="Y287" s="3"/>
      <c r="Z287" s="3"/>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458"/>
      <c r="R288" s="3"/>
      <c r="S288" s="3"/>
      <c r="T288" s="3"/>
      <c r="U288" s="3"/>
      <c r="V288" s="3"/>
      <c r="W288" s="3"/>
      <c r="X288" s="3"/>
      <c r="Y288" s="3"/>
      <c r="Z288" s="3"/>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54" customFormat="1" ht="15" customHeight="1">
      <c r="A329" s="1669" t="s">
        <v>570</v>
      </c>
      <c r="B329" s="1669"/>
      <c r="C329" s="1669"/>
      <c r="D329" s="1669"/>
      <c r="E329" s="1669"/>
      <c r="F329" s="1669"/>
      <c r="AA329" s="623"/>
      <c r="AB329" s="623"/>
      <c r="AC329" s="623"/>
    </row>
    <row r="330" spans="1:128" s="554" customFormat="1" ht="15" customHeight="1">
      <c r="A330" s="1669"/>
      <c r="B330" s="1669"/>
      <c r="C330" s="1669"/>
      <c r="D330" s="1669"/>
      <c r="E330" s="1669"/>
      <c r="F330" s="1669"/>
      <c r="AA330" s="623"/>
      <c r="AB330" s="623"/>
      <c r="AC330" s="623"/>
    </row>
    <row r="331" spans="1:128" s="554"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54"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54"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54"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54"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54"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54"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57" t="s">
        <v>597</v>
      </c>
    </row>
  </sheetData>
  <sheetProtection algorithmName="SHA-512" hashValue="GvB8GgHcMIP5+R1wMgY2XJjkXpAprpOIlgIizMzrQjObsy+EGBJJINbeY/EsQkJZ9BRGuZ+okKf9vS6pVSlL6w==" saltValue="kKxHqYiLEPrgSkpPEf+Low=="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123" priority="1">
      <formula>$P$52="含んでいない"</formula>
    </cfRule>
  </conditionalFormatting>
  <conditionalFormatting sqref="E192:R192">
    <cfRule type="cellIs" dxfId="122" priority="7" operator="equal">
      <formula>"自動で入力されます"</formula>
    </cfRule>
  </conditionalFormatting>
  <conditionalFormatting sqref="F178">
    <cfRule type="expression" dxfId="121" priority="8">
      <formula>"P73=""なし"""</formula>
    </cfRule>
  </conditionalFormatting>
  <conditionalFormatting sqref="F58:R58">
    <cfRule type="expression" dxfId="120" priority="3">
      <formula>$E57="○"</formula>
    </cfRule>
  </conditionalFormatting>
  <conditionalFormatting sqref="H66:R66">
    <cfRule type="cellIs" dxfId="119" priority="6" operator="equal">
      <formula>"自動で入力されます"</formula>
    </cfRule>
  </conditionalFormatting>
  <conditionalFormatting sqref="H68:R68">
    <cfRule type="cellIs" dxfId="118" priority="5" operator="equal">
      <formula>"自動で入力されます"</formula>
    </cfRule>
  </conditionalFormatting>
  <conditionalFormatting sqref="N166">
    <cfRule type="cellIs" dxfId="117" priority="4" operator="equal">
      <formula>"「ロール対応表」シートと一致していないスキル項目があります"</formula>
    </cfRule>
  </conditionalFormatting>
  <conditionalFormatting sqref="O3 C7:R7 N8:P8 C8:C9">
    <cfRule type="cellIs" dxfId="116" priority="10" operator="equal">
      <formula>0</formula>
    </cfRule>
  </conditionalFormatting>
  <conditionalFormatting sqref="P52:R52">
    <cfRule type="expression" priority="2">
      <formula>$P$52="含んでいない"</formula>
    </cfRule>
  </conditionalFormatting>
  <conditionalFormatting sqref="Z174">
    <cfRule type="expression" dxfId="115" priority="9">
      <formula>"P73=""なし"""</formula>
    </cfRule>
  </conditionalFormatting>
  <dataValidations count="41">
    <dataValidation type="list" allowBlank="1" showInputMessage="1" showErrorMessage="1" sqref="E70:H70" xr:uid="{6E6619EA-4962-46EA-8153-AD2AD7D81D24}">
      <formula1>"パンフレット,パンフレット＋ホームページ（右にURLを記載）,ホームページ（右にURLを記載）"</formula1>
    </dataValidation>
    <dataValidation type="list" allowBlank="1" showInputMessage="1" showErrorMessage="1" sqref="E204:H204" xr:uid="{4490480D-886D-4436-8F3F-5E849EE4E47E}">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CCB9176A-DFE9-4E40-A289-971E4F5A0824}"/>
    <dataValidation type="list" allowBlank="1" showInputMessage="1" showErrorMessage="1" sqref="E184:G184" xr:uid="{33BA0251-D0DB-484F-8320-AC487BC1F651}">
      <formula1>"パンフレット,ホームページ(右にURLを記載),パンフレット+ホームページ(右にURLを記載)"</formula1>
    </dataValidation>
    <dataValidation type="list" allowBlank="1" showInputMessage="1" showErrorMessage="1" sqref="E26:R26 E62 E54:E57" xr:uid="{B4CBB496-5F47-43CE-AE4E-07032D700EA9}">
      <formula1>"○"</formula1>
    </dataValidation>
    <dataValidation type="list" allowBlank="1" showInputMessage="1" showErrorMessage="1" sqref="L259:N259" xr:uid="{224C5C21-1D30-4A30-9A7A-C7E3AE94624A}">
      <formula1>"該当する,該当しない"</formula1>
    </dataValidation>
    <dataValidation type="list" allowBlank="1" showInputMessage="1" showErrorMessage="1" sqref="F17:H17" xr:uid="{AB952418-B471-4BA1-BD22-A65A4CFD26C0}">
      <formula1>"昼間（平日）,夜間（平日）,土日,昼間（平日）＋土日,夜間（平日）＋土日"</formula1>
    </dataValidation>
    <dataValidation type="list" allowBlank="1" showInputMessage="1" showErrorMessage="1" sqref="F19:H19" xr:uid="{8C08D7BE-EEF7-4554-B722-A2C164152636}">
      <formula1>"通信,一部eラーニング,eラーニング"</formula1>
    </dataValidation>
    <dataValidation type="list" allowBlank="1" showInputMessage="1" showErrorMessage="1" sqref="Q186 Q189" xr:uid="{8E5A34AE-5907-423D-A904-96E1338A5D41}">
      <formula1>"認める,認めない,その他"</formula1>
    </dataValidation>
    <dataValidation type="list" allowBlank="1" showInputMessage="1" showErrorMessage="1" sqref="K186 K189" xr:uid="{D959044F-8A0B-4969-8823-B13EFE312F73}">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921383B3-FE02-4628-A4DF-40EEC1E7B3EF}">
      <formula1>"100％,90%以上,70%以上,66%(2/3)以上,60%以上,50%以上,50%未満でも可,その他"</formula1>
    </dataValidation>
    <dataValidation type="list" allowBlank="1" showInputMessage="1" showErrorMessage="1" sqref="E17:E19 AB10" xr:uid="{2A26D7DB-4EC4-44A2-94E7-5D1571F415EC}">
      <formula1>"通学,通信"</formula1>
    </dataValidation>
    <dataValidation type="list" allowBlank="1" showInputMessage="1" showErrorMessage="1" sqref="E195" xr:uid="{D1D46C72-D66F-442E-9AEB-D0C7278346BD}">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3EB71018-8F30-4486-9235-3BFF2E3F001D}">
      <formula1>"有,無"</formula1>
    </dataValidation>
    <dataValidation allowBlank="1" showInputMessage="1" showErrorMessage="1" prompt="教育訓練の時間が短いもの（２０時間以下）は対象外" sqref="I14:L14" xr:uid="{06C85267-04CA-4E01-B824-4A0326FA61F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D2523FE8-BE5B-4340-B99E-6C3516364489}">
      <formula1>1</formula1>
      <formula2>99999</formula2>
    </dataValidation>
    <dataValidation allowBlank="1" showInputMessage="1" showErrorMessage="1" prompt="既存講座の申請の場合→「２．教育訓練の対象分野」へ" sqref="E25" xr:uid="{C5FA6A2C-509B-4153-A981-091B8264A720}"/>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5A624EBA-9FC8-490F-A987-87763B15AB7F}"/>
    <dataValidation allowBlank="1" showInputMessage="1" showErrorMessage="1" prompt="前回の認定適用日から申請書提出前日までの実績を記載してください。" sqref="F22:G24 N22:O24" xr:uid="{C360694F-AD7C-44EC-837A-5055C8A25EAA}"/>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5917F433-E873-4EF3-8055-E664BF8F734D}"/>
    <dataValidation allowBlank="1" showInputMessage="1" showErrorMessage="1" prompt="再認定申請講座の場合は、改善内容や時期が分かるように具体的に記載してください。" sqref="E36:R36" xr:uid="{8B792070-BE24-4F4D-A634-19CF6CCF0F06}"/>
    <dataValidation allowBlank="1" showInputMessage="1" showErrorMessage="1" prompt="身に付けられるスキルの具体的な内容を記載。" sqref="E64:R64" xr:uid="{F8DD6FF7-9FA5-438E-A7BB-93E6BFD64A86}"/>
    <dataValidation allowBlank="1" showInputMessage="1" showErrorMessage="1" prompt="受講前に経験しておくことが推奨される実務経験を記載。" sqref="E174" xr:uid="{6D15E183-2ABD-4BA1-AE5A-C8281B6AE5CA}"/>
    <dataValidation allowBlank="1" showInputMessage="1" showErrorMessage="1" prompt="受講前に身に付けておくことが推奨される知識・技術を記載。" sqref="E175" xr:uid="{42A32EF3-95F4-459E-94EF-81A69D5AC4D6}"/>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1FD6054E-267A-449C-BDC1-7F1F543E1AE5}"/>
    <dataValidation allowBlank="1" showInputMessage="1" showErrorMessage="1" prompt="講義（演習）の内容と到達目標が分かるように具体的に記載。" sqref="G76 G82 G88 G94 G100 G106 G112 G118 G124 G130 G136 G142 G148 G160 G154" xr:uid="{DE494352-CDFD-4193-B597-D5FB9D9C120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1688F212-7BFA-44F9-AABE-AA3207FF5C6D}">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CE2EDE3E-A3DC-4561-AA50-DEC7E0CB55C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F822B7CA-E24C-4E45-B445-044B210706F7}"/>
    <dataValidation allowBlank="1" showInputMessage="1" showErrorMessage="1" prompt="演習を通学で行う（eラーニングで実施しない）場合は、記載不要。_x000a_双方向又は多方向に授業を行うための措置が取られていることが必要。" sqref="E208" xr:uid="{136FC713-9E24-44DD-A8BA-410094E6B1C4}"/>
    <dataValidation allowBlank="1" showInputMessage="1" showErrorMessage="1" prompt="ホームページ等で公表することが必要。" sqref="E217:R217" xr:uid="{2179CB78-0BDE-4541-ACE7-B868174E57B5}"/>
    <dataValidation allowBlank="1" showInputMessage="1" showErrorMessage="1" prompt="新規のカリキュラムを加えるなど内容を変更した講座を申請を選択の場合→「（16）申請にあたり、新たに追加・変更した内容」へ。" sqref="O25:R25" xr:uid="{6CF64B4E-2F35-49FC-806F-A87AFD7EF26F}"/>
    <dataValidation imeMode="off" allowBlank="1" showInputMessage="1" showErrorMessage="1" sqref="E15:G15 E14" xr:uid="{FA78B390-DE37-4389-B7FC-B956C8D9C9A5}"/>
    <dataValidation imeMode="off" allowBlank="1" showInputMessage="1" showErrorMessage="1" prompt="教育訓練の時間が短いもの（２０時間以下）は対象外" sqref="M14:N14" xr:uid="{5C79FEDB-880A-479B-BDF6-3AB4F1BA5BCA}"/>
    <dataValidation type="list" allowBlank="1" showInputMessage="1" showErrorMessage="1" sqref="L255:L258" xr:uid="{21C019C0-E905-4EB6-B3DF-DA004C5CB8FB}">
      <formula1>"はい,いいえ"</formula1>
    </dataValidation>
    <dataValidation type="list" allowBlank="1" showInputMessage="1" showErrorMessage="1" sqref="E308:S309" xr:uid="{548CE0DA-A09C-4A22-8721-5A616A33EB9C}">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802039BD-EC34-4882-BFB4-7E4E34A7E224}">
      <formula1>"講座実績の検証を行っている,検証を行っていない"</formula1>
    </dataValidation>
    <dataValidation type="list" allowBlank="1" showInputMessage="1" showErrorMessage="1" sqref="E348:S350" xr:uid="{E6A66D40-CF13-4CE0-8A42-2D40C508D839}">
      <formula1>"定期的に見直している,見直していない"</formula1>
    </dataValidation>
    <dataValidation type="list" allowBlank="1" showErrorMessage="1" sqref="N76:N135" xr:uid="{3ED333AF-360B-48A1-A2B6-E341C65F7D04}">
      <formula1>"全部,一部,実施なし"</formula1>
    </dataValidation>
    <dataValidation type="list" allowBlank="1" showInputMessage="1" showErrorMessage="1" sqref="P52:R52" xr:uid="{B86F6764-6825-4286-BCEC-D7B34797F1F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D580C161-2DC8-4C20-B9F4-E7ADAE6659FF}"/>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C7F7DCB0-59E0-43B2-ACAF-0289CE1E9E5A}">
          <x14:formula1>
            <xm:f>ロール対応表ｰ1007!$D$58:$S$58</xm:f>
          </x14:formula1>
          <xm:sqref>F49:R49</xm:sqref>
        </x14:dataValidation>
        <x14:dataValidation type="list" allowBlank="1" showInputMessage="1" showErrorMessage="1" xr:uid="{43C2FC1D-2D1F-4719-A4A4-D2F030E3DF9B}">
          <x14:formula1>
            <xm:f>ロール対応表ｰ1007!$D$59:$S$59</xm:f>
          </x14:formula1>
          <xm:sqref>F51:R51</xm:sqref>
        </x14:dataValidation>
        <x14:dataValidation type="list" allowBlank="1" showInputMessage="1" showErrorMessage="1" errorTitle="選択可能なスキル項目" error="「ロール対応表」シートでの手順①で入力したスキル項目から選んでください。" xr:uid="{A37C81AE-A02C-4006-A666-93107563DCAA}">
          <x14:formula1>
            <xm:f>ロール対応表ｰ1007!$V$14:$V$56</xm:f>
          </x14:formula1>
          <xm:sqref>U76:U165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172B-117A-4FB9-B685-7B8AF373627E}">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2724" t="s">
        <v>894</v>
      </c>
      <c r="B4" s="2724"/>
      <c r="C4" s="2724"/>
      <c r="D4" s="2724"/>
      <c r="E4" s="2724"/>
      <c r="F4" s="2724"/>
      <c r="G4" s="2724"/>
      <c r="H4" s="2724"/>
      <c r="I4" s="2724"/>
      <c r="J4" s="2724"/>
      <c r="K4" s="2724"/>
      <c r="L4" s="2724"/>
      <c r="M4" s="2724"/>
      <c r="N4" s="2724"/>
      <c r="O4" s="2724"/>
      <c r="P4" s="2724"/>
      <c r="Q4" s="2724"/>
      <c r="R4" s="2724"/>
      <c r="S4" s="2724"/>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1048</v>
      </c>
      <c r="B6" s="1879"/>
      <c r="C6" s="1879"/>
      <c r="D6" s="1879"/>
      <c r="E6" s="1879"/>
      <c r="F6" s="1879"/>
      <c r="G6" s="1879"/>
      <c r="H6" s="1879"/>
      <c r="I6" s="1879"/>
      <c r="J6" s="1879"/>
      <c r="K6" s="1879"/>
      <c r="L6" s="1879"/>
      <c r="M6" s="1879"/>
      <c r="N6" s="1879"/>
      <c r="O6" s="1879"/>
      <c r="P6" s="1879"/>
      <c r="Q6" s="1879"/>
      <c r="R6" s="1879"/>
      <c r="S6" s="1879"/>
    </row>
    <row r="7" spans="1:22" ht="65.25" customHeight="1">
      <c r="A7" s="1879" t="s">
        <v>1049</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1050</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IF(COUNTIF(個票ｰ1007!$U$76:$U$165,$C14),"○","")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IF(COUNTIF(個票ｰ1007!$U$76:$U$165,$C15),"○","")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IF(COUNTIF(個票ｰ1007!$U$76:$U$165,$C16),"○","")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IF(COUNTIF(個票ｰ1007!$U$76:$U$165,$C17),"○","")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IF(COUNTIF(個票ｰ1007!$U$76:$U$165,$C18),"○","")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IF(COUNTIF(個票ｰ1007!$U$76:$U$165,$C19),"○","")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IF(COUNTIF(個票ｰ1007!$U$76:$U$165,$C20),"○","")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IF(COUNTIF(個票ｰ1007!$U$76:$U$165,$C21),"○","")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IF(COUNTIF(個票ｰ1007!$U$76:$U$165,$C22),"○","")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IF(COUNTIF(個票ｰ1007!$U$76:$U$165,$C23),"○","")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IF(COUNTIF(個票ｰ1007!$U$76:$U$165,$C24),"○","")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IF(COUNTIF(個票ｰ1007!$U$76:$U$165,$C25),"○","")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IF(COUNTIF(個票ｰ1007!$U$76:$U$165,$C26),"○","")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IF(COUNTIF(個票ｰ1007!$U$76:$U$165,$C27),"○","")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IF(COUNTIF(個票ｰ1007!$U$76:$U$165,$C28),"○","")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IF(COUNTIF(個票ｰ1007!$U$76:$U$165,$C29),"○","")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IF(COUNTIF(個票ｰ1007!$U$76:$U$165,$C30),"○","")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IF(COUNTIF(個票ｰ1007!$U$76:$U$165,$C31),"○","")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IF(COUNTIF(個票ｰ1007!$U$76:$U$165,$C32),"○","")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IF(COUNTIF(個票ｰ1007!$U$76:$U$165,$C33),"○","")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IF(COUNTIF(個票ｰ1007!$U$76:$U$165,$C34),"○","")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IF(COUNTIF(個票ｰ1007!$U$76:$U$165,$C35),"○","")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IF(COUNTIF(個票ｰ1007!$U$76:$U$165,$C36),"○","")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IF(COUNTIF(個票ｰ1007!$U$76:$U$165,$C37),"○","")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IF(COUNTIF(個票ｰ1007!$U$76:$U$165,$C38),"○","")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IF(COUNTIF(個票ｰ1007!$U$76:$U$165,$C39),"○","")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IF(COUNTIF(個票ｰ1007!$U$76:$U$165,$C40),"○","")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IF(COUNTIF(個票ｰ1007!$U$76:$U$165,$C41),"○","")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IF(COUNTIF(個票ｰ1007!$U$76:$U$165,$C42),"○","")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IF(COUNTIF(個票ｰ1007!$U$76:$U$165,$C43),"○","")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IF(COUNTIF(個票ｰ1007!$U$76:$U$165,$C44),"○","")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IF(COUNTIF(個票ｰ1007!$U$76:$U$165,$C45),"○","")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IF(COUNTIF(個票ｰ1007!$U$76:$U$165,$C46),"○","")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IF(COUNTIF(個票ｰ1007!$U$76:$U$165,$C47),"○","")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IF(COUNTIF(個票ｰ1007!$U$76:$U$165,$C48),"○","")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IF(COUNTIF(個票ｰ1007!$U$76:$U$165,$C49),"○","")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IF(COUNTIF(個票ｰ1007!$U$76:$U$165,$C50),"○","")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IF(COUNTIF(個票ｰ1007!$U$76:$U$165,$C51),"○","")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IF(COUNTIF(個票ｰ1007!$U$76:$U$165,$C52),"○","")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IF(COUNTIF(個票ｰ1007!$U$76:$U$165,$C53),"○","")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IF(COUNTIF(個票ｰ1007!$U$76:$U$165,$C54),"○","")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IF(COUNTIF(個票ｰ1007!$U$76:$U$165,$C55),"○","")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IF(COUNTIF(個票ｰ1007!$U$76:$U$165,$C56),"○","")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R9TN4Xvmdu3xW5Ik5TtnmbI4E3omlvumvxAMkprBURTGSGV9L0OnGjf4XPWekvs3DGhY74BaTDpAlHyRmRY8MQ==" saltValue="ffcgKHVB/XTGJHe/BJNie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14" priority="15">
      <formula>$E$57=1</formula>
    </cfRule>
  </conditionalFormatting>
  <conditionalFormatting sqref="F12">
    <cfRule type="expression" dxfId="113" priority="14">
      <formula>$F$57=1</formula>
    </cfRule>
  </conditionalFormatting>
  <conditionalFormatting sqref="G12">
    <cfRule type="expression" dxfId="112" priority="13">
      <formula>$G$57=1</formula>
    </cfRule>
  </conditionalFormatting>
  <conditionalFormatting sqref="H12">
    <cfRule type="expression" dxfId="111" priority="12">
      <formula>$H$57=1</formula>
    </cfRule>
  </conditionalFormatting>
  <conditionalFormatting sqref="I12">
    <cfRule type="expression" dxfId="110" priority="11">
      <formula>$I$57=1</formula>
    </cfRule>
  </conditionalFormatting>
  <conditionalFormatting sqref="J12">
    <cfRule type="expression" dxfId="109" priority="10">
      <formula>$J$57=1</formula>
    </cfRule>
  </conditionalFormatting>
  <conditionalFormatting sqref="K12">
    <cfRule type="expression" dxfId="108" priority="9">
      <formula>$K$57=1</formula>
    </cfRule>
  </conditionalFormatting>
  <conditionalFormatting sqref="L12">
    <cfRule type="expression" dxfId="107" priority="8">
      <formula>$L$57=1</formula>
    </cfRule>
  </conditionalFormatting>
  <conditionalFormatting sqref="M12">
    <cfRule type="expression" dxfId="106" priority="7">
      <formula>$M$57=1</formula>
    </cfRule>
  </conditionalFormatting>
  <conditionalFormatting sqref="N12">
    <cfRule type="expression" dxfId="105" priority="6">
      <formula>$N$57=1</formula>
    </cfRule>
  </conditionalFormatting>
  <conditionalFormatting sqref="O12">
    <cfRule type="expression" dxfId="104" priority="5">
      <formula>$O$57=1</formula>
    </cfRule>
  </conditionalFormatting>
  <conditionalFormatting sqref="P12">
    <cfRule type="expression" dxfId="103" priority="4">
      <formula>$P$57=1</formula>
    </cfRule>
  </conditionalFormatting>
  <conditionalFormatting sqref="Q12">
    <cfRule type="expression" dxfId="102" priority="3">
      <formula>$Q$57=1</formula>
    </cfRule>
  </conditionalFormatting>
  <conditionalFormatting sqref="R12">
    <cfRule type="expression" dxfId="101" priority="2">
      <formula>$R$57=1</formula>
    </cfRule>
  </conditionalFormatting>
  <conditionalFormatting sqref="S12">
    <cfRule type="expression" dxfId="100" priority="1">
      <formula>$S$57=1</formula>
    </cfRule>
  </conditionalFormatting>
  <hyperlinks>
    <hyperlink ref="A5:F5" r:id="rId1" location="page=70　　" display="＜各スキル項目における具体的な学習項目例等について＞" xr:uid="{EE90EB17-85E0-4F76-90AD-50EDB257EF41}"/>
    <hyperlink ref="A8:S8" r:id="rId2" location="page=73" display="＜各人材類型における「ロール」の定義について＞" xr:uid="{7FF9905B-192E-443B-B448-3DC23D1E0E9D}"/>
    <hyperlink ref="A5:S5" r:id="rId3" location="page=84" display="＜各スキル項目における具体的な学習項目例等について＞" xr:uid="{C6158711-DF7A-4659-AE7E-74285C5B46BE}"/>
    <hyperlink ref="E12" r:id="rId4" location="page=100" display="https://www.ipa.go.jp/jinzai/skill-standard/dss/ps6vr700000083ki-att/000106872.pdf - page=100" xr:uid="{F5BB9A29-CFDF-4DDF-A2EE-651878515A0E}"/>
    <hyperlink ref="F12" r:id="rId5" location="page=101" display="https://www.ipa.go.jp/jinzai/skill-standard/dss/ps6vr700000083ki-att/000106872.pdf - page=101" xr:uid="{FB9C0C8B-9F45-42DF-8EFB-F0B937D36F18}"/>
    <hyperlink ref="G12" r:id="rId6" location="page=102" display="https://www.ipa.go.jp/jinzai/skill-standard/dss/ps6vr700000083ki-att/000106872.pdf - page=102" xr:uid="{75F234BD-1FD5-41B3-9901-CC467F16A316}"/>
    <hyperlink ref="H12" r:id="rId7" location="page=115" display="https://www.ipa.go.jp/jinzai/skill-standard/dss/ps6vr700000083ki-att/000106872.pdf - page=115" xr:uid="{27BB5D60-46FA-4998-B754-E88590B9486F}"/>
    <hyperlink ref="I12" r:id="rId8" location="page=116" display="https://www.ipa.go.jp/jinzai/skill-standard/dss/ps6vr700000083ki-att/000106872.pdf - page=116" xr:uid="{8B0CBBBF-AE9C-4097-AB1A-8E033BBB1BEE}"/>
    <hyperlink ref="J12" r:id="rId9" location="page=117" display="https://www.ipa.go.jp/jinzai/skill-standard/dss/ps6vr700000083ki-att/000106872.pdf - page=117" xr:uid="{06E914E4-231F-4CA6-AA5C-39AE7A68C504}"/>
    <hyperlink ref="K12" r:id="rId10" location="page=126" display="https://www.ipa.go.jp/jinzai/skill-standard/dss/ps6vr700000083ki-att/000106872.pdf - page=126" xr:uid="{1730FFAB-236B-4F54-B2A6-59B72044ADF3}"/>
    <hyperlink ref="L12" r:id="rId11" location="page=127" display="https://www.ipa.go.jp/jinzai/skill-standard/dss/ps6vr700000083ki-att/000106872.pdf - page=127" xr:uid="{53D22F89-34A3-44D9-9BB9-39B6EC72E27D}"/>
    <hyperlink ref="M12" r:id="rId12" location="page=128" xr:uid="{D336EC7C-BF5E-4D5A-B7AC-B3B140B4E630}"/>
    <hyperlink ref="N12" r:id="rId13" location="page=135" display="https://www.ipa.go.jp/jinzai/skill-standard/dss/ps6vr700000083ki-att/000106872.pdf - page=135" xr:uid="{5BCF0B08-02AD-4612-812F-2F99AF1CDC5C}"/>
    <hyperlink ref="O12" r:id="rId14" location="page=136" display="https://www.ipa.go.jp/jinzai/skill-standard/dss/ps6vr700000083ki-att/000106872.pdf - page=136" xr:uid="{38F438DC-D771-4D09-8B2B-BC9A7CE5078D}"/>
    <hyperlink ref="P12" r:id="rId15" location="page=137" display="https://www.ipa.go.jp/jinzai/skill-standard/dss/ps6vr700000083ki-att/000106872.pdf - page=137" xr:uid="{88F59920-E822-440D-82B8-D45260B2739A}"/>
    <hyperlink ref="Q12" r:id="rId16" location="page=138" display="https://www.ipa.go.jp/jinzai/skill-standard/dss/ps6vr700000083ki-att/000106872.pdf - page=138" xr:uid="{C3B9D00D-6F17-4AFA-A815-F536D19BFF34}"/>
    <hyperlink ref="R12" r:id="rId17" location="page=145" display="https://www.ipa.go.jp/jinzai/skill-standard/dss/ps6vr700000083ki-att/000106872.pdf - page=145" xr:uid="{AFB64232-24E4-4DE4-B6E3-BCD9686674E1}"/>
    <hyperlink ref="S12" r:id="rId18" location="page=146" display="https://www.ipa.go.jp/jinzai/skill-standard/dss/ps6vr700000083ki-att/000106872.pdf - page=146" xr:uid="{97E910DB-60E6-4ECF-91C1-9F8DA3D0F407}"/>
    <hyperlink ref="C14:C19" r:id="rId19" location="page=85" display="ビジネス戦略策定・実行" xr:uid="{03258853-CE12-42B9-8682-CA4E1A4B2225}"/>
    <hyperlink ref="C20:C25" r:id="rId20" location="page=86" display="ビジネス調査" xr:uid="{D74A3F54-C61D-4095-B14A-9222C7678272}"/>
    <hyperlink ref="C26:C30" r:id="rId21" location="page=87" display="顧客・ユーザー理解" xr:uid="{CF4F05A7-6B09-48F6-BE3A-609A12D1A498}"/>
    <hyperlink ref="C31:C35" r:id="rId22" location="page=88" display="データ理解・活用" xr:uid="{D637294A-1BF4-463D-9FC7-77998E7ED57D}"/>
    <hyperlink ref="C36:C37" r:id="rId23" location="page=89" display="データ活用基盤設計" xr:uid="{2B8748C9-844D-4493-99F6-E966D1E884BA}"/>
    <hyperlink ref="C38:C50" r:id="rId24" location="page=90" display="コンピュータサイエンス" xr:uid="{D6C60BEF-E6FD-4D78-8E38-8BD0C17EACCD}"/>
    <hyperlink ref="C51:C56" r:id="rId25" location="page=91" display="セキュリティ体制構築・運営" xr:uid="{579E5639-2F29-401D-94B9-B9BF32586DA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BA983EA-BCC4-4412-B52B-F8559EA22A62}">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4B4C-075C-4B63-A90E-A6C77F311DCA}">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'申請書・総括票（共通）'!B45</f>
        <v>0</v>
      </c>
      <c r="F7" s="2395"/>
      <c r="G7" s="2395"/>
      <c r="H7" s="2395"/>
      <c r="I7" s="2395"/>
      <c r="J7" s="2395"/>
      <c r="K7" s="2395"/>
      <c r="L7" s="2395"/>
      <c r="M7" s="2395"/>
      <c r="N7" s="2395"/>
      <c r="O7" s="2395"/>
      <c r="P7" s="2395"/>
      <c r="Q7" s="2396"/>
      <c r="R7" s="2403" t="s">
        <v>138</v>
      </c>
      <c r="S7" s="2404"/>
      <c r="T7" s="2405"/>
      <c r="U7" s="2406">
        <f>'申請書・総括票（共通）'!A45</f>
        <v>1007</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個票ｰ1007!E14</f>
        <v>0</v>
      </c>
      <c r="V9" s="439" t="s">
        <v>169</v>
      </c>
      <c r="W9" s="440">
        <f>個票ｰ1007!G14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67"/>
      <c r="C27" s="567"/>
      <c r="D27" s="567"/>
      <c r="E27" s="567"/>
      <c r="F27" s="567"/>
      <c r="G27" s="567"/>
      <c r="H27" s="567"/>
      <c r="I27" s="567"/>
      <c r="J27" s="567"/>
      <c r="K27" s="567"/>
      <c r="L27" s="567"/>
      <c r="M27" s="567"/>
      <c r="N27" s="567"/>
      <c r="O27" s="567"/>
      <c r="P27" s="567"/>
      <c r="Q27" s="567"/>
      <c r="R27" s="567"/>
      <c r="S27" s="567"/>
      <c r="T27" s="567"/>
      <c r="U27" s="567"/>
      <c r="V27" s="567"/>
      <c r="W27" s="567"/>
      <c r="X27" s="567"/>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68"/>
      <c r="B29" s="568"/>
      <c r="C29" s="568"/>
      <c r="D29" s="568"/>
      <c r="E29" s="568"/>
      <c r="F29" s="568"/>
      <c r="G29" s="568"/>
      <c r="H29" s="568"/>
      <c r="I29" s="568"/>
      <c r="J29" s="568"/>
      <c r="K29" s="568"/>
      <c r="L29" s="568"/>
      <c r="M29" s="568"/>
      <c r="N29" s="568"/>
      <c r="O29" s="568"/>
      <c r="P29" s="568"/>
      <c r="Q29" s="568"/>
      <c r="R29" s="568"/>
      <c r="S29" s="568"/>
      <c r="T29" s="568"/>
      <c r="U29" s="568"/>
      <c r="V29" s="568"/>
      <c r="W29" s="568"/>
      <c r="X29" s="568"/>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69"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69"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69"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69"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65"/>
      <c r="B55" s="565"/>
      <c r="C55" s="565"/>
      <c r="D55" s="565"/>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99" priority="2" operator="equal">
      <formula>0</formula>
    </cfRule>
  </conditionalFormatting>
  <conditionalFormatting sqref="T3:X3">
    <cfRule type="cellIs" dxfId="98" priority="1" operator="equal">
      <formula>0</formula>
    </cfRule>
  </conditionalFormatting>
  <dataValidations count="5">
    <dataValidation allowBlank="1" showInputMessage="1" showErrorMessage="1" prompt="本様式４．教材費の内訳より自動計算されます" sqref="G16:H16 G20:H20" xr:uid="{DFEA2F18-C7EF-4C5E-83D6-27D2B67B2B08}"/>
    <dataValidation allowBlank="1" showInputMessage="1" showErrorMessage="1" errorTitle="選択してください" error="必須もしくは任意を選択してください。" sqref="A68:B77 A79:B88" xr:uid="{9DCDC007-11A2-4C3C-8724-689D2E056B49}"/>
    <dataValidation type="list" allowBlank="1" showInputMessage="1" showErrorMessage="1" sqref="E46" xr:uid="{AB2CF318-0609-478D-BAC6-F0F4E3F417C7}">
      <formula1>"貸与,贈与,その他（特定の条件等により贈与されるもの等）"</formula1>
    </dataValidation>
    <dataValidation allowBlank="1" showInputMessage="1" showErrorMessage="1" prompt="受講料に占めるそれぞれの内訳（ベースとなる考え方）を記載。" sqref="S37:T37 S39:T39" xr:uid="{788E59A8-0CF1-44D0-B260-B8FDB0C3D4EA}"/>
    <dataValidation allowBlank="1" showInputMessage="1" showErrorMessage="1" prompt="費用の決定にあたり、参考とした例がある場合に記載。（社内基準で定めている場合は、その旨を記載。）" sqref="N30:X30" xr:uid="{CBFF0D79-FC3E-4AA0-9273-C7DF0F7D062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9830-3C83-435D-BD96-E33F820B79A8}">
  <dimension ref="A1:Z456"/>
  <sheetViews>
    <sheetView showGridLines="0" view="pageBreakPreview" zoomScaleNormal="100" zoomScaleSheetLayoutView="100" workbookViewId="0"/>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70"/>
      <c r="H1" s="2415" t="s">
        <v>654</v>
      </c>
      <c r="I1" s="2415"/>
      <c r="J1" s="2415"/>
      <c r="K1" s="2415"/>
    </row>
    <row r="2" spans="1:11" s="3" customFormat="1" ht="12" customHeight="1">
      <c r="C2" s="570"/>
      <c r="H2" s="2580" t="s">
        <v>707</v>
      </c>
      <c r="I2" s="2580"/>
      <c r="J2" s="2580"/>
      <c r="K2" s="2580"/>
    </row>
    <row r="3" spans="1:11" s="3" customFormat="1" ht="12" customHeight="1">
      <c r="C3" s="570"/>
      <c r="H3" s="2416">
        <f>'申請書・総括票（共通）'!L3</f>
        <v>0</v>
      </c>
      <c r="I3" s="2416"/>
      <c r="J3" s="2416"/>
      <c r="K3" s="2416"/>
    </row>
    <row r="4" spans="1:11" s="3" customFormat="1" ht="12" customHeight="1">
      <c r="C4" s="570"/>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'申請書・総括票（共通）'!B45</f>
        <v>0</v>
      </c>
      <c r="D8" s="2586"/>
      <c r="E8" s="2586"/>
      <c r="F8" s="2595"/>
      <c r="G8" s="472" t="s">
        <v>85</v>
      </c>
      <c r="H8" s="2596">
        <f>'申請書・総括票（共通）'!A45</f>
        <v>1007</v>
      </c>
      <c r="I8" s="2597"/>
      <c r="J8" s="2598"/>
      <c r="K8" s="473"/>
    </row>
    <row r="9" spans="1:11" s="3" customFormat="1" ht="26.25" customHeight="1">
      <c r="A9" s="2593"/>
      <c r="B9" s="2594"/>
      <c r="C9" s="2585"/>
      <c r="D9" s="2586"/>
      <c r="E9" s="2586"/>
      <c r="F9" s="2595"/>
      <c r="G9" s="566"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76"/>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75" t="s">
        <v>197</v>
      </c>
      <c r="C37" s="2608">
        <f>'申請書・総括票（共通）'!C19</f>
        <v>0</v>
      </c>
      <c r="D37" s="2609"/>
      <c r="E37" s="2609"/>
      <c r="F37" s="2609"/>
      <c r="G37" s="2609"/>
      <c r="H37" s="2609"/>
      <c r="I37" s="2609"/>
      <c r="J37" s="2610"/>
    </row>
    <row r="38" spans="1:26" ht="27.75" customHeight="1">
      <c r="B38" s="2611" t="s">
        <v>196</v>
      </c>
      <c r="C38" s="2613">
        <f>'申請書・総括票（共通）'!B45</f>
        <v>0</v>
      </c>
      <c r="D38" s="2614"/>
      <c r="E38" s="2614"/>
      <c r="F38" s="2615"/>
      <c r="G38" s="472" t="s">
        <v>85</v>
      </c>
      <c r="H38" s="2619">
        <f>'申請書・総括票（共通）'!A45</f>
        <v>1007</v>
      </c>
      <c r="I38" s="2620"/>
      <c r="J38" s="2621"/>
    </row>
    <row r="39" spans="1:26" ht="27.75" customHeight="1">
      <c r="B39" s="2612"/>
      <c r="C39" s="2616"/>
      <c r="D39" s="2617"/>
      <c r="E39" s="2617"/>
      <c r="F39" s="2618"/>
      <c r="G39" s="566"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個票ｰ1007!B235</f>
        <v>0</v>
      </c>
      <c r="D44" s="2633"/>
      <c r="E44" s="2633"/>
      <c r="F44" s="2634"/>
      <c r="G44" s="495" t="s">
        <v>660</v>
      </c>
      <c r="H44" s="2635">
        <v>1</v>
      </c>
      <c r="I44" s="2636"/>
      <c r="J44" s="2637"/>
    </row>
    <row r="45" spans="1:26" ht="30" customHeight="1">
      <c r="B45" s="573" t="s">
        <v>210</v>
      </c>
      <c r="C45" s="2638" t="s">
        <v>209</v>
      </c>
      <c r="D45" s="2639"/>
      <c r="E45" s="2639"/>
      <c r="F45" s="2639"/>
      <c r="G45" s="2639"/>
      <c r="H45" s="2639"/>
      <c r="I45" s="2639"/>
      <c r="J45" s="2640"/>
    </row>
    <row r="46" spans="1:26" ht="30" customHeight="1">
      <c r="B46" s="571" t="s">
        <v>194</v>
      </c>
      <c r="C46" s="2641"/>
      <c r="D46" s="2642"/>
      <c r="E46" s="2642"/>
      <c r="F46" s="2642"/>
      <c r="G46" s="2642"/>
      <c r="H46" s="2642"/>
      <c r="I46" s="2642"/>
      <c r="J46" s="2643"/>
    </row>
    <row r="47" spans="1:26" ht="30" customHeight="1">
      <c r="B47" s="574"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7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個票ｰ1007!B236</f>
        <v>0</v>
      </c>
      <c r="D78" s="2609"/>
      <c r="E78" s="2609"/>
      <c r="F78" s="2610"/>
      <c r="G78" s="518" t="s">
        <v>660</v>
      </c>
      <c r="H78" s="2619">
        <v>2</v>
      </c>
      <c r="I78" s="2620"/>
      <c r="J78" s="2669"/>
    </row>
    <row r="79" spans="1:26" ht="30" customHeight="1" outlineLevel="1">
      <c r="B79" s="573" t="s">
        <v>210</v>
      </c>
      <c r="C79" s="2670" t="s">
        <v>209</v>
      </c>
      <c r="D79" s="2671"/>
      <c r="E79" s="2671"/>
      <c r="F79" s="2671"/>
      <c r="G79" s="2671"/>
      <c r="H79" s="2671"/>
      <c r="I79" s="2671"/>
      <c r="J79" s="2672"/>
    </row>
    <row r="80" spans="1:26" ht="30" customHeight="1" outlineLevel="1">
      <c r="B80" s="571" t="s">
        <v>194</v>
      </c>
      <c r="C80" s="2641"/>
      <c r="D80" s="2642"/>
      <c r="E80" s="2642"/>
      <c r="F80" s="2642"/>
      <c r="G80" s="2642"/>
      <c r="H80" s="2642"/>
      <c r="I80" s="2642"/>
      <c r="J80" s="2643"/>
    </row>
    <row r="81" spans="2:10" ht="30" customHeight="1" outlineLevel="1">
      <c r="B81" s="574"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7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個票ｰ1007!B239</f>
        <v>0</v>
      </c>
      <c r="D116" s="2633"/>
      <c r="E116" s="2633"/>
      <c r="F116" s="2634"/>
      <c r="G116" s="495" t="s">
        <v>660</v>
      </c>
      <c r="H116" s="2635">
        <v>11</v>
      </c>
      <c r="I116" s="2636"/>
      <c r="J116" s="2637"/>
    </row>
    <row r="117" spans="1:18" ht="30" customHeight="1" outlineLevel="1">
      <c r="B117" s="573" t="s">
        <v>210</v>
      </c>
      <c r="C117" s="2298"/>
      <c r="D117" s="2299"/>
      <c r="E117" s="2299"/>
      <c r="F117" s="2299"/>
      <c r="G117" s="2299"/>
      <c r="H117" s="2299"/>
      <c r="I117" s="2299"/>
      <c r="J117" s="2300"/>
    </row>
    <row r="118" spans="1:18" ht="30" customHeight="1" outlineLevel="1">
      <c r="B118" s="571" t="s">
        <v>194</v>
      </c>
      <c r="C118" s="2641"/>
      <c r="D118" s="2642"/>
      <c r="E118" s="2642"/>
      <c r="F118" s="2642"/>
      <c r="G118" s="2642"/>
      <c r="H118" s="2642"/>
      <c r="I118" s="2642"/>
      <c r="J118" s="2643"/>
    </row>
    <row r="119" spans="1:18" ht="30" customHeight="1" outlineLevel="1">
      <c r="B119" s="574"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7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個票ｰ1007!B240</f>
        <v>0</v>
      </c>
      <c r="D151" s="2609"/>
      <c r="E151" s="2609"/>
      <c r="F151" s="2610"/>
      <c r="G151" s="518" t="s">
        <v>660</v>
      </c>
      <c r="H151" s="2619">
        <v>12</v>
      </c>
      <c r="I151" s="2620"/>
      <c r="J151" s="2669"/>
    </row>
    <row r="152" spans="2:11" ht="30" customHeight="1" outlineLevel="1">
      <c r="B152" s="573" t="s">
        <v>210</v>
      </c>
      <c r="C152" s="2298"/>
      <c r="D152" s="2299"/>
      <c r="E152" s="2299"/>
      <c r="F152" s="2299"/>
      <c r="G152" s="2299"/>
      <c r="H152" s="2299"/>
      <c r="I152" s="2299"/>
      <c r="J152" s="2300"/>
    </row>
    <row r="153" spans="2:11" ht="30" customHeight="1" outlineLevel="1">
      <c r="B153" s="571" t="s">
        <v>194</v>
      </c>
      <c r="C153" s="2641"/>
      <c r="D153" s="2642"/>
      <c r="E153" s="2642"/>
      <c r="F153" s="2642"/>
      <c r="G153" s="2642"/>
      <c r="H153" s="2642"/>
      <c r="I153" s="2642"/>
      <c r="J153" s="2643"/>
    </row>
    <row r="154" spans="2:11" ht="30" customHeight="1" outlineLevel="1">
      <c r="B154" s="574"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72"/>
      <c r="C182" s="514"/>
      <c r="D182" s="514"/>
      <c r="E182" s="514"/>
      <c r="F182" s="514"/>
      <c r="G182" s="514"/>
      <c r="H182" s="514"/>
      <c r="I182" s="514"/>
      <c r="J182" s="515"/>
    </row>
    <row r="183" spans="2:10" ht="17.25" customHeight="1"/>
    <row r="185" spans="2:10" ht="33.75" customHeight="1">
      <c r="B185" s="517" t="s">
        <v>195</v>
      </c>
      <c r="C185" s="2668">
        <f>個票ｰ1007!B241</f>
        <v>0</v>
      </c>
      <c r="D185" s="2609"/>
      <c r="E185" s="2609"/>
      <c r="F185" s="2610"/>
      <c r="G185" s="518" t="s">
        <v>660</v>
      </c>
      <c r="H185" s="2619">
        <v>13</v>
      </c>
      <c r="I185" s="2620"/>
      <c r="J185" s="2669"/>
    </row>
    <row r="186" spans="2:10" ht="30" customHeight="1" outlineLevel="1">
      <c r="B186" s="573" t="s">
        <v>210</v>
      </c>
      <c r="C186" s="2298"/>
      <c r="D186" s="2299"/>
      <c r="E186" s="2299"/>
      <c r="F186" s="2299"/>
      <c r="G186" s="2299"/>
      <c r="H186" s="2299"/>
      <c r="I186" s="2299"/>
      <c r="J186" s="2300"/>
    </row>
    <row r="187" spans="2:10" ht="30" customHeight="1" outlineLevel="1">
      <c r="B187" s="571" t="s">
        <v>194</v>
      </c>
      <c r="C187" s="2641"/>
      <c r="D187" s="2642"/>
      <c r="E187" s="2642"/>
      <c r="F187" s="2642"/>
      <c r="G187" s="2642"/>
      <c r="H187" s="2642"/>
      <c r="I187" s="2642"/>
      <c r="J187" s="2643"/>
    </row>
    <row r="188" spans="2:10" ht="30" customHeight="1" outlineLevel="1">
      <c r="B188" s="574"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72"/>
      <c r="C216" s="514"/>
      <c r="D216" s="514"/>
      <c r="E216" s="514"/>
      <c r="F216" s="514"/>
      <c r="G216" s="514"/>
      <c r="H216" s="514"/>
      <c r="I216" s="514"/>
      <c r="J216" s="515"/>
    </row>
    <row r="219" spans="2:10" ht="33.75" customHeight="1">
      <c r="B219" s="517" t="s">
        <v>195</v>
      </c>
      <c r="C219" s="2668">
        <f>個票ｰ1007!B242</f>
        <v>0</v>
      </c>
      <c r="D219" s="2609"/>
      <c r="E219" s="2609"/>
      <c r="F219" s="2610"/>
      <c r="G219" s="518" t="s">
        <v>660</v>
      </c>
      <c r="H219" s="2619">
        <v>14</v>
      </c>
      <c r="I219" s="2620"/>
      <c r="J219" s="2669"/>
    </row>
    <row r="220" spans="2:10" ht="30" customHeight="1" outlineLevel="1">
      <c r="B220" s="573" t="s">
        <v>210</v>
      </c>
      <c r="C220" s="2298"/>
      <c r="D220" s="2299"/>
      <c r="E220" s="2299"/>
      <c r="F220" s="2299"/>
      <c r="G220" s="2299"/>
      <c r="H220" s="2299"/>
      <c r="I220" s="2299"/>
      <c r="J220" s="2300"/>
    </row>
    <row r="221" spans="2:10" ht="30" customHeight="1" outlineLevel="1">
      <c r="B221" s="571" t="s">
        <v>194</v>
      </c>
      <c r="C221" s="2641"/>
      <c r="D221" s="2642"/>
      <c r="E221" s="2642"/>
      <c r="F221" s="2642"/>
      <c r="G221" s="2642"/>
      <c r="H221" s="2642"/>
      <c r="I221" s="2642"/>
      <c r="J221" s="2643"/>
    </row>
    <row r="222" spans="2:10" ht="30" customHeight="1" outlineLevel="1">
      <c r="B222" s="574"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7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個票ｰ1007!B243</f>
        <v>0</v>
      </c>
      <c r="D254" s="2609"/>
      <c r="E254" s="2609"/>
      <c r="F254" s="2610"/>
      <c r="G254" s="518" t="s">
        <v>660</v>
      </c>
      <c r="H254" s="2619">
        <v>15</v>
      </c>
      <c r="I254" s="2620"/>
      <c r="J254" s="2669"/>
    </row>
    <row r="255" spans="2:11" ht="30" customHeight="1" outlineLevel="1">
      <c r="B255" s="573" t="s">
        <v>210</v>
      </c>
      <c r="C255" s="2298"/>
      <c r="D255" s="2299"/>
      <c r="E255" s="2299"/>
      <c r="F255" s="2299"/>
      <c r="G255" s="2299"/>
      <c r="H255" s="2299"/>
      <c r="I255" s="2299"/>
      <c r="J255" s="2300"/>
    </row>
    <row r="256" spans="2:11" ht="30" customHeight="1" outlineLevel="1">
      <c r="B256" s="571" t="s">
        <v>194</v>
      </c>
      <c r="C256" s="2641"/>
      <c r="D256" s="2642"/>
      <c r="E256" s="2642"/>
      <c r="F256" s="2642"/>
      <c r="G256" s="2642"/>
      <c r="H256" s="2642"/>
      <c r="I256" s="2642"/>
      <c r="J256" s="2643"/>
    </row>
    <row r="257" spans="2:10" ht="30" customHeight="1" outlineLevel="1">
      <c r="B257" s="574"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72"/>
      <c r="C285" s="514"/>
      <c r="D285" s="514"/>
      <c r="E285" s="514"/>
      <c r="F285" s="514"/>
      <c r="G285" s="514"/>
      <c r="H285" s="514"/>
      <c r="I285" s="514"/>
      <c r="J285" s="515"/>
    </row>
    <row r="286" spans="1:26" ht="17.25" customHeight="1"/>
    <row r="288" spans="1:26" ht="33.75" customHeight="1">
      <c r="B288" s="517" t="s">
        <v>326</v>
      </c>
      <c r="C288" s="2668">
        <f>個票ｰ1007!B244</f>
        <v>0</v>
      </c>
      <c r="D288" s="2609"/>
      <c r="E288" s="2609"/>
      <c r="F288" s="2610"/>
      <c r="G288" s="518" t="s">
        <v>660</v>
      </c>
      <c r="H288" s="2619">
        <v>16</v>
      </c>
      <c r="I288" s="2620"/>
      <c r="J288" s="2669"/>
    </row>
    <row r="289" spans="2:10" ht="30" customHeight="1" outlineLevel="1">
      <c r="B289" s="573" t="s">
        <v>210</v>
      </c>
      <c r="C289" s="2298"/>
      <c r="D289" s="2299"/>
      <c r="E289" s="2299"/>
      <c r="F289" s="2299"/>
      <c r="G289" s="2299"/>
      <c r="H289" s="2299"/>
      <c r="I289" s="2299"/>
      <c r="J289" s="2300"/>
    </row>
    <row r="290" spans="2:10" ht="30" customHeight="1" outlineLevel="1">
      <c r="B290" s="571" t="s">
        <v>194</v>
      </c>
      <c r="C290" s="2641"/>
      <c r="D290" s="2642"/>
      <c r="E290" s="2642"/>
      <c r="F290" s="2642"/>
      <c r="G290" s="2642"/>
      <c r="H290" s="2642"/>
      <c r="I290" s="2642"/>
      <c r="J290" s="2643"/>
    </row>
    <row r="291" spans="2:10" ht="30" customHeight="1" outlineLevel="1">
      <c r="B291" s="574"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72"/>
      <c r="C319" s="514"/>
      <c r="D319" s="514"/>
      <c r="E319" s="514"/>
      <c r="F319" s="514"/>
      <c r="G319" s="514"/>
      <c r="H319" s="514"/>
      <c r="I319" s="514"/>
      <c r="J319" s="515"/>
    </row>
    <row r="322" spans="2:10" ht="33.75" customHeight="1">
      <c r="B322" s="517" t="s">
        <v>195</v>
      </c>
      <c r="C322" s="2668">
        <f>個票ｰ1007!B245</f>
        <v>0</v>
      </c>
      <c r="D322" s="2609"/>
      <c r="E322" s="2609"/>
      <c r="F322" s="2610"/>
      <c r="G322" s="518" t="s">
        <v>660</v>
      </c>
      <c r="H322" s="2619">
        <v>17</v>
      </c>
      <c r="I322" s="2620"/>
      <c r="J322" s="2669"/>
    </row>
    <row r="323" spans="2:10" ht="30" customHeight="1" outlineLevel="1">
      <c r="B323" s="573" t="s">
        <v>210</v>
      </c>
      <c r="C323" s="2298"/>
      <c r="D323" s="2299"/>
      <c r="E323" s="2299"/>
      <c r="F323" s="2299"/>
      <c r="G323" s="2299"/>
      <c r="H323" s="2299"/>
      <c r="I323" s="2299"/>
      <c r="J323" s="2300"/>
    </row>
    <row r="324" spans="2:10" ht="30" customHeight="1" outlineLevel="1">
      <c r="B324" s="571" t="s">
        <v>194</v>
      </c>
      <c r="C324" s="2641"/>
      <c r="D324" s="2642"/>
      <c r="E324" s="2642"/>
      <c r="F324" s="2642"/>
      <c r="G324" s="2642"/>
      <c r="H324" s="2642"/>
      <c r="I324" s="2642"/>
      <c r="J324" s="2643"/>
    </row>
    <row r="325" spans="2:10" ht="30" customHeight="1" outlineLevel="1">
      <c r="B325" s="574"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7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個票ｰ1007!B246</f>
        <v>0</v>
      </c>
      <c r="D357" s="2609"/>
      <c r="E357" s="2609"/>
      <c r="F357" s="2610"/>
      <c r="G357" s="518" t="s">
        <v>660</v>
      </c>
      <c r="H357" s="2619">
        <v>18</v>
      </c>
      <c r="I357" s="2620"/>
      <c r="J357" s="2669"/>
    </row>
    <row r="358" spans="2:11" ht="30" customHeight="1" outlineLevel="1">
      <c r="B358" s="573" t="s">
        <v>210</v>
      </c>
      <c r="C358" s="2298"/>
      <c r="D358" s="2299"/>
      <c r="E358" s="2299"/>
      <c r="F358" s="2299"/>
      <c r="G358" s="2299"/>
      <c r="H358" s="2299"/>
      <c r="I358" s="2299"/>
      <c r="J358" s="2300"/>
    </row>
    <row r="359" spans="2:11" ht="30" customHeight="1" outlineLevel="1">
      <c r="B359" s="571" t="s">
        <v>194</v>
      </c>
      <c r="C359" s="2641"/>
      <c r="D359" s="2642"/>
      <c r="E359" s="2642"/>
      <c r="F359" s="2642"/>
      <c r="G359" s="2642"/>
      <c r="H359" s="2642"/>
      <c r="I359" s="2642"/>
      <c r="J359" s="2643"/>
    </row>
    <row r="360" spans="2:11" ht="30" customHeight="1" outlineLevel="1">
      <c r="B360" s="574"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72"/>
      <c r="C388" s="514"/>
      <c r="D388" s="514"/>
      <c r="E388" s="514"/>
      <c r="F388" s="514"/>
      <c r="G388" s="514"/>
      <c r="H388" s="514"/>
      <c r="I388" s="514"/>
      <c r="J388" s="515"/>
    </row>
    <row r="389" spans="2:10" ht="17.25" customHeight="1"/>
    <row r="391" spans="2:10" ht="33.75" customHeight="1">
      <c r="B391" s="517" t="s">
        <v>195</v>
      </c>
      <c r="C391" s="2668">
        <f>個票ｰ1007!B247</f>
        <v>0</v>
      </c>
      <c r="D391" s="2609"/>
      <c r="E391" s="2609"/>
      <c r="F391" s="2610"/>
      <c r="G391" s="518" t="s">
        <v>660</v>
      </c>
      <c r="H391" s="2619">
        <v>19</v>
      </c>
      <c r="I391" s="2620"/>
      <c r="J391" s="2669"/>
    </row>
    <row r="392" spans="2:10" ht="30" customHeight="1" outlineLevel="1">
      <c r="B392" s="573" t="s">
        <v>210</v>
      </c>
      <c r="C392" s="2298"/>
      <c r="D392" s="2299"/>
      <c r="E392" s="2299"/>
      <c r="F392" s="2299"/>
      <c r="G392" s="2299"/>
      <c r="H392" s="2299"/>
      <c r="I392" s="2299"/>
      <c r="J392" s="2300"/>
    </row>
    <row r="393" spans="2:10" ht="30" customHeight="1" outlineLevel="1">
      <c r="B393" s="571" t="s">
        <v>194</v>
      </c>
      <c r="C393" s="2641"/>
      <c r="D393" s="2642"/>
      <c r="E393" s="2642"/>
      <c r="F393" s="2642"/>
      <c r="G393" s="2642"/>
      <c r="H393" s="2642"/>
      <c r="I393" s="2642"/>
      <c r="J393" s="2643"/>
    </row>
    <row r="394" spans="2:10" ht="30" customHeight="1" outlineLevel="1">
      <c r="B394" s="574"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72"/>
      <c r="C422" s="514"/>
      <c r="D422" s="514"/>
      <c r="E422" s="514"/>
      <c r="F422" s="514"/>
      <c r="G422" s="514"/>
      <c r="H422" s="514"/>
      <c r="I422" s="514"/>
      <c r="J422" s="515"/>
    </row>
    <row r="425" spans="2:10" ht="33" customHeight="1">
      <c r="B425" s="517" t="s">
        <v>195</v>
      </c>
      <c r="C425" s="2668">
        <f>個票ｰ1007!B248</f>
        <v>0</v>
      </c>
      <c r="D425" s="2609"/>
      <c r="E425" s="2609"/>
      <c r="F425" s="2610"/>
      <c r="G425" s="518" t="s">
        <v>660</v>
      </c>
      <c r="H425" s="2619">
        <v>20</v>
      </c>
      <c r="I425" s="2620"/>
      <c r="J425" s="2669"/>
    </row>
    <row r="426" spans="2:10" ht="30" customHeight="1" outlineLevel="1">
      <c r="B426" s="573" t="s">
        <v>210</v>
      </c>
      <c r="C426" s="2298"/>
      <c r="D426" s="2299"/>
      <c r="E426" s="2299"/>
      <c r="F426" s="2299"/>
      <c r="G426" s="2299"/>
      <c r="H426" s="2299"/>
      <c r="I426" s="2299"/>
      <c r="J426" s="2300"/>
    </row>
    <row r="427" spans="2:10" ht="30" customHeight="1" outlineLevel="1">
      <c r="B427" s="571" t="s">
        <v>194</v>
      </c>
      <c r="C427" s="2641"/>
      <c r="D427" s="2642"/>
      <c r="E427" s="2642"/>
      <c r="F427" s="2642"/>
      <c r="G427" s="2642"/>
      <c r="H427" s="2642"/>
      <c r="I427" s="2642"/>
      <c r="J427" s="2643"/>
    </row>
    <row r="428" spans="2:10" ht="30" customHeight="1" outlineLevel="1">
      <c r="B428" s="574"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72"/>
      <c r="C456" s="514"/>
      <c r="D456" s="514"/>
      <c r="E456" s="514"/>
      <c r="F456" s="514"/>
      <c r="G456" s="514"/>
      <c r="H456" s="514"/>
      <c r="I456" s="514"/>
      <c r="J456" s="515"/>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97" priority="5" operator="equal">
      <formula>0</formula>
    </cfRule>
  </conditionalFormatting>
  <conditionalFormatting sqref="E25:J27">
    <cfRule type="expression" dxfId="96" priority="1">
      <formula>$H$23="含んでいない"</formula>
    </cfRule>
  </conditionalFormatting>
  <conditionalFormatting sqref="F28:J28">
    <cfRule type="expression" dxfId="95" priority="2">
      <formula>$E$27="○"</formula>
    </cfRule>
  </conditionalFormatting>
  <conditionalFormatting sqref="H3:K3">
    <cfRule type="cellIs" dxfId="94" priority="4" operator="equal">
      <formula>0</formula>
    </cfRule>
  </conditionalFormatting>
  <conditionalFormatting sqref="H32:K32">
    <cfRule type="cellIs" dxfId="93"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8FD8A151-678E-476E-ACDD-D256D9E90129}">
      <formula1>"はい（いずれにも該当しない）,いいえ（いずれかに該当する）"</formula1>
    </dataValidation>
    <dataValidation type="list" allowBlank="1" showInputMessage="1" showErrorMessage="1" sqref="E21:J21" xr:uid="{AF2D0F47-47A0-49B9-B655-E8865B0ACF89}">
      <formula1>"全員に支援を行っている,一部に支援を行っている,支援を行っていない"</formula1>
    </dataValidation>
    <dataValidation type="list" allowBlank="1" showInputMessage="1" showErrorMessage="1" sqref="E19:J19" xr:uid="{016E448C-EB9E-484D-A1B9-F780556FF806}">
      <formula1>"全員に伝えている,一部に伝えている,伝えていない"</formula1>
    </dataValidation>
    <dataValidation type="list" allowBlank="1" showInputMessage="1" showErrorMessage="1" sqref="E17:J17" xr:uid="{EAEA557A-5630-4996-BF71-A05F1BFA0EFD}">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8F97D6FF-5BFC-4382-8026-968BEBE0AFB6}">
      <formula1>"直接雇用（常勤）,直接雇用（非常勤）,委託・派遣等"</formula1>
    </dataValidation>
    <dataValidation type="list" allowBlank="1" showInputMessage="1" showErrorMessage="1" sqref="C358:J358 C289:J289 C392:J392 C152:J152 C186:J186 C117:J117 C220:J220 C255:J255 C323:J323 C426:J426" xr:uid="{0760337D-0E16-4A01-955B-D6278C2D2DC3}">
      <formula1>"主担当講師,担当講師"</formula1>
    </dataValidation>
    <dataValidation allowBlank="1" showInputMessage="1" showErrorMessage="1" prompt="当該教育訓練の内容に関係する実務経験を具体的に記載。" sqref="F49:J53 F55:J59 F83:J87 F121:J125 F156:J160" xr:uid="{500E5A6E-9110-4659-86B1-FE6FDEFE4E48}"/>
    <dataValidation allowBlank="1" showInputMessage="1" showErrorMessage="1" prompt="直近の職歴について、所属だけではなく「担当分野」も記載。" sqref="F61:J64 F95:J98 F133:J136 F168:J171" xr:uid="{85BE9B24-C6D9-4AEF-9351-9AEE52640994}"/>
    <dataValidation allowBlank="1" showInputMessage="1" showErrorMessage="1" prompt="これまでの講師歴について、所属だけでなく「担当分野」まで記載。" sqref="F89:J93 F127:J131 F162:J166" xr:uid="{995FA6BF-5D83-4313-9158-581C58662292}"/>
    <dataValidation type="list" allowBlank="1" showInputMessage="1" showErrorMessage="1" sqref="H23:J23" xr:uid="{17E9D1B7-FE34-4EEB-AA24-3D1C23B85B51}">
      <formula1>"含んでいる,含んでいない"</formula1>
    </dataValidation>
    <dataValidation type="list" allowBlank="1" showInputMessage="1" showErrorMessage="1" sqref="E25:E27" xr:uid="{D2606E7A-32F5-4D38-80A8-123E5466FFD7}">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0670-397C-421C-BC83-C9C4EF63691C}">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57" customWidth="1"/>
    <col min="4" max="4" width="7.125" style="557" customWidth="1"/>
    <col min="5" max="11" width="6.625" style="557" customWidth="1"/>
    <col min="12" max="16" width="6.625" style="208" customWidth="1"/>
    <col min="17" max="17" width="7.375" style="208" customWidth="1"/>
    <col min="18" max="18" width="8" style="557" customWidth="1"/>
    <col min="19" max="20" width="9.125" style="557" customWidth="1"/>
    <col min="21" max="21" width="26.5" style="557" customWidth="1"/>
    <col min="22" max="23" width="3.125" style="557" customWidth="1"/>
    <col min="24" max="26" width="9" style="557"/>
    <col min="27" max="29" width="9.875" style="133" customWidth="1"/>
    <col min="30" max="48" width="9" style="557"/>
    <col min="49" max="49" width="9" style="557" customWidth="1"/>
    <col min="50" max="16384" width="9" style="557"/>
  </cols>
  <sheetData>
    <row r="1" spans="1:33" ht="15" customHeight="1">
      <c r="A1" s="560"/>
      <c r="B1" s="560"/>
      <c r="C1" s="201"/>
      <c r="L1" s="202"/>
      <c r="M1" s="202"/>
      <c r="N1" s="202"/>
      <c r="O1" s="1339" t="s">
        <v>709</v>
      </c>
      <c r="P1" s="1339"/>
      <c r="Q1" s="1339"/>
      <c r="R1" s="1339"/>
      <c r="AE1" s="390" t="s">
        <v>555</v>
      </c>
      <c r="AF1" s="391" t="s">
        <v>556</v>
      </c>
      <c r="AG1" s="391"/>
    </row>
    <row r="2" spans="1:33" ht="15" customHeight="1">
      <c r="A2" s="560"/>
      <c r="B2" s="560"/>
      <c r="C2" s="201"/>
      <c r="L2" s="202"/>
      <c r="M2" s="202"/>
      <c r="N2" s="202"/>
      <c r="O2" s="1339" t="s">
        <v>895</v>
      </c>
      <c r="P2" s="1339"/>
      <c r="Q2" s="1339"/>
      <c r="R2" s="1339"/>
      <c r="AE2" s="390"/>
      <c r="AF2" s="391"/>
      <c r="AG2" s="391"/>
    </row>
    <row r="3" spans="1:33" ht="15" customHeight="1">
      <c r="A3" s="560"/>
      <c r="B3" s="203"/>
      <c r="C3" s="204"/>
      <c r="D3" s="205"/>
      <c r="F3" s="206"/>
      <c r="L3" s="202"/>
      <c r="M3" s="202"/>
      <c r="N3" s="202"/>
      <c r="O3" s="1340">
        <f>'申請書・総括票（共通）'!L3</f>
        <v>0</v>
      </c>
      <c r="P3" s="1340"/>
      <c r="Q3" s="1340"/>
      <c r="R3" s="1340"/>
      <c r="AE3" s="390" t="s">
        <v>564</v>
      </c>
      <c r="AF3" s="391" t="s">
        <v>556</v>
      </c>
      <c r="AG3" s="390"/>
    </row>
    <row r="4" spans="1:33" ht="6.75" customHeight="1">
      <c r="A4" s="560"/>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64"/>
      <c r="B6" s="564"/>
      <c r="C6" s="564"/>
      <c r="D6" s="564"/>
      <c r="E6" s="564"/>
      <c r="F6" s="564"/>
      <c r="G6" s="564"/>
      <c r="H6" s="564"/>
      <c r="I6" s="564"/>
      <c r="J6" s="564"/>
      <c r="K6" s="564"/>
      <c r="L6" s="564"/>
      <c r="M6" s="564"/>
      <c r="N6" s="564"/>
      <c r="O6" s="564"/>
      <c r="P6" s="564"/>
      <c r="Q6" s="564"/>
      <c r="R6" s="564"/>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'申請書・総括票（共通）'!B46</f>
        <v>0</v>
      </c>
      <c r="D8" s="1395"/>
      <c r="E8" s="1395"/>
      <c r="F8" s="1395"/>
      <c r="G8" s="1395"/>
      <c r="H8" s="1395"/>
      <c r="I8" s="1395"/>
      <c r="J8" s="1395"/>
      <c r="K8" s="1395"/>
      <c r="L8" s="1395"/>
      <c r="M8" s="1395"/>
      <c r="N8" s="1393" t="s">
        <v>85</v>
      </c>
      <c r="O8" s="1393"/>
      <c r="P8" s="1396">
        <f>'申請書・総括票（共通）'!A46</f>
        <v>1008</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56"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7"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61"/>
      <c r="C43" s="561"/>
      <c r="D43" s="561"/>
      <c r="E43" s="561"/>
      <c r="F43" s="561"/>
      <c r="G43" s="222"/>
      <c r="H43" s="561"/>
      <c r="I43" s="561"/>
      <c r="J43" s="561"/>
      <c r="K43" s="561"/>
      <c r="L43" s="561"/>
      <c r="M43" s="561"/>
      <c r="N43" s="561"/>
      <c r="O43" s="561"/>
      <c r="P43" s="561"/>
      <c r="Q43" s="561"/>
      <c r="R43" s="561"/>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980</v>
      </c>
      <c r="B46" s="2725"/>
      <c r="C46" s="2725"/>
      <c r="D46" s="2725"/>
      <c r="E46" s="2725"/>
      <c r="F46" s="2725"/>
      <c r="G46" s="2725"/>
      <c r="H46" s="2725"/>
      <c r="I46" s="2725"/>
      <c r="J46" s="2725"/>
      <c r="K46" s="2725"/>
      <c r="L46" s="2725"/>
      <c r="M46" s="2725"/>
      <c r="N46" s="2725"/>
      <c r="O46" s="2725"/>
      <c r="P46" s="2725"/>
      <c r="Q46" s="2725"/>
      <c r="R46" s="2725"/>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IF(COUNTIF(ロール対応表ｰ1008!$D$58:$S$58,F49)=0,"【ERROR正しいロールを選択してください】","")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IF(COUNTIF(ロール対応表ｰ1008!$D$59:$S$59,F51)=0,"【ERROR正しいロールを選択してください】","")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1051</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1052</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2708" t="s">
        <v>97</v>
      </c>
      <c r="B74" s="2710" t="s">
        <v>607</v>
      </c>
      <c r="C74" s="2711"/>
      <c r="D74" s="2711"/>
      <c r="E74" s="2711"/>
      <c r="F74" s="2712"/>
      <c r="G74" s="2716" t="s">
        <v>836</v>
      </c>
      <c r="H74" s="2717"/>
      <c r="I74" s="2717"/>
      <c r="J74" s="2717"/>
      <c r="K74" s="2718"/>
      <c r="L74" s="2710" t="s">
        <v>98</v>
      </c>
      <c r="M74" s="2712"/>
      <c r="N74" s="2722" t="s">
        <v>608</v>
      </c>
      <c r="O74" s="2695" t="s">
        <v>837</v>
      </c>
      <c r="P74" s="2695" t="s">
        <v>838</v>
      </c>
      <c r="Q74" s="2697" t="s">
        <v>969</v>
      </c>
      <c r="R74" s="2698"/>
      <c r="S74" s="2698"/>
      <c r="T74" s="2698"/>
      <c r="U74" s="2699"/>
      <c r="V74" s="2700" t="s">
        <v>892</v>
      </c>
      <c r="W74" s="2701"/>
      <c r="X74" s="2701"/>
      <c r="Y74" s="2701"/>
      <c r="Z74" s="2702"/>
      <c r="AA74" s="1333" t="s">
        <v>1093</v>
      </c>
      <c r="AB74" s="1334"/>
      <c r="AC74" s="1335"/>
    </row>
    <row r="75" spans="1:29" ht="21.75" customHeight="1">
      <c r="A75" s="2709"/>
      <c r="B75" s="2713"/>
      <c r="C75" s="2714"/>
      <c r="D75" s="2714"/>
      <c r="E75" s="2714"/>
      <c r="F75" s="2715"/>
      <c r="G75" s="2719"/>
      <c r="H75" s="2720"/>
      <c r="I75" s="2720"/>
      <c r="J75" s="2720"/>
      <c r="K75" s="2721"/>
      <c r="L75" s="2713"/>
      <c r="M75" s="2715"/>
      <c r="N75" s="2723"/>
      <c r="O75" s="2696"/>
      <c r="P75" s="2696"/>
      <c r="Q75" s="2706" t="s">
        <v>839</v>
      </c>
      <c r="R75" s="2707"/>
      <c r="S75" s="2706" t="s">
        <v>840</v>
      </c>
      <c r="T75" s="2707"/>
      <c r="U75" s="563" t="s">
        <v>841</v>
      </c>
      <c r="V75" s="2703"/>
      <c r="W75" s="2704"/>
      <c r="X75" s="2704"/>
      <c r="Y75" s="2704"/>
      <c r="Z75" s="2705"/>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2377" t="str">
        <f>IFERROR(VLOOKUP(U136,リスト!$AW$1:$AY$44,3,0),"")</f>
        <v/>
      </c>
      <c r="T136" s="2378"/>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2359" t="str">
        <f>IFERROR(VLOOKUP(U137,リスト!$AW$1:$AY$44,3,0),"")</f>
        <v/>
      </c>
      <c r="T137" s="2361"/>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2359" t="str">
        <f>IFERROR(VLOOKUP(U138,リスト!$AW$1:$AY$44,3,0),"")</f>
        <v/>
      </c>
      <c r="T138" s="2361"/>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2359" t="str">
        <f>IFERROR(VLOOKUP(U139,リスト!$AW$1:$AY$44,3,0),"")</f>
        <v/>
      </c>
      <c r="T139" s="2361"/>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2359" t="str">
        <f>IFERROR(VLOOKUP(U140,リスト!$AW$1:$AY$44,3,0),"")</f>
        <v/>
      </c>
      <c r="T140" s="2361"/>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2382" t="str">
        <f>IFERROR(VLOOKUP(U141,リスト!$AW$1:$AY$44,3,0),"")</f>
        <v/>
      </c>
      <c r="T141" s="2383"/>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2377" t="str">
        <f>IFERROR(VLOOKUP(U142,リスト!$AW$1:$AY$44,3,0),"")</f>
        <v/>
      </c>
      <c r="T142" s="2378"/>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2359" t="str">
        <f>IFERROR(VLOOKUP(U143,リスト!$AW$1:$AY$44,3,0),"")</f>
        <v/>
      </c>
      <c r="T143" s="2361"/>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2359" t="str">
        <f>IFERROR(VLOOKUP(U144,リスト!$AW$1:$AY$44,3,0),"")</f>
        <v/>
      </c>
      <c r="T144" s="2361"/>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2359" t="str">
        <f>IFERROR(VLOOKUP(U145,リスト!$AW$1:$AY$44,3,0),"")</f>
        <v/>
      </c>
      <c r="T145" s="2361"/>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2359" t="str">
        <f>IFERROR(VLOOKUP(U146,リスト!$AW$1:$AY$44,3,0),"")</f>
        <v/>
      </c>
      <c r="T146" s="2361"/>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2382" t="str">
        <f>IFERROR(VLOOKUP(U147,リスト!$AW$1:$AY$44,3,0),"")</f>
        <v/>
      </c>
      <c r="T147" s="2383"/>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2377" t="str">
        <f>IFERROR(VLOOKUP(U148,リスト!$AW$1:$AY$44,3,0),"")</f>
        <v/>
      </c>
      <c r="T148" s="2378"/>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2359" t="str">
        <f>IFERROR(VLOOKUP(U149,リスト!$AW$1:$AY$44,3,0),"")</f>
        <v/>
      </c>
      <c r="T149" s="2361"/>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2359" t="str">
        <f>IFERROR(VLOOKUP(U150,リスト!$AW$1:$AY$44,3,0),"")</f>
        <v/>
      </c>
      <c r="T150" s="2361"/>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2359" t="str">
        <f>IFERROR(VLOOKUP(U151,リスト!$AW$1:$AY$44,3,0),"")</f>
        <v/>
      </c>
      <c r="T151" s="2361"/>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2359" t="str">
        <f>IFERROR(VLOOKUP(U152,リスト!$AW$1:$AY$44,3,0),"")</f>
        <v/>
      </c>
      <c r="T152" s="2361"/>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2382" t="str">
        <f>IFERROR(VLOOKUP(U153,リスト!$AW$1:$AY$44,3,0),"")</f>
        <v/>
      </c>
      <c r="T153" s="2383"/>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2377" t="str">
        <f>IFERROR(VLOOKUP(U154,リスト!$AW$1:$AY$44,3,0),"")</f>
        <v/>
      </c>
      <c r="T154" s="2378"/>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2359" t="str">
        <f>IFERROR(VLOOKUP(U155,リスト!$AW$1:$AY$44,3,0),"")</f>
        <v/>
      </c>
      <c r="T155" s="2361"/>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2359" t="str">
        <f>IFERROR(VLOOKUP(U156,リスト!$AW$1:$AY$44,3,0),"")</f>
        <v/>
      </c>
      <c r="T156" s="2361"/>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2359" t="str">
        <f>IFERROR(VLOOKUP(U157,リスト!$AW$1:$AY$44,3,0),"")</f>
        <v/>
      </c>
      <c r="T157" s="2361"/>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2359" t="str">
        <f>IFERROR(VLOOKUP(U158,リスト!$AW$1:$AY$44,3,0),"")</f>
        <v/>
      </c>
      <c r="T158" s="2361"/>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2382" t="str">
        <f>IFERROR(VLOOKUP(U159,リスト!$AW$1:$AY$44,3,0),"")</f>
        <v/>
      </c>
      <c r="T159" s="2383"/>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2377" t="str">
        <f>IFERROR(VLOOKUP(U160,リスト!$AW$1:$AY$44,3,0),"")</f>
        <v/>
      </c>
      <c r="T160" s="2378"/>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2359" t="str">
        <f>IFERROR(VLOOKUP(U161,リスト!$AW$1:$AY$44,3,0),"")</f>
        <v/>
      </c>
      <c r="T161" s="2361"/>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2359" t="str">
        <f>IFERROR(VLOOKUP(U162,リスト!$AW$1:$AY$44,3,0),"")</f>
        <v/>
      </c>
      <c r="T162" s="2361"/>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2359" t="str">
        <f>IFERROR(VLOOKUP(U163,リスト!$AW$1:$AY$44,3,0),"")</f>
        <v/>
      </c>
      <c r="T163" s="2361"/>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2359" t="str">
        <f>IFERROR(VLOOKUP(U164,リスト!$AW$1:$AY$44,3,0),"")</f>
        <v/>
      </c>
      <c r="T164" s="2361"/>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2359" t="str">
        <f>IFERROR(VLOOKUP(U165,リスト!$AW$1:$AY$44,3,0),"")</f>
        <v/>
      </c>
      <c r="T165" s="2361"/>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IF(ロール対応表ｰ1008!$T$57=0,"","「ロール対応表」シートと一致していないスキル項目があります")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58"/>
      <c r="B172" s="558"/>
      <c r="C172" s="558"/>
      <c r="D172" s="558"/>
      <c r="E172" s="562"/>
      <c r="F172" s="562"/>
      <c r="G172" s="562"/>
      <c r="H172" s="562"/>
      <c r="I172" s="562"/>
      <c r="J172" s="562"/>
      <c r="K172" s="562"/>
      <c r="L172" s="562"/>
      <c r="M172" s="562"/>
      <c r="N172" s="562"/>
      <c r="O172" s="562"/>
      <c r="P172" s="562"/>
      <c r="Q172" s="562"/>
      <c r="R172" s="562"/>
    </row>
    <row r="173" spans="1:29" ht="23.25" customHeight="1">
      <c r="A173" s="555" t="s">
        <v>848</v>
      </c>
      <c r="B173" s="558"/>
      <c r="C173" s="558"/>
      <c r="D173" s="558"/>
      <c r="E173" s="558"/>
      <c r="F173" s="558"/>
      <c r="G173" s="558"/>
      <c r="H173" s="558"/>
      <c r="I173" s="558"/>
      <c r="J173" s="558"/>
      <c r="K173" s="558"/>
      <c r="L173" s="558"/>
      <c r="M173" s="558"/>
      <c r="N173" s="558"/>
      <c r="O173" s="558"/>
      <c r="P173" s="558"/>
      <c r="Q173" s="558"/>
      <c r="R173" s="558"/>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55" t="s">
        <v>849</v>
      </c>
      <c r="B179" s="558"/>
      <c r="C179" s="558"/>
      <c r="D179" s="558"/>
      <c r="E179" s="558"/>
      <c r="F179" s="558"/>
      <c r="G179" s="558"/>
      <c r="H179" s="558"/>
      <c r="I179" s="558"/>
      <c r="J179" s="558"/>
      <c r="K179" s="558"/>
      <c r="L179" s="558"/>
      <c r="M179" s="558"/>
      <c r="N179" s="558"/>
      <c r="O179" s="558"/>
      <c r="P179" s="558"/>
      <c r="Q179" s="558"/>
      <c r="R179" s="558"/>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62"/>
      <c r="T181" s="562"/>
      <c r="U181" s="562"/>
      <c r="V181" s="562"/>
      <c r="W181" s="225"/>
      <c r="X181" s="562"/>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62"/>
      <c r="T182" s="562"/>
      <c r="U182" s="562"/>
      <c r="V182" s="562"/>
      <c r="W182" s="225"/>
      <c r="X182" s="562"/>
      <c r="Y182" s="562"/>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62"/>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62"/>
      <c r="T186" s="562"/>
      <c r="U186" s="562"/>
      <c r="V186" s="562"/>
      <c r="W186" s="225"/>
      <c r="X186" s="562"/>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62"/>
      <c r="T187" s="562"/>
      <c r="U187" s="562"/>
      <c r="V187" s="562"/>
      <c r="W187" s="225"/>
      <c r="X187" s="562"/>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62"/>
      <c r="T188" s="562"/>
      <c r="U188" s="562"/>
      <c r="V188" s="562"/>
      <c r="W188" s="225"/>
      <c r="X188" s="562"/>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62"/>
      <c r="T189" s="562"/>
      <c r="U189" s="562"/>
      <c r="V189" s="562"/>
      <c r="W189" s="225"/>
      <c r="X189" s="562"/>
      <c r="Y189" s="562"/>
      <c r="Z189" s="562"/>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62"/>
      <c r="T190" s="562"/>
      <c r="U190" s="562"/>
      <c r="V190" s="562"/>
      <c r="W190" s="225"/>
      <c r="X190" s="562"/>
      <c r="Y190" s="562"/>
      <c r="Z190" s="562"/>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62"/>
      <c r="T191" s="562"/>
      <c r="U191" s="562"/>
      <c r="V191" s="562"/>
      <c r="W191" s="225"/>
      <c r="X191" s="562"/>
      <c r="Y191" s="562"/>
      <c r="Z191" s="562"/>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62"/>
      <c r="Z192" s="562"/>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62"/>
      <c r="U193" s="562"/>
      <c r="V193" s="562"/>
      <c r="W193" s="225"/>
      <c r="X193" s="562"/>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62"/>
      <c r="U194" s="562"/>
      <c r="V194" s="562"/>
      <c r="W194" s="225"/>
      <c r="X194" s="562"/>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62"/>
      <c r="U195" s="562"/>
      <c r="V195" s="562"/>
      <c r="W195" s="225"/>
      <c r="X195" s="562"/>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62"/>
      <c r="U196" s="562"/>
      <c r="V196" s="562"/>
      <c r="W196" s="225"/>
      <c r="X196" s="562"/>
    </row>
    <row r="197" spans="1:26" ht="12" customHeight="1">
      <c r="A197" s="230"/>
      <c r="B197" s="230"/>
      <c r="C197" s="558"/>
      <c r="D197" s="558"/>
      <c r="E197" s="562"/>
      <c r="F197" s="562"/>
      <c r="G197" s="562"/>
      <c r="H197" s="562"/>
      <c r="I197" s="562"/>
      <c r="J197" s="562"/>
      <c r="K197" s="225"/>
      <c r="L197" s="562"/>
      <c r="M197" s="562"/>
      <c r="N197" s="562"/>
      <c r="O197" s="562"/>
      <c r="P197" s="562"/>
      <c r="Q197" s="562"/>
      <c r="R197" s="225"/>
      <c r="S197" s="562"/>
      <c r="X197" s="208"/>
      <c r="Y197" s="562"/>
      <c r="Z197" s="562"/>
    </row>
    <row r="198" spans="1:26" ht="21" customHeight="1">
      <c r="A198" s="555" t="s">
        <v>102</v>
      </c>
      <c r="B198" s="558"/>
      <c r="C198" s="558"/>
      <c r="D198" s="558"/>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58"/>
      <c r="B211" s="558"/>
      <c r="C211" s="558"/>
      <c r="D211" s="558"/>
      <c r="E211" s="562"/>
      <c r="F211" s="562"/>
      <c r="G211" s="562"/>
      <c r="H211" s="562"/>
      <c r="I211" s="562"/>
      <c r="J211" s="562"/>
      <c r="K211" s="562"/>
      <c r="L211" s="562"/>
      <c r="M211" s="562"/>
      <c r="N211" s="562"/>
      <c r="O211" s="562"/>
      <c r="P211" s="562"/>
      <c r="Q211" s="562"/>
      <c r="R211" s="562"/>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58"/>
      <c r="B221" s="558"/>
      <c r="C221" s="558"/>
      <c r="D221" s="558"/>
      <c r="E221" s="562"/>
      <c r="F221" s="562"/>
      <c r="G221" s="562"/>
      <c r="H221" s="562"/>
      <c r="I221" s="562"/>
      <c r="J221" s="562"/>
      <c r="K221" s="562"/>
      <c r="L221" s="562"/>
      <c r="M221" s="562"/>
      <c r="N221" s="562"/>
      <c r="O221" s="562"/>
      <c r="P221" s="562"/>
      <c r="Q221" s="562"/>
      <c r="R221" s="562"/>
    </row>
    <row r="222" spans="1:18" ht="16.5" customHeight="1">
      <c r="A222" s="555" t="s">
        <v>117</v>
      </c>
      <c r="B222" s="558"/>
      <c r="C222" s="558"/>
      <c r="D222" s="558"/>
      <c r="E222" s="558"/>
      <c r="F222" s="558"/>
      <c r="G222" s="558"/>
      <c r="H222" s="558"/>
      <c r="I222" s="558"/>
      <c r="J222" s="558"/>
      <c r="K222" s="558"/>
      <c r="L222" s="558"/>
      <c r="M222" s="558"/>
      <c r="N222" s="558"/>
      <c r="O222" s="558"/>
      <c r="P222" s="558"/>
      <c r="Q222" s="558"/>
      <c r="R222" s="558"/>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55" t="s">
        <v>134</v>
      </c>
      <c r="B231" s="558"/>
      <c r="C231" s="558"/>
      <c r="D231" s="558"/>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59"/>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58"/>
      <c r="B252" s="558"/>
      <c r="C252" s="558"/>
      <c r="D252" s="558"/>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57" t="s">
        <v>505</v>
      </c>
      <c r="CX256" s="557" t="s">
        <v>506</v>
      </c>
    </row>
    <row r="257" spans="1:128" ht="50.1" customHeight="1">
      <c r="A257" s="658" t="s">
        <v>850</v>
      </c>
      <c r="B257" s="659"/>
      <c r="C257" s="659"/>
      <c r="D257" s="659"/>
      <c r="E257" s="659"/>
      <c r="F257" s="659"/>
      <c r="G257" s="659"/>
      <c r="H257" s="659"/>
      <c r="I257" s="659"/>
      <c r="J257" s="659"/>
      <c r="K257" s="660"/>
      <c r="L257" s="1795"/>
      <c r="M257" s="1796"/>
      <c r="N257" s="1797"/>
      <c r="CP257" s="557" t="s">
        <v>505</v>
      </c>
      <c r="CX257" s="557" t="s">
        <v>506</v>
      </c>
    </row>
    <row r="258" spans="1:128" ht="50.1" customHeight="1">
      <c r="A258" s="658" t="s">
        <v>512</v>
      </c>
      <c r="B258" s="659"/>
      <c r="C258" s="659"/>
      <c r="D258" s="659"/>
      <c r="E258" s="659"/>
      <c r="F258" s="659"/>
      <c r="G258" s="659"/>
      <c r="H258" s="659"/>
      <c r="I258" s="659"/>
      <c r="J258" s="659"/>
      <c r="K258" s="660"/>
      <c r="L258" s="1795"/>
      <c r="M258" s="1796"/>
      <c r="N258" s="1797"/>
      <c r="CP258" s="557" t="s">
        <v>505</v>
      </c>
      <c r="CX258" s="557"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CP259" s="557" t="s">
        <v>505</v>
      </c>
      <c r="CX259" s="557" t="s">
        <v>506</v>
      </c>
    </row>
    <row r="260" spans="1:128">
      <c r="A260" s="1794" t="s">
        <v>513</v>
      </c>
      <c r="B260" s="1794"/>
      <c r="C260" s="1794"/>
      <c r="D260" s="1794"/>
      <c r="E260" s="1794"/>
      <c r="F260" s="69"/>
      <c r="G260" s="69"/>
      <c r="H260" s="69"/>
      <c r="I260" s="69"/>
      <c r="J260" s="69"/>
      <c r="K260" s="69"/>
      <c r="L260" s="265"/>
      <c r="M260" s="265"/>
      <c r="N260" s="265"/>
      <c r="O260" s="265"/>
      <c r="P260" s="265"/>
    </row>
    <row r="261" spans="1:128">
      <c r="A261" s="1794"/>
      <c r="B261" s="1794"/>
      <c r="C261" s="1794"/>
      <c r="D261" s="1794"/>
      <c r="E261" s="1794"/>
      <c r="F261" s="69"/>
      <c r="G261" s="69"/>
      <c r="H261" s="69"/>
      <c r="I261" s="69"/>
      <c r="J261" s="69"/>
      <c r="K261" s="69"/>
      <c r="L261" s="265"/>
      <c r="M261" s="265"/>
      <c r="N261" s="265"/>
      <c r="O261" s="265"/>
      <c r="P261" s="265"/>
    </row>
    <row r="262" spans="1:128">
      <c r="A262" s="69" t="s">
        <v>516</v>
      </c>
      <c r="B262" s="69"/>
      <c r="C262" s="69"/>
      <c r="D262" s="69"/>
      <c r="E262" s="69"/>
      <c r="F262" s="69"/>
      <c r="G262" s="69"/>
      <c r="H262" s="69"/>
      <c r="I262" s="69"/>
      <c r="J262" s="69"/>
      <c r="K262" s="69"/>
      <c r="L262" s="265"/>
      <c r="M262" s="265"/>
      <c r="N262" s="265"/>
      <c r="O262" s="265"/>
      <c r="P262" s="265"/>
    </row>
    <row r="263" spans="1:128">
      <c r="A263" s="69" t="s">
        <v>517</v>
      </c>
      <c r="B263" s="69"/>
      <c r="C263" s="69"/>
      <c r="D263" s="69"/>
      <c r="E263" s="69"/>
      <c r="F263" s="69"/>
      <c r="G263" s="69"/>
      <c r="H263" s="69"/>
      <c r="I263" s="69"/>
      <c r="J263" s="69"/>
      <c r="K263" s="69"/>
      <c r="L263" s="265"/>
      <c r="M263" s="265"/>
      <c r="N263" s="265"/>
      <c r="O263" s="265"/>
      <c r="P263" s="265"/>
    </row>
    <row r="264" spans="1:128">
      <c r="A264" s="69"/>
      <c r="B264" s="69"/>
      <c r="C264" s="69"/>
      <c r="D264" s="69"/>
      <c r="E264" s="69"/>
      <c r="F264" s="69"/>
      <c r="G264" s="69"/>
      <c r="H264" s="69"/>
      <c r="I264" s="69"/>
      <c r="J264" s="69"/>
      <c r="K264" s="69"/>
      <c r="L264" s="265"/>
      <c r="M264" s="265"/>
      <c r="N264" s="265"/>
      <c r="O264" s="265"/>
      <c r="P264" s="265"/>
    </row>
    <row r="265" spans="1:128" s="133" customFormat="1">
      <c r="A265" s="3" t="s">
        <v>518</v>
      </c>
      <c r="B265" s="3"/>
      <c r="C265" s="3"/>
      <c r="D265" s="3"/>
      <c r="E265" s="3"/>
      <c r="F265" s="3"/>
      <c r="G265" s="3"/>
      <c r="H265" s="3"/>
      <c r="I265" s="3"/>
      <c r="J265" s="3"/>
      <c r="K265" s="3"/>
      <c r="L265" s="458"/>
      <c r="M265" s="458"/>
      <c r="N265" s="458"/>
      <c r="O265" s="458"/>
      <c r="P265" s="458"/>
      <c r="Q265" s="1"/>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1"/>
    </row>
    <row r="267" spans="1:128" s="133" customFormat="1">
      <c r="A267" s="1803"/>
      <c r="B267" s="1803"/>
      <c r="C267" s="1803"/>
      <c r="D267" s="3"/>
      <c r="E267" s="3"/>
      <c r="F267" s="3"/>
      <c r="G267" s="3"/>
      <c r="H267" s="3"/>
      <c r="I267" s="3"/>
      <c r="J267" s="3"/>
      <c r="K267" s="3"/>
      <c r="L267" s="458"/>
      <c r="M267" s="458"/>
      <c r="N267" s="458"/>
      <c r="O267" s="458"/>
      <c r="P267" s="458"/>
      <c r="Q267" s="1"/>
    </row>
    <row r="268" spans="1:128" s="133" customFormat="1">
      <c r="A268" s="1803"/>
      <c r="B268" s="1804"/>
      <c r="C268" s="1804"/>
      <c r="D268" s="3"/>
      <c r="E268" s="3"/>
      <c r="F268" s="3"/>
      <c r="G268" s="3"/>
      <c r="H268" s="3"/>
      <c r="I268" s="3"/>
      <c r="J268" s="3"/>
      <c r="K268" s="3"/>
      <c r="L268" s="458"/>
      <c r="M268" s="458"/>
      <c r="N268" s="458"/>
      <c r="O268" s="458"/>
      <c r="P268" s="458"/>
      <c r="Q268" s="1"/>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1"/>
    </row>
    <row r="270" spans="1:128" s="133" customFormat="1">
      <c r="A270" s="1802"/>
      <c r="B270" s="1805"/>
      <c r="C270" s="1806"/>
      <c r="D270" s="1806"/>
      <c r="E270" s="1806"/>
      <c r="F270" s="1806"/>
      <c r="G270" s="1806"/>
      <c r="H270" s="1812"/>
      <c r="I270" s="1812"/>
      <c r="J270" s="1812"/>
      <c r="K270" s="1812"/>
      <c r="L270" s="1812"/>
      <c r="M270" s="1812"/>
      <c r="N270" s="1812"/>
      <c r="O270" s="1812"/>
      <c r="P270" s="1812"/>
      <c r="Q270" s="1"/>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2687"/>
      <c r="R271" s="2688"/>
      <c r="S271" s="2688"/>
      <c r="T271" s="2688"/>
      <c r="U271" s="2688"/>
      <c r="V271" s="2688"/>
      <c r="W271" s="2688"/>
      <c r="X271" s="2688"/>
      <c r="Y271" s="2688"/>
      <c r="Z271" s="2688"/>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2687"/>
      <c r="R272" s="2688"/>
      <c r="S272" s="2688"/>
      <c r="T272" s="2688"/>
      <c r="U272" s="2688"/>
      <c r="V272" s="2688"/>
      <c r="W272" s="2688"/>
      <c r="X272" s="2688"/>
      <c r="Y272" s="2688"/>
      <c r="Z272" s="2688"/>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2687"/>
      <c r="R273" s="2688"/>
      <c r="S273" s="2688"/>
      <c r="T273" s="2688"/>
      <c r="U273" s="2688"/>
      <c r="V273" s="2688"/>
      <c r="W273" s="2688"/>
      <c r="X273" s="2688"/>
      <c r="Y273" s="2688"/>
      <c r="Z273" s="2688"/>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2687"/>
      <c r="R274" s="2688"/>
      <c r="S274" s="2688"/>
      <c r="T274" s="2688"/>
      <c r="U274" s="2688"/>
      <c r="V274" s="2688"/>
      <c r="W274" s="2688"/>
      <c r="X274" s="2688"/>
      <c r="Y274" s="2688"/>
      <c r="Z274" s="2688"/>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2687"/>
      <c r="R275" s="2688"/>
      <c r="S275" s="2688"/>
      <c r="T275" s="2688"/>
      <c r="U275" s="2688"/>
      <c r="V275" s="2688"/>
      <c r="W275" s="2688"/>
      <c r="X275" s="2688"/>
      <c r="Y275" s="2688"/>
      <c r="Z275" s="2688"/>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2687"/>
      <c r="R276" s="2688"/>
      <c r="S276" s="2688"/>
      <c r="T276" s="2688"/>
      <c r="U276" s="2688"/>
      <c r="V276" s="2688"/>
      <c r="W276" s="2688"/>
      <c r="X276" s="2688"/>
      <c r="Y276" s="2688"/>
      <c r="Z276" s="2688"/>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2687"/>
      <c r="R277" s="2688"/>
      <c r="S277" s="2688"/>
      <c r="T277" s="2688"/>
      <c r="U277" s="2688"/>
      <c r="V277" s="2688"/>
      <c r="W277" s="2688"/>
      <c r="X277" s="2688"/>
      <c r="Y277" s="2688"/>
      <c r="Z277" s="2688"/>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2687"/>
      <c r="R278" s="2688"/>
      <c r="S278" s="2688"/>
      <c r="T278" s="2688"/>
      <c r="U278" s="2688"/>
      <c r="V278" s="2688"/>
      <c r="W278" s="2688"/>
      <c r="X278" s="2688"/>
      <c r="Y278" s="2688"/>
      <c r="Z278" s="2688"/>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1"/>
    </row>
    <row r="280" spans="1:128" s="133" customFormat="1">
      <c r="A280" s="1812"/>
      <c r="B280" s="1803"/>
      <c r="C280" s="1803"/>
      <c r="D280" s="1803"/>
      <c r="E280" s="1803"/>
      <c r="F280" s="1803"/>
      <c r="G280" s="1803"/>
      <c r="H280" s="1803"/>
      <c r="I280" s="1803"/>
      <c r="J280" s="1803"/>
      <c r="K280" s="1803"/>
      <c r="L280" s="1803"/>
      <c r="M280" s="1803"/>
      <c r="N280" s="1813"/>
      <c r="O280" s="1813"/>
      <c r="P280" s="1813"/>
      <c r="Q280" s="1"/>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1"/>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1"/>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1"/>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1"/>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1"/>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1"/>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1"/>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1"/>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54" customFormat="1" ht="15" customHeight="1">
      <c r="A329" s="1669" t="s">
        <v>570</v>
      </c>
      <c r="B329" s="1669"/>
      <c r="C329" s="1669"/>
      <c r="D329" s="1669"/>
      <c r="E329" s="1669"/>
      <c r="F329" s="1669"/>
      <c r="AA329" s="623"/>
      <c r="AB329" s="623"/>
      <c r="AC329" s="623"/>
    </row>
    <row r="330" spans="1:128" s="554" customFormat="1" ht="15" customHeight="1">
      <c r="A330" s="1669"/>
      <c r="B330" s="1669"/>
      <c r="C330" s="1669"/>
      <c r="D330" s="1669"/>
      <c r="E330" s="1669"/>
      <c r="F330" s="1669"/>
      <c r="AA330" s="623"/>
      <c r="AB330" s="623"/>
      <c r="AC330" s="623"/>
    </row>
    <row r="331" spans="1:128" s="554"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54"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54"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54"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54"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54"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54"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57" t="s">
        <v>597</v>
      </c>
    </row>
  </sheetData>
  <sheetProtection algorithmName="SHA-512" hashValue="WIbj0t7N2ogV1xFwLyzcuC6ovVuU/TznOcEL4tHjIuc+Dpybr10zc37r3nNxdU15Z2pP3bLRsTw3Eki1p2I0kA==" saltValue="aF1YyYjjU34MWlSUQlsS7A=="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92" priority="1">
      <formula>$P$52="含んでいない"</formula>
    </cfRule>
  </conditionalFormatting>
  <conditionalFormatting sqref="E192:R192">
    <cfRule type="cellIs" dxfId="91" priority="7" operator="equal">
      <formula>"自動で入力されます"</formula>
    </cfRule>
  </conditionalFormatting>
  <conditionalFormatting sqref="F178">
    <cfRule type="expression" dxfId="90" priority="8">
      <formula>"P73=""なし"""</formula>
    </cfRule>
  </conditionalFormatting>
  <conditionalFormatting sqref="F58:R58">
    <cfRule type="expression" dxfId="89" priority="3">
      <formula>$E57="○"</formula>
    </cfRule>
  </conditionalFormatting>
  <conditionalFormatting sqref="H66:R66">
    <cfRule type="cellIs" dxfId="88" priority="6" operator="equal">
      <formula>"自動で入力されます"</formula>
    </cfRule>
  </conditionalFormatting>
  <conditionalFormatting sqref="H68:R68">
    <cfRule type="cellIs" dxfId="87" priority="5" operator="equal">
      <formula>"自動で入力されます"</formula>
    </cfRule>
  </conditionalFormatting>
  <conditionalFormatting sqref="N166">
    <cfRule type="cellIs" dxfId="86" priority="4" operator="equal">
      <formula>"「ロール対応表」シートと一致していないスキル項目があります"</formula>
    </cfRule>
  </conditionalFormatting>
  <conditionalFormatting sqref="O3 C7:R7 N8:P8 C8:C9">
    <cfRule type="cellIs" dxfId="85" priority="10" operator="equal">
      <formula>0</formula>
    </cfRule>
  </conditionalFormatting>
  <conditionalFormatting sqref="P52:R52">
    <cfRule type="expression" priority="2">
      <formula>$P$52="含んでいない"</formula>
    </cfRule>
  </conditionalFormatting>
  <conditionalFormatting sqref="Z174">
    <cfRule type="expression" dxfId="84" priority="9">
      <formula>"P73=""なし"""</formula>
    </cfRule>
  </conditionalFormatting>
  <dataValidations count="41">
    <dataValidation type="list" allowBlank="1" showErrorMessage="1" sqref="N76:N135" xr:uid="{BC720ABB-25FD-4B0B-AE6E-44AB8195B22F}">
      <formula1>"全部,一部,実施なし"</formula1>
    </dataValidation>
    <dataValidation type="list" allowBlank="1" showInputMessage="1" showErrorMessage="1" sqref="E348:S350" xr:uid="{74AA6507-5C9F-4C6A-A34B-DC0C58950B5F}">
      <formula1>"定期的に見直している,見直していない"</formula1>
    </dataValidation>
    <dataValidation type="list" allowBlank="1" showInputMessage="1" showErrorMessage="1" sqref="E342:S344" xr:uid="{48E486E0-6389-47C9-9F08-7D30BF490009}">
      <formula1>"講座実績の検証を行っている,検証を行っていない"</formula1>
    </dataValidation>
    <dataValidation type="list" allowBlank="1" showInputMessage="1" showErrorMessage="1" sqref="E308:S309" xr:uid="{3ED91779-EE14-4801-A726-422D15A38DDA}">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F876D26B-AAE3-45F1-96C1-1D2D303D4DA7}">
      <formula1>"はい,いいえ"</formula1>
    </dataValidation>
    <dataValidation imeMode="off" allowBlank="1" showInputMessage="1" showErrorMessage="1" prompt="教育訓練の時間が短いもの（２０時間以下）は対象外" sqref="M14:N14" xr:uid="{85579BC4-E882-470A-BD66-C4AF0EDBF00F}"/>
    <dataValidation imeMode="off" allowBlank="1" showInputMessage="1" showErrorMessage="1" sqref="E15:G15 E14" xr:uid="{B686D671-614B-49A1-B4AC-B4A494DD01F6}"/>
    <dataValidation allowBlank="1" showInputMessage="1" showErrorMessage="1" prompt="新規のカリキュラムを加えるなど内容を変更した講座を申請を選択の場合→「（９）申請にあたり、新たに追加・変更した内容」へ。" sqref="O25:R25" xr:uid="{9F03C362-1C04-483A-92E5-65232FDA99E5}"/>
    <dataValidation allowBlank="1" showInputMessage="1" showErrorMessage="1" prompt="ホームページ等で公表することが必要。" sqref="E217:R217" xr:uid="{45BAF99C-8CA2-4771-838C-6DA90F65D058}"/>
    <dataValidation allowBlank="1" showInputMessage="1" showErrorMessage="1" prompt="演習を通学で行う（eラーニングで実施しない）場合は、記載不要。_x000a_双方向又は多方向に授業を行うための措置が取られていることが必要。" sqref="E208" xr:uid="{59A0A210-078B-4BFE-900D-3E213A0F2273}"/>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DE650209-C908-4299-A882-48B60AFDD8B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81A2AA56-3E80-4B2D-8982-92C278E696D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6C56BD5D-BBB9-481B-A8FD-5631FCBA5B34}">
      <formula1>"全部,一部,実施なし"</formula1>
    </dataValidation>
    <dataValidation allowBlank="1" showInputMessage="1" showErrorMessage="1" prompt="講義（演習）の内容と到達目標が分かるように具体的に記載。" sqref="G76 G82 G88 G94 G100 G106 G112 G118 G124 G130 G136 G142 G148 G160 G154" xr:uid="{A0B2C0BB-0BBF-4C3F-92C3-78BFE4129F5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2DDD30D1-6571-48A4-AF82-5E60987984BB}"/>
    <dataValidation allowBlank="1" showInputMessage="1" showErrorMessage="1" prompt="受講前に身に付けておくことが推奨される知識・技術を記載。" sqref="E175" xr:uid="{EA539987-E90B-40D5-9D0F-0C1014200261}"/>
    <dataValidation allowBlank="1" showInputMessage="1" showErrorMessage="1" prompt="受講前に経験しておくことが推奨される実務経験を記載。" sqref="E174" xr:uid="{FBFE6B98-1CF7-4CD6-8B60-7AB5C4774F7E}"/>
    <dataValidation allowBlank="1" showInputMessage="1" showErrorMessage="1" prompt="身に付けられるスキルの具体的な内容を記載。" sqref="E64:R64" xr:uid="{709B7718-2A8D-450E-8C73-38A4F6207DF1}"/>
    <dataValidation allowBlank="1" showInputMessage="1" showErrorMessage="1" prompt="再認定申請講座の場合は、改善内容や時期が分かるように具体的に記載してください。" sqref="E36:R36" xr:uid="{47B959B4-F94F-483A-8F8E-A51CECC1518C}"/>
    <dataValidation allowBlank="1" showInputMessage="1" showErrorMessage="1" prompt="申請にあたって講座内容を追加・変更した場合は、「５．教育訓練の内容 （カリキュラム）」の番号を記載し、追加箇所及び追加内容等を具体的に記載してください。" sqref="E29:R29" xr:uid="{69B84AFD-CC7F-4902-A685-E7794868E7EA}"/>
    <dataValidation allowBlank="1" showInputMessage="1" showErrorMessage="1" prompt="パッケージ前の各講座のカリキュラム（単元／章）が分かるように、「５．教育訓練の内容 （カリキュラム）」の「単元／章」の「番号」を記載してください。" sqref="E28 J28" xr:uid="{A388E97D-0247-4D8A-AA12-2209C88E8D50}"/>
    <dataValidation allowBlank="1" showInputMessage="1" showErrorMessage="1" prompt="前回の認定適用日から申請書提出前日までの実績を記載してください。" sqref="F22:G24 N22:O24" xr:uid="{DEFE0330-D159-40CC-ACC5-FE08A0B29C1A}"/>
    <dataValidation allowBlank="1" showInputMessage="1" showErrorMessage="1" prompt="２つ以上の既存講座をパッケージを選択の場合→「（15）パッケージの内容」へ。また、パッケージ内容や変更部分が分かるように、「５．教育訓練の内容 （カリキュラム）」の「単元／章」を分けて記載してください。" sqref="J25:N25" xr:uid="{2CEE5A4F-02D8-48E9-A955-22D54731D7A4}"/>
    <dataValidation allowBlank="1" showInputMessage="1" showErrorMessage="1" prompt="既存講座の申請の場合→「２．教育訓練の対象分野」へ" sqref="E25" xr:uid="{750D5933-04B6-46B1-8D60-830525000CD2}"/>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B7DC8ABB-AC44-4EE7-ABFA-15A4291100B1}">
      <formula1>1</formula1>
      <formula2>99999</formula2>
    </dataValidation>
    <dataValidation allowBlank="1" showInputMessage="1" showErrorMessage="1" prompt="教育訓練の時間が短いもの（２０時間以下）は対象外" sqref="I14:L14" xr:uid="{77277AAE-C044-4256-97B5-928B1F5FEE0E}"/>
    <dataValidation type="list" allowBlank="1" showInputMessage="1" showErrorMessage="1" sqref="M20:R20 E177:E178 O76:P76 O82:P82 O88:P88 O94:P94 O100:P100 O106:P106 O112:P112 O118:P118 O124:P124 O130:P130 O136:P136 O142:P142 O148:P148 O154:P154 O160:P160" xr:uid="{B17DF7D7-CCE6-4328-9C30-4AF7BB3BED37}">
      <formula1>"有,無"</formula1>
    </dataValidation>
    <dataValidation type="list" allowBlank="1" showInputMessage="1" showErrorMessage="1" sqref="E195" xr:uid="{2FC23A8E-052A-4A8C-978C-80E7C1686B7E}">
      <formula1>"あり（必須）,あり（任意）,なし"</formula1>
    </dataValidation>
    <dataValidation type="list" allowBlank="1" showInputMessage="1" showErrorMessage="1" sqref="E17:E19 AB10" xr:uid="{29391D5F-A2C7-43C4-8C3D-7F70C3D5D3A4}">
      <formula1>"通学,通信"</formula1>
    </dataValidation>
    <dataValidation type="list" allowBlank="1" showInputMessage="1" showErrorMessage="1" sqref="G186:H186 G189:H189" xr:uid="{09041F68-395F-48F1-80C4-E61F71FB20B0}">
      <formula1>"100％,90%以上,70%以上,66%(2/3)以上,60%以上,50%以上,50%未満でも可,その他"</formula1>
    </dataValidation>
    <dataValidation type="list" allowBlank="1" showInputMessage="1" showErrorMessage="1" sqref="K186 K189" xr:uid="{9AEB1999-87AE-4520-9F7D-3948DA01B62B}">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63607375-E196-4F93-AD4E-F95952859C9D}">
      <formula1>"認める,認めない,その他"</formula1>
    </dataValidation>
    <dataValidation type="list" allowBlank="1" showInputMessage="1" showErrorMessage="1" sqref="F19:H19" xr:uid="{21C2E24A-8432-4162-81BD-6635D94CA311}">
      <formula1>"通信,一部eラーニング,eラーニング"</formula1>
    </dataValidation>
    <dataValidation type="list" allowBlank="1" showInputMessage="1" showErrorMessage="1" sqref="F17:H17" xr:uid="{5E108E20-98DB-4C83-A51B-E8932C9C20FC}">
      <formula1>"昼間（平日）,夜間（平日）,土日,昼間（平日）＋土日,夜間（平日）＋土日"</formula1>
    </dataValidation>
    <dataValidation type="list" allowBlank="1" showInputMessage="1" showErrorMessage="1" sqref="L259:N259" xr:uid="{3C4ED372-CA38-4E42-B095-79BD68BB286F}">
      <formula1>"該当する,該当しない"</formula1>
    </dataValidation>
    <dataValidation type="list" allowBlank="1" showInputMessage="1" showErrorMessage="1" sqref="E26:R26 E62 E54:E57" xr:uid="{BCDE8E90-6957-431F-8EC7-F9A733845EFA}">
      <formula1>"○"</formula1>
    </dataValidation>
    <dataValidation type="list" allowBlank="1" showInputMessage="1" showErrorMessage="1" sqref="E184:G184" xr:uid="{0195A918-75C0-4525-B51A-EDBF078E311C}">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7F82137A-BA4A-4862-9541-0F35BFFC5FA6}"/>
    <dataValidation type="list" allowBlank="1" showInputMessage="1" showErrorMessage="1" sqref="E204:H204" xr:uid="{2267611A-80B3-4707-B462-F255295114C3}">
      <formula1>"パンフレット,ホームページ(右にURLを記載),パンフレット＋ホームページ(右にURLを記載)"</formula1>
    </dataValidation>
    <dataValidation type="list" allowBlank="1" showInputMessage="1" showErrorMessage="1" sqref="E70:H70" xr:uid="{FAD83CE1-0B85-48CF-9FFA-1DE4F8BD006F}">
      <formula1>"パンフレット,パンフレット＋ホームページ（右にURLを記載）,ホームページ（右にURLを記載）"</formula1>
    </dataValidation>
    <dataValidation type="list" allowBlank="1" showInputMessage="1" showErrorMessage="1" sqref="P52:R52" xr:uid="{5345F120-F27D-43B3-A385-AAB120A61ED0}">
      <formula1>"含んでいる,含んでいない"</formula1>
    </dataValidation>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BE2E99B-D1C3-499B-931C-BFD50F64D4DD}">
          <x14:formula1>
            <xm:f>ロール対応表ｰ1008!$V$14:$V$56</xm:f>
          </x14:formula1>
          <xm:sqref>U76:U165</xm:sqref>
        </x14:dataValidation>
        <x14:dataValidation type="list" allowBlank="1" showInputMessage="1" showErrorMessage="1" xr:uid="{EC9626C6-8233-43C0-AB01-92980C460DFC}">
          <x14:formula1>
            <xm:f>ロール対応表ｰ1008!$D$59:$S$59</xm:f>
          </x14:formula1>
          <xm:sqref>F51:R51</xm:sqref>
        </x14:dataValidation>
        <x14:dataValidation type="list" allowBlank="1" showInputMessage="1" showErrorMessage="1" xr:uid="{DC0612B5-78D3-40C2-AA31-E6037EDB51EC}">
          <x14:formula1>
            <xm:f>ロール対応表ｰ1008!$D$58:$S$58</xm:f>
          </x14:formula1>
          <xm:sqref>F49:R49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C8C-2CA3-4EDE-BB73-76FF5FF763A2}">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2724" t="s">
        <v>894</v>
      </c>
      <c r="B4" s="2724"/>
      <c r="C4" s="2724"/>
      <c r="D4" s="2724"/>
      <c r="E4" s="2724"/>
      <c r="F4" s="2724"/>
      <c r="G4" s="2724"/>
      <c r="H4" s="2724"/>
      <c r="I4" s="2724"/>
      <c r="J4" s="2724"/>
      <c r="K4" s="2724"/>
      <c r="L4" s="2724"/>
      <c r="M4" s="2724"/>
      <c r="N4" s="2724"/>
      <c r="O4" s="2724"/>
      <c r="P4" s="2724"/>
      <c r="Q4" s="2724"/>
      <c r="R4" s="2724"/>
      <c r="S4" s="2724"/>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1053</v>
      </c>
      <c r="B6" s="1879"/>
      <c r="C6" s="1879"/>
      <c r="D6" s="1879"/>
      <c r="E6" s="1879"/>
      <c r="F6" s="1879"/>
      <c r="G6" s="1879"/>
      <c r="H6" s="1879"/>
      <c r="I6" s="1879"/>
      <c r="J6" s="1879"/>
      <c r="K6" s="1879"/>
      <c r="L6" s="1879"/>
      <c r="M6" s="1879"/>
      <c r="N6" s="1879"/>
      <c r="O6" s="1879"/>
      <c r="P6" s="1879"/>
      <c r="Q6" s="1879"/>
      <c r="R6" s="1879"/>
      <c r="S6" s="1879"/>
    </row>
    <row r="7" spans="1:22" ht="65.25" customHeight="1">
      <c r="A7" s="1879" t="s">
        <v>1054</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1055</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IF(COUNTIF(個票ｰ1008!$U$76:$U$165,$C14),"○","")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IF(COUNTIF(個票ｰ1008!$U$76:$U$165,$C15),"○","")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IF(COUNTIF(個票ｰ1008!$U$76:$U$165,$C16),"○","")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IF(COUNTIF(個票ｰ1008!$U$76:$U$165,$C17),"○","")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IF(COUNTIF(個票ｰ1008!$U$76:$U$165,$C18),"○","")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IF(COUNTIF(個票ｰ1008!$U$76:$U$165,$C19),"○","")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IF(COUNTIF(個票ｰ1008!$U$76:$U$165,$C20),"○","")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IF(COUNTIF(個票ｰ1008!$U$76:$U$165,$C21),"○","")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IF(COUNTIF(個票ｰ1008!$U$76:$U$165,$C22),"○","")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IF(COUNTIF(個票ｰ1008!$U$76:$U$165,$C23),"○","")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IF(COUNTIF(個票ｰ1008!$U$76:$U$165,$C24),"○","")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IF(COUNTIF(個票ｰ1008!$U$76:$U$165,$C25),"○","")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IF(COUNTIF(個票ｰ1008!$U$76:$U$165,$C26),"○","")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IF(COUNTIF(個票ｰ1008!$U$76:$U$165,$C27),"○","")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IF(COUNTIF(個票ｰ1008!$U$76:$U$165,$C28),"○","")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IF(COUNTIF(個票ｰ1008!$U$76:$U$165,$C29),"○","")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IF(COUNTIF(個票ｰ1008!$U$76:$U$165,$C30),"○","")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IF(COUNTIF(個票ｰ1008!$U$76:$U$165,$C31),"○","")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IF(COUNTIF(個票ｰ1008!$U$76:$U$165,$C32),"○","")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IF(COUNTIF(個票ｰ1008!$U$76:$U$165,$C33),"○","")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IF(COUNTIF(個票ｰ1008!$U$76:$U$165,$C34),"○","")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IF(COUNTIF(個票ｰ1008!$U$76:$U$165,$C35),"○","")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IF(COUNTIF(個票ｰ1008!$U$76:$U$165,$C36),"○","")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IF(COUNTIF(個票ｰ1008!$U$76:$U$165,$C37),"○","")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IF(COUNTIF(個票ｰ1008!$U$76:$U$165,$C38),"○","")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IF(COUNTIF(個票ｰ1008!$U$76:$U$165,$C39),"○","")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IF(COUNTIF(個票ｰ1008!$U$76:$U$165,$C40),"○","")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IF(COUNTIF(個票ｰ1008!$U$76:$U$165,$C41),"○","")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IF(COUNTIF(個票ｰ1008!$U$76:$U$165,$C42),"○","")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IF(COUNTIF(個票ｰ1008!$U$76:$U$165,$C43),"○","")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IF(COUNTIF(個票ｰ1008!$U$76:$U$165,$C44),"○","")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IF(COUNTIF(個票ｰ1008!$U$76:$U$165,$C45),"○","")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IF(COUNTIF(個票ｰ1008!$U$76:$U$165,$C46),"○","")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IF(COUNTIF(個票ｰ1008!$U$76:$U$165,$C47),"○","")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IF(COUNTIF(個票ｰ1008!$U$76:$U$165,$C48),"○","")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IF(COUNTIF(個票ｰ1008!$U$76:$U$165,$C49),"○","")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IF(COUNTIF(個票ｰ1008!$U$76:$U$165,$C50),"○","")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IF(COUNTIF(個票ｰ1008!$U$76:$U$165,$C51),"○","")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IF(COUNTIF(個票ｰ1008!$U$76:$U$165,$C52),"○","")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IF(COUNTIF(個票ｰ1008!$U$76:$U$165,$C53),"○","")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IF(COUNTIF(個票ｰ1008!$U$76:$U$165,$C54),"○","")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IF(COUNTIF(個票ｰ1008!$U$76:$U$165,$C55),"○","")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IF(COUNTIF(個票ｰ1008!$U$76:$U$165,$C56),"○","")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nFlwQzptyxaO4rvvcZBG6fPygrN4A6lYImQCB2WUm7SvTCtL4tGXNMO7/TfcSTom7gGtppPhBu2GVI9vvoU/5w==" saltValue="Tb+hz6BSTyOz2LSmcCsUU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83" priority="15">
      <formula>$E$57=1</formula>
    </cfRule>
  </conditionalFormatting>
  <conditionalFormatting sqref="F12">
    <cfRule type="expression" dxfId="82" priority="14">
      <formula>$F$57=1</formula>
    </cfRule>
  </conditionalFormatting>
  <conditionalFormatting sqref="G12">
    <cfRule type="expression" dxfId="81" priority="13">
      <formula>$G$57=1</formula>
    </cfRule>
  </conditionalFormatting>
  <conditionalFormatting sqref="H12">
    <cfRule type="expression" dxfId="80" priority="12">
      <formula>$H$57=1</formula>
    </cfRule>
  </conditionalFormatting>
  <conditionalFormatting sqref="I12">
    <cfRule type="expression" dxfId="79" priority="11">
      <formula>$I$57=1</formula>
    </cfRule>
  </conditionalFormatting>
  <conditionalFormatting sqref="J12">
    <cfRule type="expression" dxfId="78" priority="10">
      <formula>$J$57=1</formula>
    </cfRule>
  </conditionalFormatting>
  <conditionalFormatting sqref="K12">
    <cfRule type="expression" dxfId="77" priority="9">
      <formula>$K$57=1</formula>
    </cfRule>
  </conditionalFormatting>
  <conditionalFormatting sqref="L12">
    <cfRule type="expression" dxfId="76" priority="8">
      <formula>$L$57=1</formula>
    </cfRule>
  </conditionalFormatting>
  <conditionalFormatting sqref="M12">
    <cfRule type="expression" dxfId="75" priority="7">
      <formula>$M$57=1</formula>
    </cfRule>
  </conditionalFormatting>
  <conditionalFormatting sqref="N12">
    <cfRule type="expression" dxfId="74" priority="6">
      <formula>$N$57=1</formula>
    </cfRule>
  </conditionalFormatting>
  <conditionalFormatting sqref="O12">
    <cfRule type="expression" dxfId="73" priority="5">
      <formula>$O$57=1</formula>
    </cfRule>
  </conditionalFormatting>
  <conditionalFormatting sqref="P12">
    <cfRule type="expression" dxfId="72" priority="4">
      <formula>$P$57=1</formula>
    </cfRule>
  </conditionalFormatting>
  <conditionalFormatting sqref="Q12">
    <cfRule type="expression" dxfId="71" priority="3">
      <formula>$Q$57=1</formula>
    </cfRule>
  </conditionalFormatting>
  <conditionalFormatting sqref="R12">
    <cfRule type="expression" dxfId="70" priority="2">
      <formula>$R$57=1</formula>
    </cfRule>
  </conditionalFormatting>
  <conditionalFormatting sqref="S12">
    <cfRule type="expression" dxfId="69" priority="1">
      <formula>$S$57=1</formula>
    </cfRule>
  </conditionalFormatting>
  <hyperlinks>
    <hyperlink ref="A5:F5" r:id="rId1" location="page=70　　" display="＜各スキル項目における具体的な学習項目例等について＞" xr:uid="{D4D61D7A-EDE9-47F3-B250-2507CE01DF26}"/>
    <hyperlink ref="A8:S8" r:id="rId2" location="page=73" display="＜各人材類型における「ロール」の定義について＞" xr:uid="{E73A1567-DA0E-4C18-AB5F-FEA61B8B9B03}"/>
    <hyperlink ref="A5:S5" r:id="rId3" location="page=84" display="＜各スキル項目における具体的な学習項目例等について＞" xr:uid="{E81D69B4-227D-447C-9830-C5C2A6923E89}"/>
    <hyperlink ref="E12" r:id="rId4" location="page=100" display="https://www.ipa.go.jp/jinzai/skill-standard/dss/ps6vr700000083ki-att/000106872.pdf - page=100" xr:uid="{F6830DEA-2FF7-44BB-A8F2-847C8B79FD91}"/>
    <hyperlink ref="F12" r:id="rId5" location="page=101" display="https://www.ipa.go.jp/jinzai/skill-standard/dss/ps6vr700000083ki-att/000106872.pdf - page=101" xr:uid="{9A3E9892-3CAA-49EA-A584-A9AC1156A152}"/>
    <hyperlink ref="G12" r:id="rId6" location="page=102" display="https://www.ipa.go.jp/jinzai/skill-standard/dss/ps6vr700000083ki-att/000106872.pdf - page=102" xr:uid="{04E3623B-012E-4E40-9C9E-33E486C8205A}"/>
    <hyperlink ref="H12" r:id="rId7" location="page=115" display="https://www.ipa.go.jp/jinzai/skill-standard/dss/ps6vr700000083ki-att/000106872.pdf - page=115" xr:uid="{34CD3C4B-8991-44AF-9950-866417DA8765}"/>
    <hyperlink ref="I12" r:id="rId8" location="page=116" display="https://www.ipa.go.jp/jinzai/skill-standard/dss/ps6vr700000083ki-att/000106872.pdf - page=116" xr:uid="{9F388915-343F-4581-A038-BCF3E0293705}"/>
    <hyperlink ref="J12" r:id="rId9" location="page=117" display="https://www.ipa.go.jp/jinzai/skill-standard/dss/ps6vr700000083ki-att/000106872.pdf - page=117" xr:uid="{6EC05A96-AD72-4631-BAE5-3678AB42E637}"/>
    <hyperlink ref="K12" r:id="rId10" location="page=126" display="https://www.ipa.go.jp/jinzai/skill-standard/dss/ps6vr700000083ki-att/000106872.pdf - page=126" xr:uid="{FBB0277A-183F-4E3C-B546-3CDC6C48FF5C}"/>
    <hyperlink ref="L12" r:id="rId11" location="page=127" display="https://www.ipa.go.jp/jinzai/skill-standard/dss/ps6vr700000083ki-att/000106872.pdf - page=127" xr:uid="{10D8C816-1772-475A-ACB1-E40AD602A5CD}"/>
    <hyperlink ref="M12" r:id="rId12" location="page=128" xr:uid="{46D63866-8BDF-4BA7-A7D0-1CDD89BCF935}"/>
    <hyperlink ref="N12" r:id="rId13" location="page=135" display="https://www.ipa.go.jp/jinzai/skill-standard/dss/ps6vr700000083ki-att/000106872.pdf - page=135" xr:uid="{DF86D533-5BB1-46F0-B1EF-5BB074D3DA6F}"/>
    <hyperlink ref="O12" r:id="rId14" location="page=136" display="https://www.ipa.go.jp/jinzai/skill-standard/dss/ps6vr700000083ki-att/000106872.pdf - page=136" xr:uid="{DBED281D-C0FF-4737-AAEB-D184F6862797}"/>
    <hyperlink ref="P12" r:id="rId15" location="page=137" display="https://www.ipa.go.jp/jinzai/skill-standard/dss/ps6vr700000083ki-att/000106872.pdf - page=137" xr:uid="{93A6CB4E-81CD-42D7-9A73-B94886A7D725}"/>
    <hyperlink ref="Q12" r:id="rId16" location="page=138" display="https://www.ipa.go.jp/jinzai/skill-standard/dss/ps6vr700000083ki-att/000106872.pdf - page=138" xr:uid="{225554CA-8E5A-4C9E-A585-265AA174853F}"/>
    <hyperlink ref="R12" r:id="rId17" location="page=145" display="https://www.ipa.go.jp/jinzai/skill-standard/dss/ps6vr700000083ki-att/000106872.pdf - page=145" xr:uid="{2047AFD9-A9D5-48EA-9FD8-4EC94474E3C7}"/>
    <hyperlink ref="S12" r:id="rId18" location="page=146" display="https://www.ipa.go.jp/jinzai/skill-standard/dss/ps6vr700000083ki-att/000106872.pdf - page=146" xr:uid="{CEC75ACA-AF12-4DFA-9B09-EC09BD82492D}"/>
    <hyperlink ref="C14:C19" r:id="rId19" location="page=85" display="ビジネス戦略策定・実行" xr:uid="{9FA067D6-290D-4EC4-9E42-9879CEA1A1BD}"/>
    <hyperlink ref="C20:C25" r:id="rId20" location="page=86" display="ビジネス調査" xr:uid="{1F3618A3-1D89-4CCC-9678-675467104ED5}"/>
    <hyperlink ref="C26:C30" r:id="rId21" location="page=87" display="顧客・ユーザー理解" xr:uid="{AA2399D4-C89A-4BFD-AEE9-0864DE865B60}"/>
    <hyperlink ref="C31:C35" r:id="rId22" location="page=88" display="データ理解・活用" xr:uid="{8FF40493-BAA6-4527-86EA-B2B5B8C5C40B}"/>
    <hyperlink ref="C36:C37" r:id="rId23" location="page=89" display="データ活用基盤設計" xr:uid="{FBEBFFF5-BC25-47AE-B7BF-F06C89FAB8F7}"/>
    <hyperlink ref="C38:C50" r:id="rId24" location="page=90" display="コンピュータサイエンス" xr:uid="{B1F311E9-AC6A-4518-9324-2119DFC2A442}"/>
    <hyperlink ref="C51:C56" r:id="rId25" location="page=91" display="セキュリティ体制構築・運営" xr:uid="{DE1F81A0-7990-483C-865B-FD78E0BDD5DC}"/>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9FA7AA8B-CA3A-4C44-A7FD-99B1877B545A}">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306F-9908-429B-8E16-2DFF6307D64E}">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'申請書・総括票（共通）'!B46</f>
        <v>0</v>
      </c>
      <c r="F7" s="2395"/>
      <c r="G7" s="2395"/>
      <c r="H7" s="2395"/>
      <c r="I7" s="2395"/>
      <c r="J7" s="2395"/>
      <c r="K7" s="2395"/>
      <c r="L7" s="2395"/>
      <c r="M7" s="2395"/>
      <c r="N7" s="2395"/>
      <c r="O7" s="2395"/>
      <c r="P7" s="2395"/>
      <c r="Q7" s="2396"/>
      <c r="R7" s="2403" t="s">
        <v>138</v>
      </c>
      <c r="S7" s="2404"/>
      <c r="T7" s="2405"/>
      <c r="U7" s="2406">
        <f>'申請書・総括票（共通）'!A46</f>
        <v>1008</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個票ｰ1008!E14</f>
        <v>0</v>
      </c>
      <c r="V9" s="439" t="s">
        <v>169</v>
      </c>
      <c r="W9" s="440">
        <f>個票ｰ1008!G14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67"/>
      <c r="C27" s="567"/>
      <c r="D27" s="567"/>
      <c r="E27" s="567"/>
      <c r="F27" s="567"/>
      <c r="G27" s="567"/>
      <c r="H27" s="567"/>
      <c r="I27" s="567"/>
      <c r="J27" s="567"/>
      <c r="K27" s="567"/>
      <c r="L27" s="567"/>
      <c r="M27" s="567"/>
      <c r="N27" s="567"/>
      <c r="O27" s="567"/>
      <c r="P27" s="567"/>
      <c r="Q27" s="567"/>
      <c r="R27" s="567"/>
      <c r="S27" s="567"/>
      <c r="T27" s="567"/>
      <c r="U27" s="567"/>
      <c r="V27" s="567"/>
      <c r="W27" s="567"/>
      <c r="X27" s="567"/>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68"/>
      <c r="B29" s="568"/>
      <c r="C29" s="568"/>
      <c r="D29" s="568"/>
      <c r="E29" s="568"/>
      <c r="F29" s="568"/>
      <c r="G29" s="568"/>
      <c r="H29" s="568"/>
      <c r="I29" s="568"/>
      <c r="J29" s="568"/>
      <c r="K29" s="568"/>
      <c r="L29" s="568"/>
      <c r="M29" s="568"/>
      <c r="N29" s="568"/>
      <c r="O29" s="568"/>
      <c r="P29" s="568"/>
      <c r="Q29" s="568"/>
      <c r="R29" s="568"/>
      <c r="S29" s="568"/>
      <c r="T29" s="568"/>
      <c r="U29" s="568"/>
      <c r="V29" s="568"/>
      <c r="W29" s="568"/>
      <c r="X29" s="568"/>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69"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69"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69"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69"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65"/>
      <c r="B55" s="565"/>
      <c r="C55" s="565"/>
      <c r="D55" s="565"/>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8" priority="2" operator="equal">
      <formula>0</formula>
    </cfRule>
  </conditionalFormatting>
  <conditionalFormatting sqref="T3:X3">
    <cfRule type="cellIs" dxfId="67" priority="1" operator="equal">
      <formula>0</formula>
    </cfRule>
  </conditionalFormatting>
  <dataValidations count="6">
    <dataValidation allowBlank="1" showInputMessage="1" showErrorMessage="1" prompt="本様式３．教材費の内訳より自動計算されます" sqref="G20:H20" xr:uid="{7BABA57E-7CAF-426E-81AF-6D1E78F5F305}"/>
    <dataValidation allowBlank="1" showInputMessage="1" showErrorMessage="1" prompt="費用の決定にあたり、参考とした例がある場合に記載。（社内基準で定めている場合は、その旨を記載。）" sqref="N30:X30" xr:uid="{68EB6C87-17DE-4C61-BD1A-7C4FCADEEBE4}"/>
    <dataValidation allowBlank="1" showInputMessage="1" showErrorMessage="1" prompt="受講料に占めるそれぞれの内訳（ベースとなる考え方）を記載。" sqref="S37:T37 S39:T39" xr:uid="{691B97A5-0890-4E81-83D0-E5ED861D63E8}"/>
    <dataValidation type="list" allowBlank="1" showInputMessage="1" showErrorMessage="1" sqref="E46" xr:uid="{19DADC3B-CB82-4060-8C39-DEE24EFBC843}">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D97E83B5-D1C0-4500-B41D-B9330A03E8FA}"/>
    <dataValidation allowBlank="1" showInputMessage="1" showErrorMessage="1" prompt="本様式４．教材費の内訳より自動計算されます" sqref="G16:H16" xr:uid="{EC09527B-A431-4B2C-8BB2-7BE8A1DD806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8C1A-5987-40AF-9FE0-89023E4D93BC}">
  <dimension ref="A1:Z456"/>
  <sheetViews>
    <sheetView showGridLines="0" view="pageBreakPreview" zoomScaleNormal="100" zoomScaleSheetLayoutView="100" workbookViewId="0"/>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70"/>
      <c r="H1" s="2415" t="s">
        <v>654</v>
      </c>
      <c r="I1" s="2415"/>
      <c r="J1" s="2415"/>
      <c r="K1" s="2415"/>
    </row>
    <row r="2" spans="1:11" s="3" customFormat="1" ht="12" customHeight="1">
      <c r="C2" s="570"/>
      <c r="H2" s="2580" t="s">
        <v>707</v>
      </c>
      <c r="I2" s="2580"/>
      <c r="J2" s="2580"/>
      <c r="K2" s="2580"/>
    </row>
    <row r="3" spans="1:11" s="3" customFormat="1" ht="12" customHeight="1">
      <c r="C3" s="570"/>
      <c r="H3" s="2416">
        <f>'申請書・総括票（共通）'!L3</f>
        <v>0</v>
      </c>
      <c r="I3" s="2416"/>
      <c r="J3" s="2416"/>
      <c r="K3" s="2416"/>
    </row>
    <row r="4" spans="1:11" s="3" customFormat="1" ht="12" customHeight="1">
      <c r="C4" s="570"/>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'申請書・総括票（共通）'!B46</f>
        <v>0</v>
      </c>
      <c r="D8" s="2586"/>
      <c r="E8" s="2586"/>
      <c r="F8" s="2595"/>
      <c r="G8" s="472" t="s">
        <v>85</v>
      </c>
      <c r="H8" s="2596">
        <f>'申請書・総括票（共通）'!A46</f>
        <v>1008</v>
      </c>
      <c r="I8" s="2597"/>
      <c r="J8" s="2598"/>
      <c r="K8" s="473"/>
    </row>
    <row r="9" spans="1:11" s="3" customFormat="1" ht="26.25" customHeight="1">
      <c r="A9" s="2593"/>
      <c r="B9" s="2594"/>
      <c r="C9" s="2585"/>
      <c r="D9" s="2586"/>
      <c r="E9" s="2586"/>
      <c r="F9" s="2595"/>
      <c r="G9" s="566"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76"/>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75" t="s">
        <v>197</v>
      </c>
      <c r="C37" s="2608">
        <f>'申請書・総括票（共通）'!C19</f>
        <v>0</v>
      </c>
      <c r="D37" s="2609"/>
      <c r="E37" s="2609"/>
      <c r="F37" s="2609"/>
      <c r="G37" s="2609"/>
      <c r="H37" s="2609"/>
      <c r="I37" s="2609"/>
      <c r="J37" s="2610"/>
    </row>
    <row r="38" spans="1:26" ht="27.75" customHeight="1">
      <c r="B38" s="2611" t="s">
        <v>196</v>
      </c>
      <c r="C38" s="2613">
        <f>'申請書・総括票（共通）'!B46</f>
        <v>0</v>
      </c>
      <c r="D38" s="2614"/>
      <c r="E38" s="2614"/>
      <c r="F38" s="2615"/>
      <c r="G38" s="472" t="s">
        <v>85</v>
      </c>
      <c r="H38" s="2619">
        <f>'申請書・総括票（共通）'!A46</f>
        <v>1008</v>
      </c>
      <c r="I38" s="2620"/>
      <c r="J38" s="2621"/>
    </row>
    <row r="39" spans="1:26" ht="27.75" customHeight="1">
      <c r="B39" s="2612"/>
      <c r="C39" s="2616"/>
      <c r="D39" s="2617"/>
      <c r="E39" s="2617"/>
      <c r="F39" s="2618"/>
      <c r="G39" s="566"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個票ｰ1008!B235</f>
        <v>0</v>
      </c>
      <c r="D44" s="2633"/>
      <c r="E44" s="2633"/>
      <c r="F44" s="2634"/>
      <c r="G44" s="495" t="s">
        <v>660</v>
      </c>
      <c r="H44" s="2635">
        <v>1</v>
      </c>
      <c r="I44" s="2636"/>
      <c r="J44" s="2637"/>
    </row>
    <row r="45" spans="1:26" ht="30" customHeight="1">
      <c r="B45" s="573" t="s">
        <v>210</v>
      </c>
      <c r="C45" s="2638" t="s">
        <v>209</v>
      </c>
      <c r="D45" s="2639"/>
      <c r="E45" s="2639"/>
      <c r="F45" s="2639"/>
      <c r="G45" s="2639"/>
      <c r="H45" s="2639"/>
      <c r="I45" s="2639"/>
      <c r="J45" s="2640"/>
    </row>
    <row r="46" spans="1:26" ht="30" customHeight="1">
      <c r="B46" s="571" t="s">
        <v>194</v>
      </c>
      <c r="C46" s="2641"/>
      <c r="D46" s="2642"/>
      <c r="E46" s="2642"/>
      <c r="F46" s="2642"/>
      <c r="G46" s="2642"/>
      <c r="H46" s="2642"/>
      <c r="I46" s="2642"/>
      <c r="J46" s="2643"/>
    </row>
    <row r="47" spans="1:26" ht="30" customHeight="1">
      <c r="B47" s="574"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7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個票ｰ1008!B236</f>
        <v>0</v>
      </c>
      <c r="D78" s="2609"/>
      <c r="E78" s="2609"/>
      <c r="F78" s="2610"/>
      <c r="G78" s="518" t="s">
        <v>660</v>
      </c>
      <c r="H78" s="2619">
        <v>2</v>
      </c>
      <c r="I78" s="2620"/>
      <c r="J78" s="2669"/>
    </row>
    <row r="79" spans="1:26" ht="30" customHeight="1" outlineLevel="1">
      <c r="B79" s="573" t="s">
        <v>210</v>
      </c>
      <c r="C79" s="2670" t="s">
        <v>209</v>
      </c>
      <c r="D79" s="2671"/>
      <c r="E79" s="2671"/>
      <c r="F79" s="2671"/>
      <c r="G79" s="2671"/>
      <c r="H79" s="2671"/>
      <c r="I79" s="2671"/>
      <c r="J79" s="2672"/>
    </row>
    <row r="80" spans="1:26" ht="30" customHeight="1" outlineLevel="1">
      <c r="B80" s="571" t="s">
        <v>194</v>
      </c>
      <c r="C80" s="2641"/>
      <c r="D80" s="2642"/>
      <c r="E80" s="2642"/>
      <c r="F80" s="2642"/>
      <c r="G80" s="2642"/>
      <c r="H80" s="2642"/>
      <c r="I80" s="2642"/>
      <c r="J80" s="2643"/>
    </row>
    <row r="81" spans="2:10" ht="30" customHeight="1" outlineLevel="1">
      <c r="B81" s="574"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7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個票ｰ1008!B239</f>
        <v>0</v>
      </c>
      <c r="D116" s="2633"/>
      <c r="E116" s="2633"/>
      <c r="F116" s="2634"/>
      <c r="G116" s="495" t="s">
        <v>660</v>
      </c>
      <c r="H116" s="2635">
        <v>11</v>
      </c>
      <c r="I116" s="2636"/>
      <c r="J116" s="2637"/>
    </row>
    <row r="117" spans="1:18" ht="30" customHeight="1" outlineLevel="1">
      <c r="B117" s="573" t="s">
        <v>210</v>
      </c>
      <c r="C117" s="2298" t="s">
        <v>250</v>
      </c>
      <c r="D117" s="2299"/>
      <c r="E117" s="2299"/>
      <c r="F117" s="2299"/>
      <c r="G117" s="2299"/>
      <c r="H117" s="2299"/>
      <c r="I117" s="2299"/>
      <c r="J117" s="2300"/>
    </row>
    <row r="118" spans="1:18" ht="30" customHeight="1" outlineLevel="1">
      <c r="B118" s="571" t="s">
        <v>194</v>
      </c>
      <c r="C118" s="2641"/>
      <c r="D118" s="2642"/>
      <c r="E118" s="2642"/>
      <c r="F118" s="2642"/>
      <c r="G118" s="2642"/>
      <c r="H118" s="2642"/>
      <c r="I118" s="2642"/>
      <c r="J118" s="2643"/>
    </row>
    <row r="119" spans="1:18" ht="30" customHeight="1" outlineLevel="1">
      <c r="B119" s="574"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7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個票ｰ1008!B240</f>
        <v>0</v>
      </c>
      <c r="D151" s="2609"/>
      <c r="E151" s="2609"/>
      <c r="F151" s="2610"/>
      <c r="G151" s="518" t="s">
        <v>660</v>
      </c>
      <c r="H151" s="2619">
        <v>12</v>
      </c>
      <c r="I151" s="2620"/>
      <c r="J151" s="2669"/>
    </row>
    <row r="152" spans="2:11" ht="30" customHeight="1" outlineLevel="1">
      <c r="B152" s="573" t="s">
        <v>210</v>
      </c>
      <c r="C152" s="2298"/>
      <c r="D152" s="2299"/>
      <c r="E152" s="2299"/>
      <c r="F152" s="2299"/>
      <c r="G152" s="2299"/>
      <c r="H152" s="2299"/>
      <c r="I152" s="2299"/>
      <c r="J152" s="2300"/>
    </row>
    <row r="153" spans="2:11" ht="30" customHeight="1" outlineLevel="1">
      <c r="B153" s="571" t="s">
        <v>194</v>
      </c>
      <c r="C153" s="2641"/>
      <c r="D153" s="2642"/>
      <c r="E153" s="2642"/>
      <c r="F153" s="2642"/>
      <c r="G153" s="2642"/>
      <c r="H153" s="2642"/>
      <c r="I153" s="2642"/>
      <c r="J153" s="2643"/>
    </row>
    <row r="154" spans="2:11" ht="30" customHeight="1" outlineLevel="1">
      <c r="B154" s="574"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72"/>
      <c r="C182" s="514"/>
      <c r="D182" s="514"/>
      <c r="E182" s="514"/>
      <c r="F182" s="514"/>
      <c r="G182" s="514"/>
      <c r="H182" s="514"/>
      <c r="I182" s="514"/>
      <c r="J182" s="515"/>
    </row>
    <row r="183" spans="2:10" ht="17.25" customHeight="1"/>
    <row r="185" spans="2:10" ht="33.75" customHeight="1">
      <c r="B185" s="517" t="s">
        <v>195</v>
      </c>
      <c r="C185" s="2668">
        <f>個票ｰ1008!B241</f>
        <v>0</v>
      </c>
      <c r="D185" s="2609"/>
      <c r="E185" s="2609"/>
      <c r="F185" s="2610"/>
      <c r="G185" s="518" t="s">
        <v>660</v>
      </c>
      <c r="H185" s="2619">
        <v>13</v>
      </c>
      <c r="I185" s="2620"/>
      <c r="J185" s="2669"/>
    </row>
    <row r="186" spans="2:10" ht="30" customHeight="1" outlineLevel="1">
      <c r="B186" s="573" t="s">
        <v>210</v>
      </c>
      <c r="C186" s="2298"/>
      <c r="D186" s="2299"/>
      <c r="E186" s="2299"/>
      <c r="F186" s="2299"/>
      <c r="G186" s="2299"/>
      <c r="H186" s="2299"/>
      <c r="I186" s="2299"/>
      <c r="J186" s="2300"/>
    </row>
    <row r="187" spans="2:10" ht="30" customHeight="1" outlineLevel="1">
      <c r="B187" s="571" t="s">
        <v>194</v>
      </c>
      <c r="C187" s="2641"/>
      <c r="D187" s="2642"/>
      <c r="E187" s="2642"/>
      <c r="F187" s="2642"/>
      <c r="G187" s="2642"/>
      <c r="H187" s="2642"/>
      <c r="I187" s="2642"/>
      <c r="J187" s="2643"/>
    </row>
    <row r="188" spans="2:10" ht="30" customHeight="1" outlineLevel="1">
      <c r="B188" s="574"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72"/>
      <c r="C216" s="514"/>
      <c r="D216" s="514"/>
      <c r="E216" s="514"/>
      <c r="F216" s="514"/>
      <c r="G216" s="514"/>
      <c r="H216" s="514"/>
      <c r="I216" s="514"/>
      <c r="J216" s="515"/>
    </row>
    <row r="219" spans="2:10" ht="33.75" customHeight="1">
      <c r="B219" s="517" t="s">
        <v>195</v>
      </c>
      <c r="C219" s="2668">
        <f>個票ｰ1008!B242</f>
        <v>0</v>
      </c>
      <c r="D219" s="2609"/>
      <c r="E219" s="2609"/>
      <c r="F219" s="2610"/>
      <c r="G219" s="518" t="s">
        <v>660</v>
      </c>
      <c r="H219" s="2619">
        <v>14</v>
      </c>
      <c r="I219" s="2620"/>
      <c r="J219" s="2669"/>
    </row>
    <row r="220" spans="2:10" ht="30" customHeight="1" outlineLevel="1">
      <c r="B220" s="573" t="s">
        <v>210</v>
      </c>
      <c r="C220" s="2298"/>
      <c r="D220" s="2299"/>
      <c r="E220" s="2299"/>
      <c r="F220" s="2299"/>
      <c r="G220" s="2299"/>
      <c r="H220" s="2299"/>
      <c r="I220" s="2299"/>
      <c r="J220" s="2300"/>
    </row>
    <row r="221" spans="2:10" ht="30" customHeight="1" outlineLevel="1">
      <c r="B221" s="571" t="s">
        <v>194</v>
      </c>
      <c r="C221" s="2641"/>
      <c r="D221" s="2642"/>
      <c r="E221" s="2642"/>
      <c r="F221" s="2642"/>
      <c r="G221" s="2642"/>
      <c r="H221" s="2642"/>
      <c r="I221" s="2642"/>
      <c r="J221" s="2643"/>
    </row>
    <row r="222" spans="2:10" ht="30" customHeight="1" outlineLevel="1">
      <c r="B222" s="574"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7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個票ｰ1008!B243</f>
        <v>0</v>
      </c>
      <c r="D254" s="2609"/>
      <c r="E254" s="2609"/>
      <c r="F254" s="2610"/>
      <c r="G254" s="518" t="s">
        <v>660</v>
      </c>
      <c r="H254" s="2619">
        <v>15</v>
      </c>
      <c r="I254" s="2620"/>
      <c r="J254" s="2669"/>
    </row>
    <row r="255" spans="2:11" ht="30" customHeight="1" outlineLevel="1">
      <c r="B255" s="573" t="s">
        <v>210</v>
      </c>
      <c r="C255" s="2298"/>
      <c r="D255" s="2299"/>
      <c r="E255" s="2299"/>
      <c r="F255" s="2299"/>
      <c r="G255" s="2299"/>
      <c r="H255" s="2299"/>
      <c r="I255" s="2299"/>
      <c r="J255" s="2300"/>
    </row>
    <row r="256" spans="2:11" ht="30" customHeight="1" outlineLevel="1">
      <c r="B256" s="571" t="s">
        <v>194</v>
      </c>
      <c r="C256" s="2641"/>
      <c r="D256" s="2642"/>
      <c r="E256" s="2642"/>
      <c r="F256" s="2642"/>
      <c r="G256" s="2642"/>
      <c r="H256" s="2642"/>
      <c r="I256" s="2642"/>
      <c r="J256" s="2643"/>
    </row>
    <row r="257" spans="2:10" ht="30" customHeight="1" outlineLevel="1">
      <c r="B257" s="574"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72"/>
      <c r="C285" s="514"/>
      <c r="D285" s="514"/>
      <c r="E285" s="514"/>
      <c r="F285" s="514"/>
      <c r="G285" s="514"/>
      <c r="H285" s="514"/>
      <c r="I285" s="514"/>
      <c r="J285" s="515"/>
    </row>
    <row r="286" spans="1:26" ht="17.25" customHeight="1"/>
    <row r="288" spans="1:26" ht="33.75" customHeight="1">
      <c r="B288" s="517" t="s">
        <v>326</v>
      </c>
      <c r="C288" s="2668">
        <f>個票ｰ1008!B244</f>
        <v>0</v>
      </c>
      <c r="D288" s="2609"/>
      <c r="E288" s="2609"/>
      <c r="F288" s="2610"/>
      <c r="G288" s="518" t="s">
        <v>660</v>
      </c>
      <c r="H288" s="2619">
        <v>16</v>
      </c>
      <c r="I288" s="2620"/>
      <c r="J288" s="2669"/>
    </row>
    <row r="289" spans="2:10" ht="30" customHeight="1" outlineLevel="1">
      <c r="B289" s="573" t="s">
        <v>210</v>
      </c>
      <c r="C289" s="2298"/>
      <c r="D289" s="2299"/>
      <c r="E289" s="2299"/>
      <c r="F289" s="2299"/>
      <c r="G289" s="2299"/>
      <c r="H289" s="2299"/>
      <c r="I289" s="2299"/>
      <c r="J289" s="2300"/>
    </row>
    <row r="290" spans="2:10" ht="30" customHeight="1" outlineLevel="1">
      <c r="B290" s="571" t="s">
        <v>194</v>
      </c>
      <c r="C290" s="2641"/>
      <c r="D290" s="2642"/>
      <c r="E290" s="2642"/>
      <c r="F290" s="2642"/>
      <c r="G290" s="2642"/>
      <c r="H290" s="2642"/>
      <c r="I290" s="2642"/>
      <c r="J290" s="2643"/>
    </row>
    <row r="291" spans="2:10" ht="30" customHeight="1" outlineLevel="1">
      <c r="B291" s="574"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72"/>
      <c r="C319" s="514"/>
      <c r="D319" s="514"/>
      <c r="E319" s="514"/>
      <c r="F319" s="514"/>
      <c r="G319" s="514"/>
      <c r="H319" s="514"/>
      <c r="I319" s="514"/>
      <c r="J319" s="515"/>
    </row>
    <row r="322" spans="2:10" ht="33.75" customHeight="1">
      <c r="B322" s="517" t="s">
        <v>195</v>
      </c>
      <c r="C322" s="2668">
        <f>個票ｰ1008!B245</f>
        <v>0</v>
      </c>
      <c r="D322" s="2609"/>
      <c r="E322" s="2609"/>
      <c r="F322" s="2610"/>
      <c r="G322" s="518" t="s">
        <v>660</v>
      </c>
      <c r="H322" s="2619">
        <v>17</v>
      </c>
      <c r="I322" s="2620"/>
      <c r="J322" s="2669"/>
    </row>
    <row r="323" spans="2:10" ht="30" customHeight="1" outlineLevel="1">
      <c r="B323" s="573" t="s">
        <v>210</v>
      </c>
      <c r="C323" s="2298"/>
      <c r="D323" s="2299"/>
      <c r="E323" s="2299"/>
      <c r="F323" s="2299"/>
      <c r="G323" s="2299"/>
      <c r="H323" s="2299"/>
      <c r="I323" s="2299"/>
      <c r="J323" s="2300"/>
    </row>
    <row r="324" spans="2:10" ht="30" customHeight="1" outlineLevel="1">
      <c r="B324" s="571" t="s">
        <v>194</v>
      </c>
      <c r="C324" s="2641"/>
      <c r="D324" s="2642"/>
      <c r="E324" s="2642"/>
      <c r="F324" s="2642"/>
      <c r="G324" s="2642"/>
      <c r="H324" s="2642"/>
      <c r="I324" s="2642"/>
      <c r="J324" s="2643"/>
    </row>
    <row r="325" spans="2:10" ht="30" customHeight="1" outlineLevel="1">
      <c r="B325" s="574"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7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個票ｰ1008!B246</f>
        <v>0</v>
      </c>
      <c r="D357" s="2609"/>
      <c r="E357" s="2609"/>
      <c r="F357" s="2610"/>
      <c r="G357" s="518" t="s">
        <v>660</v>
      </c>
      <c r="H357" s="2619">
        <v>18</v>
      </c>
      <c r="I357" s="2620"/>
      <c r="J357" s="2669"/>
    </row>
    <row r="358" spans="2:11" ht="30" customHeight="1" outlineLevel="1">
      <c r="B358" s="573" t="s">
        <v>210</v>
      </c>
      <c r="C358" s="2298"/>
      <c r="D358" s="2299"/>
      <c r="E358" s="2299"/>
      <c r="F358" s="2299"/>
      <c r="G358" s="2299"/>
      <c r="H358" s="2299"/>
      <c r="I358" s="2299"/>
      <c r="J358" s="2300"/>
    </row>
    <row r="359" spans="2:11" ht="30" customHeight="1" outlineLevel="1">
      <c r="B359" s="571" t="s">
        <v>194</v>
      </c>
      <c r="C359" s="2641"/>
      <c r="D359" s="2642"/>
      <c r="E359" s="2642"/>
      <c r="F359" s="2642"/>
      <c r="G359" s="2642"/>
      <c r="H359" s="2642"/>
      <c r="I359" s="2642"/>
      <c r="J359" s="2643"/>
    </row>
    <row r="360" spans="2:11" ht="30" customHeight="1" outlineLevel="1">
      <c r="B360" s="574"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72"/>
      <c r="C388" s="514"/>
      <c r="D388" s="514"/>
      <c r="E388" s="514"/>
      <c r="F388" s="514"/>
      <c r="G388" s="514"/>
      <c r="H388" s="514"/>
      <c r="I388" s="514"/>
      <c r="J388" s="515"/>
    </row>
    <row r="389" spans="2:10" ht="17.25" customHeight="1"/>
    <row r="391" spans="2:10" ht="33.75" customHeight="1">
      <c r="B391" s="517" t="s">
        <v>195</v>
      </c>
      <c r="C391" s="2668">
        <f>個票ｰ1008!B247</f>
        <v>0</v>
      </c>
      <c r="D391" s="2609"/>
      <c r="E391" s="2609"/>
      <c r="F391" s="2610"/>
      <c r="G391" s="518" t="s">
        <v>660</v>
      </c>
      <c r="H391" s="2619">
        <v>19</v>
      </c>
      <c r="I391" s="2620"/>
      <c r="J391" s="2669"/>
    </row>
    <row r="392" spans="2:10" ht="30" customHeight="1" outlineLevel="1">
      <c r="B392" s="573" t="s">
        <v>210</v>
      </c>
      <c r="C392" s="2298"/>
      <c r="D392" s="2299"/>
      <c r="E392" s="2299"/>
      <c r="F392" s="2299"/>
      <c r="G392" s="2299"/>
      <c r="H392" s="2299"/>
      <c r="I392" s="2299"/>
      <c r="J392" s="2300"/>
    </row>
    <row r="393" spans="2:10" ht="30" customHeight="1" outlineLevel="1">
      <c r="B393" s="571" t="s">
        <v>194</v>
      </c>
      <c r="C393" s="2641"/>
      <c r="D393" s="2642"/>
      <c r="E393" s="2642"/>
      <c r="F393" s="2642"/>
      <c r="G393" s="2642"/>
      <c r="H393" s="2642"/>
      <c r="I393" s="2642"/>
      <c r="J393" s="2643"/>
    </row>
    <row r="394" spans="2:10" ht="30" customHeight="1" outlineLevel="1">
      <c r="B394" s="574"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72"/>
      <c r="C422" s="514"/>
      <c r="D422" s="514"/>
      <c r="E422" s="514"/>
      <c r="F422" s="514"/>
      <c r="G422" s="514"/>
      <c r="H422" s="514"/>
      <c r="I422" s="514"/>
      <c r="J422" s="515"/>
    </row>
    <row r="425" spans="2:10" ht="33" customHeight="1">
      <c r="B425" s="517" t="s">
        <v>195</v>
      </c>
      <c r="C425" s="2668">
        <f>個票ｰ1008!B248</f>
        <v>0</v>
      </c>
      <c r="D425" s="2609"/>
      <c r="E425" s="2609"/>
      <c r="F425" s="2610"/>
      <c r="G425" s="518" t="s">
        <v>660</v>
      </c>
      <c r="H425" s="2619">
        <v>20</v>
      </c>
      <c r="I425" s="2620"/>
      <c r="J425" s="2669"/>
    </row>
    <row r="426" spans="2:10" ht="30" customHeight="1" outlineLevel="1">
      <c r="B426" s="573" t="s">
        <v>210</v>
      </c>
      <c r="C426" s="2298"/>
      <c r="D426" s="2299"/>
      <c r="E426" s="2299"/>
      <c r="F426" s="2299"/>
      <c r="G426" s="2299"/>
      <c r="H426" s="2299"/>
      <c r="I426" s="2299"/>
      <c r="J426" s="2300"/>
    </row>
    <row r="427" spans="2:10" ht="30" customHeight="1" outlineLevel="1">
      <c r="B427" s="571" t="s">
        <v>194</v>
      </c>
      <c r="C427" s="2641"/>
      <c r="D427" s="2642"/>
      <c r="E427" s="2642"/>
      <c r="F427" s="2642"/>
      <c r="G427" s="2642"/>
      <c r="H427" s="2642"/>
      <c r="I427" s="2642"/>
      <c r="J427" s="2643"/>
    </row>
    <row r="428" spans="2:10" ht="30" customHeight="1" outlineLevel="1">
      <c r="B428" s="574"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72"/>
      <c r="C456" s="514"/>
      <c r="D456" s="514"/>
      <c r="E456" s="514"/>
      <c r="F456" s="514"/>
      <c r="G456" s="514"/>
      <c r="H456" s="514"/>
      <c r="I456" s="514"/>
      <c r="J456" s="515"/>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66" priority="5" operator="equal">
      <formula>0</formula>
    </cfRule>
  </conditionalFormatting>
  <conditionalFormatting sqref="E25:J27">
    <cfRule type="expression" dxfId="65" priority="1">
      <formula>$H$23="含んでいない"</formula>
    </cfRule>
  </conditionalFormatting>
  <conditionalFormatting sqref="F28:J28">
    <cfRule type="expression" dxfId="64" priority="2">
      <formula>$E$27="○"</formula>
    </cfRule>
  </conditionalFormatting>
  <conditionalFormatting sqref="H3:K3">
    <cfRule type="cellIs" dxfId="63" priority="4" operator="equal">
      <formula>0</formula>
    </cfRule>
  </conditionalFormatting>
  <conditionalFormatting sqref="H32:K32">
    <cfRule type="cellIs" dxfId="62"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5B5EBBCB-4BBA-4FDB-A06D-B070A8CF0146}"/>
    <dataValidation allowBlank="1" showInputMessage="1" showErrorMessage="1" prompt="直近の職歴について、所属だけではなく「担当分野」も記載。" sqref="F61:J64 F95:J98 F133:J136 F168:J171" xr:uid="{9B08E9A8-A1A1-460E-8FC5-7F6C62C4DA08}"/>
    <dataValidation allowBlank="1" showInputMessage="1" showErrorMessage="1" prompt="当該教育訓練の内容に関係する実務経験を具体的に記載。" sqref="F49:J53 F55:J59 F83:J87 F121:J125 F156:J160" xr:uid="{24EFF32C-09DB-4F7A-B830-DE846978152A}"/>
    <dataValidation type="list" allowBlank="1" showInputMessage="1" showErrorMessage="1" sqref="C358:J358 C289:J289 C392:J392 C152:J152 C186:J186 C117:J117 C220:J220 C255:J255 C323:J323 C426:J426" xr:uid="{965AF029-356F-465C-B2A7-F46D5C2B6BF4}">
      <formula1>"主担当講師,担当講師"</formula1>
    </dataValidation>
    <dataValidation type="list" allowBlank="1" showInputMessage="1" showErrorMessage="1" sqref="E16:J16 C46:J46 C80:J80 C118:J118 C153:J153 C187:J187 C221:J221 C256:J256 C290:J290 C324:J324 C359:J359 C393:J393 C427:J427" xr:uid="{118873E6-DB40-44E3-B8B9-555108C3E21D}">
      <formula1>"直接雇用（常勤）,直接雇用（非常勤）,委託・派遣等"</formula1>
    </dataValidation>
    <dataValidation type="list" allowBlank="1" showInputMessage="1" showErrorMessage="1" sqref="E17:J17" xr:uid="{1DC0F5EB-1671-499E-9DCB-D8E9233F092C}">
      <formula1>"全員の評価を行っている,一部の評価を行っている,評価を行っていない"</formula1>
    </dataValidation>
    <dataValidation type="list" allowBlank="1" showInputMessage="1" showErrorMessage="1" sqref="E19:J19" xr:uid="{8E2F5CC9-BFDB-4D5C-8B94-2D2F8005A97A}">
      <formula1>"全員に伝えている,一部に伝えている,伝えていない"</formula1>
    </dataValidation>
    <dataValidation type="list" allowBlank="1" showInputMessage="1" showErrorMessage="1" sqref="E21:J21" xr:uid="{17993626-0014-43BC-8E01-B7D20344ABB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1D6D2-8D9A-45B1-9E9C-4F6F9ED3EBE5}">
      <formula1>"はい（いずれにも該当しない）,いいえ（いずれかに該当する）"</formula1>
    </dataValidation>
    <dataValidation type="list" allowBlank="1" showInputMessage="1" showErrorMessage="1" sqref="H23:J23" xr:uid="{4D720969-AF63-40C4-AE27-3490BA67481E}">
      <formula1>"含んでいる,含んでいない"</formula1>
    </dataValidation>
    <dataValidation type="list" allowBlank="1" showInputMessage="1" showErrorMessage="1" sqref="E25:E27" xr:uid="{CCD858C3-854D-4DED-A024-916459CE7F7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53D7-047B-484C-A8F2-7E2569DD7138}">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57" customWidth="1"/>
    <col min="4" max="4" width="7.125" style="557" customWidth="1"/>
    <col min="5" max="11" width="6.625" style="557" customWidth="1"/>
    <col min="12" max="16" width="6.625" style="208" customWidth="1"/>
    <col min="17" max="17" width="7.375" style="208" customWidth="1"/>
    <col min="18" max="18" width="8" style="557" customWidth="1"/>
    <col min="19" max="20" width="9.125" style="557" customWidth="1"/>
    <col min="21" max="21" width="26.5" style="557" customWidth="1"/>
    <col min="22" max="23" width="3.125" style="557" customWidth="1"/>
    <col min="24" max="26" width="9" style="557"/>
    <col min="27" max="29" width="9.875" style="133" customWidth="1"/>
    <col min="30" max="48" width="9" style="557"/>
    <col min="49" max="49" width="9" style="557" customWidth="1"/>
    <col min="50" max="16384" width="9" style="557"/>
  </cols>
  <sheetData>
    <row r="1" spans="1:33" ht="15" customHeight="1">
      <c r="A1" s="560"/>
      <c r="B1" s="560"/>
      <c r="C1" s="201"/>
      <c r="L1" s="202"/>
      <c r="M1" s="202"/>
      <c r="N1" s="202"/>
      <c r="O1" s="1339" t="s">
        <v>709</v>
      </c>
      <c r="P1" s="1339"/>
      <c r="Q1" s="1339"/>
      <c r="R1" s="1339"/>
      <c r="AE1" s="390" t="s">
        <v>555</v>
      </c>
      <c r="AF1" s="391" t="s">
        <v>556</v>
      </c>
      <c r="AG1" s="391"/>
    </row>
    <row r="2" spans="1:33" ht="15" customHeight="1">
      <c r="A2" s="560"/>
      <c r="B2" s="560"/>
      <c r="C2" s="201"/>
      <c r="L2" s="202"/>
      <c r="M2" s="202"/>
      <c r="N2" s="202"/>
      <c r="O2" s="1339" t="s">
        <v>895</v>
      </c>
      <c r="P2" s="1339"/>
      <c r="Q2" s="1339"/>
      <c r="R2" s="1339"/>
      <c r="AE2" s="390"/>
      <c r="AF2" s="391"/>
      <c r="AG2" s="391"/>
    </row>
    <row r="3" spans="1:33" ht="15" customHeight="1">
      <c r="A3" s="560"/>
      <c r="B3" s="203"/>
      <c r="C3" s="204"/>
      <c r="D3" s="205"/>
      <c r="F3" s="206"/>
      <c r="L3" s="202"/>
      <c r="M3" s="202"/>
      <c r="N3" s="202"/>
      <c r="O3" s="1340">
        <f>'申請書・総括票（共通）'!L3</f>
        <v>0</v>
      </c>
      <c r="P3" s="1340"/>
      <c r="Q3" s="1340"/>
      <c r="R3" s="1340"/>
      <c r="AE3" s="390" t="s">
        <v>564</v>
      </c>
      <c r="AF3" s="391" t="s">
        <v>556</v>
      </c>
      <c r="AG3" s="390"/>
    </row>
    <row r="4" spans="1:33" ht="6.75" customHeight="1">
      <c r="A4" s="560"/>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64"/>
      <c r="B6" s="564"/>
      <c r="C6" s="564"/>
      <c r="D6" s="564"/>
      <c r="E6" s="564"/>
      <c r="F6" s="564"/>
      <c r="G6" s="564"/>
      <c r="H6" s="564"/>
      <c r="I6" s="564"/>
      <c r="J6" s="564"/>
      <c r="K6" s="564"/>
      <c r="L6" s="564"/>
      <c r="M6" s="564"/>
      <c r="N6" s="564"/>
      <c r="O6" s="564"/>
      <c r="P6" s="564"/>
      <c r="Q6" s="564"/>
      <c r="R6" s="564"/>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'申請書・総括票（共通）'!B47</f>
        <v>0</v>
      </c>
      <c r="D8" s="1395"/>
      <c r="E8" s="1395"/>
      <c r="F8" s="1395"/>
      <c r="G8" s="1395"/>
      <c r="H8" s="1395"/>
      <c r="I8" s="1395"/>
      <c r="J8" s="1395"/>
      <c r="K8" s="1395"/>
      <c r="L8" s="1395"/>
      <c r="M8" s="1395"/>
      <c r="N8" s="1393" t="s">
        <v>85</v>
      </c>
      <c r="O8" s="1393"/>
      <c r="P8" s="1396">
        <f>'申請書・総括票（共通）'!A47</f>
        <v>1009</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56"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4.7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61"/>
      <c r="C43" s="561"/>
      <c r="D43" s="561"/>
      <c r="E43" s="561"/>
      <c r="F43" s="561"/>
      <c r="G43" s="222"/>
      <c r="H43" s="561"/>
      <c r="I43" s="561"/>
      <c r="J43" s="561"/>
      <c r="K43" s="561"/>
      <c r="L43" s="561"/>
      <c r="M43" s="561"/>
      <c r="N43" s="561"/>
      <c r="O43" s="561"/>
      <c r="P43" s="561"/>
      <c r="Q43" s="561"/>
      <c r="R43" s="561"/>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981</v>
      </c>
      <c r="B46" s="2725"/>
      <c r="C46" s="2725"/>
      <c r="D46" s="2725"/>
      <c r="E46" s="2725"/>
      <c r="F46" s="2725"/>
      <c r="G46" s="2725"/>
      <c r="H46" s="2725"/>
      <c r="I46" s="2725"/>
      <c r="J46" s="2725"/>
      <c r="K46" s="2725"/>
      <c r="L46" s="2725"/>
      <c r="M46" s="2725"/>
      <c r="N46" s="2725"/>
      <c r="O46" s="2725"/>
      <c r="P46" s="2725"/>
      <c r="Q46" s="2725"/>
      <c r="R46" s="2725"/>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IF(COUNTIF(ロール対応表ｰ1009!$D$58:$S$58,F49)=0,"【ERROR正しいロールを選択してください】","")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IF(COUNTIF(ロール対応表ｰ1009!$D$59:$S$59,F51)=0,"【ERROR正しいロールを選択してください】","")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1056</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1057</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1547" t="s">
        <v>97</v>
      </c>
      <c r="B74" s="1549" t="s">
        <v>607</v>
      </c>
      <c r="C74" s="1550"/>
      <c r="D74" s="1550"/>
      <c r="E74" s="1550"/>
      <c r="F74" s="1551"/>
      <c r="G74" s="1555" t="s">
        <v>836</v>
      </c>
      <c r="H74" s="1556"/>
      <c r="I74" s="1556"/>
      <c r="J74" s="1556"/>
      <c r="K74" s="1557"/>
      <c r="L74" s="1549" t="s">
        <v>98</v>
      </c>
      <c r="M74" s="1551"/>
      <c r="N74" s="1561" t="s">
        <v>608</v>
      </c>
      <c r="O74" s="1567" t="s">
        <v>837</v>
      </c>
      <c r="P74" s="1567" t="s">
        <v>838</v>
      </c>
      <c r="Q74" s="1569" t="s">
        <v>969</v>
      </c>
      <c r="R74" s="1570"/>
      <c r="S74" s="1570"/>
      <c r="T74" s="1570"/>
      <c r="U74" s="1571"/>
      <c r="V74" s="1599" t="s">
        <v>892</v>
      </c>
      <c r="W74" s="1600"/>
      <c r="X74" s="1600"/>
      <c r="Y74" s="1600"/>
      <c r="Z74" s="1601"/>
      <c r="AA74" s="1333" t="s">
        <v>1093</v>
      </c>
      <c r="AB74" s="1334"/>
      <c r="AC74" s="1335"/>
    </row>
    <row r="75" spans="1:29" ht="21.75" customHeight="1">
      <c r="A75" s="1548"/>
      <c r="B75" s="1552"/>
      <c r="C75" s="1553"/>
      <c r="D75" s="1553"/>
      <c r="E75" s="1553"/>
      <c r="F75" s="1554"/>
      <c r="G75" s="1558"/>
      <c r="H75" s="1559"/>
      <c r="I75" s="1559"/>
      <c r="J75" s="1559"/>
      <c r="K75" s="1560"/>
      <c r="L75" s="1552"/>
      <c r="M75" s="1554"/>
      <c r="N75" s="1562"/>
      <c r="O75" s="1568"/>
      <c r="P75" s="1568"/>
      <c r="Q75" s="1572" t="s">
        <v>839</v>
      </c>
      <c r="R75" s="1573"/>
      <c r="S75" s="1572" t="s">
        <v>840</v>
      </c>
      <c r="T75" s="1573"/>
      <c r="U75" s="600" t="s">
        <v>841</v>
      </c>
      <c r="V75" s="1602"/>
      <c r="W75" s="1603"/>
      <c r="X75" s="1603"/>
      <c r="Y75" s="1603"/>
      <c r="Z75" s="1604"/>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2377" t="str">
        <f>IFERROR(VLOOKUP(U136,リスト!$AW$1:$AY$44,3,0),"")</f>
        <v/>
      </c>
      <c r="T136" s="2378"/>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2359" t="str">
        <f>IFERROR(VLOOKUP(U137,リスト!$AW$1:$AY$44,3,0),"")</f>
        <v/>
      </c>
      <c r="T137" s="2361"/>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2359" t="str">
        <f>IFERROR(VLOOKUP(U138,リスト!$AW$1:$AY$44,3,0),"")</f>
        <v/>
      </c>
      <c r="T138" s="2361"/>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2359" t="str">
        <f>IFERROR(VLOOKUP(U139,リスト!$AW$1:$AY$44,3,0),"")</f>
        <v/>
      </c>
      <c r="T139" s="2361"/>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2359" t="str">
        <f>IFERROR(VLOOKUP(U140,リスト!$AW$1:$AY$44,3,0),"")</f>
        <v/>
      </c>
      <c r="T140" s="2361"/>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2382" t="str">
        <f>IFERROR(VLOOKUP(U141,リスト!$AW$1:$AY$44,3,0),"")</f>
        <v/>
      </c>
      <c r="T141" s="2383"/>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2377" t="str">
        <f>IFERROR(VLOOKUP(U142,リスト!$AW$1:$AY$44,3,0),"")</f>
        <v/>
      </c>
      <c r="T142" s="2378"/>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2359" t="str">
        <f>IFERROR(VLOOKUP(U143,リスト!$AW$1:$AY$44,3,0),"")</f>
        <v/>
      </c>
      <c r="T143" s="2361"/>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2359" t="str">
        <f>IFERROR(VLOOKUP(U144,リスト!$AW$1:$AY$44,3,0),"")</f>
        <v/>
      </c>
      <c r="T144" s="2361"/>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2359" t="str">
        <f>IFERROR(VLOOKUP(U145,リスト!$AW$1:$AY$44,3,0),"")</f>
        <v/>
      </c>
      <c r="T145" s="2361"/>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2359" t="str">
        <f>IFERROR(VLOOKUP(U146,リスト!$AW$1:$AY$44,3,0),"")</f>
        <v/>
      </c>
      <c r="T146" s="2361"/>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2382" t="str">
        <f>IFERROR(VLOOKUP(U147,リスト!$AW$1:$AY$44,3,0),"")</f>
        <v/>
      </c>
      <c r="T147" s="2383"/>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2377" t="str">
        <f>IFERROR(VLOOKUP(U148,リスト!$AW$1:$AY$44,3,0),"")</f>
        <v/>
      </c>
      <c r="T148" s="2378"/>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2359" t="str">
        <f>IFERROR(VLOOKUP(U149,リスト!$AW$1:$AY$44,3,0),"")</f>
        <v/>
      </c>
      <c r="T149" s="2361"/>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2359" t="str">
        <f>IFERROR(VLOOKUP(U150,リスト!$AW$1:$AY$44,3,0),"")</f>
        <v/>
      </c>
      <c r="T150" s="2361"/>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2359" t="str">
        <f>IFERROR(VLOOKUP(U151,リスト!$AW$1:$AY$44,3,0),"")</f>
        <v/>
      </c>
      <c r="T151" s="2361"/>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2359" t="str">
        <f>IFERROR(VLOOKUP(U152,リスト!$AW$1:$AY$44,3,0),"")</f>
        <v/>
      </c>
      <c r="T152" s="2361"/>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2382" t="str">
        <f>IFERROR(VLOOKUP(U153,リスト!$AW$1:$AY$44,3,0),"")</f>
        <v/>
      </c>
      <c r="T153" s="2383"/>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2377" t="str">
        <f>IFERROR(VLOOKUP(U154,リスト!$AW$1:$AY$44,3,0),"")</f>
        <v/>
      </c>
      <c r="T154" s="2378"/>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2359" t="str">
        <f>IFERROR(VLOOKUP(U155,リスト!$AW$1:$AY$44,3,0),"")</f>
        <v/>
      </c>
      <c r="T155" s="2361"/>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2359" t="str">
        <f>IFERROR(VLOOKUP(U156,リスト!$AW$1:$AY$44,3,0),"")</f>
        <v/>
      </c>
      <c r="T156" s="2361"/>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2359" t="str">
        <f>IFERROR(VLOOKUP(U157,リスト!$AW$1:$AY$44,3,0),"")</f>
        <v/>
      </c>
      <c r="T157" s="2361"/>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2359" t="str">
        <f>IFERROR(VLOOKUP(U158,リスト!$AW$1:$AY$44,3,0),"")</f>
        <v/>
      </c>
      <c r="T158" s="2361"/>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2382" t="str">
        <f>IFERROR(VLOOKUP(U159,リスト!$AW$1:$AY$44,3,0),"")</f>
        <v/>
      </c>
      <c r="T159" s="2383"/>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2377" t="str">
        <f>IFERROR(VLOOKUP(U160,リスト!$AW$1:$AY$44,3,0),"")</f>
        <v/>
      </c>
      <c r="T160" s="2378"/>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2359" t="str">
        <f>IFERROR(VLOOKUP(U161,リスト!$AW$1:$AY$44,3,0),"")</f>
        <v/>
      </c>
      <c r="T161" s="2361"/>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2359" t="str">
        <f>IFERROR(VLOOKUP(U162,リスト!$AW$1:$AY$44,3,0),"")</f>
        <v/>
      </c>
      <c r="T162" s="2361"/>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2359" t="str">
        <f>IFERROR(VLOOKUP(U163,リスト!$AW$1:$AY$44,3,0),"")</f>
        <v/>
      </c>
      <c r="T163" s="2361"/>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2359" t="str">
        <f>IFERROR(VLOOKUP(U164,リスト!$AW$1:$AY$44,3,0),"")</f>
        <v/>
      </c>
      <c r="T164" s="2361"/>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2359" t="str">
        <f>IFERROR(VLOOKUP(U165,リスト!$AW$1:$AY$44,3,0),"")</f>
        <v/>
      </c>
      <c r="T165" s="2361"/>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IF(ロール対応表ｰ1009!$T$57=0,"","「ロール対応表」シートと一致していないスキル項目があります")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58"/>
      <c r="B172" s="558"/>
      <c r="C172" s="558"/>
      <c r="D172" s="558"/>
      <c r="E172" s="562"/>
      <c r="F172" s="562"/>
      <c r="G172" s="562"/>
      <c r="H172" s="562"/>
      <c r="I172" s="562"/>
      <c r="J172" s="562"/>
      <c r="K172" s="562"/>
      <c r="L172" s="562"/>
      <c r="M172" s="562"/>
      <c r="N172" s="562"/>
      <c r="O172" s="562"/>
      <c r="P172" s="562"/>
      <c r="Q172" s="562"/>
      <c r="R172" s="562"/>
    </row>
    <row r="173" spans="1:29" ht="23.25" customHeight="1">
      <c r="A173" s="555" t="s">
        <v>848</v>
      </c>
      <c r="B173" s="558"/>
      <c r="C173" s="558"/>
      <c r="D173" s="558"/>
      <c r="E173" s="558"/>
      <c r="F173" s="558"/>
      <c r="G173" s="558"/>
      <c r="H173" s="558"/>
      <c r="I173" s="558"/>
      <c r="J173" s="558"/>
      <c r="K173" s="558"/>
      <c r="L173" s="558"/>
      <c r="M173" s="558"/>
      <c r="N173" s="558"/>
      <c r="O173" s="558"/>
      <c r="P173" s="558"/>
      <c r="Q173" s="558"/>
      <c r="R173" s="558"/>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55" t="s">
        <v>849</v>
      </c>
      <c r="B179" s="558"/>
      <c r="C179" s="558"/>
      <c r="D179" s="558"/>
      <c r="E179" s="558"/>
      <c r="F179" s="558"/>
      <c r="G179" s="558"/>
      <c r="H179" s="558"/>
      <c r="I179" s="558"/>
      <c r="J179" s="558"/>
      <c r="K179" s="558"/>
      <c r="L179" s="558"/>
      <c r="M179" s="558"/>
      <c r="N179" s="558"/>
      <c r="O179" s="558"/>
      <c r="P179" s="558"/>
      <c r="Q179" s="558"/>
      <c r="R179" s="558"/>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62"/>
      <c r="T181" s="562"/>
      <c r="U181" s="562"/>
      <c r="V181" s="562"/>
      <c r="W181" s="225"/>
      <c r="X181" s="562"/>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62"/>
      <c r="T182" s="562"/>
      <c r="U182" s="562"/>
      <c r="V182" s="562"/>
      <c r="W182" s="225"/>
      <c r="X182" s="562"/>
      <c r="Y182" s="562"/>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62"/>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62"/>
      <c r="T186" s="562"/>
      <c r="U186" s="562"/>
      <c r="V186" s="562"/>
      <c r="W186" s="225"/>
      <c r="X186" s="562"/>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62"/>
      <c r="T187" s="562"/>
      <c r="U187" s="562"/>
      <c r="V187" s="562"/>
      <c r="W187" s="225"/>
      <c r="X187" s="562"/>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62"/>
      <c r="T188" s="562"/>
      <c r="U188" s="562"/>
      <c r="V188" s="562"/>
      <c r="W188" s="225"/>
      <c r="X188" s="562"/>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62"/>
      <c r="T189" s="562"/>
      <c r="U189" s="562"/>
      <c r="V189" s="562"/>
      <c r="W189" s="225"/>
      <c r="X189" s="562"/>
      <c r="Y189" s="562"/>
      <c r="Z189" s="562"/>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62"/>
      <c r="T190" s="562"/>
      <c r="U190" s="562"/>
      <c r="V190" s="562"/>
      <c r="W190" s="225"/>
      <c r="X190" s="562"/>
      <c r="Y190" s="562"/>
      <c r="Z190" s="562"/>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62"/>
      <c r="T191" s="562"/>
      <c r="U191" s="562"/>
      <c r="V191" s="562"/>
      <c r="W191" s="225"/>
      <c r="X191" s="562"/>
      <c r="Y191" s="562"/>
      <c r="Z191" s="562"/>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62"/>
      <c r="Z192" s="562"/>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62"/>
      <c r="U193" s="562"/>
      <c r="V193" s="562"/>
      <c r="W193" s="225"/>
      <c r="X193" s="562"/>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62"/>
      <c r="U194" s="562"/>
      <c r="V194" s="562"/>
      <c r="W194" s="225"/>
      <c r="X194" s="562"/>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62"/>
      <c r="U195" s="562"/>
      <c r="V195" s="562"/>
      <c r="W195" s="225"/>
      <c r="X195" s="562"/>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62"/>
      <c r="U196" s="562"/>
      <c r="V196" s="562"/>
      <c r="W196" s="225"/>
      <c r="X196" s="562"/>
    </row>
    <row r="197" spans="1:26" ht="12" customHeight="1">
      <c r="A197" s="230"/>
      <c r="B197" s="230"/>
      <c r="C197" s="558"/>
      <c r="D197" s="558"/>
      <c r="E197" s="562"/>
      <c r="F197" s="562"/>
      <c r="G197" s="562"/>
      <c r="H197" s="562"/>
      <c r="I197" s="562"/>
      <c r="J197" s="562"/>
      <c r="K197" s="225"/>
      <c r="L197" s="562"/>
      <c r="M197" s="562"/>
      <c r="N197" s="562"/>
      <c r="O197" s="562"/>
      <c r="P197" s="562"/>
      <c r="Q197" s="562"/>
      <c r="R197" s="225"/>
      <c r="S197" s="562"/>
      <c r="X197" s="208"/>
      <c r="Y197" s="562"/>
      <c r="Z197" s="562"/>
    </row>
    <row r="198" spans="1:26" ht="21" customHeight="1">
      <c r="A198" s="555" t="s">
        <v>102</v>
      </c>
      <c r="B198" s="558"/>
      <c r="C198" s="558"/>
      <c r="D198" s="558"/>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58"/>
      <c r="B211" s="558"/>
      <c r="C211" s="558"/>
      <c r="D211" s="558"/>
      <c r="E211" s="562"/>
      <c r="F211" s="562"/>
      <c r="G211" s="562"/>
      <c r="H211" s="562"/>
      <c r="I211" s="562"/>
      <c r="J211" s="562"/>
      <c r="K211" s="562"/>
      <c r="L211" s="562"/>
      <c r="M211" s="562"/>
      <c r="N211" s="562"/>
      <c r="O211" s="562"/>
      <c r="P211" s="562"/>
      <c r="Q211" s="562"/>
      <c r="R211" s="562"/>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58"/>
      <c r="B221" s="558"/>
      <c r="C221" s="558"/>
      <c r="D221" s="558"/>
      <c r="E221" s="562"/>
      <c r="F221" s="562"/>
      <c r="G221" s="562"/>
      <c r="H221" s="562"/>
      <c r="I221" s="562"/>
      <c r="J221" s="562"/>
      <c r="K221" s="562"/>
      <c r="L221" s="562"/>
      <c r="M221" s="562"/>
      <c r="N221" s="562"/>
      <c r="O221" s="562"/>
      <c r="P221" s="562"/>
      <c r="Q221" s="562"/>
      <c r="R221" s="562"/>
    </row>
    <row r="222" spans="1:18" ht="16.5" customHeight="1">
      <c r="A222" s="555" t="s">
        <v>117</v>
      </c>
      <c r="B222" s="558"/>
      <c r="C222" s="558"/>
      <c r="D222" s="558"/>
      <c r="E222" s="558"/>
      <c r="F222" s="558"/>
      <c r="G222" s="558"/>
      <c r="H222" s="558"/>
      <c r="I222" s="558"/>
      <c r="J222" s="558"/>
      <c r="K222" s="558"/>
      <c r="L222" s="558"/>
      <c r="M222" s="558"/>
      <c r="N222" s="558"/>
      <c r="O222" s="558"/>
      <c r="P222" s="558"/>
      <c r="Q222" s="558"/>
      <c r="R222" s="558"/>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55" t="s">
        <v>134</v>
      </c>
      <c r="B231" s="558"/>
      <c r="C231" s="558"/>
      <c r="D231" s="558"/>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59"/>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58"/>
      <c r="B252" s="558"/>
      <c r="C252" s="558"/>
      <c r="D252" s="558"/>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57" t="s">
        <v>505</v>
      </c>
      <c r="CX256" s="557" t="s">
        <v>506</v>
      </c>
    </row>
    <row r="257" spans="1:128" ht="50.1" customHeight="1">
      <c r="A257" s="658" t="s">
        <v>850</v>
      </c>
      <c r="B257" s="659"/>
      <c r="C257" s="659"/>
      <c r="D257" s="659"/>
      <c r="E257" s="659"/>
      <c r="F257" s="659"/>
      <c r="G257" s="659"/>
      <c r="H257" s="659"/>
      <c r="I257" s="659"/>
      <c r="J257" s="659"/>
      <c r="K257" s="660"/>
      <c r="L257" s="1795"/>
      <c r="M257" s="1796"/>
      <c r="N257" s="1797"/>
      <c r="CP257" s="557" t="s">
        <v>505</v>
      </c>
      <c r="CX257" s="557" t="s">
        <v>506</v>
      </c>
    </row>
    <row r="258" spans="1:128" ht="50.1" customHeight="1">
      <c r="A258" s="658" t="s">
        <v>512</v>
      </c>
      <c r="B258" s="659"/>
      <c r="C258" s="659"/>
      <c r="D258" s="659"/>
      <c r="E258" s="659"/>
      <c r="F258" s="659"/>
      <c r="G258" s="659"/>
      <c r="H258" s="659"/>
      <c r="I258" s="659"/>
      <c r="J258" s="659"/>
      <c r="K258" s="660"/>
      <c r="L258" s="1795"/>
      <c r="M258" s="1796"/>
      <c r="N258" s="1797"/>
      <c r="CP258" s="557" t="s">
        <v>505</v>
      </c>
      <c r="CX258" s="557"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Q259" s="265"/>
      <c r="R259" s="69"/>
      <c r="S259" s="69"/>
      <c r="T259" s="69"/>
      <c r="U259" s="69"/>
      <c r="V259" s="69"/>
      <c r="W259" s="69"/>
      <c r="X259" s="69"/>
      <c r="Y259" s="69"/>
      <c r="Z259" s="69"/>
      <c r="CP259" s="557" t="s">
        <v>505</v>
      </c>
      <c r="CX259" s="557" t="s">
        <v>506</v>
      </c>
    </row>
    <row r="260" spans="1:128">
      <c r="A260" s="1794" t="s">
        <v>513</v>
      </c>
      <c r="B260" s="1794"/>
      <c r="C260" s="1794"/>
      <c r="D260" s="1794"/>
      <c r="E260" s="1794"/>
      <c r="F260" s="69"/>
      <c r="G260" s="69"/>
      <c r="H260" s="69"/>
      <c r="I260" s="69"/>
      <c r="J260" s="69"/>
      <c r="K260" s="69"/>
      <c r="L260" s="265"/>
      <c r="M260" s="265"/>
      <c r="N260" s="265"/>
      <c r="O260" s="265"/>
      <c r="P260" s="265"/>
      <c r="Q260" s="265"/>
      <c r="R260" s="69"/>
      <c r="S260" s="69"/>
      <c r="T260" s="69"/>
      <c r="U260" s="69"/>
      <c r="V260" s="69"/>
      <c r="W260" s="69"/>
      <c r="X260" s="69"/>
      <c r="Y260" s="69"/>
      <c r="Z260" s="69"/>
    </row>
    <row r="261" spans="1:128">
      <c r="A261" s="1794"/>
      <c r="B261" s="1794"/>
      <c r="C261" s="1794"/>
      <c r="D261" s="1794"/>
      <c r="E261" s="1794"/>
      <c r="F261" s="69"/>
      <c r="G261" s="69"/>
      <c r="H261" s="69"/>
      <c r="I261" s="69"/>
      <c r="J261" s="69"/>
      <c r="K261" s="69"/>
      <c r="L261" s="265"/>
      <c r="M261" s="265"/>
      <c r="N261" s="265"/>
      <c r="O261" s="265"/>
      <c r="P261" s="265"/>
      <c r="Q261" s="265"/>
      <c r="R261" s="69"/>
      <c r="S261" s="69"/>
      <c r="T261" s="69"/>
      <c r="U261" s="69"/>
      <c r="V261" s="69"/>
      <c r="W261" s="69"/>
      <c r="X261" s="69"/>
      <c r="Y261" s="69"/>
      <c r="Z261" s="69"/>
    </row>
    <row r="262" spans="1:128">
      <c r="A262" s="69" t="s">
        <v>516</v>
      </c>
      <c r="B262" s="69"/>
      <c r="C262" s="69"/>
      <c r="D262" s="69"/>
      <c r="E262" s="69"/>
      <c r="F262" s="69"/>
      <c r="G262" s="69"/>
      <c r="H262" s="69"/>
      <c r="I262" s="69"/>
      <c r="J262" s="69"/>
      <c r="K262" s="69"/>
      <c r="L262" s="265"/>
      <c r="M262" s="265"/>
      <c r="N262" s="265"/>
      <c r="O262" s="265"/>
      <c r="P262" s="265"/>
      <c r="Q262" s="265"/>
      <c r="R262" s="69"/>
      <c r="S262" s="69"/>
      <c r="T262" s="69"/>
      <c r="U262" s="69"/>
      <c r="V262" s="69"/>
      <c r="W262" s="69"/>
      <c r="X262" s="69"/>
      <c r="Y262" s="69"/>
      <c r="Z262" s="69"/>
    </row>
    <row r="263" spans="1:128">
      <c r="A263" s="69" t="s">
        <v>517</v>
      </c>
      <c r="B263" s="69"/>
      <c r="C263" s="69"/>
      <c r="D263" s="69"/>
      <c r="E263" s="69"/>
      <c r="F263" s="69"/>
      <c r="G263" s="69"/>
      <c r="H263" s="69"/>
      <c r="I263" s="69"/>
      <c r="J263" s="69"/>
      <c r="K263" s="69"/>
      <c r="L263" s="265"/>
      <c r="M263" s="265"/>
      <c r="N263" s="265"/>
      <c r="O263" s="265"/>
      <c r="P263" s="265"/>
      <c r="Q263" s="265"/>
      <c r="R263" s="69"/>
      <c r="S263" s="69"/>
      <c r="T263" s="69"/>
      <c r="U263" s="69"/>
      <c r="V263" s="69"/>
      <c r="W263" s="69"/>
      <c r="X263" s="69"/>
      <c r="Y263" s="69"/>
      <c r="Z263" s="69"/>
    </row>
    <row r="264" spans="1:128">
      <c r="A264" s="69"/>
      <c r="B264" s="69"/>
      <c r="C264" s="69"/>
      <c r="D264" s="69"/>
      <c r="E264" s="69"/>
      <c r="F264" s="69"/>
      <c r="G264" s="69"/>
      <c r="H264" s="69"/>
      <c r="I264" s="69"/>
      <c r="J264" s="69"/>
      <c r="K264" s="69"/>
      <c r="L264" s="265"/>
      <c r="M264" s="265"/>
      <c r="N264" s="265"/>
      <c r="O264" s="265"/>
      <c r="P264" s="265"/>
      <c r="Q264" s="265"/>
      <c r="R264" s="69"/>
      <c r="S264" s="69"/>
      <c r="T264" s="69"/>
      <c r="U264" s="69"/>
      <c r="V264" s="69"/>
      <c r="W264" s="69"/>
      <c r="X264" s="69"/>
      <c r="Y264" s="69"/>
      <c r="Z264" s="69"/>
    </row>
    <row r="265" spans="1:128" s="133" customFormat="1">
      <c r="A265" s="3" t="s">
        <v>518</v>
      </c>
      <c r="B265" s="3"/>
      <c r="C265" s="3"/>
      <c r="D265" s="3"/>
      <c r="E265" s="3"/>
      <c r="F265" s="3"/>
      <c r="G265" s="3"/>
      <c r="H265" s="3"/>
      <c r="I265" s="3"/>
      <c r="J265" s="3"/>
      <c r="K265" s="3"/>
      <c r="L265" s="458"/>
      <c r="M265" s="458"/>
      <c r="N265" s="458"/>
      <c r="O265" s="458"/>
      <c r="P265" s="458"/>
      <c r="Q265" s="458"/>
      <c r="R265" s="3"/>
      <c r="S265" s="3"/>
      <c r="T265" s="3"/>
      <c r="U265" s="3"/>
      <c r="V265" s="3"/>
      <c r="W265" s="3"/>
      <c r="X265" s="3"/>
      <c r="Y265" s="3"/>
      <c r="Z265" s="3"/>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458"/>
      <c r="R266" s="3"/>
      <c r="S266" s="3"/>
      <c r="T266" s="3"/>
      <c r="U266" s="3"/>
      <c r="V266" s="3"/>
      <c r="W266" s="3"/>
      <c r="X266" s="3"/>
      <c r="Y266" s="3"/>
      <c r="Z266" s="3"/>
    </row>
    <row r="267" spans="1:128" s="133" customFormat="1">
      <c r="A267" s="1803"/>
      <c r="B267" s="1803"/>
      <c r="C267" s="1803"/>
      <c r="D267" s="3"/>
      <c r="E267" s="3"/>
      <c r="F267" s="3"/>
      <c r="G267" s="3"/>
      <c r="H267" s="3"/>
      <c r="I267" s="3"/>
      <c r="J267" s="3"/>
      <c r="K267" s="3"/>
      <c r="L267" s="458"/>
      <c r="M267" s="458"/>
      <c r="N267" s="458"/>
      <c r="O267" s="458"/>
      <c r="P267" s="458"/>
      <c r="Q267" s="458"/>
      <c r="R267" s="3"/>
      <c r="S267" s="3"/>
      <c r="T267" s="3"/>
      <c r="U267" s="3"/>
      <c r="V267" s="3"/>
      <c r="W267" s="3"/>
      <c r="X267" s="3"/>
      <c r="Y267" s="3"/>
      <c r="Z267" s="3"/>
    </row>
    <row r="268" spans="1:128" s="133" customFormat="1">
      <c r="A268" s="1803"/>
      <c r="B268" s="1804"/>
      <c r="C268" s="1804"/>
      <c r="D268" s="3"/>
      <c r="E268" s="3"/>
      <c r="F268" s="3"/>
      <c r="G268" s="3"/>
      <c r="H268" s="3"/>
      <c r="I268" s="3"/>
      <c r="J268" s="3"/>
      <c r="K268" s="3"/>
      <c r="L268" s="458"/>
      <c r="M268" s="458"/>
      <c r="N268" s="458"/>
      <c r="O268" s="458"/>
      <c r="P268" s="458"/>
      <c r="Q268" s="458"/>
      <c r="R268" s="3"/>
      <c r="S268" s="3"/>
      <c r="T268" s="3"/>
      <c r="U268" s="3"/>
      <c r="V268" s="3"/>
      <c r="W268" s="3"/>
      <c r="X268" s="3"/>
      <c r="Y268" s="3"/>
      <c r="Z268" s="3"/>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458"/>
      <c r="R269" s="3"/>
      <c r="S269" s="3"/>
      <c r="T269" s="3"/>
      <c r="U269" s="3"/>
      <c r="V269" s="3"/>
      <c r="W269" s="3"/>
      <c r="X269" s="3"/>
      <c r="Y269" s="3"/>
      <c r="Z269" s="3"/>
    </row>
    <row r="270" spans="1:128" s="133" customFormat="1">
      <c r="A270" s="1802"/>
      <c r="B270" s="1805"/>
      <c r="C270" s="1806"/>
      <c r="D270" s="1806"/>
      <c r="E270" s="1806"/>
      <c r="F270" s="1806"/>
      <c r="G270" s="1806"/>
      <c r="H270" s="1812"/>
      <c r="I270" s="1812"/>
      <c r="J270" s="1812"/>
      <c r="K270" s="1812"/>
      <c r="L270" s="1812"/>
      <c r="M270" s="1812"/>
      <c r="N270" s="1812"/>
      <c r="O270" s="1812"/>
      <c r="P270" s="1812"/>
      <c r="Q270" s="458"/>
      <c r="R270" s="3"/>
      <c r="S270" s="3"/>
      <c r="T270" s="3"/>
      <c r="U270" s="3"/>
      <c r="V270" s="3"/>
      <c r="W270" s="3"/>
      <c r="X270" s="3"/>
      <c r="Y270" s="3"/>
      <c r="Z270" s="3"/>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1810"/>
      <c r="R271" s="1811"/>
      <c r="S271" s="1811"/>
      <c r="T271" s="1811"/>
      <c r="U271" s="1811"/>
      <c r="V271" s="1811"/>
      <c r="W271" s="1811"/>
      <c r="X271" s="1811"/>
      <c r="Y271" s="1811"/>
      <c r="Z271" s="181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1810"/>
      <c r="R272" s="1811"/>
      <c r="S272" s="1811"/>
      <c r="T272" s="1811"/>
      <c r="U272" s="1811"/>
      <c r="V272" s="1811"/>
      <c r="W272" s="1811"/>
      <c r="X272" s="1811"/>
      <c r="Y272" s="1811"/>
      <c r="Z272" s="1811"/>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1810"/>
      <c r="R273" s="1811"/>
      <c r="S273" s="1811"/>
      <c r="T273" s="1811"/>
      <c r="U273" s="1811"/>
      <c r="V273" s="1811"/>
      <c r="W273" s="1811"/>
      <c r="X273" s="1811"/>
      <c r="Y273" s="1811"/>
      <c r="Z273" s="1811"/>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1810"/>
      <c r="R274" s="1811"/>
      <c r="S274" s="1811"/>
      <c r="T274" s="1811"/>
      <c r="U274" s="1811"/>
      <c r="V274" s="1811"/>
      <c r="W274" s="1811"/>
      <c r="X274" s="1811"/>
      <c r="Y274" s="1811"/>
      <c r="Z274" s="1811"/>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1810"/>
      <c r="R275" s="1811"/>
      <c r="S275" s="1811"/>
      <c r="T275" s="1811"/>
      <c r="U275" s="1811"/>
      <c r="V275" s="1811"/>
      <c r="W275" s="1811"/>
      <c r="X275" s="1811"/>
      <c r="Y275" s="1811"/>
      <c r="Z275" s="1811"/>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1810"/>
      <c r="R276" s="1811"/>
      <c r="S276" s="1811"/>
      <c r="T276" s="1811"/>
      <c r="U276" s="1811"/>
      <c r="V276" s="1811"/>
      <c r="W276" s="1811"/>
      <c r="X276" s="1811"/>
      <c r="Y276" s="1811"/>
      <c r="Z276" s="1811"/>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1810"/>
      <c r="R277" s="1811"/>
      <c r="S277" s="1811"/>
      <c r="T277" s="1811"/>
      <c r="U277" s="1811"/>
      <c r="V277" s="1811"/>
      <c r="W277" s="1811"/>
      <c r="X277" s="1811"/>
      <c r="Y277" s="1811"/>
      <c r="Z277" s="1811"/>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1810"/>
      <c r="R278" s="1811"/>
      <c r="S278" s="1811"/>
      <c r="T278" s="1811"/>
      <c r="U278" s="1811"/>
      <c r="V278" s="1811"/>
      <c r="W278" s="1811"/>
      <c r="X278" s="1811"/>
      <c r="Y278" s="1811"/>
      <c r="Z278" s="1811"/>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458"/>
      <c r="R279" s="3"/>
      <c r="S279" s="3"/>
      <c r="T279" s="3"/>
      <c r="U279" s="3"/>
      <c r="V279" s="3"/>
      <c r="W279" s="3"/>
      <c r="X279" s="3"/>
      <c r="Y279" s="3"/>
      <c r="Z279" s="3"/>
    </row>
    <row r="280" spans="1:128" s="133" customFormat="1">
      <c r="A280" s="1812"/>
      <c r="B280" s="1803"/>
      <c r="C280" s="1803"/>
      <c r="D280" s="1803"/>
      <c r="E280" s="1803"/>
      <c r="F280" s="1803"/>
      <c r="G280" s="1803"/>
      <c r="H280" s="1803"/>
      <c r="I280" s="1803"/>
      <c r="J280" s="1803"/>
      <c r="K280" s="1803"/>
      <c r="L280" s="1803"/>
      <c r="M280" s="1803"/>
      <c r="N280" s="1813"/>
      <c r="O280" s="1813"/>
      <c r="P280" s="1813"/>
      <c r="Q280" s="458"/>
      <c r="R280" s="3"/>
      <c r="S280" s="3"/>
      <c r="T280" s="3"/>
      <c r="U280" s="3"/>
      <c r="V280" s="3"/>
      <c r="W280" s="3"/>
      <c r="X280" s="3"/>
      <c r="Y280" s="3"/>
      <c r="Z280" s="3"/>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458"/>
      <c r="R281" s="3"/>
      <c r="S281" s="3"/>
      <c r="T281" s="3"/>
      <c r="U281" s="3"/>
      <c r="V281" s="3"/>
      <c r="W281" s="3"/>
      <c r="X281" s="3"/>
      <c r="Y281" s="3"/>
      <c r="Z281" s="3"/>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458"/>
      <c r="R282" s="3"/>
      <c r="S282" s="3"/>
      <c r="T282" s="3"/>
      <c r="U282" s="3"/>
      <c r="V282" s="3"/>
      <c r="W282" s="3"/>
      <c r="X282" s="3"/>
      <c r="Y282" s="3"/>
      <c r="Z282" s="3"/>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458"/>
      <c r="R283" s="3"/>
      <c r="S283" s="3"/>
      <c r="T283" s="3"/>
      <c r="U283" s="3"/>
      <c r="V283" s="3"/>
      <c r="W283" s="3"/>
      <c r="X283" s="3"/>
      <c r="Y283" s="3"/>
      <c r="Z283" s="3"/>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458"/>
      <c r="R284" s="3"/>
      <c r="S284" s="3"/>
      <c r="T284" s="3"/>
      <c r="U284" s="3"/>
      <c r="V284" s="3"/>
      <c r="W284" s="3"/>
      <c r="X284" s="3"/>
      <c r="Y284" s="3"/>
      <c r="Z284" s="3"/>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458"/>
      <c r="R285" s="3"/>
      <c r="S285" s="3"/>
      <c r="T285" s="3"/>
      <c r="U285" s="3"/>
      <c r="V285" s="3"/>
      <c r="W285" s="3"/>
      <c r="X285" s="3"/>
      <c r="Y285" s="3"/>
      <c r="Z285" s="3"/>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458"/>
      <c r="R286" s="3"/>
      <c r="S286" s="3"/>
      <c r="T286" s="3"/>
      <c r="U286" s="3"/>
      <c r="V286" s="3"/>
      <c r="W286" s="3"/>
      <c r="X286" s="3"/>
      <c r="Y286" s="3"/>
      <c r="Z286" s="3"/>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458"/>
      <c r="R287" s="3"/>
      <c r="S287" s="3"/>
      <c r="T287" s="3"/>
      <c r="U287" s="3"/>
      <c r="V287" s="3"/>
      <c r="W287" s="3"/>
      <c r="X287" s="3"/>
      <c r="Y287" s="3"/>
      <c r="Z287" s="3"/>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458"/>
      <c r="R288" s="3"/>
      <c r="S288" s="3"/>
      <c r="T288" s="3"/>
      <c r="U288" s="3"/>
      <c r="V288" s="3"/>
      <c r="W288" s="3"/>
      <c r="X288" s="3"/>
      <c r="Y288" s="3"/>
      <c r="Z288" s="3"/>
    </row>
    <row r="289" spans="1:26">
      <c r="A289" s="641"/>
      <c r="B289" s="69"/>
      <c r="C289" s="69"/>
      <c r="D289" s="69"/>
      <c r="E289" s="69"/>
      <c r="F289" s="69"/>
      <c r="G289" s="69"/>
      <c r="H289" s="69"/>
      <c r="I289" s="69"/>
      <c r="J289" s="69"/>
      <c r="K289" s="69"/>
      <c r="L289" s="265"/>
      <c r="M289" s="265"/>
      <c r="N289" s="265"/>
      <c r="O289" s="265"/>
      <c r="P289" s="265"/>
      <c r="Q289" s="265"/>
      <c r="R289" s="69"/>
      <c r="S289" s="69"/>
      <c r="T289" s="69"/>
      <c r="U289" s="69"/>
      <c r="V289" s="69"/>
      <c r="W289" s="69"/>
      <c r="X289" s="69"/>
      <c r="Y289" s="69"/>
      <c r="Z289" s="69"/>
    </row>
    <row r="290" spans="1:26">
      <c r="A290" s="2726" t="s">
        <v>519</v>
      </c>
      <c r="B290" s="2726"/>
      <c r="C290" s="2726"/>
      <c r="D290" s="2726"/>
      <c r="E290" s="2726"/>
      <c r="F290" s="2726"/>
      <c r="G290" s="2726"/>
      <c r="H290" s="2726"/>
      <c r="I290" s="2726"/>
      <c r="J290" s="2726"/>
      <c r="K290" s="2726"/>
      <c r="L290" s="2726"/>
      <c r="M290" s="265"/>
      <c r="N290" s="265"/>
      <c r="O290" s="265"/>
      <c r="P290" s="265"/>
      <c r="Q290" s="265"/>
      <c r="R290" s="69"/>
      <c r="S290" s="69"/>
      <c r="T290" s="69"/>
      <c r="U290" s="69"/>
      <c r="V290" s="69"/>
      <c r="W290" s="69"/>
      <c r="X290" s="69"/>
      <c r="Y290" s="69"/>
      <c r="Z290" s="69"/>
    </row>
    <row r="291" spans="1:26">
      <c r="A291" s="1394" t="s">
        <v>520</v>
      </c>
      <c r="B291" s="1394"/>
      <c r="C291" s="1824"/>
      <c r="D291" s="1825"/>
      <c r="E291" s="1825"/>
      <c r="F291" s="1825"/>
      <c r="G291" s="1825"/>
      <c r="H291" s="1825"/>
      <c r="I291" s="1825"/>
      <c r="J291" s="1825"/>
      <c r="K291" s="1825"/>
      <c r="L291" s="1825"/>
      <c r="M291" s="1825"/>
      <c r="N291" s="1825"/>
      <c r="O291" s="1825"/>
      <c r="P291" s="1826"/>
    </row>
    <row r="292" spans="1:26">
      <c r="A292" s="1394"/>
      <c r="B292" s="1394"/>
      <c r="C292" s="1827"/>
      <c r="D292" s="1828"/>
      <c r="E292" s="1828"/>
      <c r="F292" s="1828"/>
      <c r="G292" s="1828"/>
      <c r="H292" s="1828"/>
      <c r="I292" s="1828"/>
      <c r="J292" s="1828"/>
      <c r="K292" s="1828"/>
      <c r="L292" s="1828"/>
      <c r="M292" s="1828"/>
      <c r="N292" s="1828"/>
      <c r="O292" s="1828"/>
      <c r="P292" s="1829"/>
    </row>
    <row r="293" spans="1:26">
      <c r="A293" s="1394" t="s">
        <v>522</v>
      </c>
      <c r="B293" s="1394"/>
      <c r="C293" s="1824"/>
      <c r="D293" s="1825"/>
      <c r="E293" s="1825"/>
      <c r="F293" s="1825"/>
      <c r="G293" s="1825"/>
      <c r="H293" s="1825"/>
      <c r="I293" s="1825"/>
      <c r="J293" s="1825"/>
      <c r="K293" s="1825"/>
      <c r="L293" s="1825"/>
      <c r="M293" s="1825"/>
      <c r="N293" s="1825"/>
      <c r="O293" s="1825"/>
      <c r="P293" s="1826"/>
    </row>
    <row r="294" spans="1:26">
      <c r="A294" s="1394"/>
      <c r="B294" s="1394"/>
      <c r="C294" s="1827"/>
      <c r="D294" s="1828"/>
      <c r="E294" s="1828"/>
      <c r="F294" s="1828"/>
      <c r="G294" s="1828"/>
      <c r="H294" s="1828"/>
      <c r="I294" s="1828"/>
      <c r="J294" s="1828"/>
      <c r="K294" s="1828"/>
      <c r="L294" s="1828"/>
      <c r="M294" s="1828"/>
      <c r="N294" s="1828"/>
      <c r="O294" s="1828"/>
      <c r="P294" s="1829"/>
    </row>
    <row r="295" spans="1:26">
      <c r="A295" s="1394" t="s">
        <v>521</v>
      </c>
      <c r="B295" s="1394"/>
      <c r="C295" s="1824"/>
      <c r="D295" s="1825"/>
      <c r="E295" s="1825"/>
      <c r="F295" s="1825"/>
      <c r="G295" s="1825"/>
      <c r="H295" s="1825"/>
      <c r="I295" s="1825"/>
      <c r="J295" s="1825"/>
      <c r="K295" s="1825"/>
      <c r="L295" s="1825"/>
      <c r="M295" s="1825"/>
      <c r="N295" s="1825"/>
      <c r="O295" s="1825"/>
      <c r="P295" s="1826"/>
    </row>
    <row r="296" spans="1:26">
      <c r="A296" s="1394"/>
      <c r="B296" s="1394"/>
      <c r="C296" s="1827"/>
      <c r="D296" s="1828"/>
      <c r="E296" s="1828"/>
      <c r="F296" s="1828"/>
      <c r="G296" s="1828"/>
      <c r="H296" s="1828"/>
      <c r="I296" s="1828"/>
      <c r="J296" s="1828"/>
      <c r="K296" s="1828"/>
      <c r="L296" s="1828"/>
      <c r="M296" s="1828"/>
      <c r="N296" s="1828"/>
      <c r="O296" s="1828"/>
      <c r="P296" s="1829"/>
    </row>
    <row r="297" spans="1:26">
      <c r="A297" s="1394" t="s">
        <v>523</v>
      </c>
      <c r="B297" s="1394"/>
      <c r="C297" s="1824"/>
      <c r="D297" s="1825"/>
      <c r="E297" s="1825"/>
      <c r="F297" s="1825"/>
      <c r="G297" s="1825"/>
      <c r="H297" s="1825"/>
      <c r="I297" s="1825"/>
      <c r="J297" s="1825"/>
      <c r="K297" s="1825"/>
      <c r="L297" s="1825"/>
      <c r="M297" s="1825"/>
      <c r="N297" s="1825"/>
      <c r="O297" s="1825"/>
      <c r="P297" s="1826"/>
    </row>
    <row r="298" spans="1:26">
      <c r="A298" s="1394"/>
      <c r="B298" s="1394"/>
      <c r="C298" s="1827"/>
      <c r="D298" s="1828"/>
      <c r="E298" s="1828"/>
      <c r="F298" s="1828"/>
      <c r="G298" s="1828"/>
      <c r="H298" s="1828"/>
      <c r="I298" s="1828"/>
      <c r="J298" s="1828"/>
      <c r="K298" s="1828"/>
      <c r="L298" s="1828"/>
      <c r="M298" s="1828"/>
      <c r="N298" s="1828"/>
      <c r="O298" s="1828"/>
      <c r="P298" s="1829"/>
    </row>
    <row r="299" spans="1:26">
      <c r="A299" s="1394" t="s">
        <v>524</v>
      </c>
      <c r="B299" s="1394"/>
      <c r="C299" s="1824"/>
      <c r="D299" s="1825"/>
      <c r="E299" s="1825"/>
      <c r="F299" s="1825"/>
      <c r="G299" s="1825"/>
      <c r="H299" s="1825"/>
      <c r="I299" s="1825"/>
      <c r="J299" s="1825"/>
      <c r="K299" s="1825"/>
      <c r="L299" s="1825"/>
      <c r="M299" s="1825"/>
      <c r="N299" s="1825"/>
      <c r="O299" s="1825"/>
      <c r="P299" s="1826"/>
    </row>
    <row r="300" spans="1:26">
      <c r="A300" s="1394"/>
      <c r="B300" s="1394"/>
      <c r="C300" s="1827"/>
      <c r="D300" s="1828"/>
      <c r="E300" s="1828"/>
      <c r="F300" s="1828"/>
      <c r="G300" s="1828"/>
      <c r="H300" s="1828"/>
      <c r="I300" s="1828"/>
      <c r="J300" s="1828"/>
      <c r="K300" s="1828"/>
      <c r="L300" s="1828"/>
      <c r="M300" s="1828"/>
      <c r="N300" s="1828"/>
      <c r="O300" s="1828"/>
      <c r="P300" s="1829"/>
    </row>
    <row r="301" spans="1:26">
      <c r="A301" s="1394" t="s">
        <v>525</v>
      </c>
      <c r="B301" s="1394"/>
      <c r="C301" s="1824"/>
      <c r="D301" s="1825"/>
      <c r="E301" s="1825"/>
      <c r="F301" s="1825"/>
      <c r="G301" s="1825"/>
      <c r="H301" s="1825"/>
      <c r="I301" s="1825"/>
      <c r="J301" s="1825"/>
      <c r="K301" s="1825"/>
      <c r="L301" s="1825"/>
      <c r="M301" s="1825"/>
      <c r="N301" s="1825"/>
      <c r="O301" s="1825"/>
      <c r="P301" s="1826"/>
    </row>
    <row r="302" spans="1:26">
      <c r="A302" s="1394"/>
      <c r="B302" s="1394"/>
      <c r="C302" s="1827"/>
      <c r="D302" s="1828"/>
      <c r="E302" s="1828"/>
      <c r="F302" s="1828"/>
      <c r="G302" s="1828"/>
      <c r="H302" s="1828"/>
      <c r="I302" s="1828"/>
      <c r="J302" s="1828"/>
      <c r="K302" s="1828"/>
      <c r="L302" s="1828"/>
      <c r="M302" s="1828"/>
      <c r="N302" s="1828"/>
      <c r="O302" s="1828"/>
      <c r="P302" s="1829"/>
    </row>
    <row r="303" spans="1:26">
      <c r="A303" s="240"/>
    </row>
    <row r="304" spans="1:2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54" customFormat="1" ht="15" customHeight="1">
      <c r="A329" s="1669" t="s">
        <v>570</v>
      </c>
      <c r="B329" s="1669"/>
      <c r="C329" s="1669"/>
      <c r="D329" s="1669"/>
      <c r="E329" s="1669"/>
      <c r="F329" s="1669"/>
      <c r="AA329" s="623"/>
      <c r="AB329" s="623"/>
      <c r="AC329" s="623"/>
    </row>
    <row r="330" spans="1:128" s="554" customFormat="1" ht="15" customHeight="1">
      <c r="A330" s="1669"/>
      <c r="B330" s="1669"/>
      <c r="C330" s="1669"/>
      <c r="D330" s="1669"/>
      <c r="E330" s="1669"/>
      <c r="F330" s="1669"/>
      <c r="AA330" s="623"/>
      <c r="AB330" s="623"/>
      <c r="AC330" s="623"/>
    </row>
    <row r="331" spans="1:128" s="554"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54"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54"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54"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54"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54"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54"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57" t="s">
        <v>597</v>
      </c>
    </row>
  </sheetData>
  <sheetProtection algorithmName="SHA-512" hashValue="kJOnIIGovP8XUdc4zOK8+pCIvhR+N1QV13chbbZa72V+3MHICanQFZ7VSHjdBT+qV7eBEGj0NIdioMxJs9Szgw==" saltValue="w7O/64rlhHra2VEFiXlw8A=="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61" priority="1">
      <formula>$P$52="含んでいない"</formula>
    </cfRule>
  </conditionalFormatting>
  <conditionalFormatting sqref="E192:R192">
    <cfRule type="cellIs" dxfId="60" priority="7" operator="equal">
      <formula>"自動で入力されます"</formula>
    </cfRule>
  </conditionalFormatting>
  <conditionalFormatting sqref="F178">
    <cfRule type="expression" dxfId="59" priority="8">
      <formula>"P73=""なし"""</formula>
    </cfRule>
  </conditionalFormatting>
  <conditionalFormatting sqref="F58:R58">
    <cfRule type="expression" dxfId="58" priority="3">
      <formula>$E57="○"</formula>
    </cfRule>
  </conditionalFormatting>
  <conditionalFormatting sqref="H66:R66">
    <cfRule type="cellIs" dxfId="57" priority="6" operator="equal">
      <formula>"自動で入力されます"</formula>
    </cfRule>
  </conditionalFormatting>
  <conditionalFormatting sqref="H68:R68">
    <cfRule type="cellIs" dxfId="56" priority="5" operator="equal">
      <formula>"自動で入力されます"</formula>
    </cfRule>
  </conditionalFormatting>
  <conditionalFormatting sqref="N166">
    <cfRule type="cellIs" dxfId="55" priority="4" operator="equal">
      <formula>"「ロール対応表」シートと一致していないスキル項目があります"</formula>
    </cfRule>
  </conditionalFormatting>
  <conditionalFormatting sqref="O3 C7:R7 N8:P8 C8:C9">
    <cfRule type="cellIs" dxfId="54" priority="10" operator="equal">
      <formula>0</formula>
    </cfRule>
  </conditionalFormatting>
  <conditionalFormatting sqref="P52:R52">
    <cfRule type="expression" priority="2">
      <formula>$P$52="含んでいない"</formula>
    </cfRule>
  </conditionalFormatting>
  <conditionalFormatting sqref="Z174">
    <cfRule type="expression" dxfId="53" priority="9">
      <formula>"P73=""なし"""</formula>
    </cfRule>
  </conditionalFormatting>
  <dataValidations count="41">
    <dataValidation type="list" allowBlank="1" showInputMessage="1" showErrorMessage="1" sqref="E70:H70" xr:uid="{7E6AE94A-26A1-457C-817E-7DA73353D0EF}">
      <formula1>"パンフレット,パンフレット＋ホームページ（右にURLを記載）,ホームページ（右にURLを記載）"</formula1>
    </dataValidation>
    <dataValidation type="list" allowBlank="1" showInputMessage="1" showErrorMessage="1" sqref="E204:H204" xr:uid="{2D203779-679F-4048-A7B9-6A3FF856F86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D104B08F-C825-4DE6-9927-2044AC804652}"/>
    <dataValidation type="list" allowBlank="1" showInputMessage="1" showErrorMessage="1" sqref="E184:G184" xr:uid="{9558BEA1-5D5F-4B89-B6D7-312A2F6A0872}">
      <formula1>"パンフレット,ホームページ(右にURLを記載),パンフレット+ホームページ(右にURLを記載)"</formula1>
    </dataValidation>
    <dataValidation type="list" allowBlank="1" showInputMessage="1" showErrorMessage="1" sqref="E26:R26 E62 E54:E57" xr:uid="{AF8915A7-707C-4D85-9C5C-E1AAFEAE01A3}">
      <formula1>"○"</formula1>
    </dataValidation>
    <dataValidation type="list" allowBlank="1" showInputMessage="1" showErrorMessage="1" sqref="L259:N259" xr:uid="{EE44C609-0598-4009-8D8E-56907B070C07}">
      <formula1>"該当する,該当しない"</formula1>
    </dataValidation>
    <dataValidation type="list" allowBlank="1" showInputMessage="1" showErrorMessage="1" sqref="F17:H17" xr:uid="{866B1F35-9922-4718-BAE8-059A5AF99789}">
      <formula1>"昼間（平日）,夜間（平日）,土日,昼間（平日）＋土日,夜間（平日）＋土日"</formula1>
    </dataValidation>
    <dataValidation type="list" allowBlank="1" showInputMessage="1" showErrorMessage="1" sqref="F19:H19" xr:uid="{66E2B943-CAAF-435E-8AB3-ACBA70D0D9E4}">
      <formula1>"通信,一部eラーニング,eラーニング"</formula1>
    </dataValidation>
    <dataValidation type="list" allowBlank="1" showInputMessage="1" showErrorMessage="1" sqref="Q186 Q189" xr:uid="{2AEF55E9-F747-4096-A7E1-1A8A05E936B9}">
      <formula1>"認める,認めない,その他"</formula1>
    </dataValidation>
    <dataValidation type="list" allowBlank="1" showInputMessage="1" showErrorMessage="1" sqref="K186 K189" xr:uid="{77751F46-3DCC-4519-8DEC-3B62963531E8}">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D8580F92-5DEF-4280-9D0F-0E77858CB1A1}">
      <formula1>"100％,90%以上,70%以上,66%(2/3)以上,60%以上,50%以上,50%未満でも可,その他"</formula1>
    </dataValidation>
    <dataValidation type="list" allowBlank="1" showInputMessage="1" showErrorMessage="1" sqref="E17:E19 AB10" xr:uid="{1DBA0BC7-9062-4A61-8F98-85EAFFDE97E7}">
      <formula1>"通学,通信"</formula1>
    </dataValidation>
    <dataValidation type="list" allowBlank="1" showInputMessage="1" showErrorMessage="1" sqref="E195" xr:uid="{407253F5-D2D3-42DF-8027-3AB725D9C1C4}">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24AE6D72-3C47-4A3B-A71D-3F24F8732EC0}">
      <formula1>"有,無"</formula1>
    </dataValidation>
    <dataValidation allowBlank="1" showInputMessage="1" showErrorMessage="1" prompt="教育訓練の時間が短いもの（２０時間以下）は対象外" sqref="I14:L14" xr:uid="{08DE4A0D-26D1-4992-903F-6E007FB94AB0}"/>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8D14D63-E6C4-45EF-B80E-C13B46683CA0}">
      <formula1>1</formula1>
      <formula2>99999</formula2>
    </dataValidation>
    <dataValidation allowBlank="1" showInputMessage="1" showErrorMessage="1" prompt="既存講座の申請の場合→「２．教育訓練の対象分野」へ" sqref="E25" xr:uid="{13A50005-30DA-43AD-8036-E9E2C3B3E674}"/>
    <dataValidation allowBlank="1" showInputMessage="1" showErrorMessage="1" prompt="２つ以上の既存講座をパッケージを選択の場合→「（15）パッケージの内容」へ。また、パッケージ内容や変更部分が分かるように、「4．教育訓練の内容（カリキュラム）」の「単元／章」を分けて記載してください。" sqref="J25:N25" xr:uid="{EC465A1E-4197-4FC4-89D1-3D80FCD1147F}"/>
    <dataValidation allowBlank="1" showInputMessage="1" showErrorMessage="1" prompt="前回の認定適用日から申請書提出前日までの実績を記載してください。" sqref="F22:G24 N22:O24" xr:uid="{20F6B434-3785-4585-BB88-8BC59504D5C9}"/>
    <dataValidation allowBlank="1" showInputMessage="1" showErrorMessage="1" prompt="申請にあたって講座内容を追加・変更した場合は、「4．教育訓練の内容（カリキュラム）」の番号を記載し、追加箇所及び追加内容等を具体的に記載してください。" sqref="E29:R29" xr:uid="{3630C905-5CCB-435F-8E62-E2CCE43D1FD3}"/>
    <dataValidation allowBlank="1" showInputMessage="1" showErrorMessage="1" prompt="再認定申請講座の場合は、改善内容や時期が分かるように具体的に記載してください。" sqref="E36:R36" xr:uid="{557F554A-AB8B-4038-9BB5-21E4E7659AAC}"/>
    <dataValidation allowBlank="1" showInputMessage="1" showErrorMessage="1" prompt="身に付けられるスキルの具体的な内容を記載。" sqref="E64:R64" xr:uid="{BCB598E9-830B-479B-81ED-A7C959762BEE}"/>
    <dataValidation allowBlank="1" showInputMessage="1" showErrorMessage="1" prompt="受講前に経験しておくことが推奨される実務経験を記載。" sqref="E174" xr:uid="{0CC1BEBF-8219-4720-B057-757F01FA43F6}"/>
    <dataValidation allowBlank="1" showInputMessage="1" showErrorMessage="1" prompt="受講前に身に付けておくことが推奨される知識・技術を記載。" sqref="E175" xr:uid="{73FE9DC0-EF9B-47A0-8EF2-E17AC1BE9FA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891F0AC5-A0B1-459F-B908-CD0D384795F4}"/>
    <dataValidation allowBlank="1" showInputMessage="1" showErrorMessage="1" prompt="講義（演習）の内容と到達目標が分かるように具体的に記載。" sqref="G76 G82 G88 G94 G100 G106 G112 G118 G124 G130 G136 G142 G148 G160 G154" xr:uid="{EDE0D68B-0758-4D64-97E1-CB5EB5370639}"/>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439B6CB9-7BAD-4DC8-8805-42153EED6B3F}">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580EB170-9C15-4C46-973B-576007F7797E}"/>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C8CF18E-6AFF-4DB2-94D6-E9EFC265D203}"/>
    <dataValidation allowBlank="1" showInputMessage="1" showErrorMessage="1" prompt="演習を通学で行う（eラーニングで実施しない）場合は、記載不要。_x000a_双方向又は多方向に授業を行うための措置が取られていることが必要。" sqref="E208" xr:uid="{4A405BBB-1924-44BE-8EAD-76630488DAEF}"/>
    <dataValidation allowBlank="1" showInputMessage="1" showErrorMessage="1" prompt="ホームページ等で公表することが必要。" sqref="E217:R217" xr:uid="{31CD5630-331F-4F44-BDF4-18B63FFC59AB}"/>
    <dataValidation allowBlank="1" showInputMessage="1" showErrorMessage="1" prompt="新規のカリキュラムを加えるなど内容を変更した講座を申請を選択の場合→「（16）申請にあたり、新たに追加・変更した内容」へ。" sqref="O25:R25" xr:uid="{C21F125F-A825-4AC9-845F-7625D1325078}"/>
    <dataValidation imeMode="off" allowBlank="1" showInputMessage="1" showErrorMessage="1" sqref="E15:G15 E14" xr:uid="{936092B6-5D1A-498E-9FBF-49DDDBC101AE}"/>
    <dataValidation imeMode="off" allowBlank="1" showInputMessage="1" showErrorMessage="1" prompt="教育訓練の時間が短いもの（２０時間以下）は対象外" sqref="M14:N14" xr:uid="{7F022834-10E5-4527-B23C-A27585BE9DA4}"/>
    <dataValidation type="list" allowBlank="1" showInputMessage="1" showErrorMessage="1" sqref="L255:L258" xr:uid="{35B295D3-2DA2-4321-B147-80717DE866BA}">
      <formula1>"はい,いいえ"</formula1>
    </dataValidation>
    <dataValidation type="list" allowBlank="1" showInputMessage="1" showErrorMessage="1" sqref="E308:S309" xr:uid="{2D230E67-130B-4BDE-AD55-0F7E725D4948}">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519A3504-E4AC-4149-9F82-18AC65CC5304}">
      <formula1>"講座実績の検証を行っている,検証を行っていない"</formula1>
    </dataValidation>
    <dataValidation type="list" allowBlank="1" showInputMessage="1" showErrorMessage="1" sqref="E348:S350" xr:uid="{0F5794F5-F107-4758-84BA-A2A716B81B1F}">
      <formula1>"定期的に見直している,見直していない"</formula1>
    </dataValidation>
    <dataValidation type="list" allowBlank="1" showErrorMessage="1" sqref="N76:N135" xr:uid="{BB940C99-7B0E-461B-9B43-256545A3FB44}">
      <formula1>"全部,一部,実施なし"</formula1>
    </dataValidation>
    <dataValidation type="list" allowBlank="1" showInputMessage="1" showErrorMessage="1" sqref="P52:R52" xr:uid="{F0F47667-5708-45DE-B425-ED8F23D73809}">
      <formula1>"含んでいる,含んでいない"</formula1>
    </dataValidation>
    <dataValidation allowBlank="1" showInputMessage="1" showErrorMessage="1" prompt="パッケージ前の各講座のカリキュラム（単元／章）が分かるように、「4．教育訓練の内容（カリキュラム）」の「単元／章」の「番号」を記載してください。" sqref="E28:R28" xr:uid="{3CBEB5D9-FB0A-4CCC-AB72-A68DF35B69F8}"/>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BD53327-8349-4DEB-A545-D51010C04100}">
          <x14:formula1>
            <xm:f>ロール対応表ｰ1009!$D$58:$S$58</xm:f>
          </x14:formula1>
          <xm:sqref>F49:R49</xm:sqref>
        </x14:dataValidation>
        <x14:dataValidation type="list" allowBlank="1" showInputMessage="1" showErrorMessage="1" xr:uid="{D10A83A5-9D66-4F9E-A3ED-146259EF0678}">
          <x14:formula1>
            <xm:f>ロール対応表ｰ1009!$D$59:$S$59</xm:f>
          </x14:formula1>
          <xm:sqref>F51:R51</xm:sqref>
        </x14:dataValidation>
        <x14:dataValidation type="list" allowBlank="1" showInputMessage="1" showErrorMessage="1" errorTitle="選択可能なスキル項目" error="「ロール対応表」シートでの手順①で入力したスキル項目から選んでください。" xr:uid="{C5632C42-4B8D-42A8-9024-76670DA7A74D}">
          <x14:formula1>
            <xm:f>ロール対応表ｰ1009!$V$14:$V$56</xm:f>
          </x14:formula1>
          <xm:sqref>U76:U165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tabSelected="1" view="pageBreakPreview" zoomScaleNormal="100" zoomScaleSheetLayoutView="100" workbookViewId="0">
      <selection activeCell="L3" sqref="L3:N3"/>
    </sheetView>
  </sheetViews>
  <sheetFormatPr defaultColWidth="9" defaultRowHeight="13.5" outlineLevelRow="1"/>
  <cols>
    <col min="1" max="2" width="6.125" style="632" customWidth="1"/>
    <col min="3" max="12" width="6.625" style="632" customWidth="1"/>
    <col min="13" max="13" width="6.375" style="632" customWidth="1"/>
    <col min="14" max="14" width="7.125" style="632" customWidth="1"/>
    <col min="15" max="15" width="9" style="632" customWidth="1"/>
    <col min="16" max="16384" width="9" style="632"/>
  </cols>
  <sheetData>
    <row r="1" spans="1:15" s="43" customFormat="1" ht="15" customHeight="1">
      <c r="A1" s="42"/>
      <c r="C1" s="44"/>
      <c r="K1" s="45"/>
      <c r="L1" s="969" t="s">
        <v>649</v>
      </c>
      <c r="M1" s="969"/>
      <c r="N1" s="969"/>
    </row>
    <row r="2" spans="1:15" s="43" customFormat="1" ht="15" customHeight="1">
      <c r="A2" s="42"/>
      <c r="C2" s="44"/>
      <c r="K2" s="45"/>
      <c r="L2" s="984" t="s">
        <v>681</v>
      </c>
      <c r="M2" s="984"/>
      <c r="N2" s="984"/>
    </row>
    <row r="3" spans="1:15" s="43" customFormat="1" ht="19.5" customHeight="1">
      <c r="K3" s="45"/>
      <c r="L3" s="970"/>
      <c r="M3" s="971"/>
      <c r="N3" s="972"/>
    </row>
    <row r="4" spans="1:15" s="43" customFormat="1" ht="16.5" customHeight="1">
      <c r="A4" s="46"/>
      <c r="B4" s="46"/>
      <c r="C4" s="46"/>
      <c r="D4" s="46"/>
      <c r="E4" s="46"/>
      <c r="F4" s="46"/>
      <c r="G4" s="46"/>
      <c r="H4" s="46"/>
      <c r="I4" s="46"/>
      <c r="J4" s="46"/>
      <c r="K4" s="46"/>
      <c r="L4" s="640"/>
      <c r="M4" s="46"/>
      <c r="N4" s="48"/>
    </row>
    <row r="5" spans="1:15" s="43" customFormat="1" ht="20.25" customHeight="1">
      <c r="A5" s="983" t="s">
        <v>685</v>
      </c>
      <c r="B5" s="983"/>
      <c r="C5" s="983"/>
      <c r="D5" s="983"/>
      <c r="E5" s="983"/>
      <c r="F5" s="983"/>
      <c r="G5" s="983"/>
      <c r="H5" s="983"/>
      <c r="I5" s="983"/>
      <c r="J5" s="983"/>
      <c r="K5" s="983"/>
      <c r="L5" s="983"/>
      <c r="M5" s="983"/>
      <c r="N5" s="983"/>
    </row>
    <row r="6" spans="1:15" s="43" customFormat="1" ht="20.25" customHeight="1">
      <c r="A6" s="983"/>
      <c r="B6" s="983"/>
      <c r="C6" s="983"/>
      <c r="D6" s="983"/>
      <c r="E6" s="983"/>
      <c r="F6" s="983"/>
      <c r="G6" s="983"/>
      <c r="H6" s="983"/>
      <c r="I6" s="983"/>
      <c r="J6" s="983"/>
      <c r="K6" s="983"/>
      <c r="L6" s="983"/>
      <c r="M6" s="983"/>
      <c r="N6" s="983"/>
    </row>
    <row r="7" spans="1:15" s="49" customFormat="1" ht="22.5" customHeight="1">
      <c r="A7" s="985" t="s">
        <v>711</v>
      </c>
      <c r="B7" s="985"/>
      <c r="C7" s="985"/>
      <c r="D7" s="985"/>
      <c r="E7" s="985"/>
      <c r="F7" s="985"/>
      <c r="G7" s="985"/>
      <c r="H7" s="985"/>
      <c r="I7" s="985"/>
      <c r="J7" s="985"/>
      <c r="K7" s="985"/>
      <c r="L7" s="985"/>
      <c r="M7" s="985"/>
      <c r="N7" s="985"/>
    </row>
    <row r="8" spans="1:15" s="51" customFormat="1" ht="26.1" customHeight="1">
      <c r="A8" s="985"/>
      <c r="B8" s="985"/>
      <c r="C8" s="985"/>
      <c r="D8" s="985"/>
      <c r="E8" s="985"/>
      <c r="F8" s="985"/>
      <c r="G8" s="985"/>
      <c r="H8" s="985"/>
      <c r="I8" s="985"/>
      <c r="J8" s="985"/>
      <c r="K8" s="985"/>
      <c r="L8" s="985"/>
      <c r="M8" s="985"/>
      <c r="N8" s="985"/>
      <c r="O8" s="50"/>
    </row>
    <row r="9" spans="1:15" s="51" customFormat="1" ht="26.1" customHeight="1">
      <c r="A9" s="985"/>
      <c r="B9" s="985"/>
      <c r="C9" s="985"/>
      <c r="D9" s="985"/>
      <c r="E9" s="985"/>
      <c r="F9" s="985"/>
      <c r="G9" s="985"/>
      <c r="H9" s="985"/>
      <c r="I9" s="985"/>
      <c r="J9" s="985"/>
      <c r="K9" s="985"/>
      <c r="L9" s="985"/>
      <c r="M9" s="985"/>
      <c r="N9" s="985"/>
      <c r="O9" s="50"/>
    </row>
    <row r="10" spans="1:15" s="51" customFormat="1" ht="26.1" customHeight="1">
      <c r="A10" s="985"/>
      <c r="B10" s="985"/>
      <c r="C10" s="985"/>
      <c r="D10" s="985"/>
      <c r="E10" s="985"/>
      <c r="F10" s="985"/>
      <c r="G10" s="985"/>
      <c r="H10" s="985"/>
      <c r="I10" s="985"/>
      <c r="J10" s="985"/>
      <c r="K10" s="985"/>
      <c r="L10" s="985"/>
      <c r="M10" s="985"/>
      <c r="N10" s="985"/>
      <c r="O10" s="50"/>
    </row>
    <row r="11" spans="1:15" s="51" customFormat="1" ht="26.1" customHeight="1">
      <c r="A11" s="985"/>
      <c r="B11" s="985"/>
      <c r="C11" s="985"/>
      <c r="D11" s="985"/>
      <c r="E11" s="985"/>
      <c r="F11" s="985"/>
      <c r="G11" s="985"/>
      <c r="H11" s="985"/>
      <c r="I11" s="985"/>
      <c r="J11" s="985"/>
      <c r="K11" s="985"/>
      <c r="L11" s="985"/>
      <c r="M11" s="985"/>
      <c r="N11" s="985"/>
      <c r="O11" s="50"/>
    </row>
    <row r="12" spans="1:15" s="51" customFormat="1" ht="26.1" customHeight="1">
      <c r="A12" s="985"/>
      <c r="B12" s="985"/>
      <c r="C12" s="985"/>
      <c r="D12" s="985"/>
      <c r="E12" s="985"/>
      <c r="F12" s="985"/>
      <c r="G12" s="985"/>
      <c r="H12" s="985"/>
      <c r="I12" s="985"/>
      <c r="J12" s="985"/>
      <c r="K12" s="985"/>
      <c r="L12" s="985"/>
      <c r="M12" s="985"/>
      <c r="N12" s="985"/>
      <c r="O12" s="50"/>
    </row>
    <row r="13" spans="1:15" s="51" customFormat="1" ht="26.1" customHeight="1">
      <c r="A13" s="985"/>
      <c r="B13" s="985"/>
      <c r="C13" s="985"/>
      <c r="D13" s="985"/>
      <c r="E13" s="985"/>
      <c r="F13" s="985"/>
      <c r="G13" s="985"/>
      <c r="H13" s="985"/>
      <c r="I13" s="985"/>
      <c r="J13" s="985"/>
      <c r="K13" s="985"/>
      <c r="L13" s="985"/>
      <c r="M13" s="985"/>
      <c r="N13" s="985"/>
      <c r="O13" s="50"/>
    </row>
    <row r="14" spans="1:15" s="51" customFormat="1" ht="26.1" customHeight="1">
      <c r="A14" s="985"/>
      <c r="B14" s="985"/>
      <c r="C14" s="985"/>
      <c r="D14" s="985"/>
      <c r="E14" s="985"/>
      <c r="F14" s="985"/>
      <c r="G14" s="985"/>
      <c r="H14" s="985"/>
      <c r="I14" s="985"/>
      <c r="J14" s="985"/>
      <c r="K14" s="985"/>
      <c r="L14" s="985"/>
      <c r="M14" s="985"/>
      <c r="N14" s="985"/>
    </row>
    <row r="15" spans="1:15" s="51" customFormat="1" ht="26.1" customHeight="1">
      <c r="A15" s="985"/>
      <c r="B15" s="985"/>
      <c r="C15" s="985"/>
      <c r="D15" s="985"/>
      <c r="E15" s="985"/>
      <c r="F15" s="985"/>
      <c r="G15" s="985"/>
      <c r="H15" s="985"/>
      <c r="I15" s="985"/>
      <c r="J15" s="985"/>
      <c r="K15" s="985"/>
      <c r="L15" s="985"/>
      <c r="M15" s="985"/>
      <c r="N15" s="985"/>
    </row>
    <row r="16" spans="1:15" s="43" customFormat="1" ht="19.5" customHeight="1">
      <c r="A16" s="632" t="s">
        <v>64</v>
      </c>
    </row>
    <row r="17" spans="1:15" s="43" customFormat="1" ht="4.5" customHeight="1">
      <c r="A17" s="632"/>
    </row>
    <row r="18" spans="1:15" s="43" customFormat="1" ht="21" customHeight="1">
      <c r="A18" s="732" t="s">
        <v>74</v>
      </c>
      <c r="B18" s="973"/>
      <c r="C18" s="976" t="s">
        <v>9</v>
      </c>
      <c r="D18" s="977"/>
      <c r="E18" s="849"/>
      <c r="F18" s="849"/>
      <c r="G18" s="849"/>
      <c r="H18" s="849"/>
      <c r="I18" s="849"/>
      <c r="J18" s="849"/>
      <c r="K18" s="849"/>
      <c r="L18" s="849"/>
      <c r="M18" s="849"/>
      <c r="N18" s="850"/>
      <c r="O18" s="52"/>
    </row>
    <row r="19" spans="1:15" s="43" customFormat="1" ht="45" customHeight="1">
      <c r="A19" s="974"/>
      <c r="B19" s="975"/>
      <c r="C19" s="978"/>
      <c r="D19" s="979"/>
      <c r="E19" s="979"/>
      <c r="F19" s="979"/>
      <c r="G19" s="979"/>
      <c r="H19" s="979"/>
      <c r="I19" s="979"/>
      <c r="J19" s="979"/>
      <c r="K19" s="979"/>
      <c r="L19" s="979"/>
      <c r="M19" s="979"/>
      <c r="N19" s="980"/>
      <c r="O19" s="52"/>
    </row>
    <row r="20" spans="1:15" s="43" customFormat="1" ht="12" customHeight="1">
      <c r="A20" s="732" t="s">
        <v>444</v>
      </c>
      <c r="B20" s="802"/>
      <c r="C20" s="53" t="s">
        <v>9</v>
      </c>
      <c r="D20" s="738"/>
      <c r="E20" s="738"/>
      <c r="F20" s="738"/>
      <c r="G20" s="738"/>
      <c r="H20" s="954" t="s">
        <v>443</v>
      </c>
      <c r="I20" s="956"/>
      <c r="J20" s="957"/>
      <c r="K20" s="960" t="s">
        <v>504</v>
      </c>
      <c r="L20" s="962"/>
      <c r="M20" s="963"/>
      <c r="N20" s="964"/>
    </row>
    <row r="21" spans="1:15" s="43" customFormat="1" ht="37.5" customHeight="1">
      <c r="A21" s="734"/>
      <c r="B21" s="803"/>
      <c r="C21" s="968"/>
      <c r="D21" s="748"/>
      <c r="E21" s="748"/>
      <c r="F21" s="748"/>
      <c r="G21" s="748"/>
      <c r="H21" s="955"/>
      <c r="I21" s="958"/>
      <c r="J21" s="959"/>
      <c r="K21" s="961"/>
      <c r="L21" s="965"/>
      <c r="M21" s="966"/>
      <c r="N21" s="967"/>
    </row>
    <row r="22" spans="1:15" s="43" customFormat="1" ht="25.5" customHeight="1">
      <c r="A22" s="761" t="s">
        <v>421</v>
      </c>
      <c r="B22" s="981"/>
      <c r="C22" s="54" t="s">
        <v>1</v>
      </c>
      <c r="D22" s="952"/>
      <c r="E22" s="952"/>
      <c r="F22" s="55" t="s">
        <v>2</v>
      </c>
      <c r="G22" s="30"/>
      <c r="H22" s="30"/>
      <c r="I22" s="56" t="s">
        <v>3</v>
      </c>
      <c r="J22" s="982"/>
      <c r="K22" s="982"/>
      <c r="L22" s="982"/>
      <c r="M22" s="982"/>
      <c r="N22" s="57" t="s">
        <v>11</v>
      </c>
      <c r="O22" s="52"/>
    </row>
    <row r="23" spans="1:15" s="43" customFormat="1" ht="25.5" customHeight="1">
      <c r="A23" s="761"/>
      <c r="B23" s="981"/>
      <c r="C23" s="752"/>
      <c r="D23" s="753"/>
      <c r="E23" s="753"/>
      <c r="F23" s="753"/>
      <c r="G23" s="753"/>
      <c r="H23" s="753"/>
      <c r="I23" s="753"/>
      <c r="J23" s="753"/>
      <c r="K23" s="753"/>
      <c r="L23" s="753"/>
      <c r="M23" s="753"/>
      <c r="N23" s="754"/>
      <c r="O23" s="52"/>
    </row>
    <row r="24" spans="1:15" s="43" customFormat="1" ht="25.5" customHeight="1">
      <c r="A24" s="732" t="s">
        <v>447</v>
      </c>
      <c r="B24" s="733"/>
      <c r="C24" s="54" t="s">
        <v>1</v>
      </c>
      <c r="D24" s="952"/>
      <c r="E24" s="952"/>
      <c r="F24" s="55" t="s">
        <v>2</v>
      </c>
      <c r="G24" s="627"/>
      <c r="H24" s="627"/>
      <c r="I24" s="627"/>
      <c r="J24" s="627"/>
      <c r="K24" s="627"/>
      <c r="L24" s="627"/>
      <c r="M24" s="627"/>
      <c r="N24" s="31"/>
      <c r="O24" s="52"/>
    </row>
    <row r="25" spans="1:15" s="43" customFormat="1" ht="25.5" customHeight="1">
      <c r="A25" s="736"/>
      <c r="B25" s="737"/>
      <c r="C25" s="953"/>
      <c r="D25" s="692"/>
      <c r="E25" s="692"/>
      <c r="F25" s="692"/>
      <c r="G25" s="692"/>
      <c r="H25" s="692"/>
      <c r="I25" s="692"/>
      <c r="J25" s="692"/>
      <c r="K25" s="692"/>
      <c r="L25" s="692"/>
      <c r="M25" s="692"/>
      <c r="N25" s="693"/>
      <c r="O25" s="52"/>
    </row>
    <row r="26" spans="1:15" s="43" customFormat="1" ht="111.75" customHeight="1">
      <c r="A26" s="761" t="s">
        <v>453</v>
      </c>
      <c r="B26" s="762"/>
      <c r="C26" s="763"/>
      <c r="D26" s="764"/>
      <c r="E26" s="764"/>
      <c r="F26" s="764"/>
      <c r="G26" s="764"/>
      <c r="H26" s="764"/>
      <c r="I26" s="764"/>
      <c r="J26" s="764"/>
      <c r="K26" s="764"/>
      <c r="L26" s="764"/>
      <c r="M26" s="764"/>
      <c r="N26" s="765"/>
      <c r="O26" s="52"/>
    </row>
    <row r="27" spans="1:15" s="43" customFormat="1" ht="34.5" customHeight="1">
      <c r="A27" s="761" t="s">
        <v>454</v>
      </c>
      <c r="B27" s="944"/>
      <c r="C27" s="32"/>
      <c r="D27" s="58" t="s">
        <v>79</v>
      </c>
      <c r="E27" s="901" t="s">
        <v>455</v>
      </c>
      <c r="F27" s="902"/>
      <c r="G27" s="33"/>
      <c r="H27" s="945"/>
      <c r="I27" s="946"/>
      <c r="J27" s="946"/>
      <c r="K27" s="946"/>
      <c r="L27" s="946"/>
      <c r="M27" s="946"/>
      <c r="N27" s="947"/>
      <c r="O27" s="59"/>
    </row>
    <row r="28" spans="1:15" s="43" customFormat="1" ht="34.5" customHeight="1">
      <c r="A28" s="761" t="s">
        <v>456</v>
      </c>
      <c r="B28" s="944"/>
      <c r="C28" s="32"/>
      <c r="D28" s="58" t="s">
        <v>75</v>
      </c>
      <c r="E28" s="948" t="s">
        <v>457</v>
      </c>
      <c r="F28" s="949"/>
      <c r="G28" s="950" t="s">
        <v>77</v>
      </c>
      <c r="H28" s="951"/>
      <c r="I28" s="34"/>
      <c r="J28" s="60" t="s">
        <v>75</v>
      </c>
      <c r="K28" s="950" t="s">
        <v>76</v>
      </c>
      <c r="L28" s="951"/>
      <c r="M28" s="61"/>
      <c r="N28" s="60" t="s">
        <v>75</v>
      </c>
    </row>
    <row r="29" spans="1:15" s="43" customFormat="1" ht="12" customHeight="1">
      <c r="A29" s="62"/>
      <c r="B29" s="62"/>
      <c r="C29" s="63"/>
      <c r="D29" s="63"/>
      <c r="E29" s="64"/>
      <c r="F29" s="64"/>
      <c r="G29" s="64"/>
      <c r="H29" s="64"/>
      <c r="I29" s="64"/>
      <c r="J29" s="64"/>
      <c r="K29" s="64"/>
      <c r="L29" s="64"/>
      <c r="M29" s="64"/>
      <c r="N29" s="65"/>
      <c r="O29" s="59"/>
    </row>
    <row r="30" spans="1:15" s="67" customFormat="1" ht="28.5" customHeight="1">
      <c r="A30" s="732" t="s">
        <v>1103</v>
      </c>
      <c r="B30" s="733"/>
      <c r="C30" s="926" t="s">
        <v>0</v>
      </c>
      <c r="D30" s="927"/>
      <c r="E30" s="928"/>
      <c r="F30" s="929"/>
      <c r="G30" s="929"/>
      <c r="H30" s="930"/>
      <c r="I30" s="66" t="s">
        <v>18</v>
      </c>
      <c r="J30" s="928"/>
      <c r="K30" s="929"/>
      <c r="L30" s="929"/>
      <c r="M30" s="929"/>
      <c r="N30" s="930"/>
    </row>
    <row r="31" spans="1:15" s="69" customFormat="1" ht="28.5" customHeight="1">
      <c r="A31" s="734"/>
      <c r="B31" s="735"/>
      <c r="C31" s="931" t="s">
        <v>17</v>
      </c>
      <c r="D31" s="932"/>
      <c r="E31" s="933"/>
      <c r="F31" s="934"/>
      <c r="G31" s="934"/>
      <c r="H31" s="935"/>
      <c r="I31" s="68" t="s">
        <v>19</v>
      </c>
      <c r="J31" s="936"/>
      <c r="K31" s="937"/>
      <c r="L31" s="937"/>
      <c r="M31" s="937"/>
      <c r="N31" s="938"/>
    </row>
    <row r="32" spans="1:15" s="69" customFormat="1" ht="28.5" customHeight="1">
      <c r="A32" s="736"/>
      <c r="B32" s="737"/>
      <c r="C32" s="939" t="s">
        <v>20</v>
      </c>
      <c r="D32" s="940"/>
      <c r="E32" s="941"/>
      <c r="F32" s="937"/>
      <c r="G32" s="937"/>
      <c r="H32" s="938"/>
      <c r="I32" s="70"/>
      <c r="J32" s="942"/>
      <c r="K32" s="943"/>
      <c r="L32" s="943"/>
      <c r="M32" s="943"/>
      <c r="N32" s="943"/>
    </row>
    <row r="33" spans="1:14" s="43" customFormat="1" ht="15" customHeight="1">
      <c r="A33" s="71" t="s">
        <v>13</v>
      </c>
      <c r="B33" s="896" t="s">
        <v>63</v>
      </c>
      <c r="C33" s="896"/>
      <c r="D33" s="896"/>
      <c r="E33" s="896"/>
      <c r="F33" s="896"/>
      <c r="G33" s="896"/>
      <c r="H33" s="896"/>
      <c r="I33" s="896"/>
      <c r="J33" s="896"/>
      <c r="K33" s="896"/>
      <c r="L33" s="896"/>
      <c r="M33" s="896"/>
      <c r="N33" s="896"/>
    </row>
    <row r="34" spans="1:14" s="49" customFormat="1" ht="15" customHeight="1">
      <c r="A34" s="71" t="s">
        <v>11</v>
      </c>
      <c r="B34" s="896" t="s">
        <v>10</v>
      </c>
      <c r="C34" s="896"/>
      <c r="D34" s="896"/>
      <c r="E34" s="896"/>
      <c r="F34" s="896"/>
      <c r="G34" s="896"/>
      <c r="H34" s="896"/>
      <c r="I34" s="896"/>
      <c r="J34" s="896"/>
      <c r="K34" s="896"/>
      <c r="L34" s="896"/>
      <c r="M34" s="896"/>
      <c r="N34" s="896"/>
    </row>
    <row r="35" spans="1:14" s="49" customFormat="1" ht="15" customHeight="1">
      <c r="A35" s="71" t="s">
        <v>445</v>
      </c>
      <c r="B35" s="896" t="s">
        <v>446</v>
      </c>
      <c r="C35" s="896"/>
      <c r="D35" s="896"/>
      <c r="E35" s="896"/>
      <c r="F35" s="896"/>
      <c r="G35" s="896"/>
      <c r="H35" s="896"/>
      <c r="I35" s="896"/>
      <c r="J35" s="896"/>
      <c r="K35" s="896"/>
      <c r="L35" s="896"/>
      <c r="M35" s="896"/>
      <c r="N35" s="896"/>
    </row>
    <row r="36" spans="1:14" s="49" customFormat="1" ht="15" customHeight="1">
      <c r="A36" s="72"/>
      <c r="B36" s="73"/>
      <c r="C36" s="73"/>
      <c r="D36" s="73"/>
      <c r="E36" s="73"/>
      <c r="F36" s="73"/>
      <c r="G36" s="73"/>
      <c r="H36" s="73"/>
      <c r="I36" s="73"/>
      <c r="J36" s="73"/>
      <c r="K36" s="73"/>
      <c r="L36" s="73"/>
      <c r="M36" s="73"/>
      <c r="N36" s="73"/>
    </row>
    <row r="37" spans="1:14" s="43" customFormat="1" ht="15.75" customHeight="1">
      <c r="A37" s="457" t="s">
        <v>1081</v>
      </c>
    </row>
    <row r="38" spans="1:14" s="43" customFormat="1" ht="20.100000000000001" customHeight="1">
      <c r="A38" s="92" t="s">
        <v>131</v>
      </c>
      <c r="B38" s="774" t="s">
        <v>589</v>
      </c>
      <c r="C38" s="775"/>
      <c r="D38" s="775"/>
      <c r="E38" s="775"/>
      <c r="F38" s="775"/>
      <c r="G38" s="775"/>
      <c r="H38" s="775"/>
      <c r="I38" s="775"/>
      <c r="J38" s="775"/>
      <c r="K38" s="775"/>
      <c r="L38" s="775"/>
      <c r="M38" s="775"/>
      <c r="N38" s="776"/>
    </row>
    <row r="39" spans="1:14" s="43" customFormat="1" ht="20.100000000000001" customHeight="1">
      <c r="A39" s="93">
        <v>1001</v>
      </c>
    </row>
    <row r="40" spans="1:14" s="43" customFormat="1" ht="20.100000000000001" customHeight="1">
      <c r="A40" s="94">
        <v>1002</v>
      </c>
      <c r="B40" s="680"/>
      <c r="C40" s="680"/>
      <c r="D40" s="680"/>
      <c r="E40" s="680"/>
      <c r="F40" s="680"/>
      <c r="G40" s="680"/>
      <c r="H40" s="680"/>
      <c r="I40" s="680"/>
      <c r="J40" s="680"/>
      <c r="K40" s="680"/>
      <c r="L40" s="680"/>
      <c r="M40" s="680"/>
      <c r="N40" s="766"/>
    </row>
    <row r="41" spans="1:14" s="43" customFormat="1" ht="20.100000000000001" customHeight="1">
      <c r="A41" s="94">
        <v>1003</v>
      </c>
      <c r="B41" s="680"/>
      <c r="C41" s="680"/>
      <c r="D41" s="680"/>
      <c r="E41" s="680"/>
      <c r="F41" s="680"/>
      <c r="G41" s="680"/>
      <c r="H41" s="680"/>
      <c r="I41" s="680"/>
      <c r="J41" s="680"/>
      <c r="K41" s="680"/>
      <c r="L41" s="680"/>
      <c r="M41" s="680"/>
      <c r="N41" s="766"/>
    </row>
    <row r="42" spans="1:14" s="43" customFormat="1" ht="20.100000000000001" customHeight="1">
      <c r="A42" s="94">
        <v>1004</v>
      </c>
      <c r="B42" s="680"/>
      <c r="C42" s="680"/>
      <c r="D42" s="680"/>
      <c r="E42" s="680"/>
      <c r="F42" s="680"/>
      <c r="G42" s="680"/>
      <c r="H42" s="680"/>
      <c r="I42" s="680"/>
      <c r="J42" s="680"/>
      <c r="K42" s="680"/>
      <c r="L42" s="680"/>
      <c r="M42" s="680"/>
      <c r="N42" s="766"/>
    </row>
    <row r="43" spans="1:14" s="43" customFormat="1" ht="20.100000000000001" customHeight="1">
      <c r="A43" s="94">
        <v>1005</v>
      </c>
      <c r="B43" s="680"/>
      <c r="C43" s="680"/>
      <c r="D43" s="680"/>
      <c r="E43" s="680"/>
      <c r="F43" s="680"/>
      <c r="G43" s="680"/>
      <c r="H43" s="680"/>
      <c r="I43" s="680"/>
      <c r="J43" s="680"/>
      <c r="K43" s="680"/>
      <c r="L43" s="680"/>
      <c r="M43" s="680"/>
      <c r="N43" s="766"/>
    </row>
    <row r="44" spans="1:14" s="43" customFormat="1" ht="20.100000000000001" customHeight="1">
      <c r="A44" s="94">
        <v>1006</v>
      </c>
      <c r="B44" s="680"/>
      <c r="C44" s="680"/>
      <c r="D44" s="680"/>
      <c r="E44" s="680"/>
      <c r="F44" s="680"/>
      <c r="G44" s="680"/>
      <c r="H44" s="680"/>
      <c r="I44" s="680"/>
      <c r="J44" s="680"/>
      <c r="K44" s="680"/>
      <c r="L44" s="680"/>
      <c r="M44" s="680"/>
      <c r="N44" s="766"/>
    </row>
    <row r="45" spans="1:14" s="43" customFormat="1" ht="20.100000000000001" customHeight="1">
      <c r="A45" s="94">
        <v>1007</v>
      </c>
      <c r="B45" s="680"/>
      <c r="C45" s="680"/>
      <c r="D45" s="680"/>
      <c r="E45" s="680"/>
      <c r="F45" s="680"/>
      <c r="G45" s="680"/>
      <c r="H45" s="680"/>
      <c r="I45" s="680"/>
      <c r="J45" s="680"/>
      <c r="K45" s="680"/>
      <c r="L45" s="680"/>
      <c r="M45" s="680"/>
      <c r="N45" s="766"/>
    </row>
    <row r="46" spans="1:14" s="43" customFormat="1" ht="20.100000000000001" customHeight="1">
      <c r="A46" s="94">
        <v>1008</v>
      </c>
      <c r="B46" s="680"/>
      <c r="C46" s="680"/>
      <c r="D46" s="680"/>
      <c r="E46" s="680"/>
      <c r="F46" s="680"/>
      <c r="G46" s="680"/>
      <c r="H46" s="680"/>
      <c r="I46" s="680"/>
      <c r="J46" s="680"/>
      <c r="K46" s="680"/>
      <c r="L46" s="680"/>
      <c r="M46" s="680"/>
      <c r="N46" s="766"/>
    </row>
    <row r="47" spans="1:14" s="43" customFormat="1" ht="20.100000000000001" customHeight="1">
      <c r="A47" s="94">
        <v>1009</v>
      </c>
      <c r="B47" s="680"/>
      <c r="C47" s="680"/>
      <c r="D47" s="680"/>
      <c r="E47" s="680"/>
      <c r="F47" s="680"/>
      <c r="G47" s="680"/>
      <c r="H47" s="680"/>
      <c r="I47" s="680"/>
      <c r="J47" s="680"/>
      <c r="K47" s="680"/>
      <c r="L47" s="680"/>
      <c r="M47" s="680"/>
      <c r="N47" s="766"/>
    </row>
    <row r="48" spans="1:14" s="43" customFormat="1" ht="20.100000000000001" customHeight="1">
      <c r="A48" s="131">
        <v>1010</v>
      </c>
      <c r="B48" s="680"/>
      <c r="C48" s="680"/>
      <c r="D48" s="680"/>
      <c r="E48" s="680"/>
      <c r="F48" s="680"/>
      <c r="G48" s="680"/>
      <c r="H48" s="680"/>
      <c r="I48" s="680"/>
      <c r="J48" s="680"/>
      <c r="K48" s="680"/>
      <c r="L48" s="680"/>
      <c r="M48" s="680"/>
      <c r="N48" s="766"/>
    </row>
    <row r="49" spans="1:15" s="43" customFormat="1" ht="18.75" customHeight="1">
      <c r="A49" s="457" t="s">
        <v>1082</v>
      </c>
    </row>
    <row r="50" spans="1:15" s="43" customFormat="1" ht="4.5" customHeight="1">
      <c r="A50" s="632"/>
    </row>
    <row r="51" spans="1:15" s="43" customFormat="1" ht="28.5" customHeight="1">
      <c r="A51" s="921" t="s">
        <v>422</v>
      </c>
      <c r="B51" s="922"/>
      <c r="C51" s="74" t="s">
        <v>22</v>
      </c>
      <c r="D51" s="629"/>
      <c r="E51" s="75" t="s">
        <v>21</v>
      </c>
      <c r="F51" s="76"/>
      <c r="G51" s="77"/>
      <c r="H51" s="78"/>
      <c r="I51" s="78"/>
      <c r="J51" s="78"/>
      <c r="K51" s="78"/>
      <c r="L51" s="78"/>
      <c r="M51" s="78"/>
      <c r="N51" s="78"/>
    </row>
    <row r="52" spans="1:15" s="43" customFormat="1" ht="105.75" customHeight="1">
      <c r="A52" s="917" t="s">
        <v>80</v>
      </c>
      <c r="B52" s="917"/>
      <c r="C52" s="923"/>
      <c r="D52" s="924"/>
      <c r="E52" s="924"/>
      <c r="F52" s="924"/>
      <c r="G52" s="924"/>
      <c r="H52" s="924"/>
      <c r="I52" s="924"/>
      <c r="J52" s="924"/>
      <c r="K52" s="924"/>
      <c r="L52" s="924"/>
      <c r="M52" s="924"/>
      <c r="N52" s="925"/>
    </row>
    <row r="53" spans="1:15" s="43" customFormat="1" ht="30" customHeight="1">
      <c r="A53" s="917" t="s">
        <v>612</v>
      </c>
      <c r="B53" s="917"/>
      <c r="C53" s="917" t="s">
        <v>82</v>
      </c>
      <c r="D53" s="917"/>
      <c r="E53" s="917"/>
      <c r="F53" s="917"/>
      <c r="G53" s="917"/>
      <c r="H53" s="917"/>
      <c r="I53" s="917" t="s">
        <v>47</v>
      </c>
      <c r="J53" s="917"/>
      <c r="K53" s="917"/>
      <c r="L53" s="917"/>
      <c r="M53" s="917"/>
      <c r="N53" s="917"/>
      <c r="O53" s="59"/>
    </row>
    <row r="54" spans="1:15" s="43" customFormat="1" ht="18.75" customHeight="1">
      <c r="A54" s="917"/>
      <c r="B54" s="917"/>
      <c r="C54" s="916"/>
      <c r="D54" s="916"/>
      <c r="E54" s="916"/>
      <c r="F54" s="916"/>
      <c r="G54" s="916"/>
      <c r="H54" s="916"/>
      <c r="I54" s="912"/>
      <c r="J54" s="912"/>
      <c r="K54" s="912"/>
      <c r="L54" s="912"/>
      <c r="M54" s="912"/>
      <c r="N54" s="912"/>
      <c r="O54" s="59"/>
    </row>
    <row r="55" spans="1:15" s="43" customFormat="1" ht="18.75" customHeight="1">
      <c r="A55" s="917"/>
      <c r="B55" s="917"/>
      <c r="C55" s="916"/>
      <c r="D55" s="916"/>
      <c r="E55" s="916"/>
      <c r="F55" s="916"/>
      <c r="G55" s="916"/>
      <c r="H55" s="916"/>
      <c r="I55" s="912"/>
      <c r="J55" s="912"/>
      <c r="K55" s="912"/>
      <c r="L55" s="912"/>
      <c r="M55" s="912"/>
      <c r="N55" s="912"/>
      <c r="O55" s="59"/>
    </row>
    <row r="56" spans="1:15" s="43" customFormat="1" ht="18.75" customHeight="1">
      <c r="A56" s="917"/>
      <c r="B56" s="917"/>
      <c r="C56" s="913"/>
      <c r="D56" s="914"/>
      <c r="E56" s="914"/>
      <c r="F56" s="914"/>
      <c r="G56" s="914"/>
      <c r="H56" s="915"/>
      <c r="I56" s="918"/>
      <c r="J56" s="919"/>
      <c r="K56" s="919"/>
      <c r="L56" s="919"/>
      <c r="M56" s="919"/>
      <c r="N56" s="920"/>
      <c r="O56" s="59"/>
    </row>
    <row r="57" spans="1:15" s="43" customFormat="1" ht="18.75" customHeight="1">
      <c r="A57" s="917"/>
      <c r="B57" s="917"/>
      <c r="C57" s="916"/>
      <c r="D57" s="916"/>
      <c r="E57" s="916"/>
      <c r="F57" s="916"/>
      <c r="G57" s="916"/>
      <c r="H57" s="916"/>
      <c r="I57" s="912"/>
      <c r="J57" s="912"/>
      <c r="K57" s="912"/>
      <c r="L57" s="912"/>
      <c r="M57" s="912"/>
      <c r="N57" s="912"/>
      <c r="O57" s="59"/>
    </row>
    <row r="58" spans="1:15" s="43" customFormat="1" ht="18.75" hidden="1" customHeight="1">
      <c r="A58" s="917"/>
      <c r="B58" s="917"/>
      <c r="C58" s="913"/>
      <c r="D58" s="914"/>
      <c r="E58" s="914"/>
      <c r="F58" s="914"/>
      <c r="G58" s="914"/>
      <c r="H58" s="914"/>
      <c r="I58" s="913"/>
      <c r="J58" s="914"/>
      <c r="K58" s="914"/>
      <c r="L58" s="914"/>
      <c r="M58" s="914"/>
      <c r="N58" s="915"/>
      <c r="O58" s="59"/>
    </row>
    <row r="59" spans="1:15" s="43" customFormat="1" ht="18.75" hidden="1" customHeight="1">
      <c r="A59" s="917"/>
      <c r="B59" s="917"/>
      <c r="C59" s="916"/>
      <c r="D59" s="916"/>
      <c r="E59" s="916"/>
      <c r="F59" s="916"/>
      <c r="G59" s="916"/>
      <c r="H59" s="916"/>
      <c r="I59" s="912"/>
      <c r="J59" s="912"/>
      <c r="K59" s="912"/>
      <c r="L59" s="912"/>
      <c r="M59" s="912"/>
      <c r="N59" s="912"/>
      <c r="O59" s="59"/>
    </row>
    <row r="60" spans="1:15" s="43" customFormat="1" ht="18.75" customHeight="1">
      <c r="A60" s="917"/>
      <c r="B60" s="917"/>
      <c r="C60" s="916"/>
      <c r="D60" s="916"/>
      <c r="E60" s="916"/>
      <c r="F60" s="916"/>
      <c r="G60" s="916"/>
      <c r="H60" s="916"/>
      <c r="I60" s="912"/>
      <c r="J60" s="912"/>
      <c r="K60" s="912"/>
      <c r="L60" s="912"/>
      <c r="M60" s="912"/>
      <c r="N60" s="912"/>
      <c r="O60" s="59"/>
    </row>
    <row r="61" spans="1:15" s="43" customFormat="1" ht="5.25" customHeight="1">
      <c r="A61" s="79"/>
      <c r="B61" s="79"/>
      <c r="C61" s="80"/>
      <c r="D61" s="80"/>
      <c r="E61" s="81"/>
      <c r="F61" s="81"/>
      <c r="G61" s="81"/>
      <c r="H61" s="81"/>
      <c r="I61" s="81"/>
      <c r="J61" s="82"/>
      <c r="K61" s="83"/>
      <c r="L61" s="83"/>
      <c r="M61" s="83"/>
      <c r="N61" s="83"/>
    </row>
    <row r="62" spans="1:15" s="49" customFormat="1" ht="11.25" customHeight="1">
      <c r="A62" s="84" t="s">
        <v>613</v>
      </c>
      <c r="B62" s="896" t="s">
        <v>81</v>
      </c>
      <c r="C62" s="896"/>
      <c r="D62" s="896"/>
      <c r="E62" s="896"/>
      <c r="F62" s="896"/>
      <c r="G62" s="896"/>
      <c r="H62" s="896"/>
      <c r="I62" s="896"/>
      <c r="J62" s="896"/>
      <c r="K62" s="896"/>
      <c r="L62" s="896"/>
      <c r="M62" s="896"/>
      <c r="N62" s="896"/>
    </row>
    <row r="63" spans="1:15" s="49" customFormat="1" ht="11.25" customHeight="1">
      <c r="A63" s="84"/>
      <c r="B63" s="628"/>
      <c r="C63" s="628"/>
      <c r="D63" s="628"/>
      <c r="E63" s="628"/>
      <c r="F63" s="628"/>
      <c r="G63" s="628"/>
      <c r="H63" s="628"/>
      <c r="I63" s="628"/>
      <c r="J63" s="628"/>
      <c r="K63" s="628"/>
      <c r="L63" s="628"/>
      <c r="M63" s="628"/>
      <c r="N63" s="628"/>
    </row>
    <row r="64" spans="1:15" s="43" customFormat="1" ht="18.75" customHeight="1">
      <c r="A64" s="457" t="s">
        <v>1083</v>
      </c>
    </row>
    <row r="65" spans="1:15" s="43" customFormat="1" ht="4.5" customHeight="1">
      <c r="A65" s="632"/>
    </row>
    <row r="66" spans="1:15" s="43" customFormat="1" ht="12" customHeight="1">
      <c r="A66" s="732" t="s">
        <v>48</v>
      </c>
      <c r="B66" s="733"/>
      <c r="C66" s="53" t="s">
        <v>9</v>
      </c>
      <c r="D66" s="897">
        <f>E18</f>
        <v>0</v>
      </c>
      <c r="E66" s="897"/>
      <c r="F66" s="897"/>
      <c r="G66" s="897"/>
      <c r="H66" s="897"/>
      <c r="I66" s="898"/>
      <c r="J66" s="899" t="s">
        <v>24</v>
      </c>
      <c r="K66" s="900"/>
      <c r="L66" s="777"/>
      <c r="M66" s="778"/>
      <c r="N66" s="770"/>
    </row>
    <row r="67" spans="1:15" s="43" customFormat="1" ht="37.5" customHeight="1">
      <c r="A67" s="736"/>
      <c r="B67" s="737"/>
      <c r="C67" s="906">
        <f>C19</f>
        <v>0</v>
      </c>
      <c r="D67" s="907"/>
      <c r="E67" s="907"/>
      <c r="F67" s="907"/>
      <c r="G67" s="907"/>
      <c r="H67" s="907"/>
      <c r="I67" s="908"/>
      <c r="J67" s="852"/>
      <c r="K67" s="735"/>
      <c r="L67" s="903"/>
      <c r="M67" s="904"/>
      <c r="N67" s="905"/>
    </row>
    <row r="68" spans="1:15" s="43" customFormat="1" ht="12" customHeight="1">
      <c r="A68" s="732" t="s">
        <v>389</v>
      </c>
      <c r="B68" s="802"/>
      <c r="C68" s="53" t="s">
        <v>9</v>
      </c>
      <c r="D68" s="897">
        <f>D20</f>
        <v>0</v>
      </c>
      <c r="E68" s="897"/>
      <c r="F68" s="897"/>
      <c r="G68" s="897"/>
      <c r="H68" s="897"/>
      <c r="I68" s="898"/>
      <c r="J68" s="852"/>
      <c r="K68" s="735"/>
      <c r="L68" s="864"/>
      <c r="M68" s="865"/>
      <c r="N68" s="866"/>
    </row>
    <row r="69" spans="1:15" s="43" customFormat="1" ht="37.5" customHeight="1">
      <c r="A69" s="734"/>
      <c r="B69" s="803"/>
      <c r="C69" s="909">
        <f>C21</f>
        <v>0</v>
      </c>
      <c r="D69" s="910"/>
      <c r="E69" s="910"/>
      <c r="F69" s="910"/>
      <c r="G69" s="910"/>
      <c r="H69" s="910"/>
      <c r="I69" s="911"/>
      <c r="J69" s="901"/>
      <c r="K69" s="902"/>
      <c r="L69" s="867"/>
      <c r="M69" s="868"/>
      <c r="N69" s="869"/>
    </row>
    <row r="70" spans="1:15" s="43" customFormat="1" ht="12.75" customHeight="1">
      <c r="A70" s="732" t="s">
        <v>52</v>
      </c>
      <c r="B70" s="733"/>
      <c r="C70" s="54" t="s">
        <v>1</v>
      </c>
      <c r="D70" s="888">
        <f>D22</f>
        <v>0</v>
      </c>
      <c r="E70" s="888"/>
      <c r="F70" s="55" t="s">
        <v>2</v>
      </c>
      <c r="G70" s="55"/>
      <c r="H70" s="55"/>
      <c r="I70" s="56" t="s">
        <v>3</v>
      </c>
      <c r="J70" s="889">
        <f>J22</f>
        <v>0</v>
      </c>
      <c r="K70" s="889"/>
      <c r="L70" s="889"/>
      <c r="M70" s="889"/>
      <c r="N70" s="85"/>
    </row>
    <row r="71" spans="1:15" s="43" customFormat="1" ht="26.25" customHeight="1">
      <c r="A71" s="736"/>
      <c r="B71" s="737"/>
      <c r="C71" s="890">
        <f>C23</f>
        <v>0</v>
      </c>
      <c r="D71" s="891"/>
      <c r="E71" s="891"/>
      <c r="F71" s="891"/>
      <c r="G71" s="891"/>
      <c r="H71" s="891"/>
      <c r="I71" s="891"/>
      <c r="J71" s="891"/>
      <c r="K71" s="891"/>
      <c r="L71" s="891"/>
      <c r="M71" s="891"/>
      <c r="N71" s="892"/>
    </row>
    <row r="72" spans="1:15" s="43" customFormat="1" ht="33.75" customHeight="1">
      <c r="A72" s="761" t="s">
        <v>53</v>
      </c>
      <c r="B72" s="762"/>
      <c r="C72" s="86">
        <f>G27</f>
        <v>0</v>
      </c>
      <c r="D72" s="893">
        <f>H27</f>
        <v>0</v>
      </c>
      <c r="E72" s="894"/>
      <c r="F72" s="894"/>
      <c r="G72" s="894"/>
      <c r="H72" s="894"/>
      <c r="I72" s="894"/>
      <c r="J72" s="894"/>
      <c r="K72" s="894"/>
      <c r="L72" s="894"/>
      <c r="M72" s="894"/>
      <c r="N72" s="895"/>
      <c r="O72" s="59"/>
    </row>
    <row r="73" spans="1:15" s="43" customFormat="1" ht="33.75" customHeight="1">
      <c r="A73" s="831" t="s">
        <v>423</v>
      </c>
      <c r="B73" s="832"/>
      <c r="C73" s="833"/>
      <c r="D73" s="834"/>
      <c r="E73" s="834"/>
      <c r="F73" s="835"/>
      <c r="G73" s="836" t="s">
        <v>614</v>
      </c>
      <c r="H73" s="775"/>
      <c r="I73" s="775"/>
      <c r="J73" s="837"/>
      <c r="K73" s="833"/>
      <c r="L73" s="834"/>
      <c r="M73" s="834"/>
      <c r="N73" s="835"/>
    </row>
    <row r="74" spans="1:15" s="43" customFormat="1" ht="33.75" customHeight="1">
      <c r="A74" s="761" t="s">
        <v>424</v>
      </c>
      <c r="B74" s="762"/>
      <c r="C74" s="886"/>
      <c r="D74" s="839"/>
      <c r="E74" s="839"/>
      <c r="F74" s="839"/>
      <c r="G74" s="839"/>
      <c r="H74" s="136" t="s">
        <v>181</v>
      </c>
      <c r="I74" s="887"/>
      <c r="J74" s="839"/>
      <c r="K74" s="839"/>
      <c r="L74" s="839"/>
      <c r="M74" s="839"/>
      <c r="N74" s="840"/>
    </row>
    <row r="75" spans="1:15" s="43" customFormat="1" ht="67.5" customHeight="1">
      <c r="A75" s="761" t="s">
        <v>425</v>
      </c>
      <c r="B75" s="762"/>
      <c r="C75" s="883"/>
      <c r="D75" s="884"/>
      <c r="E75" s="884"/>
      <c r="F75" s="884"/>
      <c r="G75" s="884"/>
      <c r="H75" s="884"/>
      <c r="I75" s="884"/>
      <c r="J75" s="884"/>
      <c r="K75" s="884"/>
      <c r="L75" s="884"/>
      <c r="M75" s="884"/>
      <c r="N75" s="885"/>
      <c r="O75" s="59"/>
    </row>
    <row r="76" spans="1:15" s="43" customFormat="1" ht="67.5" customHeight="1">
      <c r="A76" s="761" t="s">
        <v>426</v>
      </c>
      <c r="B76" s="762"/>
      <c r="C76" s="725"/>
      <c r="D76" s="726"/>
      <c r="E76" s="726"/>
      <c r="F76" s="726"/>
      <c r="G76" s="726"/>
      <c r="H76" s="726"/>
      <c r="I76" s="726"/>
      <c r="J76" s="726"/>
      <c r="K76" s="726"/>
      <c r="L76" s="726"/>
      <c r="M76" s="726"/>
      <c r="N76" s="784"/>
      <c r="O76" s="59"/>
    </row>
    <row r="77" spans="1:15" s="43" customFormat="1" ht="18.75" customHeight="1">
      <c r="A77" s="732" t="s">
        <v>427</v>
      </c>
      <c r="B77" s="802"/>
      <c r="C77" s="821" t="s">
        <v>14</v>
      </c>
      <c r="D77" s="822"/>
      <c r="E77" s="822"/>
      <c r="F77" s="823"/>
      <c r="G77" s="824" t="s">
        <v>62</v>
      </c>
      <c r="H77" s="822"/>
      <c r="I77" s="822"/>
      <c r="J77" s="822"/>
      <c r="K77" s="822"/>
      <c r="L77" s="822"/>
      <c r="M77" s="822"/>
      <c r="N77" s="822"/>
    </row>
    <row r="78" spans="1:15" s="43" customFormat="1" ht="18.75" customHeight="1">
      <c r="A78" s="734"/>
      <c r="B78" s="803"/>
      <c r="C78" s="825"/>
      <c r="D78" s="826"/>
      <c r="E78" s="826"/>
      <c r="F78" s="827"/>
      <c r="G78" s="828"/>
      <c r="H78" s="829"/>
      <c r="I78" s="829"/>
      <c r="J78" s="829"/>
      <c r="K78" s="829"/>
      <c r="L78" s="829"/>
      <c r="M78" s="829"/>
      <c r="N78" s="830"/>
    </row>
    <row r="79" spans="1:15" s="43" customFormat="1" ht="18.75" customHeight="1">
      <c r="A79" s="734"/>
      <c r="B79" s="803"/>
      <c r="C79" s="811"/>
      <c r="D79" s="812"/>
      <c r="E79" s="812"/>
      <c r="F79" s="813"/>
      <c r="G79" s="808"/>
      <c r="H79" s="809"/>
      <c r="I79" s="809"/>
      <c r="J79" s="809"/>
      <c r="K79" s="809"/>
      <c r="L79" s="809"/>
      <c r="M79" s="809"/>
      <c r="N79" s="810"/>
    </row>
    <row r="80" spans="1:15" s="43" customFormat="1" ht="18.75" customHeight="1">
      <c r="A80" s="734"/>
      <c r="B80" s="803"/>
      <c r="C80" s="811"/>
      <c r="D80" s="812"/>
      <c r="E80" s="812"/>
      <c r="F80" s="813"/>
      <c r="G80" s="808"/>
      <c r="H80" s="809"/>
      <c r="I80" s="809"/>
      <c r="J80" s="809"/>
      <c r="K80" s="809"/>
      <c r="L80" s="809"/>
      <c r="M80" s="809"/>
      <c r="N80" s="810"/>
    </row>
    <row r="81" spans="1:16" s="43" customFormat="1" ht="18.75" customHeight="1">
      <c r="A81" s="734"/>
      <c r="B81" s="803"/>
      <c r="C81" s="811"/>
      <c r="D81" s="812"/>
      <c r="E81" s="812"/>
      <c r="F81" s="813"/>
      <c r="G81" s="808"/>
      <c r="H81" s="809"/>
      <c r="I81" s="809"/>
      <c r="J81" s="809"/>
      <c r="K81" s="809"/>
      <c r="L81" s="809"/>
      <c r="M81" s="809"/>
      <c r="N81" s="810"/>
    </row>
    <row r="82" spans="1:16" s="43" customFormat="1" ht="18.75" customHeight="1">
      <c r="A82" s="736"/>
      <c r="B82" s="820"/>
      <c r="C82" s="814"/>
      <c r="D82" s="815"/>
      <c r="E82" s="815"/>
      <c r="F82" s="816"/>
      <c r="G82" s="817"/>
      <c r="H82" s="818"/>
      <c r="I82" s="818"/>
      <c r="J82" s="818"/>
      <c r="K82" s="818"/>
      <c r="L82" s="818"/>
      <c r="M82" s="818"/>
      <c r="N82" s="819"/>
    </row>
    <row r="83" spans="1:16" s="43" customFormat="1" ht="18.75" customHeight="1">
      <c r="A83" s="87" t="s">
        <v>615</v>
      </c>
      <c r="B83" s="79"/>
      <c r="C83" s="88"/>
      <c r="D83" s="88"/>
      <c r="E83" s="88"/>
      <c r="F83" s="88"/>
      <c r="G83" s="89"/>
      <c r="H83" s="89"/>
      <c r="I83" s="89"/>
      <c r="J83" s="89"/>
      <c r="K83" s="89"/>
      <c r="L83" s="89"/>
      <c r="M83" s="89"/>
      <c r="N83" s="89"/>
      <c r="P83" s="90"/>
    </row>
    <row r="84" spans="1:16" s="69" customFormat="1" ht="18.75" customHeight="1">
      <c r="A84" s="653" t="s">
        <v>616</v>
      </c>
      <c r="B84" s="653"/>
      <c r="C84" s="653"/>
      <c r="D84" s="653"/>
      <c r="E84" s="653"/>
      <c r="F84" s="653"/>
      <c r="G84" s="653"/>
      <c r="H84" s="653"/>
      <c r="I84" s="653"/>
      <c r="J84" s="653"/>
      <c r="K84" s="653"/>
      <c r="L84" s="653"/>
      <c r="M84" s="653"/>
      <c r="N84" s="653"/>
    </row>
    <row r="85" spans="1:16" s="69" customFormat="1" ht="18.75" customHeight="1">
      <c r="A85" s="653"/>
      <c r="B85" s="653"/>
      <c r="C85" s="653"/>
      <c r="D85" s="653"/>
      <c r="E85" s="653"/>
      <c r="F85" s="653"/>
      <c r="G85" s="653"/>
      <c r="H85" s="653"/>
      <c r="I85" s="653"/>
      <c r="J85" s="653"/>
      <c r="K85" s="653"/>
      <c r="L85" s="653"/>
      <c r="M85" s="653"/>
      <c r="N85" s="653"/>
    </row>
    <row r="86" spans="1:16" s="69" customFormat="1" ht="18.75" customHeight="1">
      <c r="A86" s="653"/>
      <c r="B86" s="653"/>
      <c r="C86" s="653"/>
      <c r="D86" s="653"/>
      <c r="E86" s="653"/>
      <c r="F86" s="653"/>
      <c r="G86" s="653"/>
      <c r="H86" s="653"/>
      <c r="I86" s="653"/>
      <c r="J86" s="653"/>
      <c r="K86" s="653"/>
      <c r="L86" s="653"/>
      <c r="M86" s="653"/>
      <c r="N86" s="653"/>
    </row>
    <row r="87" spans="1:16" s="43" customFormat="1" ht="18.75" customHeight="1">
      <c r="A87" s="79"/>
      <c r="B87" s="79"/>
      <c r="C87" s="88"/>
      <c r="D87" s="88"/>
      <c r="E87" s="88"/>
      <c r="F87" s="88"/>
      <c r="G87" s="89"/>
      <c r="H87" s="89"/>
      <c r="I87" s="89"/>
      <c r="J87" s="89"/>
      <c r="K87" s="89"/>
      <c r="L87" s="89"/>
      <c r="M87" s="89"/>
      <c r="N87" s="89"/>
    </row>
    <row r="88" spans="1:16" s="43" customFormat="1" ht="18.75" customHeight="1">
      <c r="A88" s="457" t="s">
        <v>1084</v>
      </c>
      <c r="E88" s="29"/>
    </row>
    <row r="89" spans="1:16" s="43" customFormat="1" ht="4.5" customHeight="1">
      <c r="A89" s="632"/>
    </row>
    <row r="90" spans="1:16" s="43" customFormat="1" ht="12" hidden="1" customHeight="1" outlineLevel="1">
      <c r="A90" s="732" t="s">
        <v>48</v>
      </c>
      <c r="B90" s="733"/>
      <c r="C90" s="380" t="s">
        <v>9</v>
      </c>
      <c r="D90" s="849"/>
      <c r="E90" s="849"/>
      <c r="F90" s="849"/>
      <c r="G90" s="849"/>
      <c r="H90" s="849"/>
      <c r="I90" s="850"/>
      <c r="J90" s="851" t="s">
        <v>24</v>
      </c>
      <c r="K90" s="733"/>
      <c r="L90" s="853"/>
      <c r="M90" s="854"/>
      <c r="N90" s="855"/>
    </row>
    <row r="91" spans="1:16" s="43" customFormat="1" ht="37.5" hidden="1" customHeight="1" outlineLevel="1">
      <c r="A91" s="736"/>
      <c r="B91" s="737"/>
      <c r="C91" s="880">
        <f>C54</f>
        <v>0</v>
      </c>
      <c r="D91" s="881"/>
      <c r="E91" s="881"/>
      <c r="F91" s="881"/>
      <c r="G91" s="881"/>
      <c r="H91" s="881"/>
      <c r="I91" s="882"/>
      <c r="J91" s="852"/>
      <c r="K91" s="735"/>
      <c r="L91" s="856"/>
      <c r="M91" s="857"/>
      <c r="N91" s="858"/>
    </row>
    <row r="92" spans="1:16" s="43" customFormat="1" ht="12" hidden="1" customHeight="1" outlineLevel="1">
      <c r="A92" s="732" t="s">
        <v>389</v>
      </c>
      <c r="B92" s="802"/>
      <c r="C92" s="380" t="s">
        <v>9</v>
      </c>
      <c r="D92" s="862"/>
      <c r="E92" s="862"/>
      <c r="F92" s="862"/>
      <c r="G92" s="862"/>
      <c r="H92" s="862"/>
      <c r="I92" s="863"/>
      <c r="J92" s="852"/>
      <c r="K92" s="735"/>
      <c r="L92" s="864"/>
      <c r="M92" s="865"/>
      <c r="N92" s="866"/>
    </row>
    <row r="93" spans="1:16" s="43" customFormat="1" ht="37.5" hidden="1" customHeight="1" outlineLevel="1">
      <c r="A93" s="734"/>
      <c r="B93" s="803"/>
      <c r="C93" s="870"/>
      <c r="D93" s="871"/>
      <c r="E93" s="871"/>
      <c r="F93" s="871"/>
      <c r="G93" s="871"/>
      <c r="H93" s="871"/>
      <c r="I93" s="872"/>
      <c r="J93" s="852"/>
      <c r="K93" s="735"/>
      <c r="L93" s="867"/>
      <c r="M93" s="868"/>
      <c r="N93" s="869"/>
    </row>
    <row r="94" spans="1:16" s="43" customFormat="1" ht="12.75" hidden="1" customHeight="1" outlineLevel="1">
      <c r="A94" s="732" t="s">
        <v>52</v>
      </c>
      <c r="B94" s="733"/>
      <c r="C94" s="54" t="s">
        <v>1</v>
      </c>
      <c r="D94" s="841"/>
      <c r="E94" s="841"/>
      <c r="F94" s="55" t="s">
        <v>2</v>
      </c>
      <c r="G94" s="35"/>
      <c r="H94" s="35"/>
      <c r="I94" s="56" t="s">
        <v>3</v>
      </c>
      <c r="J94" s="842"/>
      <c r="K94" s="842"/>
      <c r="L94" s="842"/>
      <c r="M94" s="842"/>
      <c r="N94" s="36"/>
    </row>
    <row r="95" spans="1:16" s="43" customFormat="1" ht="26.25" hidden="1" customHeight="1" outlineLevel="1">
      <c r="A95" s="736"/>
      <c r="B95" s="737"/>
      <c r="C95" s="877"/>
      <c r="D95" s="878"/>
      <c r="E95" s="878"/>
      <c r="F95" s="878"/>
      <c r="G95" s="878"/>
      <c r="H95" s="878"/>
      <c r="I95" s="878"/>
      <c r="J95" s="878"/>
      <c r="K95" s="878"/>
      <c r="L95" s="878"/>
      <c r="M95" s="878"/>
      <c r="N95" s="879"/>
    </row>
    <row r="96" spans="1:16" s="43" customFormat="1" ht="33.75" hidden="1" customHeight="1" outlineLevel="1">
      <c r="A96" s="761" t="s">
        <v>53</v>
      </c>
      <c r="B96" s="762"/>
      <c r="C96" s="37"/>
      <c r="D96" s="846"/>
      <c r="E96" s="847"/>
      <c r="F96" s="847"/>
      <c r="G96" s="847"/>
      <c r="H96" s="847"/>
      <c r="I96" s="847"/>
      <c r="J96" s="847"/>
      <c r="K96" s="847"/>
      <c r="L96" s="847"/>
      <c r="M96" s="847"/>
      <c r="N96" s="848"/>
      <c r="O96" s="59"/>
    </row>
    <row r="97" spans="1:15" s="43" customFormat="1" ht="33.75" hidden="1" customHeight="1" outlineLevel="1">
      <c r="A97" s="831" t="s">
        <v>423</v>
      </c>
      <c r="B97" s="832"/>
      <c r="C97" s="833"/>
      <c r="D97" s="834"/>
      <c r="E97" s="834"/>
      <c r="F97" s="835"/>
      <c r="G97" s="836" t="s">
        <v>627</v>
      </c>
      <c r="H97" s="775"/>
      <c r="I97" s="775"/>
      <c r="J97" s="837"/>
      <c r="K97" s="833"/>
      <c r="L97" s="834"/>
      <c r="M97" s="834"/>
      <c r="N97" s="835"/>
    </row>
    <row r="98" spans="1:15" s="43" customFormat="1" ht="33.75" hidden="1" customHeight="1" outlineLevel="1">
      <c r="A98" s="761" t="s">
        <v>424</v>
      </c>
      <c r="B98" s="762"/>
      <c r="C98" s="838"/>
      <c r="D98" s="839"/>
      <c r="E98" s="839"/>
      <c r="F98" s="839"/>
      <c r="G98" s="839"/>
      <c r="H98" s="136" t="s">
        <v>181</v>
      </c>
      <c r="I98" s="839"/>
      <c r="J98" s="839"/>
      <c r="K98" s="839"/>
      <c r="L98" s="839"/>
      <c r="M98" s="839"/>
      <c r="N98" s="840"/>
    </row>
    <row r="99" spans="1:15" s="43" customFormat="1" ht="67.5" hidden="1" customHeight="1" outlineLevel="1">
      <c r="A99" s="761" t="s">
        <v>425</v>
      </c>
      <c r="B99" s="762"/>
      <c r="C99" s="725"/>
      <c r="D99" s="726"/>
      <c r="E99" s="726"/>
      <c r="F99" s="726"/>
      <c r="G99" s="726"/>
      <c r="H99" s="726"/>
      <c r="I99" s="726"/>
      <c r="J99" s="726"/>
      <c r="K99" s="726"/>
      <c r="L99" s="726"/>
      <c r="M99" s="726"/>
      <c r="N99" s="784"/>
      <c r="O99" s="59"/>
    </row>
    <row r="100" spans="1:15" s="43" customFormat="1" ht="67.5" hidden="1" customHeight="1" outlineLevel="1">
      <c r="A100" s="761" t="s">
        <v>426</v>
      </c>
      <c r="B100" s="762"/>
      <c r="C100" s="725"/>
      <c r="D100" s="726"/>
      <c r="E100" s="726"/>
      <c r="F100" s="726"/>
      <c r="G100" s="726"/>
      <c r="H100" s="726"/>
      <c r="I100" s="726"/>
      <c r="J100" s="726"/>
      <c r="K100" s="726"/>
      <c r="L100" s="726"/>
      <c r="M100" s="726"/>
      <c r="N100" s="784"/>
      <c r="O100" s="59"/>
    </row>
    <row r="101" spans="1:15" s="43" customFormat="1" ht="18.75" hidden="1" customHeight="1" outlineLevel="1">
      <c r="A101" s="732" t="s">
        <v>427</v>
      </c>
      <c r="B101" s="802"/>
      <c r="C101" s="821" t="s">
        <v>14</v>
      </c>
      <c r="D101" s="822"/>
      <c r="E101" s="822"/>
      <c r="F101" s="823"/>
      <c r="G101" s="824" t="s">
        <v>62</v>
      </c>
      <c r="H101" s="822"/>
      <c r="I101" s="822"/>
      <c r="J101" s="822"/>
      <c r="K101" s="822"/>
      <c r="L101" s="822"/>
      <c r="M101" s="822"/>
      <c r="N101" s="822"/>
    </row>
    <row r="102" spans="1:15" s="43" customFormat="1" ht="18.75" hidden="1" customHeight="1" outlineLevel="1">
      <c r="A102" s="734"/>
      <c r="B102" s="803"/>
      <c r="C102" s="825"/>
      <c r="D102" s="826"/>
      <c r="E102" s="826"/>
      <c r="F102" s="827"/>
      <c r="G102" s="828"/>
      <c r="H102" s="829"/>
      <c r="I102" s="829"/>
      <c r="J102" s="829"/>
      <c r="K102" s="829"/>
      <c r="L102" s="829"/>
      <c r="M102" s="829"/>
      <c r="N102" s="830"/>
    </row>
    <row r="103" spans="1:15" s="43" customFormat="1" ht="18.75" hidden="1" customHeight="1" outlineLevel="1">
      <c r="A103" s="734"/>
      <c r="B103" s="803"/>
      <c r="C103" s="811"/>
      <c r="D103" s="812"/>
      <c r="E103" s="812"/>
      <c r="F103" s="813"/>
      <c r="G103" s="808"/>
      <c r="H103" s="809"/>
      <c r="I103" s="809"/>
      <c r="J103" s="809"/>
      <c r="K103" s="809"/>
      <c r="L103" s="809"/>
      <c r="M103" s="809"/>
      <c r="N103" s="810"/>
    </row>
    <row r="104" spans="1:15" s="43" customFormat="1" ht="18.75" hidden="1" customHeight="1" outlineLevel="1">
      <c r="A104" s="734"/>
      <c r="B104" s="803"/>
      <c r="C104" s="811"/>
      <c r="D104" s="812"/>
      <c r="E104" s="812"/>
      <c r="F104" s="813"/>
      <c r="G104" s="808"/>
      <c r="H104" s="809"/>
      <c r="I104" s="809"/>
      <c r="J104" s="809"/>
      <c r="K104" s="809"/>
      <c r="L104" s="809"/>
      <c r="M104" s="809"/>
      <c r="N104" s="810"/>
    </row>
    <row r="105" spans="1:15" s="43" customFormat="1" ht="18.75" hidden="1" customHeight="1" outlineLevel="1">
      <c r="A105" s="734"/>
      <c r="B105" s="803"/>
      <c r="C105" s="811"/>
      <c r="D105" s="812"/>
      <c r="E105" s="812"/>
      <c r="F105" s="813"/>
      <c r="G105" s="808"/>
      <c r="H105" s="809"/>
      <c r="I105" s="809"/>
      <c r="J105" s="809"/>
      <c r="K105" s="809"/>
      <c r="L105" s="809"/>
      <c r="M105" s="809"/>
      <c r="N105" s="810"/>
    </row>
    <row r="106" spans="1:15" s="43" customFormat="1" ht="18.75" hidden="1" customHeight="1" outlineLevel="1">
      <c r="A106" s="736"/>
      <c r="B106" s="820"/>
      <c r="C106" s="814"/>
      <c r="D106" s="815"/>
      <c r="E106" s="815"/>
      <c r="F106" s="816"/>
      <c r="G106" s="817"/>
      <c r="H106" s="818"/>
      <c r="I106" s="818"/>
      <c r="J106" s="818"/>
      <c r="K106" s="818"/>
      <c r="L106" s="818"/>
      <c r="M106" s="818"/>
      <c r="N106" s="819"/>
    </row>
    <row r="107" spans="1:15" collapsed="1"/>
    <row r="108" spans="1:15" s="43" customFormat="1" ht="18.75" customHeight="1">
      <c r="A108" s="457" t="s">
        <v>1085</v>
      </c>
    </row>
    <row r="109" spans="1:15" s="43" customFormat="1" ht="4.5" customHeight="1">
      <c r="A109" s="632"/>
    </row>
    <row r="110" spans="1:15" s="43" customFormat="1" ht="12" hidden="1" customHeight="1" outlineLevel="1">
      <c r="A110" s="732" t="s">
        <v>48</v>
      </c>
      <c r="B110" s="733"/>
      <c r="C110" s="380" t="s">
        <v>9</v>
      </c>
      <c r="D110" s="849"/>
      <c r="E110" s="849"/>
      <c r="F110" s="849"/>
      <c r="G110" s="849"/>
      <c r="H110" s="849"/>
      <c r="I110" s="850"/>
      <c r="J110" s="851" t="s">
        <v>24</v>
      </c>
      <c r="K110" s="733"/>
      <c r="L110" s="853"/>
      <c r="M110" s="854"/>
      <c r="N110" s="855"/>
    </row>
    <row r="111" spans="1:15" s="43" customFormat="1" ht="37.5" hidden="1" customHeight="1" outlineLevel="1">
      <c r="A111" s="736"/>
      <c r="B111" s="737"/>
      <c r="C111" s="874">
        <f>C55</f>
        <v>0</v>
      </c>
      <c r="D111" s="875"/>
      <c r="E111" s="875"/>
      <c r="F111" s="875"/>
      <c r="G111" s="875"/>
      <c r="H111" s="875"/>
      <c r="I111" s="876"/>
      <c r="J111" s="852"/>
      <c r="K111" s="735"/>
      <c r="L111" s="856"/>
      <c r="M111" s="857"/>
      <c r="N111" s="858"/>
    </row>
    <row r="112" spans="1:15" s="43" customFormat="1" ht="12" hidden="1" customHeight="1" outlineLevel="1">
      <c r="A112" s="732" t="s">
        <v>389</v>
      </c>
      <c r="B112" s="802"/>
      <c r="C112" s="380" t="s">
        <v>9</v>
      </c>
      <c r="D112" s="862"/>
      <c r="E112" s="862"/>
      <c r="F112" s="862"/>
      <c r="G112" s="862"/>
      <c r="H112" s="862"/>
      <c r="I112" s="863"/>
      <c r="J112" s="852"/>
      <c r="K112" s="735"/>
      <c r="L112" s="864"/>
      <c r="M112" s="865"/>
      <c r="N112" s="866"/>
    </row>
    <row r="113" spans="1:15" s="43" customFormat="1" ht="37.5" hidden="1" customHeight="1" outlineLevel="1">
      <c r="A113" s="734"/>
      <c r="B113" s="803"/>
      <c r="C113" s="870"/>
      <c r="D113" s="871"/>
      <c r="E113" s="871"/>
      <c r="F113" s="871"/>
      <c r="G113" s="871"/>
      <c r="H113" s="871"/>
      <c r="I113" s="872"/>
      <c r="J113" s="852"/>
      <c r="K113" s="735"/>
      <c r="L113" s="867"/>
      <c r="M113" s="868"/>
      <c r="N113" s="869"/>
    </row>
    <row r="114" spans="1:15" s="43" customFormat="1" ht="12.75" hidden="1" customHeight="1" outlineLevel="1">
      <c r="A114" s="732" t="s">
        <v>52</v>
      </c>
      <c r="B114" s="733"/>
      <c r="C114" s="54" t="s">
        <v>1</v>
      </c>
      <c r="D114" s="841"/>
      <c r="E114" s="841"/>
      <c r="F114" s="55" t="s">
        <v>2</v>
      </c>
      <c r="G114" s="35"/>
      <c r="H114" s="35"/>
      <c r="I114" s="56" t="s">
        <v>3</v>
      </c>
      <c r="J114" s="842"/>
      <c r="K114" s="842"/>
      <c r="L114" s="842"/>
      <c r="M114" s="842"/>
      <c r="N114" s="36"/>
    </row>
    <row r="115" spans="1:15" s="43" customFormat="1" ht="26.25" hidden="1" customHeight="1" outlineLevel="1">
      <c r="A115" s="736"/>
      <c r="B115" s="737"/>
      <c r="C115" s="843"/>
      <c r="D115" s="844"/>
      <c r="E115" s="844"/>
      <c r="F115" s="844"/>
      <c r="G115" s="844"/>
      <c r="H115" s="844"/>
      <c r="I115" s="844"/>
      <c r="J115" s="844"/>
      <c r="K115" s="844"/>
      <c r="L115" s="844"/>
      <c r="M115" s="844"/>
      <c r="N115" s="845"/>
    </row>
    <row r="116" spans="1:15" s="43" customFormat="1" ht="33.75" hidden="1" customHeight="1" outlineLevel="1">
      <c r="A116" s="761" t="s">
        <v>53</v>
      </c>
      <c r="B116" s="762"/>
      <c r="C116" s="37"/>
      <c r="D116" s="846"/>
      <c r="E116" s="847"/>
      <c r="F116" s="847"/>
      <c r="G116" s="847"/>
      <c r="H116" s="847"/>
      <c r="I116" s="847"/>
      <c r="J116" s="847"/>
      <c r="K116" s="847"/>
      <c r="L116" s="847"/>
      <c r="M116" s="847"/>
      <c r="N116" s="848"/>
      <c r="O116" s="59"/>
    </row>
    <row r="117" spans="1:15" s="43" customFormat="1" ht="33.75" hidden="1" customHeight="1" outlineLevel="1">
      <c r="A117" s="831" t="s">
        <v>423</v>
      </c>
      <c r="B117" s="832"/>
      <c r="C117" s="833"/>
      <c r="D117" s="834"/>
      <c r="E117" s="834"/>
      <c r="F117" s="835"/>
      <c r="G117" s="836" t="s">
        <v>627</v>
      </c>
      <c r="H117" s="775"/>
      <c r="I117" s="775"/>
      <c r="J117" s="837"/>
      <c r="K117" s="833"/>
      <c r="L117" s="834"/>
      <c r="M117" s="834"/>
      <c r="N117" s="835"/>
    </row>
    <row r="118" spans="1:15" s="43" customFormat="1" ht="33.75" hidden="1" customHeight="1" outlineLevel="1">
      <c r="A118" s="761" t="s">
        <v>424</v>
      </c>
      <c r="B118" s="762"/>
      <c r="C118" s="838"/>
      <c r="D118" s="839"/>
      <c r="E118" s="839"/>
      <c r="F118" s="839"/>
      <c r="G118" s="839"/>
      <c r="H118" s="136" t="s">
        <v>181</v>
      </c>
      <c r="I118" s="839"/>
      <c r="J118" s="839"/>
      <c r="K118" s="839"/>
      <c r="L118" s="839"/>
      <c r="M118" s="839"/>
      <c r="N118" s="840"/>
    </row>
    <row r="119" spans="1:15" s="43" customFormat="1" ht="67.5" hidden="1" customHeight="1" outlineLevel="1">
      <c r="A119" s="761" t="s">
        <v>425</v>
      </c>
      <c r="B119" s="762"/>
      <c r="C119" s="795"/>
      <c r="D119" s="796"/>
      <c r="E119" s="796"/>
      <c r="F119" s="796"/>
      <c r="G119" s="796"/>
      <c r="H119" s="796"/>
      <c r="I119" s="796"/>
      <c r="J119" s="796"/>
      <c r="K119" s="796"/>
      <c r="L119" s="796"/>
      <c r="M119" s="796"/>
      <c r="N119" s="797"/>
      <c r="O119" s="59"/>
    </row>
    <row r="120" spans="1:15" s="43" customFormat="1" ht="67.5" hidden="1" customHeight="1" outlineLevel="1">
      <c r="A120" s="761" t="s">
        <v>426</v>
      </c>
      <c r="B120" s="762"/>
      <c r="C120" s="795"/>
      <c r="D120" s="796"/>
      <c r="E120" s="796"/>
      <c r="F120" s="796"/>
      <c r="G120" s="796"/>
      <c r="H120" s="796"/>
      <c r="I120" s="796"/>
      <c r="J120" s="796"/>
      <c r="K120" s="796"/>
      <c r="L120" s="796"/>
      <c r="M120" s="796"/>
      <c r="N120" s="797"/>
      <c r="O120" s="59"/>
    </row>
    <row r="121" spans="1:15" s="43" customFormat="1" ht="18.75" hidden="1" customHeight="1" outlineLevel="1">
      <c r="A121" s="732" t="s">
        <v>427</v>
      </c>
      <c r="B121" s="802"/>
      <c r="C121" s="821" t="s">
        <v>14</v>
      </c>
      <c r="D121" s="822"/>
      <c r="E121" s="822"/>
      <c r="F121" s="823"/>
      <c r="G121" s="824" t="s">
        <v>62</v>
      </c>
      <c r="H121" s="822"/>
      <c r="I121" s="822"/>
      <c r="J121" s="822"/>
      <c r="K121" s="822"/>
      <c r="L121" s="822"/>
      <c r="M121" s="822"/>
      <c r="N121" s="822"/>
    </row>
    <row r="122" spans="1:15" s="43" customFormat="1" ht="18.75" hidden="1" customHeight="1" outlineLevel="1">
      <c r="A122" s="734"/>
      <c r="B122" s="803"/>
      <c r="C122" s="825"/>
      <c r="D122" s="826"/>
      <c r="E122" s="826"/>
      <c r="F122" s="827"/>
      <c r="G122" s="828"/>
      <c r="H122" s="829"/>
      <c r="I122" s="829"/>
      <c r="J122" s="829"/>
      <c r="K122" s="829"/>
      <c r="L122" s="829"/>
      <c r="M122" s="829"/>
      <c r="N122" s="830"/>
    </row>
    <row r="123" spans="1:15" s="43" customFormat="1" ht="18.75" hidden="1" customHeight="1" outlineLevel="1">
      <c r="A123" s="734"/>
      <c r="B123" s="803"/>
      <c r="C123" s="811"/>
      <c r="D123" s="812"/>
      <c r="E123" s="812"/>
      <c r="F123" s="813"/>
      <c r="G123" s="808"/>
      <c r="H123" s="809"/>
      <c r="I123" s="809"/>
      <c r="J123" s="809"/>
      <c r="K123" s="809"/>
      <c r="L123" s="809"/>
      <c r="M123" s="809"/>
      <c r="N123" s="810"/>
    </row>
    <row r="124" spans="1:15" s="43" customFormat="1" ht="18.75" hidden="1" customHeight="1" outlineLevel="1">
      <c r="A124" s="734"/>
      <c r="B124" s="803"/>
      <c r="C124" s="811"/>
      <c r="D124" s="812"/>
      <c r="E124" s="812"/>
      <c r="F124" s="813"/>
      <c r="G124" s="808"/>
      <c r="H124" s="809"/>
      <c r="I124" s="809"/>
      <c r="J124" s="809"/>
      <c r="K124" s="809"/>
      <c r="L124" s="809"/>
      <c r="M124" s="809"/>
      <c r="N124" s="810"/>
    </row>
    <row r="125" spans="1:15" s="43" customFormat="1" ht="18.75" hidden="1" customHeight="1" outlineLevel="1">
      <c r="A125" s="734"/>
      <c r="B125" s="803"/>
      <c r="C125" s="811"/>
      <c r="D125" s="812"/>
      <c r="E125" s="812"/>
      <c r="F125" s="813"/>
      <c r="G125" s="808"/>
      <c r="H125" s="809"/>
      <c r="I125" s="809"/>
      <c r="J125" s="809"/>
      <c r="K125" s="809"/>
      <c r="L125" s="809"/>
      <c r="M125" s="809"/>
      <c r="N125" s="810"/>
    </row>
    <row r="126" spans="1:15" s="43" customFormat="1" ht="18.75" hidden="1" customHeight="1" outlineLevel="1">
      <c r="A126" s="736"/>
      <c r="B126" s="820"/>
      <c r="C126" s="814"/>
      <c r="D126" s="815"/>
      <c r="E126" s="815"/>
      <c r="F126" s="816"/>
      <c r="G126" s="817"/>
      <c r="H126" s="818"/>
      <c r="I126" s="818"/>
      <c r="J126" s="818"/>
      <c r="K126" s="818"/>
      <c r="L126" s="818"/>
      <c r="M126" s="818"/>
      <c r="N126" s="819"/>
    </row>
    <row r="127" spans="1:15" collapsed="1"/>
    <row r="128" spans="1:15" s="43" customFormat="1" ht="18.75" customHeight="1">
      <c r="A128" s="457" t="s">
        <v>1086</v>
      </c>
    </row>
    <row r="129" spans="1:15" s="43" customFormat="1" ht="4.5" customHeight="1">
      <c r="A129" s="632"/>
    </row>
    <row r="130" spans="1:15" s="43" customFormat="1" ht="12" hidden="1" customHeight="1" outlineLevel="1">
      <c r="A130" s="732" t="s">
        <v>48</v>
      </c>
      <c r="B130" s="733"/>
      <c r="C130" s="380" t="s">
        <v>9</v>
      </c>
      <c r="D130" s="849"/>
      <c r="E130" s="849"/>
      <c r="F130" s="849"/>
      <c r="G130" s="849"/>
      <c r="H130" s="849"/>
      <c r="I130" s="850"/>
      <c r="J130" s="851" t="s">
        <v>24</v>
      </c>
      <c r="K130" s="733"/>
      <c r="L130" s="853"/>
      <c r="M130" s="854"/>
      <c r="N130" s="855"/>
    </row>
    <row r="131" spans="1:15" s="43" customFormat="1" ht="37.5" hidden="1" customHeight="1" outlineLevel="1">
      <c r="A131" s="736"/>
      <c r="B131" s="737"/>
      <c r="C131" s="859">
        <f>C56</f>
        <v>0</v>
      </c>
      <c r="D131" s="860"/>
      <c r="E131" s="860"/>
      <c r="F131" s="860"/>
      <c r="G131" s="860"/>
      <c r="H131" s="860"/>
      <c r="I131" s="861"/>
      <c r="J131" s="852"/>
      <c r="K131" s="735"/>
      <c r="L131" s="856"/>
      <c r="M131" s="857"/>
      <c r="N131" s="858"/>
    </row>
    <row r="132" spans="1:15" s="43" customFormat="1" ht="12" hidden="1" customHeight="1" outlineLevel="1">
      <c r="A132" s="732" t="s">
        <v>389</v>
      </c>
      <c r="B132" s="802"/>
      <c r="C132" s="380" t="s">
        <v>9</v>
      </c>
      <c r="D132" s="862"/>
      <c r="E132" s="862"/>
      <c r="F132" s="862"/>
      <c r="G132" s="862"/>
      <c r="H132" s="862"/>
      <c r="I132" s="863"/>
      <c r="J132" s="852"/>
      <c r="K132" s="735"/>
      <c r="L132" s="864"/>
      <c r="M132" s="865"/>
      <c r="N132" s="866"/>
    </row>
    <row r="133" spans="1:15" s="43" customFormat="1" ht="37.5" hidden="1" customHeight="1" outlineLevel="1">
      <c r="A133" s="734"/>
      <c r="B133" s="803"/>
      <c r="C133" s="870"/>
      <c r="D133" s="871"/>
      <c r="E133" s="871"/>
      <c r="F133" s="871"/>
      <c r="G133" s="871"/>
      <c r="H133" s="871"/>
      <c r="I133" s="872"/>
      <c r="J133" s="852"/>
      <c r="K133" s="735"/>
      <c r="L133" s="867"/>
      <c r="M133" s="868"/>
      <c r="N133" s="869"/>
    </row>
    <row r="134" spans="1:15" s="43" customFormat="1" ht="12.75" hidden="1" customHeight="1" outlineLevel="1">
      <c r="A134" s="732" t="s">
        <v>52</v>
      </c>
      <c r="B134" s="733"/>
      <c r="C134" s="54" t="s">
        <v>1</v>
      </c>
      <c r="D134" s="841"/>
      <c r="E134" s="841"/>
      <c r="F134" s="55" t="s">
        <v>2</v>
      </c>
      <c r="G134" s="35"/>
      <c r="H134" s="35"/>
      <c r="I134" s="56" t="s">
        <v>3</v>
      </c>
      <c r="J134" s="873"/>
      <c r="K134" s="873"/>
      <c r="L134" s="873"/>
      <c r="M134" s="873"/>
      <c r="N134" s="36"/>
    </row>
    <row r="135" spans="1:15" s="43" customFormat="1" ht="26.25" hidden="1" customHeight="1" outlineLevel="1">
      <c r="A135" s="736"/>
      <c r="B135" s="737"/>
      <c r="C135" s="843"/>
      <c r="D135" s="844"/>
      <c r="E135" s="844"/>
      <c r="F135" s="844"/>
      <c r="G135" s="844"/>
      <c r="H135" s="844"/>
      <c r="I135" s="844"/>
      <c r="J135" s="844"/>
      <c r="K135" s="844"/>
      <c r="L135" s="844"/>
      <c r="M135" s="844"/>
      <c r="N135" s="845"/>
    </row>
    <row r="136" spans="1:15" s="43" customFormat="1" ht="33.75" hidden="1" customHeight="1" outlineLevel="1">
      <c r="A136" s="761" t="s">
        <v>53</v>
      </c>
      <c r="B136" s="762"/>
      <c r="C136" s="37"/>
      <c r="D136" s="846"/>
      <c r="E136" s="847"/>
      <c r="F136" s="847"/>
      <c r="G136" s="847"/>
      <c r="H136" s="847"/>
      <c r="I136" s="847"/>
      <c r="J136" s="847"/>
      <c r="K136" s="847"/>
      <c r="L136" s="847"/>
      <c r="M136" s="847"/>
      <c r="N136" s="848"/>
      <c r="O136" s="59"/>
    </row>
    <row r="137" spans="1:15" s="43" customFormat="1" ht="33.75" hidden="1" customHeight="1" outlineLevel="1">
      <c r="A137" s="831" t="s">
        <v>423</v>
      </c>
      <c r="B137" s="832"/>
      <c r="C137" s="833"/>
      <c r="D137" s="834"/>
      <c r="E137" s="834"/>
      <c r="F137" s="835"/>
      <c r="G137" s="836" t="s">
        <v>627</v>
      </c>
      <c r="H137" s="775"/>
      <c r="I137" s="775"/>
      <c r="J137" s="837"/>
      <c r="K137" s="833"/>
      <c r="L137" s="834"/>
      <c r="M137" s="834"/>
      <c r="N137" s="835"/>
    </row>
    <row r="138" spans="1:15" s="43" customFormat="1" ht="33.75" hidden="1" customHeight="1" outlineLevel="1">
      <c r="A138" s="761" t="s">
        <v>424</v>
      </c>
      <c r="B138" s="762"/>
      <c r="C138" s="838"/>
      <c r="D138" s="839"/>
      <c r="E138" s="839"/>
      <c r="F138" s="839"/>
      <c r="G138" s="839"/>
      <c r="H138" s="136" t="s">
        <v>181</v>
      </c>
      <c r="I138" s="839"/>
      <c r="J138" s="839"/>
      <c r="K138" s="839"/>
      <c r="L138" s="839"/>
      <c r="M138" s="839"/>
      <c r="N138" s="840"/>
    </row>
    <row r="139" spans="1:15" s="43" customFormat="1" ht="67.5" hidden="1" customHeight="1" outlineLevel="1">
      <c r="A139" s="761" t="s">
        <v>425</v>
      </c>
      <c r="B139" s="762"/>
      <c r="C139" s="725"/>
      <c r="D139" s="726"/>
      <c r="E139" s="726"/>
      <c r="F139" s="726"/>
      <c r="G139" s="726"/>
      <c r="H139" s="726"/>
      <c r="I139" s="726"/>
      <c r="J139" s="726"/>
      <c r="K139" s="726"/>
      <c r="L139" s="726"/>
      <c r="M139" s="726"/>
      <c r="N139" s="784"/>
      <c r="O139" s="59"/>
    </row>
    <row r="140" spans="1:15" s="43" customFormat="1" ht="67.5" hidden="1" customHeight="1" outlineLevel="1">
      <c r="A140" s="761" t="s">
        <v>426</v>
      </c>
      <c r="B140" s="762"/>
      <c r="C140" s="725"/>
      <c r="D140" s="726"/>
      <c r="E140" s="726"/>
      <c r="F140" s="726"/>
      <c r="G140" s="726"/>
      <c r="H140" s="726"/>
      <c r="I140" s="726"/>
      <c r="J140" s="726"/>
      <c r="K140" s="726"/>
      <c r="L140" s="726"/>
      <c r="M140" s="726"/>
      <c r="N140" s="784"/>
      <c r="O140" s="59"/>
    </row>
    <row r="141" spans="1:15" s="43" customFormat="1" ht="18.75" hidden="1" customHeight="1" outlineLevel="1">
      <c r="A141" s="732" t="s">
        <v>427</v>
      </c>
      <c r="B141" s="802"/>
      <c r="C141" s="821" t="s">
        <v>14</v>
      </c>
      <c r="D141" s="822"/>
      <c r="E141" s="822"/>
      <c r="F141" s="823"/>
      <c r="G141" s="824" t="s">
        <v>62</v>
      </c>
      <c r="H141" s="822"/>
      <c r="I141" s="822"/>
      <c r="J141" s="822"/>
      <c r="K141" s="822"/>
      <c r="L141" s="822"/>
      <c r="M141" s="822"/>
      <c r="N141" s="822"/>
    </row>
    <row r="142" spans="1:15" s="43" customFormat="1" ht="18.75" hidden="1" customHeight="1" outlineLevel="1">
      <c r="A142" s="734"/>
      <c r="B142" s="803"/>
      <c r="C142" s="825"/>
      <c r="D142" s="826"/>
      <c r="E142" s="826"/>
      <c r="F142" s="827"/>
      <c r="G142" s="828"/>
      <c r="H142" s="829"/>
      <c r="I142" s="829"/>
      <c r="J142" s="829"/>
      <c r="K142" s="829"/>
      <c r="L142" s="829"/>
      <c r="M142" s="829"/>
      <c r="N142" s="830"/>
    </row>
    <row r="143" spans="1:15" s="43" customFormat="1" ht="18.75" hidden="1" customHeight="1" outlineLevel="1">
      <c r="A143" s="734"/>
      <c r="B143" s="803"/>
      <c r="C143" s="811"/>
      <c r="D143" s="812"/>
      <c r="E143" s="812"/>
      <c r="F143" s="813"/>
      <c r="G143" s="808"/>
      <c r="H143" s="809"/>
      <c r="I143" s="809"/>
      <c r="J143" s="809"/>
      <c r="K143" s="809"/>
      <c r="L143" s="809"/>
      <c r="M143" s="809"/>
      <c r="N143" s="810"/>
    </row>
    <row r="144" spans="1:15" s="43" customFormat="1" ht="18.75" hidden="1" customHeight="1" outlineLevel="1">
      <c r="A144" s="734"/>
      <c r="B144" s="803"/>
      <c r="C144" s="811"/>
      <c r="D144" s="812"/>
      <c r="E144" s="812"/>
      <c r="F144" s="813"/>
      <c r="G144" s="808"/>
      <c r="H144" s="809"/>
      <c r="I144" s="809"/>
      <c r="J144" s="809"/>
      <c r="K144" s="809"/>
      <c r="L144" s="809"/>
      <c r="M144" s="809"/>
      <c r="N144" s="810"/>
    </row>
    <row r="145" spans="1:15" s="43" customFormat="1" ht="18.75" hidden="1" customHeight="1" outlineLevel="1">
      <c r="A145" s="734"/>
      <c r="B145" s="803"/>
      <c r="C145" s="811"/>
      <c r="D145" s="812"/>
      <c r="E145" s="812"/>
      <c r="F145" s="813"/>
      <c r="G145" s="808"/>
      <c r="H145" s="809"/>
      <c r="I145" s="809"/>
      <c r="J145" s="809"/>
      <c r="K145" s="809"/>
      <c r="L145" s="809"/>
      <c r="M145" s="809"/>
      <c r="N145" s="810"/>
    </row>
    <row r="146" spans="1:15" s="43" customFormat="1" ht="18.75" hidden="1" customHeight="1" outlineLevel="1">
      <c r="A146" s="736"/>
      <c r="B146" s="820"/>
      <c r="C146" s="814"/>
      <c r="D146" s="815"/>
      <c r="E146" s="815"/>
      <c r="F146" s="816"/>
      <c r="G146" s="817"/>
      <c r="H146" s="818"/>
      <c r="I146" s="818"/>
      <c r="J146" s="818"/>
      <c r="K146" s="818"/>
      <c r="L146" s="818"/>
      <c r="M146" s="818"/>
      <c r="N146" s="819"/>
    </row>
    <row r="147" spans="1:15" collapsed="1"/>
    <row r="148" spans="1:15" s="43" customFormat="1" ht="18.75" customHeight="1">
      <c r="A148" s="457" t="s">
        <v>1087</v>
      </c>
    </row>
    <row r="149" spans="1:15" s="43" customFormat="1" ht="4.5" customHeight="1">
      <c r="A149" s="632"/>
    </row>
    <row r="150" spans="1:15" s="43" customFormat="1" ht="12" hidden="1" customHeight="1" outlineLevel="1">
      <c r="A150" s="732" t="s">
        <v>48</v>
      </c>
      <c r="B150" s="733"/>
      <c r="C150" s="380" t="s">
        <v>9</v>
      </c>
      <c r="D150" s="849"/>
      <c r="E150" s="849"/>
      <c r="F150" s="849"/>
      <c r="G150" s="849"/>
      <c r="H150" s="849"/>
      <c r="I150" s="850"/>
      <c r="J150" s="851" t="s">
        <v>24</v>
      </c>
      <c r="K150" s="733"/>
      <c r="L150" s="853"/>
      <c r="M150" s="854"/>
      <c r="N150" s="855"/>
    </row>
    <row r="151" spans="1:15" s="43" customFormat="1" ht="37.5" hidden="1" customHeight="1" outlineLevel="1">
      <c r="A151" s="736"/>
      <c r="B151" s="737"/>
      <c r="C151" s="859">
        <f>C57</f>
        <v>0</v>
      </c>
      <c r="D151" s="860"/>
      <c r="E151" s="860"/>
      <c r="F151" s="860"/>
      <c r="G151" s="860"/>
      <c r="H151" s="860"/>
      <c r="I151" s="861"/>
      <c r="J151" s="852"/>
      <c r="K151" s="735"/>
      <c r="L151" s="856"/>
      <c r="M151" s="857"/>
      <c r="N151" s="858"/>
    </row>
    <row r="152" spans="1:15" s="43" customFormat="1" ht="12" hidden="1" customHeight="1" outlineLevel="1">
      <c r="A152" s="732" t="s">
        <v>389</v>
      </c>
      <c r="B152" s="802"/>
      <c r="C152" s="380" t="s">
        <v>9</v>
      </c>
      <c r="D152" s="862"/>
      <c r="E152" s="862"/>
      <c r="F152" s="862"/>
      <c r="G152" s="862"/>
      <c r="H152" s="862"/>
      <c r="I152" s="863"/>
      <c r="J152" s="852"/>
      <c r="K152" s="735"/>
      <c r="L152" s="864"/>
      <c r="M152" s="865"/>
      <c r="N152" s="866"/>
    </row>
    <row r="153" spans="1:15" s="43" customFormat="1" ht="37.5" hidden="1" customHeight="1" outlineLevel="1">
      <c r="A153" s="734"/>
      <c r="B153" s="803"/>
      <c r="C153" s="870"/>
      <c r="D153" s="871"/>
      <c r="E153" s="871"/>
      <c r="F153" s="871"/>
      <c r="G153" s="871"/>
      <c r="H153" s="871"/>
      <c r="I153" s="872"/>
      <c r="J153" s="852"/>
      <c r="K153" s="735"/>
      <c r="L153" s="867"/>
      <c r="M153" s="868"/>
      <c r="N153" s="869"/>
    </row>
    <row r="154" spans="1:15" s="43" customFormat="1" ht="12.75" hidden="1" customHeight="1" outlineLevel="1">
      <c r="A154" s="732" t="s">
        <v>52</v>
      </c>
      <c r="B154" s="733"/>
      <c r="C154" s="54" t="s">
        <v>1</v>
      </c>
      <c r="D154" s="841"/>
      <c r="E154" s="841"/>
      <c r="F154" s="55" t="s">
        <v>2</v>
      </c>
      <c r="G154" s="35"/>
      <c r="H154" s="35"/>
      <c r="I154" s="56" t="s">
        <v>3</v>
      </c>
      <c r="J154" s="842"/>
      <c r="K154" s="842"/>
      <c r="L154" s="842"/>
      <c r="M154" s="842"/>
      <c r="N154" s="36"/>
    </row>
    <row r="155" spans="1:15" s="43" customFormat="1" ht="26.25" hidden="1" customHeight="1" outlineLevel="1">
      <c r="A155" s="736"/>
      <c r="B155" s="737"/>
      <c r="C155" s="843"/>
      <c r="D155" s="844"/>
      <c r="E155" s="844"/>
      <c r="F155" s="844"/>
      <c r="G155" s="844"/>
      <c r="H155" s="844"/>
      <c r="I155" s="844"/>
      <c r="J155" s="844"/>
      <c r="K155" s="844"/>
      <c r="L155" s="844"/>
      <c r="M155" s="844"/>
      <c r="N155" s="845"/>
    </row>
    <row r="156" spans="1:15" s="43" customFormat="1" ht="33.75" hidden="1" customHeight="1" outlineLevel="1">
      <c r="A156" s="761" t="s">
        <v>53</v>
      </c>
      <c r="B156" s="762"/>
      <c r="C156" s="37"/>
      <c r="D156" s="846"/>
      <c r="E156" s="847"/>
      <c r="F156" s="847"/>
      <c r="G156" s="847"/>
      <c r="H156" s="847"/>
      <c r="I156" s="847"/>
      <c r="J156" s="847"/>
      <c r="K156" s="847"/>
      <c r="L156" s="847"/>
      <c r="M156" s="847"/>
      <c r="N156" s="848"/>
      <c r="O156" s="59"/>
    </row>
    <row r="157" spans="1:15" s="43" customFormat="1" ht="33.75" hidden="1" customHeight="1" outlineLevel="1">
      <c r="A157" s="831" t="s">
        <v>423</v>
      </c>
      <c r="B157" s="832"/>
      <c r="C157" s="833"/>
      <c r="D157" s="834"/>
      <c r="E157" s="834"/>
      <c r="F157" s="835"/>
      <c r="G157" s="836" t="s">
        <v>628</v>
      </c>
      <c r="H157" s="775"/>
      <c r="I157" s="775"/>
      <c r="J157" s="837"/>
      <c r="K157" s="833"/>
      <c r="L157" s="834"/>
      <c r="M157" s="834"/>
      <c r="N157" s="835"/>
    </row>
    <row r="158" spans="1:15" s="43" customFormat="1" ht="33.75" hidden="1" customHeight="1" outlineLevel="1">
      <c r="A158" s="761" t="s">
        <v>424</v>
      </c>
      <c r="B158" s="762"/>
      <c r="C158" s="838"/>
      <c r="D158" s="839"/>
      <c r="E158" s="839"/>
      <c r="F158" s="839"/>
      <c r="G158" s="839"/>
      <c r="H158" s="136" t="s">
        <v>181</v>
      </c>
      <c r="I158" s="839"/>
      <c r="J158" s="839"/>
      <c r="K158" s="839"/>
      <c r="L158" s="839"/>
      <c r="M158" s="839"/>
      <c r="N158" s="840"/>
    </row>
    <row r="159" spans="1:15" s="43" customFormat="1" ht="67.5" hidden="1" customHeight="1" outlineLevel="1">
      <c r="A159" s="761" t="s">
        <v>425</v>
      </c>
      <c r="B159" s="762"/>
      <c r="C159" s="725"/>
      <c r="D159" s="726"/>
      <c r="E159" s="726"/>
      <c r="F159" s="726"/>
      <c r="G159" s="726"/>
      <c r="H159" s="726"/>
      <c r="I159" s="726"/>
      <c r="J159" s="726"/>
      <c r="K159" s="726"/>
      <c r="L159" s="726"/>
      <c r="M159" s="726"/>
      <c r="N159" s="784"/>
      <c r="O159" s="59"/>
    </row>
    <row r="160" spans="1:15" s="43" customFormat="1" ht="67.5" hidden="1" customHeight="1" outlineLevel="1">
      <c r="A160" s="761" t="s">
        <v>426</v>
      </c>
      <c r="B160" s="762"/>
      <c r="C160" s="725"/>
      <c r="D160" s="726"/>
      <c r="E160" s="726"/>
      <c r="F160" s="726"/>
      <c r="G160" s="726"/>
      <c r="H160" s="726"/>
      <c r="I160" s="726"/>
      <c r="J160" s="726"/>
      <c r="K160" s="726"/>
      <c r="L160" s="726"/>
      <c r="M160" s="726"/>
      <c r="N160" s="784"/>
      <c r="O160" s="59"/>
    </row>
    <row r="161" spans="1:15" s="43" customFormat="1" ht="18.75" hidden="1" customHeight="1" outlineLevel="1">
      <c r="A161" s="732" t="s">
        <v>427</v>
      </c>
      <c r="B161" s="802"/>
      <c r="C161" s="821" t="s">
        <v>14</v>
      </c>
      <c r="D161" s="822"/>
      <c r="E161" s="822"/>
      <c r="F161" s="823"/>
      <c r="G161" s="824" t="s">
        <v>62</v>
      </c>
      <c r="H161" s="822"/>
      <c r="I161" s="822"/>
      <c r="J161" s="822"/>
      <c r="K161" s="822"/>
      <c r="L161" s="822"/>
      <c r="M161" s="822"/>
      <c r="N161" s="822"/>
    </row>
    <row r="162" spans="1:15" s="43" customFormat="1" ht="18.75" hidden="1" customHeight="1" outlineLevel="1">
      <c r="A162" s="734"/>
      <c r="B162" s="803"/>
      <c r="C162" s="825"/>
      <c r="D162" s="826"/>
      <c r="E162" s="826"/>
      <c r="F162" s="827"/>
      <c r="G162" s="828"/>
      <c r="H162" s="829"/>
      <c r="I162" s="829"/>
      <c r="J162" s="829"/>
      <c r="K162" s="829"/>
      <c r="L162" s="829"/>
      <c r="M162" s="829"/>
      <c r="N162" s="830"/>
    </row>
    <row r="163" spans="1:15" s="43" customFormat="1" ht="18.75" hidden="1" customHeight="1" outlineLevel="1">
      <c r="A163" s="734"/>
      <c r="B163" s="803"/>
      <c r="C163" s="811"/>
      <c r="D163" s="812"/>
      <c r="E163" s="812"/>
      <c r="F163" s="813"/>
      <c r="G163" s="808"/>
      <c r="H163" s="809"/>
      <c r="I163" s="809"/>
      <c r="J163" s="809"/>
      <c r="K163" s="809"/>
      <c r="L163" s="809"/>
      <c r="M163" s="809"/>
      <c r="N163" s="810"/>
    </row>
    <row r="164" spans="1:15" s="43" customFormat="1" ht="18.75" hidden="1" customHeight="1" outlineLevel="1">
      <c r="A164" s="734"/>
      <c r="B164" s="803"/>
      <c r="C164" s="811"/>
      <c r="D164" s="812"/>
      <c r="E164" s="812"/>
      <c r="F164" s="813"/>
      <c r="G164" s="808"/>
      <c r="H164" s="809"/>
      <c r="I164" s="809"/>
      <c r="J164" s="809"/>
      <c r="K164" s="809"/>
      <c r="L164" s="809"/>
      <c r="M164" s="809"/>
      <c r="N164" s="810"/>
    </row>
    <row r="165" spans="1:15" s="43" customFormat="1" ht="18.75" hidden="1" customHeight="1" outlineLevel="1">
      <c r="A165" s="734"/>
      <c r="B165" s="803"/>
      <c r="C165" s="811"/>
      <c r="D165" s="812"/>
      <c r="E165" s="812"/>
      <c r="F165" s="813"/>
      <c r="G165" s="808"/>
      <c r="H165" s="809"/>
      <c r="I165" s="809"/>
      <c r="J165" s="809"/>
      <c r="K165" s="809"/>
      <c r="L165" s="809"/>
      <c r="M165" s="809"/>
      <c r="N165" s="810"/>
    </row>
    <row r="166" spans="1:15" s="43" customFormat="1" ht="18.75" hidden="1" customHeight="1" outlineLevel="1">
      <c r="A166" s="736"/>
      <c r="B166" s="820"/>
      <c r="C166" s="814"/>
      <c r="D166" s="815"/>
      <c r="E166" s="815"/>
      <c r="F166" s="816"/>
      <c r="G166" s="817"/>
      <c r="H166" s="818"/>
      <c r="I166" s="818"/>
      <c r="J166" s="818"/>
      <c r="K166" s="818"/>
      <c r="L166" s="818"/>
      <c r="M166" s="818"/>
      <c r="N166" s="819"/>
    </row>
    <row r="167" spans="1:15" collapsed="1"/>
    <row r="168" spans="1:15" s="43" customFormat="1" ht="18.75" customHeight="1">
      <c r="A168" s="457" t="s">
        <v>1088</v>
      </c>
    </row>
    <row r="169" spans="1:15" s="43" customFormat="1" ht="4.5" customHeight="1">
      <c r="A169" s="632"/>
    </row>
    <row r="170" spans="1:15" s="43" customFormat="1" ht="12" hidden="1" customHeight="1" outlineLevel="1">
      <c r="A170" s="732" t="s">
        <v>48</v>
      </c>
      <c r="B170" s="733"/>
      <c r="C170" s="380" t="s">
        <v>9</v>
      </c>
      <c r="D170" s="849"/>
      <c r="E170" s="849"/>
      <c r="F170" s="849"/>
      <c r="G170" s="849"/>
      <c r="H170" s="849"/>
      <c r="I170" s="850"/>
      <c r="J170" s="851" t="s">
        <v>24</v>
      </c>
      <c r="K170" s="733"/>
      <c r="L170" s="853"/>
      <c r="M170" s="854"/>
      <c r="N170" s="855"/>
    </row>
    <row r="171" spans="1:15" s="43" customFormat="1" ht="37.5" hidden="1" customHeight="1" outlineLevel="1">
      <c r="A171" s="736"/>
      <c r="B171" s="737"/>
      <c r="C171" s="859">
        <f>C60</f>
        <v>0</v>
      </c>
      <c r="D171" s="860"/>
      <c r="E171" s="860"/>
      <c r="F171" s="860"/>
      <c r="G171" s="860"/>
      <c r="H171" s="860"/>
      <c r="I171" s="861"/>
      <c r="J171" s="852"/>
      <c r="K171" s="735"/>
      <c r="L171" s="856"/>
      <c r="M171" s="857"/>
      <c r="N171" s="858"/>
    </row>
    <row r="172" spans="1:15" s="43" customFormat="1" ht="12" hidden="1" customHeight="1" outlineLevel="1">
      <c r="A172" s="732" t="s">
        <v>389</v>
      </c>
      <c r="B172" s="802"/>
      <c r="C172" s="380" t="s">
        <v>9</v>
      </c>
      <c r="D172" s="862"/>
      <c r="E172" s="862"/>
      <c r="F172" s="862"/>
      <c r="G172" s="862"/>
      <c r="H172" s="862"/>
      <c r="I172" s="863"/>
      <c r="J172" s="852"/>
      <c r="K172" s="735"/>
      <c r="L172" s="864"/>
      <c r="M172" s="865"/>
      <c r="N172" s="866"/>
    </row>
    <row r="173" spans="1:15" s="43" customFormat="1" ht="37.5" hidden="1" customHeight="1" outlineLevel="1">
      <c r="A173" s="734"/>
      <c r="B173" s="803"/>
      <c r="C173" s="870"/>
      <c r="D173" s="871"/>
      <c r="E173" s="871"/>
      <c r="F173" s="871"/>
      <c r="G173" s="871"/>
      <c r="H173" s="871"/>
      <c r="I173" s="872"/>
      <c r="J173" s="852"/>
      <c r="K173" s="735"/>
      <c r="L173" s="867"/>
      <c r="M173" s="868"/>
      <c r="N173" s="869"/>
    </row>
    <row r="174" spans="1:15" s="43" customFormat="1" ht="12.75" hidden="1" customHeight="1" outlineLevel="1">
      <c r="A174" s="732" t="s">
        <v>52</v>
      </c>
      <c r="B174" s="733"/>
      <c r="C174" s="54" t="s">
        <v>1</v>
      </c>
      <c r="D174" s="841"/>
      <c r="E174" s="841"/>
      <c r="F174" s="55" t="s">
        <v>2</v>
      </c>
      <c r="G174" s="35"/>
      <c r="H174" s="35"/>
      <c r="I174" s="56" t="s">
        <v>3</v>
      </c>
      <c r="J174" s="842"/>
      <c r="K174" s="842"/>
      <c r="L174" s="842"/>
      <c r="M174" s="842"/>
      <c r="N174" s="36"/>
    </row>
    <row r="175" spans="1:15" s="43" customFormat="1" ht="26.25" hidden="1" customHeight="1" outlineLevel="1">
      <c r="A175" s="736"/>
      <c r="B175" s="737"/>
      <c r="C175" s="843"/>
      <c r="D175" s="844"/>
      <c r="E175" s="844"/>
      <c r="F175" s="844"/>
      <c r="G175" s="844"/>
      <c r="H175" s="844"/>
      <c r="I175" s="844"/>
      <c r="J175" s="844"/>
      <c r="K175" s="844"/>
      <c r="L175" s="844"/>
      <c r="M175" s="844"/>
      <c r="N175" s="845"/>
    </row>
    <row r="176" spans="1:15" s="43" customFormat="1" ht="33.75" hidden="1" customHeight="1" outlineLevel="1">
      <c r="A176" s="761" t="s">
        <v>53</v>
      </c>
      <c r="B176" s="762"/>
      <c r="C176" s="37"/>
      <c r="D176" s="846"/>
      <c r="E176" s="847"/>
      <c r="F176" s="847"/>
      <c r="G176" s="847"/>
      <c r="H176" s="847"/>
      <c r="I176" s="847"/>
      <c r="J176" s="847"/>
      <c r="K176" s="847"/>
      <c r="L176" s="847"/>
      <c r="M176" s="847"/>
      <c r="N176" s="848"/>
      <c r="O176" s="59"/>
    </row>
    <row r="177" spans="1:15" s="43" customFormat="1" ht="33.75" hidden="1" customHeight="1" outlineLevel="1">
      <c r="A177" s="831" t="s">
        <v>423</v>
      </c>
      <c r="B177" s="832"/>
      <c r="C177" s="833"/>
      <c r="D177" s="834"/>
      <c r="E177" s="834"/>
      <c r="F177" s="835"/>
      <c r="G177" s="836" t="s">
        <v>628</v>
      </c>
      <c r="H177" s="775"/>
      <c r="I177" s="775"/>
      <c r="J177" s="837"/>
      <c r="K177" s="833"/>
      <c r="L177" s="834"/>
      <c r="M177" s="834"/>
      <c r="N177" s="835"/>
    </row>
    <row r="178" spans="1:15" s="43" customFormat="1" ht="33.75" hidden="1" customHeight="1" outlineLevel="1">
      <c r="A178" s="761" t="s">
        <v>424</v>
      </c>
      <c r="B178" s="762"/>
      <c r="C178" s="838"/>
      <c r="D178" s="839"/>
      <c r="E178" s="839"/>
      <c r="F178" s="839"/>
      <c r="G178" s="839"/>
      <c r="H178" s="136" t="s">
        <v>181</v>
      </c>
      <c r="I178" s="839"/>
      <c r="J178" s="839"/>
      <c r="K178" s="839"/>
      <c r="L178" s="839"/>
      <c r="M178" s="839"/>
      <c r="N178" s="840"/>
    </row>
    <row r="179" spans="1:15" s="43" customFormat="1" ht="67.5" hidden="1" customHeight="1" outlineLevel="1">
      <c r="A179" s="761" t="s">
        <v>425</v>
      </c>
      <c r="B179" s="762"/>
      <c r="C179" s="725"/>
      <c r="D179" s="726"/>
      <c r="E179" s="726"/>
      <c r="F179" s="726"/>
      <c r="G179" s="726"/>
      <c r="H179" s="726"/>
      <c r="I179" s="726"/>
      <c r="J179" s="726"/>
      <c r="K179" s="726"/>
      <c r="L179" s="726"/>
      <c r="M179" s="726"/>
      <c r="N179" s="784"/>
      <c r="O179" s="59"/>
    </row>
    <row r="180" spans="1:15" s="43" customFormat="1" ht="67.5" hidden="1" customHeight="1" outlineLevel="1">
      <c r="A180" s="761" t="s">
        <v>426</v>
      </c>
      <c r="B180" s="762"/>
      <c r="C180" s="725"/>
      <c r="D180" s="726"/>
      <c r="E180" s="726"/>
      <c r="F180" s="726"/>
      <c r="G180" s="726"/>
      <c r="H180" s="726"/>
      <c r="I180" s="726"/>
      <c r="J180" s="726"/>
      <c r="K180" s="726"/>
      <c r="L180" s="726"/>
      <c r="M180" s="726"/>
      <c r="N180" s="784"/>
      <c r="O180" s="59"/>
    </row>
    <row r="181" spans="1:15" s="43" customFormat="1" ht="18.75" hidden="1" customHeight="1" outlineLevel="1">
      <c r="A181" s="732" t="s">
        <v>427</v>
      </c>
      <c r="B181" s="802"/>
      <c r="C181" s="821" t="s">
        <v>14</v>
      </c>
      <c r="D181" s="822"/>
      <c r="E181" s="822"/>
      <c r="F181" s="823"/>
      <c r="G181" s="824" t="s">
        <v>62</v>
      </c>
      <c r="H181" s="822"/>
      <c r="I181" s="822"/>
      <c r="J181" s="822"/>
      <c r="K181" s="822"/>
      <c r="L181" s="822"/>
      <c r="M181" s="822"/>
      <c r="N181" s="822"/>
    </row>
    <row r="182" spans="1:15" s="43" customFormat="1" ht="18.75" hidden="1" customHeight="1" outlineLevel="1">
      <c r="A182" s="734"/>
      <c r="B182" s="803"/>
      <c r="C182" s="825"/>
      <c r="D182" s="826"/>
      <c r="E182" s="826"/>
      <c r="F182" s="827"/>
      <c r="G182" s="828"/>
      <c r="H182" s="829"/>
      <c r="I182" s="829"/>
      <c r="J182" s="829"/>
      <c r="K182" s="829"/>
      <c r="L182" s="829"/>
      <c r="M182" s="829"/>
      <c r="N182" s="830"/>
    </row>
    <row r="183" spans="1:15" s="43" customFormat="1" ht="18.75" hidden="1" customHeight="1" outlineLevel="1">
      <c r="A183" s="734"/>
      <c r="B183" s="803"/>
      <c r="C183" s="811"/>
      <c r="D183" s="812"/>
      <c r="E183" s="812"/>
      <c r="F183" s="813"/>
      <c r="G183" s="808"/>
      <c r="H183" s="809"/>
      <c r="I183" s="809"/>
      <c r="J183" s="809"/>
      <c r="K183" s="809"/>
      <c r="L183" s="809"/>
      <c r="M183" s="809"/>
      <c r="N183" s="810"/>
    </row>
    <row r="184" spans="1:15" s="43" customFormat="1" ht="18.75" hidden="1" customHeight="1" outlineLevel="1">
      <c r="A184" s="734"/>
      <c r="B184" s="803"/>
      <c r="C184" s="811"/>
      <c r="D184" s="812"/>
      <c r="E184" s="812"/>
      <c r="F184" s="813"/>
      <c r="G184" s="808"/>
      <c r="H184" s="809"/>
      <c r="I184" s="809"/>
      <c r="J184" s="809"/>
      <c r="K184" s="809"/>
      <c r="L184" s="809"/>
      <c r="M184" s="809"/>
      <c r="N184" s="810"/>
    </row>
    <row r="185" spans="1:15" s="43" customFormat="1" ht="18.75" hidden="1" customHeight="1" outlineLevel="1">
      <c r="A185" s="734"/>
      <c r="B185" s="803"/>
      <c r="C185" s="811"/>
      <c r="D185" s="812"/>
      <c r="E185" s="812"/>
      <c r="F185" s="813"/>
      <c r="G185" s="808"/>
      <c r="H185" s="809"/>
      <c r="I185" s="809"/>
      <c r="J185" s="809"/>
      <c r="K185" s="809"/>
      <c r="L185" s="809"/>
      <c r="M185" s="809"/>
      <c r="N185" s="810"/>
    </row>
    <row r="186" spans="1:15" s="43" customFormat="1" ht="18.75" hidden="1" customHeight="1" outlineLevel="1">
      <c r="A186" s="736"/>
      <c r="B186" s="820"/>
      <c r="C186" s="814"/>
      <c r="D186" s="815"/>
      <c r="E186" s="815"/>
      <c r="F186" s="816"/>
      <c r="G186" s="817"/>
      <c r="H186" s="818"/>
      <c r="I186" s="818"/>
      <c r="J186" s="818"/>
      <c r="K186" s="818"/>
      <c r="L186" s="818"/>
      <c r="M186" s="818"/>
      <c r="N186" s="819"/>
    </row>
    <row r="187" spans="1:15" collapsed="1"/>
    <row r="188" spans="1:15" s="43" customFormat="1" ht="18.75" customHeight="1">
      <c r="A188" s="457" t="s">
        <v>1089</v>
      </c>
    </row>
    <row r="189" spans="1:15" s="43" customFormat="1" ht="4.5" customHeight="1">
      <c r="A189" s="632"/>
    </row>
    <row r="190" spans="1:15" s="43" customFormat="1" ht="18.75" customHeight="1">
      <c r="A190" s="732" t="s">
        <v>23</v>
      </c>
      <c r="B190" s="802"/>
      <c r="C190" s="799" t="s">
        <v>65</v>
      </c>
      <c r="D190" s="799"/>
      <c r="E190" s="799"/>
      <c r="F190" s="799"/>
      <c r="G190" s="799"/>
      <c r="H190" s="799"/>
      <c r="I190" s="799" t="s">
        <v>66</v>
      </c>
      <c r="J190" s="799"/>
      <c r="K190" s="799"/>
      <c r="L190" s="799"/>
      <c r="M190" s="799"/>
      <c r="N190" s="799"/>
    </row>
    <row r="191" spans="1:15" s="43" customFormat="1" ht="15" customHeight="1">
      <c r="A191" s="734"/>
      <c r="B191" s="803"/>
      <c r="C191" s="800" t="s">
        <v>61</v>
      </c>
      <c r="D191" s="800"/>
      <c r="E191" s="804" t="s">
        <v>60</v>
      </c>
      <c r="F191" s="805"/>
      <c r="G191" s="806" t="s">
        <v>59</v>
      </c>
      <c r="H191" s="807"/>
      <c r="I191" s="804" t="s">
        <v>61</v>
      </c>
      <c r="J191" s="805"/>
      <c r="K191" s="804" t="s">
        <v>60</v>
      </c>
      <c r="L191" s="805"/>
      <c r="M191" s="806" t="s">
        <v>59</v>
      </c>
      <c r="N191" s="807"/>
    </row>
    <row r="192" spans="1:15" s="43" customFormat="1" ht="26.25" customHeight="1">
      <c r="A192" s="734"/>
      <c r="B192" s="735"/>
      <c r="C192" s="38">
        <v>0</v>
      </c>
      <c r="D192" s="137" t="s">
        <v>16</v>
      </c>
      <c r="E192" s="39">
        <v>0</v>
      </c>
      <c r="F192" s="138" t="s">
        <v>16</v>
      </c>
      <c r="G192" s="38">
        <v>0</v>
      </c>
      <c r="H192" s="137" t="s">
        <v>16</v>
      </c>
      <c r="I192" s="40">
        <v>0</v>
      </c>
      <c r="J192" s="137" t="s">
        <v>16</v>
      </c>
      <c r="K192" s="39">
        <v>0</v>
      </c>
      <c r="L192" s="138" t="s">
        <v>16</v>
      </c>
      <c r="M192" s="38">
        <v>0</v>
      </c>
      <c r="N192" s="139" t="s">
        <v>16</v>
      </c>
    </row>
    <row r="193" spans="1:15" s="43" customFormat="1" ht="9" customHeight="1">
      <c r="A193" s="734"/>
      <c r="B193" s="803"/>
      <c r="C193" s="141"/>
      <c r="D193" s="140"/>
      <c r="E193" s="142"/>
      <c r="F193" s="140"/>
      <c r="G193" s="142"/>
      <c r="H193" s="140"/>
      <c r="I193" s="142"/>
      <c r="J193" s="140"/>
      <c r="K193" s="142"/>
      <c r="L193" s="140"/>
      <c r="M193" s="142"/>
      <c r="N193" s="143"/>
    </row>
    <row r="194" spans="1:15" s="43" customFormat="1" ht="18.75" customHeight="1">
      <c r="A194" s="734"/>
      <c r="B194" s="803"/>
      <c r="C194" s="799" t="s">
        <v>623</v>
      </c>
      <c r="D194" s="799"/>
      <c r="E194" s="799"/>
      <c r="F194" s="799"/>
      <c r="G194" s="799"/>
      <c r="H194" s="799"/>
      <c r="I194" s="799" t="s">
        <v>78</v>
      </c>
      <c r="J194" s="799"/>
      <c r="K194" s="799"/>
      <c r="L194" s="799"/>
      <c r="M194" s="799"/>
      <c r="N194" s="799"/>
    </row>
    <row r="195" spans="1:15" s="43" customFormat="1" ht="15" customHeight="1">
      <c r="A195" s="734"/>
      <c r="B195" s="803"/>
      <c r="C195" s="800" t="s">
        <v>61</v>
      </c>
      <c r="D195" s="800"/>
      <c r="E195" s="800" t="s">
        <v>60</v>
      </c>
      <c r="F195" s="800"/>
      <c r="G195" s="801" t="s">
        <v>59</v>
      </c>
      <c r="H195" s="801"/>
      <c r="I195" s="800" t="s">
        <v>61</v>
      </c>
      <c r="J195" s="800"/>
      <c r="K195" s="800" t="s">
        <v>60</v>
      </c>
      <c r="L195" s="800"/>
      <c r="M195" s="801" t="s">
        <v>59</v>
      </c>
      <c r="N195" s="801"/>
    </row>
    <row r="196" spans="1:15" s="43" customFormat="1" ht="26.25" customHeight="1">
      <c r="A196" s="736"/>
      <c r="B196" s="737"/>
      <c r="C196" s="40">
        <v>0</v>
      </c>
      <c r="D196" s="137" t="s">
        <v>16</v>
      </c>
      <c r="E196" s="39">
        <v>0</v>
      </c>
      <c r="F196" s="138" t="s">
        <v>16</v>
      </c>
      <c r="G196" s="38">
        <v>0</v>
      </c>
      <c r="H196" s="139" t="s">
        <v>16</v>
      </c>
      <c r="I196" s="38">
        <v>0</v>
      </c>
      <c r="J196" s="137" t="s">
        <v>15</v>
      </c>
      <c r="K196" s="39">
        <v>0</v>
      </c>
      <c r="L196" s="138" t="s">
        <v>15</v>
      </c>
      <c r="M196" s="38">
        <v>0</v>
      </c>
      <c r="N196" s="139" t="s">
        <v>15</v>
      </c>
    </row>
    <row r="197" spans="1:15" s="43" customFormat="1" ht="6.75" customHeight="1">
      <c r="A197" s="79"/>
      <c r="B197" s="79"/>
      <c r="C197" s="144"/>
      <c r="D197" s="145"/>
      <c r="E197" s="144"/>
      <c r="F197" s="145"/>
      <c r="G197" s="144"/>
      <c r="H197" s="145"/>
      <c r="I197" s="144"/>
      <c r="J197" s="145"/>
      <c r="K197" s="144"/>
      <c r="L197" s="145"/>
      <c r="M197" s="144"/>
      <c r="N197" s="145"/>
    </row>
    <row r="198" spans="1:15" s="43" customFormat="1" ht="145.5" customHeight="1">
      <c r="A198" s="658" t="s">
        <v>624</v>
      </c>
      <c r="B198" s="660"/>
      <c r="C198" s="795"/>
      <c r="D198" s="796"/>
      <c r="E198" s="796"/>
      <c r="F198" s="796"/>
      <c r="G198" s="796"/>
      <c r="H198" s="796"/>
      <c r="I198" s="796"/>
      <c r="J198" s="796"/>
      <c r="K198" s="796"/>
      <c r="L198" s="796"/>
      <c r="M198" s="796"/>
      <c r="N198" s="797"/>
      <c r="O198" s="59"/>
    </row>
    <row r="199" spans="1:15" s="43" customFormat="1" ht="145.5" customHeight="1">
      <c r="A199" s="658" t="s">
        <v>67</v>
      </c>
      <c r="B199" s="660"/>
      <c r="C199" s="795"/>
      <c r="D199" s="796"/>
      <c r="E199" s="796"/>
      <c r="F199" s="796"/>
      <c r="G199" s="796"/>
      <c r="H199" s="796"/>
      <c r="I199" s="796"/>
      <c r="J199" s="796"/>
      <c r="K199" s="796"/>
      <c r="L199" s="796"/>
      <c r="M199" s="796"/>
      <c r="N199" s="797"/>
      <c r="O199" s="59"/>
    </row>
    <row r="200" spans="1:15" s="43" customFormat="1" ht="18.75" customHeight="1">
      <c r="A200" s="798" t="s">
        <v>388</v>
      </c>
      <c r="B200" s="798"/>
      <c r="C200" s="798"/>
      <c r="D200" s="798"/>
      <c r="E200" s="798"/>
      <c r="F200" s="798"/>
      <c r="G200" s="798"/>
      <c r="H200" s="798"/>
      <c r="I200" s="798"/>
      <c r="J200" s="798"/>
      <c r="K200" s="798"/>
      <c r="L200" s="798"/>
      <c r="M200" s="798"/>
      <c r="N200" s="798"/>
    </row>
    <row r="201" spans="1:15" s="43" customFormat="1" ht="18.75" customHeight="1">
      <c r="A201" s="654" t="s">
        <v>625</v>
      </c>
      <c r="B201" s="654"/>
      <c r="C201" s="654"/>
      <c r="D201" s="654"/>
      <c r="E201" s="654"/>
      <c r="F201" s="654"/>
      <c r="G201" s="654"/>
      <c r="H201" s="654"/>
      <c r="I201" s="654"/>
      <c r="J201" s="654"/>
      <c r="K201" s="654"/>
      <c r="L201" s="654"/>
      <c r="M201" s="654"/>
      <c r="N201" s="654"/>
    </row>
    <row r="202" spans="1:15" s="43" customFormat="1" ht="18.75" customHeight="1">
      <c r="A202" s="631" t="s">
        <v>626</v>
      </c>
      <c r="B202" s="631"/>
      <c r="C202" s="631"/>
      <c r="D202" s="631"/>
      <c r="E202" s="631"/>
      <c r="F202" s="631"/>
      <c r="G202" s="631"/>
      <c r="H202" s="631"/>
      <c r="I202" s="631"/>
      <c r="J202" s="631"/>
      <c r="K202" s="631"/>
      <c r="L202" s="631"/>
      <c r="M202" s="631"/>
      <c r="N202" s="631"/>
    </row>
    <row r="203" spans="1:15" s="43" customFormat="1" ht="18.75" customHeight="1">
      <c r="A203" s="91"/>
      <c r="B203" s="91"/>
      <c r="C203" s="91"/>
      <c r="D203" s="91"/>
      <c r="E203" s="91"/>
      <c r="F203" s="91"/>
      <c r="G203" s="91"/>
      <c r="H203" s="91"/>
      <c r="I203" s="91"/>
      <c r="J203" s="91"/>
      <c r="K203" s="91"/>
      <c r="L203" s="91"/>
      <c r="M203" s="91"/>
      <c r="N203" s="91"/>
    </row>
    <row r="204" spans="1:15" s="43" customFormat="1" ht="59.25" customHeight="1">
      <c r="A204" s="655" t="s">
        <v>1090</v>
      </c>
      <c r="B204" s="655"/>
      <c r="C204" s="655"/>
      <c r="D204" s="655"/>
      <c r="E204" s="655"/>
      <c r="F204" s="655"/>
      <c r="G204" s="655"/>
      <c r="H204" s="655"/>
      <c r="I204" s="655"/>
      <c r="J204" s="655"/>
      <c r="K204" s="655"/>
      <c r="L204" s="655"/>
      <c r="M204" s="655"/>
      <c r="N204" s="655"/>
    </row>
    <row r="205" spans="1:15" s="43" customFormat="1" ht="4.5" customHeight="1">
      <c r="A205" s="632"/>
    </row>
    <row r="206" spans="1:15" s="43" customFormat="1">
      <c r="A206" s="785" t="s">
        <v>31</v>
      </c>
      <c r="B206" s="785"/>
      <c r="C206" s="785"/>
      <c r="D206" s="785"/>
      <c r="E206" s="785"/>
      <c r="F206" s="785"/>
      <c r="G206" s="785"/>
      <c r="H206" s="785"/>
      <c r="I206" s="785"/>
      <c r="J206" s="785"/>
      <c r="K206" s="785"/>
      <c r="L206" s="785"/>
      <c r="M206" s="785"/>
      <c r="N206" s="785"/>
      <c r="O206" s="59"/>
    </row>
    <row r="207" spans="1:15" s="43" customFormat="1" ht="33.75" customHeight="1">
      <c r="A207" s="761" t="s">
        <v>390</v>
      </c>
      <c r="B207" s="762"/>
      <c r="C207" s="725"/>
      <c r="D207" s="726"/>
      <c r="E207" s="726"/>
      <c r="F207" s="726"/>
      <c r="G207" s="726"/>
      <c r="H207" s="726"/>
      <c r="I207" s="726"/>
      <c r="J207" s="726"/>
      <c r="K207" s="726"/>
      <c r="L207" s="726"/>
      <c r="M207" s="726"/>
      <c r="N207" s="784"/>
      <c r="O207" s="59"/>
    </row>
    <row r="208" spans="1:15" s="43" customFormat="1" ht="22.5" customHeight="1">
      <c r="A208" s="761" t="s">
        <v>26</v>
      </c>
      <c r="B208" s="762"/>
      <c r="C208" s="786"/>
      <c r="D208" s="787"/>
      <c r="E208" s="788"/>
      <c r="F208" s="789" t="s">
        <v>51</v>
      </c>
      <c r="G208" s="790"/>
      <c r="H208" s="791"/>
      <c r="I208" s="792"/>
      <c r="J208" s="134" t="s">
        <v>29</v>
      </c>
      <c r="K208" s="793" t="s">
        <v>30</v>
      </c>
      <c r="L208" s="794"/>
      <c r="M208" s="41"/>
      <c r="N208" s="135" t="s">
        <v>28</v>
      </c>
      <c r="O208" s="59"/>
    </row>
    <row r="209" spans="1:15" s="43" customFormat="1" ht="37.5" customHeight="1">
      <c r="A209" s="761" t="s">
        <v>391</v>
      </c>
      <c r="B209" s="762"/>
      <c r="C209" s="725"/>
      <c r="D209" s="726"/>
      <c r="E209" s="726"/>
      <c r="F209" s="726"/>
      <c r="G209" s="726"/>
      <c r="H209" s="726"/>
      <c r="I209" s="726"/>
      <c r="J209" s="726"/>
      <c r="K209" s="726"/>
      <c r="L209" s="726"/>
      <c r="M209" s="726"/>
      <c r="N209" s="784"/>
      <c r="O209" s="59"/>
    </row>
    <row r="210" spans="1:15" s="43" customFormat="1" ht="22.5" customHeight="1">
      <c r="A210" s="761" t="s">
        <v>27</v>
      </c>
      <c r="B210" s="762"/>
      <c r="C210" s="725"/>
      <c r="D210" s="726"/>
      <c r="E210" s="726"/>
      <c r="F210" s="726"/>
      <c r="G210" s="726"/>
      <c r="H210" s="726"/>
      <c r="I210" s="726"/>
      <c r="J210" s="726"/>
      <c r="K210" s="726"/>
      <c r="L210" s="726"/>
      <c r="M210" s="726"/>
      <c r="N210" s="784"/>
      <c r="O210" s="59"/>
    </row>
    <row r="211" spans="1:15" s="43" customFormat="1" ht="27" customHeight="1">
      <c r="A211" s="761" t="s">
        <v>392</v>
      </c>
      <c r="B211" s="762"/>
      <c r="C211" s="725"/>
      <c r="D211" s="726"/>
      <c r="E211" s="726"/>
      <c r="F211" s="726"/>
      <c r="G211" s="726"/>
      <c r="H211" s="726"/>
      <c r="I211" s="726"/>
      <c r="J211" s="726"/>
      <c r="K211" s="726"/>
      <c r="L211" s="726"/>
      <c r="M211" s="726"/>
      <c r="N211" s="784"/>
      <c r="O211" s="59"/>
    </row>
    <row r="212" spans="1:15" s="43" customFormat="1" ht="13.5" customHeight="1">
      <c r="A212" s="732" t="s">
        <v>393</v>
      </c>
      <c r="B212" s="733"/>
      <c r="C212" s="777"/>
      <c r="D212" s="778"/>
      <c r="E212" s="770"/>
      <c r="F212" s="781" t="s">
        <v>394</v>
      </c>
      <c r="G212" s="781"/>
      <c r="H212" s="770"/>
      <c r="I212" s="782" t="s">
        <v>25</v>
      </c>
      <c r="J212" s="781" t="s">
        <v>57</v>
      </c>
      <c r="K212" s="781"/>
      <c r="L212" s="781"/>
      <c r="M212" s="770"/>
      <c r="N212" s="772" t="s">
        <v>15</v>
      </c>
      <c r="O212" s="59"/>
    </row>
    <row r="213" spans="1:15" s="43" customFormat="1" ht="13.5" customHeight="1">
      <c r="A213" s="736"/>
      <c r="B213" s="737"/>
      <c r="C213" s="779"/>
      <c r="D213" s="780"/>
      <c r="E213" s="771"/>
      <c r="F213" s="781"/>
      <c r="G213" s="781"/>
      <c r="H213" s="771"/>
      <c r="I213" s="783"/>
      <c r="J213" s="781"/>
      <c r="K213" s="781"/>
      <c r="L213" s="781"/>
      <c r="M213" s="771"/>
      <c r="N213" s="773"/>
      <c r="O213" s="59"/>
    </row>
    <row r="214" spans="1:15" s="49" customFormat="1" ht="7.5" customHeight="1">
      <c r="A214" s="84"/>
      <c r="B214" s="73"/>
      <c r="C214" s="73"/>
      <c r="D214" s="73"/>
      <c r="E214" s="73"/>
      <c r="F214" s="73"/>
      <c r="G214" s="73"/>
      <c r="H214" s="73"/>
      <c r="I214" s="73"/>
      <c r="J214" s="73"/>
      <c r="K214" s="73"/>
      <c r="L214" s="73"/>
      <c r="M214" s="73"/>
      <c r="N214" s="73"/>
    </row>
    <row r="215" spans="1:15" s="43" customFormat="1" ht="12">
      <c r="A215" s="785" t="s">
        <v>58</v>
      </c>
      <c r="B215" s="785"/>
      <c r="C215" s="785"/>
      <c r="D215" s="785"/>
      <c r="E215" s="785"/>
      <c r="F215" s="785"/>
      <c r="G215" s="785"/>
      <c r="H215" s="785"/>
      <c r="I215" s="785"/>
      <c r="J215" s="785"/>
      <c r="K215" s="785"/>
      <c r="L215" s="785"/>
      <c r="M215" s="785"/>
      <c r="N215" s="785"/>
      <c r="O215" s="630"/>
    </row>
    <row r="216" spans="1:15" s="43" customFormat="1" ht="33.75" customHeight="1">
      <c r="A216" s="761" t="s">
        <v>390</v>
      </c>
      <c r="B216" s="762"/>
      <c r="C216" s="725"/>
      <c r="D216" s="726"/>
      <c r="E216" s="726"/>
      <c r="F216" s="726"/>
      <c r="G216" s="726"/>
      <c r="H216" s="726"/>
      <c r="I216" s="726"/>
      <c r="J216" s="726"/>
      <c r="K216" s="726"/>
      <c r="L216" s="726"/>
      <c r="M216" s="726"/>
      <c r="N216" s="784"/>
      <c r="O216" s="59"/>
    </row>
    <row r="217" spans="1:15" s="43" customFormat="1" ht="22.5" customHeight="1">
      <c r="A217" s="761" t="s">
        <v>26</v>
      </c>
      <c r="B217" s="762"/>
      <c r="C217" s="786"/>
      <c r="D217" s="787"/>
      <c r="E217" s="788"/>
      <c r="F217" s="789" t="s">
        <v>51</v>
      </c>
      <c r="G217" s="790"/>
      <c r="H217" s="791"/>
      <c r="I217" s="792"/>
      <c r="J217" s="134" t="s">
        <v>29</v>
      </c>
      <c r="K217" s="793" t="s">
        <v>30</v>
      </c>
      <c r="L217" s="794"/>
      <c r="M217" s="41"/>
      <c r="N217" s="135" t="s">
        <v>28</v>
      </c>
      <c r="O217" s="59"/>
    </row>
    <row r="218" spans="1:15" s="43" customFormat="1" ht="37.5" customHeight="1">
      <c r="A218" s="761" t="s">
        <v>391</v>
      </c>
      <c r="B218" s="762"/>
      <c r="C218" s="725"/>
      <c r="D218" s="726"/>
      <c r="E218" s="726"/>
      <c r="F218" s="726"/>
      <c r="G218" s="726"/>
      <c r="H218" s="726"/>
      <c r="I218" s="726"/>
      <c r="J218" s="726"/>
      <c r="K218" s="726"/>
      <c r="L218" s="726"/>
      <c r="M218" s="726"/>
      <c r="N218" s="784"/>
      <c r="O218" s="59"/>
    </row>
    <row r="219" spans="1:15" s="43" customFormat="1" ht="22.5" customHeight="1">
      <c r="A219" s="761" t="s">
        <v>27</v>
      </c>
      <c r="B219" s="762"/>
      <c r="C219" s="725"/>
      <c r="D219" s="726"/>
      <c r="E219" s="726"/>
      <c r="F219" s="726"/>
      <c r="G219" s="726"/>
      <c r="H219" s="726"/>
      <c r="I219" s="726"/>
      <c r="J219" s="726"/>
      <c r="K219" s="726"/>
      <c r="L219" s="726"/>
      <c r="M219" s="726"/>
      <c r="N219" s="784"/>
      <c r="O219" s="59"/>
    </row>
    <row r="220" spans="1:15" s="43" customFormat="1" ht="27" customHeight="1">
      <c r="A220" s="761" t="s">
        <v>392</v>
      </c>
      <c r="B220" s="762"/>
      <c r="C220" s="725"/>
      <c r="D220" s="726"/>
      <c r="E220" s="726"/>
      <c r="F220" s="726"/>
      <c r="G220" s="726"/>
      <c r="H220" s="726"/>
      <c r="I220" s="726"/>
      <c r="J220" s="726"/>
      <c r="K220" s="726"/>
      <c r="L220" s="726"/>
      <c r="M220" s="726"/>
      <c r="N220" s="784"/>
      <c r="O220" s="59"/>
    </row>
    <row r="221" spans="1:15" s="43" customFormat="1" ht="13.5" customHeight="1">
      <c r="A221" s="732" t="s">
        <v>393</v>
      </c>
      <c r="B221" s="733"/>
      <c r="C221" s="777"/>
      <c r="D221" s="778"/>
      <c r="E221" s="770"/>
      <c r="F221" s="781" t="s">
        <v>394</v>
      </c>
      <c r="G221" s="781"/>
      <c r="H221" s="770"/>
      <c r="I221" s="782" t="s">
        <v>25</v>
      </c>
      <c r="J221" s="781" t="s">
        <v>57</v>
      </c>
      <c r="K221" s="781"/>
      <c r="L221" s="781"/>
      <c r="M221" s="770"/>
      <c r="N221" s="772" t="s">
        <v>15</v>
      </c>
      <c r="O221" s="59"/>
    </row>
    <row r="222" spans="1:15" s="43" customFormat="1" ht="13.5" customHeight="1">
      <c r="A222" s="736"/>
      <c r="B222" s="737"/>
      <c r="C222" s="779"/>
      <c r="D222" s="780"/>
      <c r="E222" s="771"/>
      <c r="F222" s="781"/>
      <c r="G222" s="781"/>
      <c r="H222" s="771"/>
      <c r="I222" s="783"/>
      <c r="J222" s="781"/>
      <c r="K222" s="781"/>
      <c r="L222" s="781"/>
      <c r="M222" s="771"/>
      <c r="N222" s="773"/>
      <c r="O222" s="59"/>
    </row>
    <row r="223" spans="1:15" s="49" customFormat="1" ht="7.5" customHeight="1">
      <c r="A223" s="84"/>
      <c r="B223" s="73"/>
      <c r="C223" s="73"/>
      <c r="D223" s="73"/>
      <c r="E223" s="73"/>
      <c r="F223" s="73"/>
      <c r="G223" s="73"/>
      <c r="H223" s="73"/>
      <c r="I223" s="73"/>
      <c r="J223" s="73"/>
      <c r="K223" s="73"/>
      <c r="L223" s="73"/>
      <c r="M223" s="73"/>
      <c r="N223" s="73"/>
    </row>
    <row r="224" spans="1:15" s="43" customFormat="1" ht="12">
      <c r="A224" s="785" t="s">
        <v>227</v>
      </c>
      <c r="B224" s="785"/>
      <c r="C224" s="785"/>
      <c r="D224" s="785"/>
      <c r="E224" s="785"/>
      <c r="F224" s="785"/>
      <c r="G224" s="785"/>
      <c r="H224" s="785"/>
      <c r="I224" s="785"/>
      <c r="J224" s="785"/>
      <c r="K224" s="785"/>
      <c r="L224" s="785"/>
      <c r="M224" s="785"/>
      <c r="N224" s="785"/>
      <c r="O224" s="630"/>
    </row>
    <row r="225" spans="1:15" s="43" customFormat="1" ht="33.75" customHeight="1">
      <c r="A225" s="761" t="s">
        <v>390</v>
      </c>
      <c r="B225" s="762"/>
      <c r="C225" s="725"/>
      <c r="D225" s="726"/>
      <c r="E225" s="726"/>
      <c r="F225" s="726"/>
      <c r="G225" s="726"/>
      <c r="H225" s="726"/>
      <c r="I225" s="726"/>
      <c r="J225" s="726"/>
      <c r="K225" s="726"/>
      <c r="L225" s="726"/>
      <c r="M225" s="726"/>
      <c r="N225" s="784"/>
      <c r="O225" s="59"/>
    </row>
    <row r="226" spans="1:15" s="43" customFormat="1" ht="22.5" customHeight="1">
      <c r="A226" s="761" t="s">
        <v>26</v>
      </c>
      <c r="B226" s="762"/>
      <c r="C226" s="786"/>
      <c r="D226" s="787"/>
      <c r="E226" s="788"/>
      <c r="F226" s="789" t="s">
        <v>51</v>
      </c>
      <c r="G226" s="790"/>
      <c r="H226" s="791"/>
      <c r="I226" s="792"/>
      <c r="J226" s="134" t="s">
        <v>29</v>
      </c>
      <c r="K226" s="793" t="s">
        <v>30</v>
      </c>
      <c r="L226" s="794"/>
      <c r="M226" s="41"/>
      <c r="N226" s="135" t="s">
        <v>28</v>
      </c>
      <c r="O226" s="59"/>
    </row>
    <row r="227" spans="1:15" s="43" customFormat="1" ht="37.5" customHeight="1">
      <c r="A227" s="761" t="s">
        <v>391</v>
      </c>
      <c r="B227" s="762"/>
      <c r="C227" s="725"/>
      <c r="D227" s="726"/>
      <c r="E227" s="726"/>
      <c r="F227" s="726"/>
      <c r="G227" s="726"/>
      <c r="H227" s="726"/>
      <c r="I227" s="726"/>
      <c r="J227" s="726"/>
      <c r="K227" s="726"/>
      <c r="L227" s="726"/>
      <c r="M227" s="726"/>
      <c r="N227" s="784"/>
      <c r="O227" s="59"/>
    </row>
    <row r="228" spans="1:15" s="43" customFormat="1" ht="22.5" customHeight="1">
      <c r="A228" s="761" t="s">
        <v>27</v>
      </c>
      <c r="B228" s="762"/>
      <c r="C228" s="725"/>
      <c r="D228" s="726"/>
      <c r="E228" s="726"/>
      <c r="F228" s="726"/>
      <c r="G228" s="726"/>
      <c r="H228" s="726"/>
      <c r="I228" s="726"/>
      <c r="J228" s="726"/>
      <c r="K228" s="726"/>
      <c r="L228" s="726"/>
      <c r="M228" s="726"/>
      <c r="N228" s="784"/>
      <c r="O228" s="59"/>
    </row>
    <row r="229" spans="1:15" s="43" customFormat="1" ht="27" customHeight="1">
      <c r="A229" s="761" t="s">
        <v>392</v>
      </c>
      <c r="B229" s="762"/>
      <c r="C229" s="725"/>
      <c r="D229" s="726"/>
      <c r="E229" s="726"/>
      <c r="F229" s="726"/>
      <c r="G229" s="726"/>
      <c r="H229" s="726"/>
      <c r="I229" s="726"/>
      <c r="J229" s="726"/>
      <c r="K229" s="726"/>
      <c r="L229" s="726"/>
      <c r="M229" s="726"/>
      <c r="N229" s="784"/>
      <c r="O229" s="59"/>
    </row>
    <row r="230" spans="1:15" s="43" customFormat="1" ht="13.5" customHeight="1">
      <c r="A230" s="732" t="s">
        <v>393</v>
      </c>
      <c r="B230" s="733"/>
      <c r="C230" s="777"/>
      <c r="D230" s="778"/>
      <c r="E230" s="770"/>
      <c r="F230" s="781" t="s">
        <v>394</v>
      </c>
      <c r="G230" s="781"/>
      <c r="H230" s="770"/>
      <c r="I230" s="782" t="s">
        <v>25</v>
      </c>
      <c r="J230" s="781" t="s">
        <v>57</v>
      </c>
      <c r="K230" s="781"/>
      <c r="L230" s="781"/>
      <c r="M230" s="770"/>
      <c r="N230" s="772" t="s">
        <v>15</v>
      </c>
      <c r="O230" s="59"/>
    </row>
    <row r="231" spans="1:15" s="43" customFormat="1" ht="13.5" customHeight="1">
      <c r="A231" s="736"/>
      <c r="B231" s="737"/>
      <c r="C231" s="779"/>
      <c r="D231" s="780"/>
      <c r="E231" s="771"/>
      <c r="F231" s="781"/>
      <c r="G231" s="781"/>
      <c r="H231" s="771"/>
      <c r="I231" s="783"/>
      <c r="J231" s="781"/>
      <c r="K231" s="781"/>
      <c r="L231" s="781"/>
      <c r="M231" s="771"/>
      <c r="N231" s="773"/>
      <c r="O231" s="59"/>
    </row>
    <row r="232" spans="1:15" s="49" customFormat="1" ht="7.5" customHeight="1">
      <c r="A232" s="84"/>
      <c r="B232" s="73"/>
      <c r="C232" s="73"/>
      <c r="D232" s="73"/>
      <c r="E232" s="73"/>
      <c r="F232" s="73"/>
      <c r="G232" s="73"/>
      <c r="H232" s="73"/>
      <c r="I232" s="73"/>
      <c r="J232" s="73"/>
      <c r="K232" s="73"/>
      <c r="L232" s="73"/>
      <c r="M232" s="73"/>
      <c r="N232" s="73"/>
    </row>
    <row r="233" spans="1:15" s="43" customFormat="1" ht="12">
      <c r="A233" s="785" t="s">
        <v>228</v>
      </c>
      <c r="B233" s="785"/>
      <c r="C233" s="785"/>
      <c r="D233" s="785"/>
      <c r="E233" s="785"/>
      <c r="F233" s="785"/>
      <c r="G233" s="785"/>
      <c r="H233" s="785"/>
      <c r="I233" s="785"/>
      <c r="J233" s="785"/>
      <c r="K233" s="785"/>
      <c r="L233" s="785"/>
      <c r="M233" s="785"/>
      <c r="N233" s="785"/>
      <c r="O233" s="630"/>
    </row>
    <row r="234" spans="1:15" s="43" customFormat="1" ht="33.75" customHeight="1">
      <c r="A234" s="761" t="s">
        <v>390</v>
      </c>
      <c r="B234" s="762"/>
      <c r="C234" s="725"/>
      <c r="D234" s="726"/>
      <c r="E234" s="726"/>
      <c r="F234" s="726"/>
      <c r="G234" s="726"/>
      <c r="H234" s="726"/>
      <c r="I234" s="726"/>
      <c r="J234" s="726"/>
      <c r="K234" s="726"/>
      <c r="L234" s="726"/>
      <c r="M234" s="726"/>
      <c r="N234" s="784"/>
      <c r="O234" s="59"/>
    </row>
    <row r="235" spans="1:15" s="43" customFormat="1" ht="22.5" customHeight="1">
      <c r="A235" s="761" t="s">
        <v>26</v>
      </c>
      <c r="B235" s="762"/>
      <c r="C235" s="786"/>
      <c r="D235" s="787"/>
      <c r="E235" s="788"/>
      <c r="F235" s="789" t="s">
        <v>51</v>
      </c>
      <c r="G235" s="790"/>
      <c r="H235" s="791"/>
      <c r="I235" s="792"/>
      <c r="J235" s="134" t="s">
        <v>29</v>
      </c>
      <c r="K235" s="793" t="s">
        <v>30</v>
      </c>
      <c r="L235" s="794"/>
      <c r="M235" s="41"/>
      <c r="N235" s="135" t="s">
        <v>28</v>
      </c>
      <c r="O235" s="59"/>
    </row>
    <row r="236" spans="1:15" s="43" customFormat="1" ht="37.5" customHeight="1">
      <c r="A236" s="761" t="s">
        <v>391</v>
      </c>
      <c r="B236" s="762"/>
      <c r="C236" s="725"/>
      <c r="D236" s="726"/>
      <c r="E236" s="726"/>
      <c r="F236" s="726"/>
      <c r="G236" s="726"/>
      <c r="H236" s="726"/>
      <c r="I236" s="726"/>
      <c r="J236" s="726"/>
      <c r="K236" s="726"/>
      <c r="L236" s="726"/>
      <c r="M236" s="726"/>
      <c r="N236" s="784"/>
      <c r="O236" s="59"/>
    </row>
    <row r="237" spans="1:15" s="43" customFormat="1" ht="22.5" customHeight="1">
      <c r="A237" s="761" t="s">
        <v>27</v>
      </c>
      <c r="B237" s="762"/>
      <c r="C237" s="725"/>
      <c r="D237" s="726"/>
      <c r="E237" s="726"/>
      <c r="F237" s="726"/>
      <c r="G237" s="726"/>
      <c r="H237" s="726"/>
      <c r="I237" s="726"/>
      <c r="J237" s="726"/>
      <c r="K237" s="726"/>
      <c r="L237" s="726"/>
      <c r="M237" s="726"/>
      <c r="N237" s="784"/>
      <c r="O237" s="59"/>
    </row>
    <row r="238" spans="1:15" s="43" customFormat="1" ht="27" customHeight="1">
      <c r="A238" s="761" t="s">
        <v>392</v>
      </c>
      <c r="B238" s="762"/>
      <c r="C238" s="725"/>
      <c r="D238" s="726"/>
      <c r="E238" s="726"/>
      <c r="F238" s="726"/>
      <c r="G238" s="726"/>
      <c r="H238" s="726"/>
      <c r="I238" s="726"/>
      <c r="J238" s="726"/>
      <c r="K238" s="726"/>
      <c r="L238" s="726"/>
      <c r="M238" s="726"/>
      <c r="N238" s="784"/>
      <c r="O238" s="59"/>
    </row>
    <row r="239" spans="1:15" s="43" customFormat="1" ht="13.5" customHeight="1">
      <c r="A239" s="732" t="s">
        <v>393</v>
      </c>
      <c r="B239" s="733"/>
      <c r="C239" s="777"/>
      <c r="D239" s="778"/>
      <c r="E239" s="770"/>
      <c r="F239" s="781" t="s">
        <v>394</v>
      </c>
      <c r="G239" s="781"/>
      <c r="H239" s="770"/>
      <c r="I239" s="782" t="s">
        <v>25</v>
      </c>
      <c r="J239" s="781" t="s">
        <v>57</v>
      </c>
      <c r="K239" s="781"/>
      <c r="L239" s="781"/>
      <c r="M239" s="770"/>
      <c r="N239" s="772" t="s">
        <v>15</v>
      </c>
      <c r="O239" s="59"/>
    </row>
    <row r="240" spans="1:15" s="43" customFormat="1" ht="13.5" customHeight="1">
      <c r="A240" s="736"/>
      <c r="B240" s="737"/>
      <c r="C240" s="779"/>
      <c r="D240" s="780"/>
      <c r="E240" s="771"/>
      <c r="F240" s="781"/>
      <c r="G240" s="781"/>
      <c r="H240" s="771"/>
      <c r="I240" s="783"/>
      <c r="J240" s="781"/>
      <c r="K240" s="781"/>
      <c r="L240" s="781"/>
      <c r="M240" s="771"/>
      <c r="N240" s="773"/>
      <c r="O240" s="59"/>
    </row>
    <row r="242" spans="1:14">
      <c r="A242" s="49"/>
      <c r="B242" s="95"/>
      <c r="C242" s="95"/>
      <c r="D242" s="95"/>
      <c r="E242" s="95"/>
      <c r="F242" s="95"/>
      <c r="G242" s="95"/>
      <c r="H242" s="95"/>
      <c r="I242" s="95"/>
      <c r="J242" s="95"/>
      <c r="K242" s="95"/>
      <c r="L242" s="95"/>
      <c r="M242" s="95"/>
      <c r="N242" s="95"/>
    </row>
    <row r="243" spans="1:14" s="43" customFormat="1">
      <c r="A243" s="657" t="s">
        <v>68</v>
      </c>
      <c r="B243" s="657"/>
      <c r="C243" s="657"/>
      <c r="D243" s="657"/>
      <c r="E243" s="657"/>
      <c r="F243" s="657"/>
      <c r="G243" s="657"/>
      <c r="H243" s="657"/>
      <c r="I243" s="657"/>
      <c r="J243" s="657"/>
      <c r="K243" s="657"/>
      <c r="L243" s="657"/>
      <c r="M243" s="657"/>
      <c r="N243" s="657"/>
    </row>
    <row r="244" spans="1:14" s="43" customFormat="1" ht="4.5" customHeight="1">
      <c r="A244" s="632"/>
    </row>
    <row r="245" spans="1:14" s="43" customFormat="1" ht="65.25" customHeight="1">
      <c r="A245" s="761" t="s">
        <v>395</v>
      </c>
      <c r="B245" s="762"/>
      <c r="C245" s="763"/>
      <c r="D245" s="764"/>
      <c r="E245" s="764"/>
      <c r="F245" s="764"/>
      <c r="G245" s="764"/>
      <c r="H245" s="764"/>
      <c r="I245" s="764"/>
      <c r="J245" s="764"/>
      <c r="K245" s="764"/>
      <c r="L245" s="764"/>
      <c r="M245" s="764"/>
      <c r="N245" s="765"/>
    </row>
    <row r="246" spans="1:14" s="43" customFormat="1" ht="65.25" customHeight="1">
      <c r="A246" s="761" t="s">
        <v>396</v>
      </c>
      <c r="B246" s="762"/>
      <c r="C246" s="763"/>
      <c r="D246" s="764"/>
      <c r="E246" s="764"/>
      <c r="F246" s="764"/>
      <c r="G246" s="764"/>
      <c r="H246" s="764"/>
      <c r="I246" s="764"/>
      <c r="J246" s="764"/>
      <c r="K246" s="764"/>
      <c r="L246" s="764"/>
      <c r="M246" s="764"/>
      <c r="N246" s="765"/>
    </row>
    <row r="247" spans="1:14" s="43" customFormat="1" ht="18.75" customHeight="1">
      <c r="A247" s="79"/>
      <c r="B247" s="79"/>
      <c r="C247" s="64"/>
      <c r="D247" s="64"/>
      <c r="E247" s="64"/>
      <c r="F247" s="64"/>
      <c r="G247" s="64"/>
      <c r="H247" s="64"/>
      <c r="I247" s="64"/>
      <c r="J247" s="64"/>
      <c r="K247" s="64"/>
      <c r="L247" s="64"/>
      <c r="M247" s="64"/>
      <c r="N247" s="64"/>
    </row>
    <row r="248" spans="1:14" s="43" customFormat="1">
      <c r="A248" s="657" t="s">
        <v>69</v>
      </c>
      <c r="B248" s="657"/>
      <c r="C248" s="657"/>
      <c r="D248" s="657"/>
      <c r="E248" s="657"/>
      <c r="F248" s="657"/>
      <c r="G248" s="657"/>
      <c r="H248" s="657"/>
      <c r="I248" s="657"/>
      <c r="J248" s="657"/>
      <c r="K248" s="657"/>
      <c r="L248" s="657"/>
      <c r="M248" s="657"/>
      <c r="N248" s="657"/>
    </row>
    <row r="249" spans="1:14" s="43" customFormat="1" ht="4.5" customHeight="1">
      <c r="A249" s="632"/>
    </row>
    <row r="250" spans="1:14" ht="19.5" customHeight="1">
      <c r="A250" s="732" t="s">
        <v>429</v>
      </c>
      <c r="B250" s="733"/>
      <c r="C250" s="96" t="s">
        <v>0</v>
      </c>
      <c r="D250" s="738"/>
      <c r="E250" s="738"/>
      <c r="F250" s="738"/>
      <c r="G250" s="738"/>
      <c r="H250" s="738"/>
      <c r="I250" s="739"/>
      <c r="J250" s="740" t="s">
        <v>32</v>
      </c>
      <c r="K250" s="741"/>
      <c r="L250" s="741"/>
      <c r="M250" s="741"/>
      <c r="N250" s="742"/>
    </row>
    <row r="251" spans="1:14" s="43" customFormat="1" ht="20.100000000000001" customHeight="1">
      <c r="A251" s="734"/>
      <c r="B251" s="735"/>
      <c r="C251" s="97" t="s">
        <v>7</v>
      </c>
      <c r="D251" s="743"/>
      <c r="E251" s="743"/>
      <c r="F251" s="743"/>
      <c r="G251" s="743"/>
      <c r="H251" s="743"/>
      <c r="I251" s="744"/>
      <c r="J251" s="752"/>
      <c r="K251" s="753"/>
      <c r="L251" s="753"/>
      <c r="M251" s="753"/>
      <c r="N251" s="754"/>
    </row>
    <row r="252" spans="1:14" s="43" customFormat="1" ht="20.100000000000001" customHeight="1">
      <c r="A252" s="736"/>
      <c r="B252" s="737"/>
      <c r="C252" s="98" t="s">
        <v>8</v>
      </c>
      <c r="D252" s="748"/>
      <c r="E252" s="748"/>
      <c r="F252" s="748"/>
      <c r="G252" s="748"/>
      <c r="H252" s="748"/>
      <c r="I252" s="748"/>
      <c r="J252" s="758"/>
      <c r="K252" s="759"/>
      <c r="L252" s="759"/>
      <c r="M252" s="759"/>
      <c r="N252" s="760"/>
    </row>
    <row r="253" spans="1:14" s="43" customFormat="1" ht="9.75" customHeight="1">
      <c r="B253" s="95"/>
      <c r="F253" s="95"/>
      <c r="J253" s="381"/>
      <c r="K253" s="381"/>
      <c r="L253" s="381"/>
      <c r="M253" s="381"/>
      <c r="N253" s="382"/>
    </row>
    <row r="254" spans="1:14" ht="19.5" customHeight="1">
      <c r="A254" s="732" t="s">
        <v>428</v>
      </c>
      <c r="B254" s="733"/>
      <c r="C254" s="96" t="s">
        <v>0</v>
      </c>
      <c r="D254" s="738"/>
      <c r="E254" s="738"/>
      <c r="F254" s="738"/>
      <c r="G254" s="738"/>
      <c r="H254" s="738"/>
      <c r="I254" s="739"/>
      <c r="J254" s="740" t="s">
        <v>32</v>
      </c>
      <c r="K254" s="741"/>
      <c r="L254" s="741"/>
      <c r="M254" s="741"/>
      <c r="N254" s="742"/>
    </row>
    <row r="255" spans="1:14" s="43" customFormat="1" ht="20.100000000000001" customHeight="1">
      <c r="A255" s="734"/>
      <c r="B255" s="735"/>
      <c r="C255" s="97" t="s">
        <v>7</v>
      </c>
      <c r="D255" s="743"/>
      <c r="E255" s="743"/>
      <c r="F255" s="743"/>
      <c r="G255" s="743"/>
      <c r="H255" s="743"/>
      <c r="I255" s="744"/>
      <c r="J255" s="745"/>
      <c r="K255" s="746"/>
      <c r="L255" s="746"/>
      <c r="M255" s="746"/>
      <c r="N255" s="747"/>
    </row>
    <row r="256" spans="1:14" s="43" customFormat="1" ht="20.100000000000001" customHeight="1">
      <c r="A256" s="736"/>
      <c r="B256" s="737"/>
      <c r="C256" s="98" t="s">
        <v>8</v>
      </c>
      <c r="D256" s="748"/>
      <c r="E256" s="748"/>
      <c r="F256" s="748"/>
      <c r="G256" s="748"/>
      <c r="H256" s="748"/>
      <c r="I256" s="748"/>
      <c r="J256" s="768" t="s">
        <v>558</v>
      </c>
      <c r="K256" s="769"/>
      <c r="L256" s="769"/>
      <c r="M256" s="767"/>
      <c r="N256" s="767"/>
    </row>
    <row r="257" spans="1:14" s="43" customFormat="1" ht="12" customHeight="1">
      <c r="B257" s="95"/>
      <c r="F257" s="95"/>
      <c r="J257" s="381"/>
      <c r="K257" s="381"/>
      <c r="L257" s="381"/>
      <c r="M257" s="381"/>
      <c r="N257" s="383"/>
    </row>
    <row r="258" spans="1:14" ht="19.5" customHeight="1">
      <c r="A258" s="732" t="s">
        <v>430</v>
      </c>
      <c r="B258" s="733"/>
      <c r="C258" s="96" t="s">
        <v>0</v>
      </c>
      <c r="D258" s="738"/>
      <c r="E258" s="738"/>
      <c r="F258" s="738"/>
      <c r="G258" s="738"/>
      <c r="H258" s="738"/>
      <c r="I258" s="739"/>
      <c r="J258" s="755" t="s">
        <v>32</v>
      </c>
      <c r="K258" s="756"/>
      <c r="L258" s="756"/>
      <c r="M258" s="756"/>
      <c r="N258" s="757"/>
    </row>
    <row r="259" spans="1:14" s="43" customFormat="1" ht="20.100000000000001" customHeight="1">
      <c r="A259" s="734"/>
      <c r="B259" s="735"/>
      <c r="C259" s="97" t="s">
        <v>7</v>
      </c>
      <c r="D259" s="743"/>
      <c r="E259" s="743"/>
      <c r="F259" s="743"/>
      <c r="G259" s="743"/>
      <c r="H259" s="743"/>
      <c r="I259" s="744"/>
      <c r="J259" s="752"/>
      <c r="K259" s="753"/>
      <c r="L259" s="753"/>
      <c r="M259" s="753"/>
      <c r="N259" s="753"/>
    </row>
    <row r="260" spans="1:14" s="43" customFormat="1" ht="20.100000000000001" customHeight="1">
      <c r="A260" s="736"/>
      <c r="B260" s="737"/>
      <c r="C260" s="98" t="s">
        <v>8</v>
      </c>
      <c r="D260" s="748"/>
      <c r="E260" s="748"/>
      <c r="F260" s="748"/>
      <c r="G260" s="748"/>
      <c r="H260" s="748"/>
      <c r="I260" s="749"/>
      <c r="J260" s="758"/>
      <c r="K260" s="759"/>
      <c r="L260" s="759"/>
      <c r="M260" s="759"/>
      <c r="N260" s="760"/>
    </row>
    <row r="261" spans="1:14" s="43" customFormat="1" ht="9.75" customHeight="1">
      <c r="B261" s="95"/>
      <c r="F261" s="95"/>
      <c r="J261" s="381"/>
      <c r="K261" s="381"/>
      <c r="L261" s="381"/>
      <c r="M261" s="381"/>
      <c r="N261" s="383"/>
    </row>
    <row r="262" spans="1:14" ht="19.5" customHeight="1">
      <c r="A262" s="732" t="s">
        <v>431</v>
      </c>
      <c r="B262" s="733"/>
      <c r="C262" s="96" t="s">
        <v>0</v>
      </c>
      <c r="D262" s="738"/>
      <c r="E262" s="738"/>
      <c r="F262" s="738"/>
      <c r="G262" s="738"/>
      <c r="H262" s="738"/>
      <c r="I262" s="739"/>
      <c r="J262" s="740" t="s">
        <v>32</v>
      </c>
      <c r="K262" s="741"/>
      <c r="L262" s="741"/>
      <c r="M262" s="741"/>
      <c r="N262" s="742"/>
    </row>
    <row r="263" spans="1:14" s="43" customFormat="1" ht="20.100000000000001" customHeight="1">
      <c r="A263" s="734"/>
      <c r="B263" s="735"/>
      <c r="C263" s="97" t="s">
        <v>7</v>
      </c>
      <c r="D263" s="743"/>
      <c r="E263" s="743"/>
      <c r="F263" s="743"/>
      <c r="G263" s="743"/>
      <c r="H263" s="743"/>
      <c r="I263" s="744"/>
      <c r="J263" s="752"/>
      <c r="K263" s="753"/>
      <c r="L263" s="753"/>
      <c r="M263" s="753"/>
      <c r="N263" s="754"/>
    </row>
    <row r="264" spans="1:14" s="43" customFormat="1" ht="20.100000000000001" customHeight="1">
      <c r="A264" s="736"/>
      <c r="B264" s="737"/>
      <c r="C264" s="98" t="s">
        <v>8</v>
      </c>
      <c r="D264" s="748"/>
      <c r="E264" s="748"/>
      <c r="F264" s="748"/>
      <c r="G264" s="748"/>
      <c r="H264" s="748"/>
      <c r="I264" s="749"/>
      <c r="J264" s="758"/>
      <c r="K264" s="759"/>
      <c r="L264" s="759"/>
      <c r="M264" s="759"/>
      <c r="N264" s="760"/>
    </row>
    <row r="265" spans="1:14" s="43" customFormat="1" ht="12" customHeight="1">
      <c r="B265" s="95"/>
      <c r="F265" s="95"/>
      <c r="J265" s="381"/>
      <c r="K265" s="381"/>
      <c r="L265" s="381"/>
      <c r="M265" s="381"/>
      <c r="N265" s="383"/>
    </row>
    <row r="266" spans="1:14" ht="19.5" customHeight="1">
      <c r="A266" s="732" t="s">
        <v>432</v>
      </c>
      <c r="B266" s="733"/>
      <c r="C266" s="96" t="s">
        <v>0</v>
      </c>
      <c r="D266" s="738"/>
      <c r="E266" s="738"/>
      <c r="F266" s="738"/>
      <c r="G266" s="738"/>
      <c r="H266" s="738"/>
      <c r="I266" s="739"/>
      <c r="J266" s="740" t="s">
        <v>32</v>
      </c>
      <c r="K266" s="741"/>
      <c r="L266" s="741"/>
      <c r="M266" s="741"/>
      <c r="N266" s="742"/>
    </row>
    <row r="267" spans="1:14" s="43" customFormat="1" ht="20.100000000000001" customHeight="1">
      <c r="A267" s="734"/>
      <c r="B267" s="735"/>
      <c r="C267" s="97" t="s">
        <v>7</v>
      </c>
      <c r="D267" s="743"/>
      <c r="E267" s="743"/>
      <c r="F267" s="743"/>
      <c r="G267" s="743"/>
      <c r="H267" s="743"/>
      <c r="I267" s="744"/>
      <c r="J267" s="745"/>
      <c r="K267" s="746"/>
      <c r="L267" s="746"/>
      <c r="M267" s="746"/>
      <c r="N267" s="747"/>
    </row>
    <row r="268" spans="1:14" s="43" customFormat="1" ht="20.100000000000001" customHeight="1">
      <c r="A268" s="736"/>
      <c r="B268" s="737"/>
      <c r="C268" s="98" t="s">
        <v>8</v>
      </c>
      <c r="D268" s="748"/>
      <c r="E268" s="748"/>
      <c r="F268" s="748"/>
      <c r="G268" s="748"/>
      <c r="H268" s="748"/>
      <c r="I268" s="749"/>
      <c r="J268" s="750" t="s">
        <v>1091</v>
      </c>
      <c r="K268" s="751"/>
      <c r="L268" s="751"/>
      <c r="M268" s="751"/>
      <c r="N268" s="619"/>
    </row>
    <row r="269" spans="1:14" s="43" customFormat="1" ht="20.100000000000001" customHeight="1">
      <c r="A269" s="79"/>
      <c r="B269" s="79"/>
      <c r="C269" s="99"/>
      <c r="D269" s="100"/>
      <c r="E269" s="100"/>
      <c r="F269" s="100"/>
      <c r="G269" s="100"/>
      <c r="H269" s="100"/>
      <c r="I269" s="100"/>
      <c r="J269" s="101"/>
      <c r="K269" s="81"/>
      <c r="L269" s="81"/>
      <c r="M269" s="81"/>
      <c r="N269" s="81"/>
    </row>
    <row r="270" spans="1:14" s="43" customFormat="1">
      <c r="A270" s="657" t="s">
        <v>71</v>
      </c>
      <c r="B270" s="657"/>
      <c r="C270" s="657"/>
      <c r="D270" s="657"/>
      <c r="E270" s="657"/>
      <c r="F270" s="657"/>
      <c r="G270" s="657"/>
      <c r="H270" s="657"/>
      <c r="I270" s="657"/>
      <c r="J270" s="657"/>
      <c r="K270" s="657"/>
      <c r="L270" s="657"/>
      <c r="M270" s="657"/>
      <c r="N270" s="657"/>
    </row>
    <row r="271" spans="1:14" s="43" customFormat="1" ht="20.100000000000001" customHeight="1">
      <c r="A271" s="626" t="s">
        <v>50</v>
      </c>
      <c r="B271" s="725"/>
      <c r="C271" s="726"/>
      <c r="D271" s="726"/>
      <c r="E271" s="726"/>
      <c r="F271" s="726"/>
      <c r="G271" s="726"/>
      <c r="H271" s="727" t="s">
        <v>401</v>
      </c>
      <c r="I271" s="727"/>
      <c r="J271" s="728"/>
      <c r="K271" s="728"/>
      <c r="L271" s="728"/>
      <c r="M271" s="728"/>
      <c r="N271" s="729"/>
    </row>
    <row r="272" spans="1:14" s="43" customFormat="1" ht="18.75" customHeight="1">
      <c r="A272" s="79"/>
      <c r="B272" s="79"/>
      <c r="C272" s="64"/>
      <c r="D272" s="64"/>
      <c r="E272" s="64"/>
      <c r="F272" s="64"/>
      <c r="G272" s="64"/>
      <c r="H272" s="64"/>
      <c r="I272" s="64"/>
      <c r="J272" s="64"/>
      <c r="K272" s="64"/>
      <c r="L272" s="64"/>
      <c r="M272" s="64"/>
      <c r="N272" s="64"/>
    </row>
    <row r="273" spans="1:15" s="43" customFormat="1">
      <c r="A273" s="657" t="s">
        <v>70</v>
      </c>
      <c r="B273" s="657"/>
      <c r="C273" s="657"/>
      <c r="D273" s="657"/>
      <c r="E273" s="657"/>
      <c r="F273" s="657"/>
      <c r="G273" s="657"/>
      <c r="H273" s="657"/>
      <c r="I273" s="657"/>
      <c r="J273" s="657"/>
      <c r="K273" s="657"/>
      <c r="L273" s="657"/>
      <c r="M273" s="657"/>
      <c r="N273" s="657"/>
    </row>
    <row r="274" spans="1:15" s="43" customFormat="1">
      <c r="A274" s="730" t="s">
        <v>341</v>
      </c>
      <c r="B274" s="731"/>
      <c r="C274" s="731"/>
      <c r="D274" s="731"/>
      <c r="E274" s="731"/>
      <c r="F274" s="731"/>
      <c r="G274" s="731"/>
      <c r="H274" s="731"/>
      <c r="I274" s="731"/>
      <c r="J274" s="731"/>
      <c r="K274" s="731"/>
      <c r="L274" s="731"/>
      <c r="M274" s="731"/>
      <c r="N274" s="731"/>
    </row>
    <row r="275" spans="1:15" s="43" customFormat="1">
      <c r="A275" s="716" t="s">
        <v>340</v>
      </c>
      <c r="B275" s="716"/>
      <c r="C275" s="716"/>
      <c r="D275" s="716"/>
      <c r="E275" s="716"/>
      <c r="F275" s="716"/>
      <c r="G275" s="716"/>
      <c r="H275" s="716"/>
      <c r="I275" s="716"/>
      <c r="J275" s="716"/>
      <c r="K275" s="716"/>
      <c r="L275" s="716"/>
      <c r="M275" s="716"/>
      <c r="N275" s="716"/>
    </row>
    <row r="276" spans="1:15" ht="19.5" customHeight="1">
      <c r="A276" s="694" t="s">
        <v>397</v>
      </c>
      <c r="B276" s="695"/>
      <c r="C276" s="700" t="s">
        <v>33</v>
      </c>
      <c r="D276" s="701"/>
      <c r="E276" s="717"/>
      <c r="F276" s="717"/>
      <c r="G276" s="717"/>
      <c r="H276" s="717"/>
      <c r="I276" s="717"/>
      <c r="J276" s="717"/>
      <c r="K276" s="717"/>
      <c r="L276" s="717"/>
      <c r="M276" s="717"/>
      <c r="N276" s="718"/>
      <c r="O276" s="102"/>
    </row>
    <row r="277" spans="1:15" s="43" customFormat="1" ht="20.100000000000001" customHeight="1">
      <c r="A277" s="696"/>
      <c r="B277" s="697"/>
      <c r="C277" s="704" t="s">
        <v>34</v>
      </c>
      <c r="D277" s="705"/>
      <c r="E277" s="711"/>
      <c r="F277" s="711"/>
      <c r="G277" s="711"/>
      <c r="H277" s="705" t="s">
        <v>37</v>
      </c>
      <c r="I277" s="705"/>
      <c r="J277" s="705"/>
      <c r="K277" s="711"/>
      <c r="L277" s="711"/>
      <c r="M277" s="711"/>
      <c r="N277" s="719"/>
    </row>
    <row r="278" spans="1:15" s="43" customFormat="1" ht="20.100000000000001" customHeight="1">
      <c r="A278" s="698"/>
      <c r="B278" s="699"/>
      <c r="C278" s="720" t="s">
        <v>36</v>
      </c>
      <c r="D278" s="721"/>
      <c r="E278" s="691"/>
      <c r="F278" s="691"/>
      <c r="G278" s="691"/>
      <c r="H278" s="722" t="s">
        <v>35</v>
      </c>
      <c r="I278" s="722"/>
      <c r="J278" s="722"/>
      <c r="K278" s="723"/>
      <c r="L278" s="723"/>
      <c r="M278" s="723"/>
      <c r="N278" s="724"/>
    </row>
    <row r="279" spans="1:15" ht="19.5" customHeight="1">
      <c r="A279" s="694" t="s">
        <v>398</v>
      </c>
      <c r="B279" s="695"/>
      <c r="C279" s="700" t="s">
        <v>38</v>
      </c>
      <c r="D279" s="701"/>
      <c r="E279" s="702"/>
      <c r="F279" s="702"/>
      <c r="G279" s="702"/>
      <c r="H279" s="702"/>
      <c r="I279" s="702"/>
      <c r="J279" s="710" t="s">
        <v>39</v>
      </c>
      <c r="K279" s="710"/>
      <c r="L279" s="702"/>
      <c r="M279" s="702"/>
      <c r="N279" s="703"/>
    </row>
    <row r="280" spans="1:15" s="43" customFormat="1" ht="20.100000000000001" customHeight="1">
      <c r="A280" s="696"/>
      <c r="B280" s="697"/>
      <c r="C280" s="704" t="s">
        <v>40</v>
      </c>
      <c r="D280" s="705"/>
      <c r="E280" s="711"/>
      <c r="F280" s="711"/>
      <c r="G280" s="711"/>
      <c r="H280" s="705" t="s">
        <v>43</v>
      </c>
      <c r="I280" s="705"/>
      <c r="J280" s="705"/>
      <c r="K280" s="687"/>
      <c r="L280" s="687"/>
      <c r="M280" s="687"/>
      <c r="N280" s="688"/>
    </row>
    <row r="281" spans="1:15" s="43" customFormat="1" ht="20.100000000000001" customHeight="1">
      <c r="A281" s="698"/>
      <c r="B281" s="699"/>
      <c r="C281" s="689" t="s">
        <v>54</v>
      </c>
      <c r="D281" s="690"/>
      <c r="E281" s="690"/>
      <c r="F281" s="691"/>
      <c r="G281" s="691"/>
      <c r="H281" s="691"/>
      <c r="I281" s="691"/>
      <c r="J281" s="691"/>
      <c r="K281" s="692"/>
      <c r="L281" s="692"/>
      <c r="M281" s="692"/>
      <c r="N281" s="693"/>
    </row>
    <row r="282" spans="1:15" ht="19.5" customHeight="1">
      <c r="A282" s="694" t="s">
        <v>399</v>
      </c>
      <c r="B282" s="695"/>
      <c r="C282" s="700" t="s">
        <v>41</v>
      </c>
      <c r="D282" s="701"/>
      <c r="E282" s="702"/>
      <c r="F282" s="702"/>
      <c r="G282" s="702"/>
      <c r="H282" s="702"/>
      <c r="I282" s="702"/>
      <c r="J282" s="702"/>
      <c r="K282" s="702"/>
      <c r="L282" s="702"/>
      <c r="M282" s="702"/>
      <c r="N282" s="703"/>
    </row>
    <row r="283" spans="1:15" s="43" customFormat="1" ht="20.100000000000001" customHeight="1">
      <c r="A283" s="696"/>
      <c r="B283" s="697"/>
      <c r="C283" s="704" t="s">
        <v>42</v>
      </c>
      <c r="D283" s="705"/>
      <c r="E283" s="706"/>
      <c r="F283" s="706"/>
      <c r="G283" s="706"/>
      <c r="H283" s="706"/>
      <c r="I283" s="706"/>
      <c r="J283" s="706"/>
      <c r="K283" s="706"/>
      <c r="L283" s="706"/>
      <c r="M283" s="706"/>
      <c r="N283" s="707"/>
    </row>
    <row r="284" spans="1:15" s="43" customFormat="1" ht="20.100000000000001" customHeight="1">
      <c r="A284" s="696"/>
      <c r="B284" s="697"/>
      <c r="C284" s="704" t="s">
        <v>44</v>
      </c>
      <c r="D284" s="705"/>
      <c r="E284" s="708"/>
      <c r="F284" s="708"/>
      <c r="G284" s="708"/>
      <c r="H284" s="708"/>
      <c r="I284" s="708"/>
      <c r="J284" s="708"/>
      <c r="K284" s="708"/>
      <c r="L284" s="708"/>
      <c r="M284" s="708"/>
      <c r="N284" s="709"/>
    </row>
    <row r="285" spans="1:15" s="43" customFormat="1" ht="20.100000000000001" customHeight="1">
      <c r="A285" s="698"/>
      <c r="B285" s="699"/>
      <c r="C285" s="712" t="s">
        <v>55</v>
      </c>
      <c r="D285" s="713"/>
      <c r="E285" s="713"/>
      <c r="F285" s="714"/>
      <c r="G285" s="714"/>
      <c r="H285" s="714"/>
      <c r="I285" s="714"/>
      <c r="J285" s="714"/>
      <c r="K285" s="714"/>
      <c r="L285" s="714"/>
      <c r="M285" s="714"/>
      <c r="N285" s="715"/>
    </row>
    <row r="286" spans="1:15" s="43" customFormat="1" ht="7.5" customHeight="1">
      <c r="A286" s="79"/>
      <c r="B286" s="79"/>
      <c r="C286" s="64"/>
      <c r="D286" s="64"/>
      <c r="E286" s="64"/>
      <c r="F286" s="64"/>
      <c r="G286" s="64"/>
      <c r="H286" s="64"/>
      <c r="I286" s="64"/>
      <c r="J286" s="64"/>
      <c r="K286" s="64"/>
      <c r="L286" s="64"/>
      <c r="M286" s="64"/>
      <c r="N286" s="64"/>
    </row>
    <row r="287" spans="1:15" s="43" customFormat="1" ht="18.75" customHeight="1">
      <c r="A287" s="657" t="s">
        <v>451</v>
      </c>
      <c r="B287" s="657"/>
      <c r="C287" s="657"/>
      <c r="D287" s="657"/>
      <c r="E287" s="657"/>
      <c r="F287" s="657"/>
      <c r="G287" s="657"/>
      <c r="H287" s="657"/>
      <c r="I287" s="657"/>
      <c r="J287" s="657"/>
      <c r="K287" s="657"/>
      <c r="L287" s="657"/>
      <c r="M287" s="657"/>
      <c r="N287" s="657"/>
    </row>
    <row r="288" spans="1:15" s="43" customFormat="1" ht="4.5" customHeight="1">
      <c r="A288" s="632"/>
    </row>
    <row r="289" spans="1:18" s="43" customFormat="1" ht="45" customHeight="1">
      <c r="A289" s="658" t="s">
        <v>651</v>
      </c>
      <c r="B289" s="659"/>
      <c r="C289" s="659"/>
      <c r="D289" s="659"/>
      <c r="E289" s="659"/>
      <c r="F289" s="659"/>
      <c r="G289" s="659"/>
      <c r="H289" s="659"/>
      <c r="I289" s="659"/>
      <c r="J289" s="659"/>
      <c r="K289" s="660"/>
      <c r="L289" s="651"/>
      <c r="M289" s="651"/>
      <c r="N289" s="651"/>
      <c r="R289" s="103"/>
    </row>
    <row r="290" spans="1:18" s="43" customFormat="1" ht="17.25" customHeight="1">
      <c r="A290" s="104"/>
      <c r="B290" s="104"/>
      <c r="C290" s="104"/>
      <c r="D290" s="104"/>
      <c r="E290" s="104"/>
      <c r="F290" s="104"/>
      <c r="G290" s="104"/>
      <c r="H290" s="104"/>
      <c r="I290" s="104"/>
      <c r="J290" s="104"/>
      <c r="K290" s="104"/>
      <c r="L290" s="105"/>
      <c r="M290" s="105"/>
      <c r="N290" s="105"/>
    </row>
    <row r="291" spans="1:18" s="43" customFormat="1" ht="19.5" customHeight="1">
      <c r="A291" s="657" t="s">
        <v>452</v>
      </c>
      <c r="B291" s="657"/>
      <c r="C291" s="657"/>
      <c r="D291" s="657"/>
      <c r="E291" s="657"/>
      <c r="F291" s="657"/>
      <c r="G291" s="657"/>
      <c r="H291" s="657"/>
      <c r="I291" s="657"/>
      <c r="J291" s="657"/>
      <c r="K291" s="657"/>
      <c r="L291" s="657"/>
      <c r="M291" s="657"/>
      <c r="N291" s="657"/>
    </row>
    <row r="292" spans="1:18" s="43" customFormat="1" ht="4.5" customHeight="1">
      <c r="A292" s="632"/>
    </row>
    <row r="293" spans="1:18" s="43" customFormat="1" ht="70.349999999999994" customHeight="1">
      <c r="A293" s="658" t="s">
        <v>433</v>
      </c>
      <c r="B293" s="659"/>
      <c r="C293" s="659"/>
      <c r="D293" s="659"/>
      <c r="E293" s="659"/>
      <c r="F293" s="659"/>
      <c r="G293" s="659"/>
      <c r="H293" s="659"/>
      <c r="I293" s="659"/>
      <c r="J293" s="659"/>
      <c r="K293" s="660"/>
      <c r="L293" s="651"/>
      <c r="M293" s="651"/>
      <c r="N293" s="651"/>
    </row>
    <row r="294" spans="1:18" s="43" customFormat="1" ht="70.349999999999994" customHeight="1">
      <c r="A294" s="658" t="s">
        <v>434</v>
      </c>
      <c r="B294" s="659"/>
      <c r="C294" s="659"/>
      <c r="D294" s="659"/>
      <c r="E294" s="659"/>
      <c r="F294" s="659"/>
      <c r="G294" s="659"/>
      <c r="H294" s="659"/>
      <c r="I294" s="659"/>
      <c r="J294" s="659"/>
      <c r="K294" s="660"/>
      <c r="L294" s="651"/>
      <c r="M294" s="651"/>
      <c r="N294" s="651"/>
    </row>
    <row r="295" spans="1:18" s="43" customFormat="1" ht="70.349999999999994" customHeight="1">
      <c r="A295" s="658" t="s">
        <v>435</v>
      </c>
      <c r="B295" s="659"/>
      <c r="C295" s="659"/>
      <c r="D295" s="659"/>
      <c r="E295" s="659"/>
      <c r="F295" s="659"/>
      <c r="G295" s="659"/>
      <c r="H295" s="659"/>
      <c r="I295" s="659"/>
      <c r="J295" s="659"/>
      <c r="K295" s="660"/>
      <c r="L295" s="651"/>
      <c r="M295" s="651"/>
      <c r="N295" s="651"/>
    </row>
    <row r="296" spans="1:18" s="43" customFormat="1" ht="70.349999999999994" customHeight="1">
      <c r="A296" s="658" t="s">
        <v>436</v>
      </c>
      <c r="B296" s="659"/>
      <c r="C296" s="659"/>
      <c r="D296" s="659"/>
      <c r="E296" s="659"/>
      <c r="F296" s="659"/>
      <c r="G296" s="659"/>
      <c r="H296" s="659"/>
      <c r="I296" s="659"/>
      <c r="J296" s="659"/>
      <c r="K296" s="660"/>
      <c r="L296" s="651"/>
      <c r="M296" s="651"/>
      <c r="N296" s="651"/>
    </row>
    <row r="297" spans="1:18" s="43" customFormat="1" ht="70.349999999999994" customHeight="1">
      <c r="A297" s="658" t="s">
        <v>652</v>
      </c>
      <c r="B297" s="659"/>
      <c r="C297" s="659"/>
      <c r="D297" s="659"/>
      <c r="E297" s="659"/>
      <c r="F297" s="659"/>
      <c r="G297" s="659"/>
      <c r="H297" s="659"/>
      <c r="I297" s="659"/>
      <c r="J297" s="659"/>
      <c r="K297" s="660"/>
      <c r="L297" s="651"/>
      <c r="M297" s="651"/>
      <c r="N297" s="651"/>
    </row>
    <row r="298" spans="1:18" s="43" customFormat="1" ht="134.1" customHeight="1">
      <c r="A298" s="658" t="s">
        <v>653</v>
      </c>
      <c r="B298" s="659"/>
      <c r="C298" s="659"/>
      <c r="D298" s="659"/>
      <c r="E298" s="659"/>
      <c r="F298" s="659"/>
      <c r="G298" s="659"/>
      <c r="H298" s="659"/>
      <c r="I298" s="659"/>
      <c r="J298" s="659"/>
      <c r="K298" s="660"/>
      <c r="L298" s="651"/>
      <c r="M298" s="651"/>
      <c r="N298" s="651"/>
    </row>
    <row r="299" spans="1:18" s="43" customFormat="1" ht="70.349999999999994" customHeight="1">
      <c r="A299" s="658" t="s">
        <v>437</v>
      </c>
      <c r="B299" s="659"/>
      <c r="C299" s="659"/>
      <c r="D299" s="659"/>
      <c r="E299" s="659"/>
      <c r="F299" s="659"/>
      <c r="G299" s="659"/>
      <c r="H299" s="659"/>
      <c r="I299" s="659"/>
      <c r="J299" s="659"/>
      <c r="K299" s="660"/>
      <c r="L299" s="651"/>
      <c r="M299" s="651"/>
      <c r="N299" s="651"/>
    </row>
    <row r="300" spans="1:18" s="43" customFormat="1" ht="12"/>
    <row r="301" spans="1:18" s="43" customFormat="1" ht="18.75" customHeight="1">
      <c r="A301" s="657" t="s">
        <v>72</v>
      </c>
      <c r="B301" s="657"/>
      <c r="C301" s="657"/>
      <c r="D301" s="657"/>
      <c r="E301" s="657"/>
      <c r="F301" s="657"/>
      <c r="G301" s="657"/>
      <c r="H301" s="657"/>
      <c r="I301" s="657"/>
      <c r="J301" s="657"/>
      <c r="K301" s="657"/>
      <c r="L301" s="657"/>
      <c r="M301" s="657"/>
      <c r="N301" s="657"/>
    </row>
    <row r="302" spans="1:18" s="43" customFormat="1" ht="4.5" customHeight="1">
      <c r="A302" s="632"/>
    </row>
    <row r="303" spans="1:18" s="43" customFormat="1" ht="44.25" customHeight="1">
      <c r="A303" s="682" t="s">
        <v>12</v>
      </c>
      <c r="B303" s="683"/>
      <c r="C303" s="683"/>
      <c r="D303" s="683"/>
      <c r="E303" s="683"/>
      <c r="F303" s="683"/>
      <c r="G303" s="683"/>
      <c r="H303" s="683"/>
      <c r="I303" s="683"/>
      <c r="J303" s="683"/>
      <c r="K303" s="683"/>
      <c r="L303" s="683"/>
      <c r="M303" s="683"/>
      <c r="N303" s="683"/>
    </row>
    <row r="304" spans="1:18" s="43" customFormat="1" ht="21" customHeight="1">
      <c r="A304" s="684" t="s">
        <v>45</v>
      </c>
      <c r="B304" s="685"/>
      <c r="C304" s="685"/>
      <c r="D304" s="685"/>
      <c r="E304" s="685"/>
      <c r="F304" s="685"/>
      <c r="G304" s="685"/>
      <c r="H304" s="686"/>
      <c r="I304" s="666"/>
      <c r="J304" s="667"/>
      <c r="K304" s="667"/>
      <c r="L304" s="667"/>
      <c r="M304" s="667"/>
      <c r="N304" s="668"/>
    </row>
    <row r="305" spans="1:14" s="43" customFormat="1" ht="45" customHeight="1">
      <c r="A305" s="676" t="s">
        <v>46</v>
      </c>
      <c r="B305" s="677"/>
      <c r="C305" s="677"/>
      <c r="D305" s="678"/>
      <c r="E305" s="679"/>
      <c r="F305" s="680"/>
      <c r="G305" s="680"/>
      <c r="H305" s="680"/>
      <c r="I305" s="680"/>
      <c r="J305" s="680"/>
      <c r="K305" s="680"/>
      <c r="L305" s="680"/>
      <c r="M305" s="680"/>
      <c r="N305" s="681"/>
    </row>
    <row r="306" spans="1:14" s="43" customFormat="1" ht="45" customHeight="1">
      <c r="A306" s="658" t="s">
        <v>402</v>
      </c>
      <c r="B306" s="659"/>
      <c r="C306" s="659"/>
      <c r="D306" s="660"/>
      <c r="E306" s="679"/>
      <c r="F306" s="680"/>
      <c r="G306" s="680"/>
      <c r="H306" s="680"/>
      <c r="I306" s="680"/>
      <c r="J306" s="680"/>
      <c r="K306" s="680"/>
      <c r="L306" s="680"/>
      <c r="M306" s="680"/>
      <c r="N306" s="681"/>
    </row>
    <row r="307" spans="1:14" s="43" customFormat="1" ht="45" customHeight="1">
      <c r="A307" s="658" t="s">
        <v>403</v>
      </c>
      <c r="B307" s="659"/>
      <c r="C307" s="659"/>
      <c r="D307" s="660"/>
      <c r="E307" s="679"/>
      <c r="F307" s="680"/>
      <c r="G307" s="680"/>
      <c r="H307" s="680"/>
      <c r="I307" s="680"/>
      <c r="J307" s="680"/>
      <c r="K307" s="680"/>
      <c r="L307" s="680"/>
      <c r="M307" s="680"/>
      <c r="N307" s="681"/>
    </row>
    <row r="308" spans="1:14" s="43" customFormat="1" ht="12"/>
    <row r="309" spans="1:14" s="43" customFormat="1" ht="24" customHeight="1">
      <c r="A309" s="657" t="s">
        <v>73</v>
      </c>
      <c r="B309" s="657"/>
      <c r="C309" s="657"/>
      <c r="D309" s="657"/>
      <c r="E309" s="657"/>
      <c r="F309" s="657"/>
      <c r="G309" s="657"/>
      <c r="H309" s="657"/>
      <c r="I309" s="657"/>
      <c r="J309" s="657"/>
      <c r="K309" s="657"/>
      <c r="L309" s="657"/>
      <c r="M309" s="657"/>
      <c r="N309" s="657"/>
    </row>
    <row r="310" spans="1:14" s="43" customFormat="1" ht="53.25" customHeight="1">
      <c r="A310" s="665" t="s">
        <v>56</v>
      </c>
      <c r="B310" s="657"/>
      <c r="C310" s="657"/>
      <c r="D310" s="657"/>
      <c r="E310" s="657"/>
      <c r="F310" s="657"/>
      <c r="G310" s="657"/>
      <c r="H310" s="657"/>
      <c r="I310" s="657"/>
      <c r="J310" s="657"/>
      <c r="K310" s="657"/>
      <c r="L310" s="657"/>
      <c r="M310" s="657"/>
      <c r="N310" s="657"/>
    </row>
    <row r="311" spans="1:14" s="43" customFormat="1" ht="21" customHeight="1">
      <c r="A311" s="106" t="s">
        <v>49</v>
      </c>
      <c r="B311" s="107"/>
      <c r="C311" s="107"/>
      <c r="D311" s="108"/>
      <c r="E311" s="108"/>
      <c r="F311" s="108"/>
      <c r="G311" s="108"/>
      <c r="H311" s="109"/>
      <c r="I311" s="666"/>
      <c r="J311" s="667"/>
      <c r="K311" s="667"/>
      <c r="L311" s="667"/>
      <c r="M311" s="667"/>
      <c r="N311" s="668"/>
    </row>
    <row r="312" spans="1:14" s="111" customFormat="1" ht="33.75" customHeight="1">
      <c r="A312" s="669" t="s">
        <v>404</v>
      </c>
      <c r="B312" s="670"/>
      <c r="C312" s="110" t="s">
        <v>4</v>
      </c>
      <c r="D312" s="675"/>
      <c r="E312" s="675"/>
      <c r="F312" s="675"/>
      <c r="G312" s="675"/>
      <c r="H312" s="675"/>
      <c r="I312" s="675"/>
      <c r="J312" s="675"/>
      <c r="K312" s="675"/>
      <c r="L312" s="675"/>
      <c r="M312" s="675"/>
      <c r="N312" s="675"/>
    </row>
    <row r="313" spans="1:14" s="111" customFormat="1" ht="33.75" customHeight="1">
      <c r="A313" s="671"/>
      <c r="B313" s="672"/>
      <c r="C313" s="110" t="s">
        <v>5</v>
      </c>
      <c r="D313" s="675"/>
      <c r="E313" s="675"/>
      <c r="F313" s="675"/>
      <c r="G313" s="675"/>
      <c r="H313" s="675"/>
      <c r="I313" s="675"/>
      <c r="J313" s="675"/>
      <c r="K313" s="675"/>
      <c r="L313" s="675"/>
      <c r="M313" s="675"/>
      <c r="N313" s="675"/>
    </row>
    <row r="314" spans="1:14" s="111" customFormat="1" ht="33.75" customHeight="1">
      <c r="A314" s="673"/>
      <c r="B314" s="674"/>
      <c r="C314" s="112" t="s">
        <v>6</v>
      </c>
      <c r="D314" s="675"/>
      <c r="E314" s="675"/>
      <c r="F314" s="675"/>
      <c r="G314" s="675"/>
      <c r="H314" s="675"/>
      <c r="I314" s="675"/>
      <c r="J314" s="675"/>
      <c r="K314" s="675"/>
      <c r="L314" s="675"/>
      <c r="M314" s="675"/>
      <c r="N314" s="675"/>
    </row>
    <row r="316" spans="1:14" s="43" customFormat="1" ht="24" customHeight="1">
      <c r="A316" s="656" t="s">
        <v>450</v>
      </c>
      <c r="B316" s="657"/>
      <c r="C316" s="657"/>
      <c r="D316" s="657"/>
      <c r="E316" s="657"/>
      <c r="F316" s="657"/>
      <c r="G316" s="657"/>
      <c r="H316" s="657"/>
      <c r="I316" s="657"/>
      <c r="J316" s="657"/>
      <c r="K316" s="657"/>
      <c r="L316" s="657"/>
      <c r="M316" s="657"/>
      <c r="N316" s="657"/>
    </row>
    <row r="317" spans="1:14" s="43" customFormat="1" ht="75" customHeight="1">
      <c r="A317" s="658" t="s">
        <v>405</v>
      </c>
      <c r="B317" s="659"/>
      <c r="C317" s="659"/>
      <c r="D317" s="659"/>
      <c r="E317" s="659"/>
      <c r="F317" s="659"/>
      <c r="G317" s="659"/>
      <c r="H317" s="659"/>
      <c r="I317" s="659"/>
      <c r="J317" s="659"/>
      <c r="K317" s="660"/>
      <c r="L317" s="661"/>
      <c r="M317" s="662"/>
      <c r="N317" s="663"/>
    </row>
    <row r="318" spans="1:14" s="43" customFormat="1" ht="75" customHeight="1">
      <c r="A318" s="658" t="s">
        <v>406</v>
      </c>
      <c r="B318" s="659"/>
      <c r="C318" s="659"/>
      <c r="D318" s="659"/>
      <c r="E318" s="659"/>
      <c r="F318" s="659"/>
      <c r="G318" s="659"/>
      <c r="H318" s="659"/>
      <c r="I318" s="659"/>
      <c r="J318" s="659"/>
      <c r="K318" s="660"/>
      <c r="L318" s="661"/>
      <c r="M318" s="662"/>
      <c r="N318" s="663"/>
    </row>
    <row r="319" spans="1:14" ht="13.35" customHeight="1"/>
    <row r="320" spans="1:14" ht="18.75" customHeight="1">
      <c r="A320" s="664" t="s">
        <v>449</v>
      </c>
      <c r="B320" s="664"/>
      <c r="C320" s="664"/>
      <c r="D320" s="664"/>
      <c r="E320" s="664"/>
      <c r="F320" s="664"/>
      <c r="G320" s="664"/>
      <c r="H320" s="664"/>
      <c r="I320" s="664"/>
      <c r="J320" s="664"/>
      <c r="K320" s="664"/>
      <c r="L320" s="664"/>
      <c r="M320" s="664"/>
      <c r="N320" s="664"/>
    </row>
    <row r="321" spans="1:14" ht="90" customHeight="1">
      <c r="A321" s="649" t="s">
        <v>448</v>
      </c>
      <c r="B321" s="650"/>
      <c r="C321" s="650"/>
      <c r="D321" s="650"/>
      <c r="E321" s="650"/>
      <c r="F321" s="650"/>
      <c r="G321" s="650"/>
      <c r="H321" s="650"/>
      <c r="I321" s="650"/>
      <c r="J321" s="650"/>
      <c r="K321" s="650"/>
      <c r="L321" s="651"/>
      <c r="M321" s="651"/>
      <c r="N321" s="651"/>
    </row>
    <row r="322" spans="1:14" ht="15" customHeight="1"/>
    <row r="323" spans="1:14" ht="15.95" customHeight="1">
      <c r="A323" s="113"/>
      <c r="B323" s="652"/>
      <c r="C323" s="652"/>
      <c r="D323" s="652"/>
      <c r="E323" s="652"/>
      <c r="F323" s="652"/>
      <c r="G323" s="652"/>
      <c r="H323" s="652"/>
      <c r="I323" s="652"/>
      <c r="J323" s="652"/>
      <c r="K323" s="652"/>
      <c r="L323" s="652"/>
      <c r="M323" s="652"/>
      <c r="N323" s="652"/>
    </row>
    <row r="324" spans="1:14" ht="15.95" customHeight="1">
      <c r="B324" s="652"/>
      <c r="C324" s="652"/>
      <c r="D324" s="652"/>
      <c r="E324" s="652"/>
      <c r="F324" s="652"/>
      <c r="G324" s="652"/>
      <c r="H324" s="652"/>
      <c r="I324" s="652"/>
      <c r="J324" s="652"/>
      <c r="K324" s="652"/>
      <c r="L324" s="652"/>
      <c r="M324" s="652"/>
      <c r="N324" s="652"/>
    </row>
    <row r="325" spans="1:14" ht="15.95" customHeight="1">
      <c r="B325" s="652"/>
      <c r="C325" s="652"/>
      <c r="D325" s="652"/>
      <c r="E325" s="652"/>
      <c r="F325" s="652"/>
      <c r="G325" s="652"/>
      <c r="H325" s="652"/>
      <c r="I325" s="652"/>
      <c r="J325" s="652"/>
      <c r="K325" s="652"/>
      <c r="L325" s="652"/>
      <c r="M325" s="652"/>
      <c r="N325" s="652"/>
    </row>
    <row r="326" spans="1:14" ht="15.95" customHeight="1">
      <c r="B326" s="652"/>
      <c r="C326" s="652"/>
      <c r="D326" s="652"/>
      <c r="E326" s="652"/>
      <c r="F326" s="652"/>
      <c r="G326" s="652"/>
      <c r="H326" s="652"/>
      <c r="I326" s="652"/>
      <c r="J326" s="652"/>
      <c r="K326" s="652"/>
      <c r="L326" s="652"/>
      <c r="M326" s="652"/>
      <c r="N326" s="652"/>
    </row>
    <row r="327" spans="1:14" ht="15.95" customHeight="1">
      <c r="B327" s="652"/>
      <c r="C327" s="652"/>
      <c r="D327" s="652"/>
      <c r="E327" s="652"/>
      <c r="F327" s="652"/>
      <c r="G327" s="652"/>
      <c r="H327" s="652"/>
      <c r="I327" s="652"/>
      <c r="J327" s="652"/>
      <c r="K327" s="652"/>
      <c r="L327" s="652"/>
      <c r="M327" s="652"/>
      <c r="N327" s="652"/>
    </row>
    <row r="328" spans="1:14" ht="15.95" customHeight="1">
      <c r="B328" s="652"/>
      <c r="C328" s="652"/>
      <c r="D328" s="652"/>
      <c r="E328" s="652"/>
      <c r="F328" s="652"/>
      <c r="G328" s="652"/>
      <c r="H328" s="652"/>
      <c r="I328" s="652"/>
      <c r="J328" s="652"/>
      <c r="K328" s="652"/>
      <c r="L328" s="652"/>
      <c r="M328" s="652"/>
      <c r="N328" s="652"/>
    </row>
    <row r="329" spans="1:14" ht="15.95" customHeight="1">
      <c r="B329" s="652"/>
      <c r="C329" s="652"/>
      <c r="D329" s="652"/>
      <c r="E329" s="652"/>
      <c r="F329" s="652"/>
      <c r="G329" s="652"/>
      <c r="H329" s="652"/>
      <c r="I329" s="652"/>
      <c r="J329" s="652"/>
      <c r="K329" s="652"/>
      <c r="L329" s="652"/>
      <c r="M329" s="652"/>
      <c r="N329" s="652"/>
    </row>
    <row r="330" spans="1:14" ht="15.95" customHeight="1">
      <c r="B330" s="652"/>
      <c r="C330" s="652"/>
      <c r="D330" s="652"/>
      <c r="E330" s="652"/>
      <c r="F330" s="652"/>
      <c r="G330" s="652"/>
      <c r="H330" s="652"/>
      <c r="I330" s="652"/>
      <c r="J330" s="652"/>
      <c r="K330" s="652"/>
      <c r="L330" s="652"/>
      <c r="M330" s="652"/>
      <c r="N330" s="652"/>
    </row>
    <row r="331" spans="1:14" ht="15.95" customHeight="1">
      <c r="B331" s="652"/>
      <c r="C331" s="652"/>
      <c r="D331" s="652"/>
      <c r="E331" s="652"/>
      <c r="F331" s="652"/>
      <c r="G331" s="652"/>
      <c r="H331" s="652"/>
      <c r="I331" s="652"/>
      <c r="J331" s="652"/>
      <c r="K331" s="652"/>
      <c r="L331" s="652"/>
      <c r="M331" s="652"/>
      <c r="N331" s="652"/>
    </row>
    <row r="332" spans="1:14" ht="15.95" customHeight="1">
      <c r="B332" s="652"/>
      <c r="C332" s="652"/>
      <c r="D332" s="652"/>
      <c r="E332" s="652"/>
      <c r="F332" s="652"/>
      <c r="G332" s="652"/>
      <c r="H332" s="652"/>
      <c r="I332" s="652"/>
      <c r="J332" s="652"/>
      <c r="K332" s="652"/>
      <c r="L332" s="652"/>
      <c r="M332" s="652"/>
      <c r="N332" s="652"/>
    </row>
    <row r="333" spans="1:14" ht="15.95" customHeight="1">
      <c r="B333" s="652"/>
      <c r="C333" s="652"/>
      <c r="D333" s="652"/>
      <c r="E333" s="652"/>
      <c r="F333" s="652"/>
      <c r="G333" s="652"/>
      <c r="H333" s="652"/>
      <c r="I333" s="652"/>
      <c r="J333" s="652"/>
      <c r="K333" s="652"/>
      <c r="L333" s="652"/>
      <c r="M333" s="652"/>
      <c r="N333" s="652"/>
    </row>
  </sheetData>
  <sheetProtection formatRows="0" selectLockedCells="1"/>
  <mergeCells count="547">
    <mergeCell ref="L1:N1"/>
    <mergeCell ref="L3:N3"/>
    <mergeCell ref="A18:B19"/>
    <mergeCell ref="C18:D18"/>
    <mergeCell ref="E18:N18"/>
    <mergeCell ref="C19:N19"/>
    <mergeCell ref="A22:B23"/>
    <mergeCell ref="D22:E22"/>
    <mergeCell ref="J22:M22"/>
    <mergeCell ref="C23:N23"/>
    <mergeCell ref="A5:N6"/>
    <mergeCell ref="L2:N2"/>
    <mergeCell ref="A7:N15"/>
    <mergeCell ref="A24:B25"/>
    <mergeCell ref="D24:E24"/>
    <mergeCell ref="C25:N25"/>
    <mergeCell ref="A20:B21"/>
    <mergeCell ref="D20:G20"/>
    <mergeCell ref="H20:H21"/>
    <mergeCell ref="I20:J21"/>
    <mergeCell ref="K20:K21"/>
    <mergeCell ref="L20:N21"/>
    <mergeCell ref="C21:G21"/>
    <mergeCell ref="A26:B26"/>
    <mergeCell ref="C26:N26"/>
    <mergeCell ref="A27:B27"/>
    <mergeCell ref="E27:F27"/>
    <mergeCell ref="H27:N27"/>
    <mergeCell ref="A28:B28"/>
    <mergeCell ref="E28:F28"/>
    <mergeCell ref="G28:H28"/>
    <mergeCell ref="K28:L28"/>
    <mergeCell ref="B33:N33"/>
    <mergeCell ref="B34:N34"/>
    <mergeCell ref="B35:N35"/>
    <mergeCell ref="A51:B51"/>
    <mergeCell ref="A52:B52"/>
    <mergeCell ref="C52:N52"/>
    <mergeCell ref="A30:B32"/>
    <mergeCell ref="C30:D30"/>
    <mergeCell ref="E30:H30"/>
    <mergeCell ref="J30:N30"/>
    <mergeCell ref="C31:D31"/>
    <mergeCell ref="E31:H31"/>
    <mergeCell ref="J31:N31"/>
    <mergeCell ref="C32:D32"/>
    <mergeCell ref="E32:H32"/>
    <mergeCell ref="J32:N32"/>
    <mergeCell ref="B42:N42"/>
    <mergeCell ref="B43:N43"/>
    <mergeCell ref="B44:N44"/>
    <mergeCell ref="B45:N45"/>
    <mergeCell ref="B46:N46"/>
    <mergeCell ref="B47:N47"/>
    <mergeCell ref="I57:N57"/>
    <mergeCell ref="C58:H58"/>
    <mergeCell ref="I58:N58"/>
    <mergeCell ref="C59:H59"/>
    <mergeCell ref="I59:N59"/>
    <mergeCell ref="C60:H60"/>
    <mergeCell ref="I60:N60"/>
    <mergeCell ref="A53:B60"/>
    <mergeCell ref="C53:H53"/>
    <mergeCell ref="I53:N53"/>
    <mergeCell ref="C54:H54"/>
    <mergeCell ref="I54:N54"/>
    <mergeCell ref="C55:H55"/>
    <mergeCell ref="I55:N55"/>
    <mergeCell ref="C56:H56"/>
    <mergeCell ref="I56:N56"/>
    <mergeCell ref="C57:H57"/>
    <mergeCell ref="B62:N62"/>
    <mergeCell ref="A66:B67"/>
    <mergeCell ref="D66:I66"/>
    <mergeCell ref="J66:K69"/>
    <mergeCell ref="L66:N67"/>
    <mergeCell ref="C67:I67"/>
    <mergeCell ref="A68:B69"/>
    <mergeCell ref="D68:I68"/>
    <mergeCell ref="L68:N69"/>
    <mergeCell ref="C69:I69"/>
    <mergeCell ref="A73:B73"/>
    <mergeCell ref="C73:F73"/>
    <mergeCell ref="G73:J73"/>
    <mergeCell ref="K73:N73"/>
    <mergeCell ref="A74:B74"/>
    <mergeCell ref="C74:G74"/>
    <mergeCell ref="I74:N74"/>
    <mergeCell ref="A70:B71"/>
    <mergeCell ref="D70:E70"/>
    <mergeCell ref="J70:M70"/>
    <mergeCell ref="C71:N71"/>
    <mergeCell ref="A72:B72"/>
    <mergeCell ref="D72:N72"/>
    <mergeCell ref="G79:N79"/>
    <mergeCell ref="C80:F80"/>
    <mergeCell ref="G80:N80"/>
    <mergeCell ref="C81:F81"/>
    <mergeCell ref="G81:N81"/>
    <mergeCell ref="C82:F82"/>
    <mergeCell ref="G82:N82"/>
    <mergeCell ref="A75:B75"/>
    <mergeCell ref="C75:N75"/>
    <mergeCell ref="A76:B76"/>
    <mergeCell ref="C76:N76"/>
    <mergeCell ref="A77:B82"/>
    <mergeCell ref="C77:F77"/>
    <mergeCell ref="G77:N77"/>
    <mergeCell ref="C78:F78"/>
    <mergeCell ref="G78:N78"/>
    <mergeCell ref="C79:F79"/>
    <mergeCell ref="A90:B91"/>
    <mergeCell ref="D90:I90"/>
    <mergeCell ref="J90:K93"/>
    <mergeCell ref="L90:N91"/>
    <mergeCell ref="C91:I91"/>
    <mergeCell ref="A92:B93"/>
    <mergeCell ref="D92:I92"/>
    <mergeCell ref="L92:N93"/>
    <mergeCell ref="C93:I93"/>
    <mergeCell ref="A97:B97"/>
    <mergeCell ref="C97:F97"/>
    <mergeCell ref="G97:J97"/>
    <mergeCell ref="K97:N97"/>
    <mergeCell ref="A98:B98"/>
    <mergeCell ref="C98:G98"/>
    <mergeCell ref="I98:N98"/>
    <mergeCell ref="A94:B95"/>
    <mergeCell ref="D94:E94"/>
    <mergeCell ref="J94:M94"/>
    <mergeCell ref="C95:N95"/>
    <mergeCell ref="A96:B96"/>
    <mergeCell ref="D96:N96"/>
    <mergeCell ref="G103:N103"/>
    <mergeCell ref="C104:F104"/>
    <mergeCell ref="G104:N104"/>
    <mergeCell ref="C105:F105"/>
    <mergeCell ref="G105:N105"/>
    <mergeCell ref="C106:F106"/>
    <mergeCell ref="G106:N106"/>
    <mergeCell ref="A99:B99"/>
    <mergeCell ref="C99:N99"/>
    <mergeCell ref="A100:B100"/>
    <mergeCell ref="C100:N100"/>
    <mergeCell ref="A101:B106"/>
    <mergeCell ref="C101:F101"/>
    <mergeCell ref="G101:N101"/>
    <mergeCell ref="C102:F102"/>
    <mergeCell ref="G102:N102"/>
    <mergeCell ref="C103:F103"/>
    <mergeCell ref="A110:B111"/>
    <mergeCell ref="D110:I110"/>
    <mergeCell ref="J110:K113"/>
    <mergeCell ref="L110:N111"/>
    <mergeCell ref="C111:I111"/>
    <mergeCell ref="A112:B113"/>
    <mergeCell ref="D112:I112"/>
    <mergeCell ref="L112:N113"/>
    <mergeCell ref="C113:I113"/>
    <mergeCell ref="A117:B117"/>
    <mergeCell ref="C117:F117"/>
    <mergeCell ref="G117:J117"/>
    <mergeCell ref="K117:N117"/>
    <mergeCell ref="A118:B118"/>
    <mergeCell ref="C118:G118"/>
    <mergeCell ref="I118:N118"/>
    <mergeCell ref="A114:B115"/>
    <mergeCell ref="D114:E114"/>
    <mergeCell ref="J114:M114"/>
    <mergeCell ref="C115:N115"/>
    <mergeCell ref="A116:B116"/>
    <mergeCell ref="D116:N116"/>
    <mergeCell ref="G123:N123"/>
    <mergeCell ref="C124:F124"/>
    <mergeCell ref="G124:N124"/>
    <mergeCell ref="C125:F125"/>
    <mergeCell ref="G125:N125"/>
    <mergeCell ref="C126:F126"/>
    <mergeCell ref="G126:N126"/>
    <mergeCell ref="A119:B119"/>
    <mergeCell ref="C119:N119"/>
    <mergeCell ref="A120:B120"/>
    <mergeCell ref="C120:N120"/>
    <mergeCell ref="A121:B126"/>
    <mergeCell ref="C121:F121"/>
    <mergeCell ref="G121:N121"/>
    <mergeCell ref="C122:F122"/>
    <mergeCell ref="G122:N122"/>
    <mergeCell ref="C123:F123"/>
    <mergeCell ref="A130:B131"/>
    <mergeCell ref="D130:I130"/>
    <mergeCell ref="J130:K133"/>
    <mergeCell ref="L130:N131"/>
    <mergeCell ref="C131:I131"/>
    <mergeCell ref="A132:B133"/>
    <mergeCell ref="D132:I132"/>
    <mergeCell ref="L132:N133"/>
    <mergeCell ref="C133:I133"/>
    <mergeCell ref="A137:B137"/>
    <mergeCell ref="C137:F137"/>
    <mergeCell ref="G137:J137"/>
    <mergeCell ref="K137:N137"/>
    <mergeCell ref="A138:B138"/>
    <mergeCell ref="C138:G138"/>
    <mergeCell ref="I138:N138"/>
    <mergeCell ref="A134:B135"/>
    <mergeCell ref="D134:E134"/>
    <mergeCell ref="J134:M134"/>
    <mergeCell ref="C135:N135"/>
    <mergeCell ref="A136:B136"/>
    <mergeCell ref="D136:N136"/>
    <mergeCell ref="G143:N143"/>
    <mergeCell ref="C144:F144"/>
    <mergeCell ref="G144:N144"/>
    <mergeCell ref="C145:F145"/>
    <mergeCell ref="G145:N145"/>
    <mergeCell ref="C146:F146"/>
    <mergeCell ref="G146:N146"/>
    <mergeCell ref="A139:B139"/>
    <mergeCell ref="C139:N139"/>
    <mergeCell ref="A140:B140"/>
    <mergeCell ref="C140:N140"/>
    <mergeCell ref="A141:B146"/>
    <mergeCell ref="C141:F141"/>
    <mergeCell ref="G141:N141"/>
    <mergeCell ref="C142:F142"/>
    <mergeCell ref="G142:N142"/>
    <mergeCell ref="C143:F143"/>
    <mergeCell ref="A150:B151"/>
    <mergeCell ref="D150:I150"/>
    <mergeCell ref="J150:K153"/>
    <mergeCell ref="L150:N151"/>
    <mergeCell ref="C151:I151"/>
    <mergeCell ref="A152:B153"/>
    <mergeCell ref="D152:I152"/>
    <mergeCell ref="L152:N153"/>
    <mergeCell ref="C153:I153"/>
    <mergeCell ref="A157:B157"/>
    <mergeCell ref="C157:F157"/>
    <mergeCell ref="G157:J157"/>
    <mergeCell ref="K157:N157"/>
    <mergeCell ref="A158:B158"/>
    <mergeCell ref="C158:G158"/>
    <mergeCell ref="I158:N158"/>
    <mergeCell ref="A154:B155"/>
    <mergeCell ref="D154:E154"/>
    <mergeCell ref="J154:M154"/>
    <mergeCell ref="C155:N155"/>
    <mergeCell ref="A156:B156"/>
    <mergeCell ref="D156:N156"/>
    <mergeCell ref="G163:N163"/>
    <mergeCell ref="C164:F164"/>
    <mergeCell ref="G164:N164"/>
    <mergeCell ref="C165:F165"/>
    <mergeCell ref="G165:N165"/>
    <mergeCell ref="C166:F166"/>
    <mergeCell ref="G166:N166"/>
    <mergeCell ref="A159:B159"/>
    <mergeCell ref="C159:N159"/>
    <mergeCell ref="A160:B160"/>
    <mergeCell ref="C160:N160"/>
    <mergeCell ref="A161:B166"/>
    <mergeCell ref="C161:F161"/>
    <mergeCell ref="G161:N161"/>
    <mergeCell ref="C162:F162"/>
    <mergeCell ref="G162:N162"/>
    <mergeCell ref="C163:F163"/>
    <mergeCell ref="A170:B171"/>
    <mergeCell ref="D170:I170"/>
    <mergeCell ref="J170:K173"/>
    <mergeCell ref="L170:N171"/>
    <mergeCell ref="C171:I171"/>
    <mergeCell ref="A172:B173"/>
    <mergeCell ref="D172:I172"/>
    <mergeCell ref="L172:N173"/>
    <mergeCell ref="C173:I173"/>
    <mergeCell ref="A177:B177"/>
    <mergeCell ref="C177:F177"/>
    <mergeCell ref="G177:J177"/>
    <mergeCell ref="K177:N177"/>
    <mergeCell ref="A178:B178"/>
    <mergeCell ref="C178:G178"/>
    <mergeCell ref="I178:N178"/>
    <mergeCell ref="A174:B175"/>
    <mergeCell ref="D174:E174"/>
    <mergeCell ref="J174:M174"/>
    <mergeCell ref="C175:N175"/>
    <mergeCell ref="A176:B176"/>
    <mergeCell ref="D176:N176"/>
    <mergeCell ref="G183:N183"/>
    <mergeCell ref="C184:F184"/>
    <mergeCell ref="G184:N184"/>
    <mergeCell ref="C185:F185"/>
    <mergeCell ref="G185:N185"/>
    <mergeCell ref="C186:F186"/>
    <mergeCell ref="G186:N186"/>
    <mergeCell ref="A179:B179"/>
    <mergeCell ref="C179:N179"/>
    <mergeCell ref="A180:B180"/>
    <mergeCell ref="C180:N180"/>
    <mergeCell ref="A181:B186"/>
    <mergeCell ref="C181:F181"/>
    <mergeCell ref="G181:N181"/>
    <mergeCell ref="C182:F182"/>
    <mergeCell ref="G182:N182"/>
    <mergeCell ref="C183:F183"/>
    <mergeCell ref="A198:B198"/>
    <mergeCell ref="C198:N198"/>
    <mergeCell ref="A199:B199"/>
    <mergeCell ref="C199:N199"/>
    <mergeCell ref="A200:N200"/>
    <mergeCell ref="I194:N194"/>
    <mergeCell ref="C195:D195"/>
    <mergeCell ref="E195:F195"/>
    <mergeCell ref="G195:H195"/>
    <mergeCell ref="I195:J195"/>
    <mergeCell ref="K195:L195"/>
    <mergeCell ref="M195:N195"/>
    <mergeCell ref="A190:B196"/>
    <mergeCell ref="C190:H190"/>
    <mergeCell ref="I190:N190"/>
    <mergeCell ref="C191:D191"/>
    <mergeCell ref="E191:F191"/>
    <mergeCell ref="G191:H191"/>
    <mergeCell ref="I191:J191"/>
    <mergeCell ref="K191:L191"/>
    <mergeCell ref="M191:N191"/>
    <mergeCell ref="C194:H194"/>
    <mergeCell ref="A209:B209"/>
    <mergeCell ref="C209:N209"/>
    <mergeCell ref="A210:B210"/>
    <mergeCell ref="C210:N210"/>
    <mergeCell ref="A211:B211"/>
    <mergeCell ref="C211:N211"/>
    <mergeCell ref="A206:N206"/>
    <mergeCell ref="A207:B207"/>
    <mergeCell ref="C207:N207"/>
    <mergeCell ref="A208:B208"/>
    <mergeCell ref="C208:E208"/>
    <mergeCell ref="F208:G208"/>
    <mergeCell ref="H208:I208"/>
    <mergeCell ref="K208:L208"/>
    <mergeCell ref="A218:B218"/>
    <mergeCell ref="C218:N218"/>
    <mergeCell ref="A219:B219"/>
    <mergeCell ref="C219:N219"/>
    <mergeCell ref="A220:B220"/>
    <mergeCell ref="C220:N220"/>
    <mergeCell ref="M212:M213"/>
    <mergeCell ref="N212:N213"/>
    <mergeCell ref="A215:N215"/>
    <mergeCell ref="A216:B216"/>
    <mergeCell ref="C216:N216"/>
    <mergeCell ref="A217:B217"/>
    <mergeCell ref="C217:E217"/>
    <mergeCell ref="F217:G217"/>
    <mergeCell ref="H217:I217"/>
    <mergeCell ref="K217:L217"/>
    <mergeCell ref="A212:B213"/>
    <mergeCell ref="C212:E213"/>
    <mergeCell ref="F212:G213"/>
    <mergeCell ref="H212:H213"/>
    <mergeCell ref="I212:I213"/>
    <mergeCell ref="J212:L213"/>
    <mergeCell ref="M221:M222"/>
    <mergeCell ref="N221:N222"/>
    <mergeCell ref="A224:N224"/>
    <mergeCell ref="A225:B225"/>
    <mergeCell ref="C225:N225"/>
    <mergeCell ref="A226:B226"/>
    <mergeCell ref="C226:E226"/>
    <mergeCell ref="F226:G226"/>
    <mergeCell ref="H226:I226"/>
    <mergeCell ref="K226:L226"/>
    <mergeCell ref="A221:B222"/>
    <mergeCell ref="C221:E222"/>
    <mergeCell ref="F221:G222"/>
    <mergeCell ref="H221:H222"/>
    <mergeCell ref="I221:I222"/>
    <mergeCell ref="J221:L222"/>
    <mergeCell ref="K235:L235"/>
    <mergeCell ref="A230:B231"/>
    <mergeCell ref="C230:E231"/>
    <mergeCell ref="F230:G231"/>
    <mergeCell ref="H230:H231"/>
    <mergeCell ref="I230:I231"/>
    <mergeCell ref="J230:L231"/>
    <mergeCell ref="A227:B227"/>
    <mergeCell ref="C227:N227"/>
    <mergeCell ref="A228:B228"/>
    <mergeCell ref="C228:N228"/>
    <mergeCell ref="A229:B229"/>
    <mergeCell ref="C229:N229"/>
    <mergeCell ref="M239:M240"/>
    <mergeCell ref="N239:N240"/>
    <mergeCell ref="B38:N38"/>
    <mergeCell ref="B40:N40"/>
    <mergeCell ref="B41:N41"/>
    <mergeCell ref="A239:B240"/>
    <mergeCell ref="C239:E240"/>
    <mergeCell ref="F239:G240"/>
    <mergeCell ref="H239:H240"/>
    <mergeCell ref="I239:I240"/>
    <mergeCell ref="J239:L240"/>
    <mergeCell ref="A236:B236"/>
    <mergeCell ref="C236:N236"/>
    <mergeCell ref="A237:B237"/>
    <mergeCell ref="C237:N237"/>
    <mergeCell ref="A238:B238"/>
    <mergeCell ref="C238:N238"/>
    <mergeCell ref="A233:N233"/>
    <mergeCell ref="A234:B234"/>
    <mergeCell ref="C234:N234"/>
    <mergeCell ref="A235:B235"/>
    <mergeCell ref="C235:E235"/>
    <mergeCell ref="F235:G235"/>
    <mergeCell ref="H235:I235"/>
    <mergeCell ref="A243:N243"/>
    <mergeCell ref="A245:B245"/>
    <mergeCell ref="C245:N245"/>
    <mergeCell ref="B48:N48"/>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J256:L256"/>
    <mergeCell ref="M230:M231"/>
    <mergeCell ref="N230:N231"/>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A270:N270"/>
    <mergeCell ref="B271:G271"/>
    <mergeCell ref="H271:I271"/>
    <mergeCell ref="J271:N271"/>
    <mergeCell ref="A273:N273"/>
    <mergeCell ref="A274:N274"/>
    <mergeCell ref="A266:B268"/>
    <mergeCell ref="D266:I266"/>
    <mergeCell ref="J266:N266"/>
    <mergeCell ref="D267:I267"/>
    <mergeCell ref="J267:N267"/>
    <mergeCell ref="D268:I268"/>
    <mergeCell ref="J268:M268"/>
    <mergeCell ref="A275:N275"/>
    <mergeCell ref="A276:B278"/>
    <mergeCell ref="C276:D276"/>
    <mergeCell ref="E276:N276"/>
    <mergeCell ref="C277:D277"/>
    <mergeCell ref="E277:G277"/>
    <mergeCell ref="H277:J277"/>
    <mergeCell ref="K277:N277"/>
    <mergeCell ref="C278:D278"/>
    <mergeCell ref="E278:G278"/>
    <mergeCell ref="H278:J278"/>
    <mergeCell ref="K278:N278"/>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93:K293"/>
    <mergeCell ref="L293:N293"/>
    <mergeCell ref="A294:K294"/>
    <mergeCell ref="L294:N294"/>
    <mergeCell ref="A295:K295"/>
    <mergeCell ref="L295:N295"/>
    <mergeCell ref="A287:N287"/>
    <mergeCell ref="A289:K289"/>
    <mergeCell ref="L289:N289"/>
    <mergeCell ref="A291:N291"/>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321:K321"/>
    <mergeCell ref="L321:N321"/>
    <mergeCell ref="B323:N333"/>
    <mergeCell ref="A84:N86"/>
    <mergeCell ref="A201:N201"/>
    <mergeCell ref="A204:N204"/>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s>
  <phoneticPr fontId="20"/>
  <conditionalFormatting sqref="C67 C69:I69 D70:E70 J70:M70 C71:N71 C91:I91 C111:I111 C131:I131 C151:I151 C171:I171">
    <cfRule type="cellIs" dxfId="328" priority="3" operator="equal">
      <formula>0</formula>
    </cfRule>
  </conditionalFormatting>
  <conditionalFormatting sqref="C72">
    <cfRule type="cellIs" dxfId="327" priority="1" operator="equal">
      <formula>0</formula>
    </cfRule>
  </conditionalFormatting>
  <conditionalFormatting sqref="D66:I66 D68:I68">
    <cfRule type="cellIs" dxfId="326" priority="2" operator="equal">
      <formula>0</formula>
    </cfRule>
  </conditionalFormatting>
  <conditionalFormatting sqref="D96:N96">
    <cfRule type="expression" dxfId="325" priority="13">
      <formula>$C$96="有"</formula>
    </cfRule>
  </conditionalFormatting>
  <conditionalFormatting sqref="D116:N116">
    <cfRule type="expression" dxfId="324" priority="11">
      <formula>$C$116="有"</formula>
    </cfRule>
  </conditionalFormatting>
  <conditionalFormatting sqref="D136:N136">
    <cfRule type="expression" dxfId="323" priority="9">
      <formula>$C$136="有"</formula>
    </cfRule>
  </conditionalFormatting>
  <conditionalFormatting sqref="D156:N156">
    <cfRule type="expression" dxfId="322" priority="7">
      <formula>$C$156="有"</formula>
    </cfRule>
  </conditionalFormatting>
  <conditionalFormatting sqref="D176:N176">
    <cfRule type="expression" dxfId="321" priority="5">
      <formula>$C$176="有"</formula>
    </cfRule>
  </conditionalFormatting>
  <conditionalFormatting sqref="D312:N314">
    <cfRule type="expression" priority="4">
      <formula>$I$311="いる*"</formula>
    </cfRule>
  </conditionalFormatting>
  <conditionalFormatting sqref="H27">
    <cfRule type="expression" dxfId="320" priority="16">
      <formula>$G$27="有"</formula>
    </cfRule>
  </conditionalFormatting>
  <conditionalFormatting sqref="L68:N69">
    <cfRule type="expression" dxfId="319" priority="15">
      <formula>$L$66="その他法人"</formula>
    </cfRule>
  </conditionalFormatting>
  <conditionalFormatting sqref="L92:N93">
    <cfRule type="expression" dxfId="318" priority="14">
      <formula>$L$90="その他法人"</formula>
    </cfRule>
  </conditionalFormatting>
  <conditionalFormatting sqref="L112:N113">
    <cfRule type="expression" dxfId="317" priority="12">
      <formula>$L$110="その他法人"</formula>
    </cfRule>
  </conditionalFormatting>
  <conditionalFormatting sqref="L132:N133">
    <cfRule type="expression" dxfId="316" priority="10">
      <formula>$L$130="その他法人"</formula>
    </cfRule>
  </conditionalFormatting>
  <conditionalFormatting sqref="L152:N153">
    <cfRule type="expression" dxfId="315" priority="8">
      <formula>$L$150="その他法人"</formula>
    </cfRule>
  </conditionalFormatting>
  <conditionalFormatting sqref="L172:N173">
    <cfRule type="expression" dxfId="314" priority="6">
      <formula>$L$170="その他法人"</formula>
    </cfRule>
  </conditionalFormatting>
  <dataValidations count="9">
    <dataValidation type="list" allowBlank="1" showInputMessage="1" showErrorMessage="1" sqref="M256:N256 N268" xr:uid="{00000000-0002-0000-0200-000000000000}">
      <formula1>"あり,なし"</formula1>
    </dataValidation>
    <dataValidation imeMode="off" allowBlank="1" showInputMessage="1" showErrorMessage="1" sqref="D22:E22 J22:M22 C27:C28 I28 M28 D24:E24 D51 D70:E70 J70:M70 H208:I208 M208 M212:M213 H212:H213 H217:I217 M217 M221:M222 H221:H222 H226:I226 M226 H230:H231 M230:M231 M235 H235:I235 H239:H240 M239:M240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34:N234 C216:N216 C225:N225" xr:uid="{00000000-0002-0000-0200-000002000000}"/>
    <dataValidation allowBlank="1" showInputMessage="1" showErrorMessage="1" prompt="直近３期の純利益が、特別な理由により赤字となっている場合には、その理由を具体的に記載。" sqref="C198:N198" xr:uid="{00000000-0002-0000-0200-000003000000}"/>
    <dataValidation allowBlank="1" showInputMessage="1" showErrorMessage="1" prompt="教育訓練事業だけの売上高を算出していない場合は、「－（ハイフン）」を記載。" sqref="C196 E196 G196"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73:N73 K177:N177 K157:N157 K137:N137 K117:N117 K97:N97" xr:uid="{00000000-0002-0000-0200-000005000000}"/>
    <dataValidation type="list" allowBlank="1" showInputMessage="1" showErrorMessage="1" sqref="G27" xr:uid="{00000000-0002-0000-0200-000006000000}">
      <formula1>"有,無"</formula1>
    </dataValidation>
    <dataValidation allowBlank="1" showInputMessage="1" showErrorMessage="1" prompt="申請日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30" fitToHeight="0" orientation="portrait" cellComments="asDisplayed" r:id="rId1"/>
  <rowBreaks count="4" manualBreakCount="4">
    <brk id="203" max="13" man="1"/>
    <brk id="242"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C212:E213 C230:E231 C221:E222 C239:E240</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L90:N91 L66:N67 L110:N111 L130:N131 L150:N151 L170:N171</xm:sqref>
        </x14:dataValidation>
        <x14:dataValidation type="list" allowBlank="1" showInputMessage="1" showErrorMessage="1" xr:uid="{00000000-0002-0000-0200-000012000000}">
          <x14:formula1>
            <xm:f>リスト!$F$2:$F$3</xm:f>
          </x14:formula1>
          <xm:sqref>C96 C116 C136 C156 C176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12CD-06FA-4666-B17D-2C364D50A09B}">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1880" t="s">
        <v>894</v>
      </c>
      <c r="B4" s="1880"/>
      <c r="C4" s="1880"/>
      <c r="D4" s="1880"/>
      <c r="E4" s="1880"/>
      <c r="F4" s="1880"/>
      <c r="G4" s="1880"/>
      <c r="H4" s="1880"/>
      <c r="I4" s="1880"/>
      <c r="J4" s="1880"/>
      <c r="K4" s="1880"/>
      <c r="L4" s="1880"/>
      <c r="M4" s="1880"/>
      <c r="N4" s="1880"/>
      <c r="O4" s="1880"/>
      <c r="P4" s="1880"/>
      <c r="Q4" s="1880"/>
      <c r="R4" s="1880"/>
      <c r="S4" s="1880"/>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1058</v>
      </c>
      <c r="B6" s="1879"/>
      <c r="C6" s="1879"/>
      <c r="D6" s="1879"/>
      <c r="E6" s="1879"/>
      <c r="F6" s="1879"/>
      <c r="G6" s="1879"/>
      <c r="H6" s="1879"/>
      <c r="I6" s="1879"/>
      <c r="J6" s="1879"/>
      <c r="K6" s="1879"/>
      <c r="L6" s="1879"/>
      <c r="M6" s="1879"/>
      <c r="N6" s="1879"/>
      <c r="O6" s="1879"/>
      <c r="P6" s="1879"/>
      <c r="Q6" s="1879"/>
      <c r="R6" s="1879"/>
      <c r="S6" s="1879"/>
    </row>
    <row r="7" spans="1:22" ht="65.25" customHeight="1">
      <c r="A7" s="1879" t="s">
        <v>1059</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1060</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IF(COUNTIF(個票ｰ1009!$U$76:$U$165,$C14),"○","")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IF(COUNTIF(個票ｰ1009!$U$76:$U$165,$C15),"○","")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IF(COUNTIF(個票ｰ1009!$U$76:$U$165,$C16),"○","")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IF(COUNTIF(個票ｰ1009!$U$76:$U$165,$C17),"○","")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IF(COUNTIF(個票ｰ1009!$U$76:$U$165,$C18),"○","")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IF(COUNTIF(個票ｰ1009!$U$76:$U$165,$C19),"○","")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IF(COUNTIF(個票ｰ1009!$U$76:$U$165,$C20),"○","")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IF(COUNTIF(個票ｰ1009!$U$76:$U$165,$C21),"○","")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IF(COUNTIF(個票ｰ1009!$U$76:$U$165,$C22),"○","")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IF(COUNTIF(個票ｰ1009!$U$76:$U$165,$C23),"○","")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IF(COUNTIF(個票ｰ1009!$U$76:$U$165,$C24),"○","")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IF(COUNTIF(個票ｰ1009!$U$76:$U$165,$C25),"○","")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IF(COUNTIF(個票ｰ1009!$U$76:$U$165,$C26),"○","")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IF(COUNTIF(個票ｰ1009!$U$76:$U$165,$C27),"○","")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IF(COUNTIF(個票ｰ1009!$U$76:$U$165,$C28),"○","")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IF(COUNTIF(個票ｰ1009!$U$76:$U$165,$C29),"○","")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IF(COUNTIF(個票ｰ1009!$U$76:$U$165,$C30),"○","")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IF(COUNTIF(個票ｰ1009!$U$76:$U$165,$C31),"○","")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IF(COUNTIF(個票ｰ1009!$U$76:$U$165,$C32),"○","")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IF(COUNTIF(個票ｰ1009!$U$76:$U$165,$C33),"○","")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IF(COUNTIF(個票ｰ1009!$U$76:$U$165,$C34),"○","")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IF(COUNTIF(個票ｰ1009!$U$76:$U$165,$C35),"○","")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IF(COUNTIF(個票ｰ1009!$U$76:$U$165,$C36),"○","")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IF(COUNTIF(個票ｰ1009!$U$76:$U$165,$C37),"○","")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IF(COUNTIF(個票ｰ1009!$U$76:$U$165,$C38),"○","")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IF(COUNTIF(個票ｰ1009!$U$76:$U$165,$C39),"○","")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IF(COUNTIF(個票ｰ1009!$U$76:$U$165,$C40),"○","")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IF(COUNTIF(個票ｰ1009!$U$76:$U$165,$C41),"○","")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IF(COUNTIF(個票ｰ1009!$U$76:$U$165,$C42),"○","")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IF(COUNTIF(個票ｰ1009!$U$76:$U$165,$C43),"○","")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IF(COUNTIF(個票ｰ1009!$U$76:$U$165,$C44),"○","")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IF(COUNTIF(個票ｰ1009!$U$76:$U$165,$C45),"○","")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IF(COUNTIF(個票ｰ1009!$U$76:$U$165,$C46),"○","")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IF(COUNTIF(個票ｰ1009!$U$76:$U$165,$C47),"○","")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IF(COUNTIF(個票ｰ1009!$U$76:$U$165,$C48),"○","")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IF(COUNTIF(個票ｰ1009!$U$76:$U$165,$C49),"○","")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IF(COUNTIF(個票ｰ1009!$U$76:$U$165,$C50),"○","")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IF(COUNTIF(個票ｰ1009!$U$76:$U$165,$C51),"○","")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IF(COUNTIF(個票ｰ1009!$U$76:$U$165,$C52),"○","")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IF(COUNTIF(個票ｰ1009!$U$76:$U$165,$C53),"○","")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IF(COUNTIF(個票ｰ1009!$U$76:$U$165,$C54),"○","")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IF(COUNTIF(個票ｰ1009!$U$76:$U$165,$C55),"○","")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IF(COUNTIF(個票ｰ1009!$U$76:$U$165,$C56),"○","")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emp+UCc0cXwHWEYY5nAKGaHai6tcOavX8dDy/XfpAWwWCj0nFuh5AHJ1SwJuLL+LTLxTbRHPHoV1vjMsU8/wWw==" saltValue="w3YrZf4rPi5WExK+X8bYe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52" priority="15">
      <formula>$E$57=1</formula>
    </cfRule>
  </conditionalFormatting>
  <conditionalFormatting sqref="F12">
    <cfRule type="expression" dxfId="51" priority="14">
      <formula>$F$57=1</formula>
    </cfRule>
  </conditionalFormatting>
  <conditionalFormatting sqref="G12">
    <cfRule type="expression" dxfId="50" priority="13">
      <formula>$G$57=1</formula>
    </cfRule>
  </conditionalFormatting>
  <conditionalFormatting sqref="H12">
    <cfRule type="expression" dxfId="49" priority="12">
      <formula>$H$57=1</formula>
    </cfRule>
  </conditionalFormatting>
  <conditionalFormatting sqref="I12">
    <cfRule type="expression" dxfId="48" priority="11">
      <formula>$I$57=1</formula>
    </cfRule>
  </conditionalFormatting>
  <conditionalFormatting sqref="J12">
    <cfRule type="expression" dxfId="47" priority="10">
      <formula>$J$57=1</formula>
    </cfRule>
  </conditionalFormatting>
  <conditionalFormatting sqref="K12">
    <cfRule type="expression" dxfId="46" priority="9">
      <formula>$K$57=1</formula>
    </cfRule>
  </conditionalFormatting>
  <conditionalFormatting sqref="L12">
    <cfRule type="expression" dxfId="45" priority="8">
      <formula>$L$57=1</formula>
    </cfRule>
  </conditionalFormatting>
  <conditionalFormatting sqref="M12">
    <cfRule type="expression" dxfId="44" priority="7">
      <formula>$M$57=1</formula>
    </cfRule>
  </conditionalFormatting>
  <conditionalFormatting sqref="N12">
    <cfRule type="expression" dxfId="43" priority="6">
      <formula>$N$57=1</formula>
    </cfRule>
  </conditionalFormatting>
  <conditionalFormatting sqref="O12">
    <cfRule type="expression" dxfId="42" priority="5">
      <formula>$O$57=1</formula>
    </cfRule>
  </conditionalFormatting>
  <conditionalFormatting sqref="P12">
    <cfRule type="expression" dxfId="41" priority="4">
      <formula>$P$57=1</formula>
    </cfRule>
  </conditionalFormatting>
  <conditionalFormatting sqref="Q12">
    <cfRule type="expression" dxfId="40" priority="3">
      <formula>$Q$57=1</formula>
    </cfRule>
  </conditionalFormatting>
  <conditionalFormatting sqref="R12">
    <cfRule type="expression" dxfId="39" priority="2">
      <formula>$R$57=1</formula>
    </cfRule>
  </conditionalFormatting>
  <conditionalFormatting sqref="S12">
    <cfRule type="expression" dxfId="38" priority="1">
      <formula>$S$57=1</formula>
    </cfRule>
  </conditionalFormatting>
  <hyperlinks>
    <hyperlink ref="A5:F5" r:id="rId1" location="page=70　　" display="＜各スキル項目における具体的な学習項目例等について＞" xr:uid="{5999B7DD-3A54-4329-A261-85CE5D347CE9}"/>
    <hyperlink ref="A8:S8" r:id="rId2" location="page=73" display="＜各人材類型における「ロール」の定義について＞" xr:uid="{7D28CE30-B771-4684-8B4F-B813F3ACCEA8}"/>
    <hyperlink ref="A5:S5" r:id="rId3" location="page=84" display="＜各スキル項目における具体的な学習項目例等について＞" xr:uid="{ED19EF1A-451D-4962-AA68-DE933A4EE404}"/>
    <hyperlink ref="E12" r:id="rId4" location="page=100" display="https://www.ipa.go.jp/jinzai/skill-standard/dss/ps6vr700000083ki-att/000106872.pdf - page=100" xr:uid="{A7F64114-D07B-4B1E-A5C6-DC1A3586A6C3}"/>
    <hyperlink ref="F12" r:id="rId5" location="page=101" display="https://www.ipa.go.jp/jinzai/skill-standard/dss/ps6vr700000083ki-att/000106872.pdf - page=101" xr:uid="{8B93FE4B-6D1F-4E3E-9838-2D63B7420F15}"/>
    <hyperlink ref="G12" r:id="rId6" location="page=102" display="https://www.ipa.go.jp/jinzai/skill-standard/dss/ps6vr700000083ki-att/000106872.pdf - page=102" xr:uid="{1F181ABE-BA7D-4D35-ABF0-28DD8EB14A94}"/>
    <hyperlink ref="H12" r:id="rId7" location="page=115" display="https://www.ipa.go.jp/jinzai/skill-standard/dss/ps6vr700000083ki-att/000106872.pdf - page=115" xr:uid="{630D111F-E41A-43E5-B468-4525A0BA02BC}"/>
    <hyperlink ref="I12" r:id="rId8" location="page=116" display="https://www.ipa.go.jp/jinzai/skill-standard/dss/ps6vr700000083ki-att/000106872.pdf - page=116" xr:uid="{3F511968-EDE4-4CEE-B1CF-C56B4DA3DBFF}"/>
    <hyperlink ref="J12" r:id="rId9" location="page=117" display="https://www.ipa.go.jp/jinzai/skill-standard/dss/ps6vr700000083ki-att/000106872.pdf - page=117" xr:uid="{5B53E56F-6F3E-45CF-959D-5ABB202C1F1D}"/>
    <hyperlink ref="K12" r:id="rId10" location="page=126" display="https://www.ipa.go.jp/jinzai/skill-standard/dss/ps6vr700000083ki-att/000106872.pdf - page=126" xr:uid="{9417A4E0-4906-4EE0-9544-32CEBEFA3AAC}"/>
    <hyperlink ref="L12" r:id="rId11" location="page=127" display="https://www.ipa.go.jp/jinzai/skill-standard/dss/ps6vr700000083ki-att/000106872.pdf - page=127" xr:uid="{6A5511F4-A7DD-4E3B-BB64-BB5948EB4EF4}"/>
    <hyperlink ref="M12" r:id="rId12" location="page=128" xr:uid="{361AFCF9-0E32-4065-99B7-14A659890098}"/>
    <hyperlink ref="N12" r:id="rId13" location="page=135" display="https://www.ipa.go.jp/jinzai/skill-standard/dss/ps6vr700000083ki-att/000106872.pdf - page=135" xr:uid="{36CA34A5-40B8-47A6-A238-6452C275AEDC}"/>
    <hyperlink ref="O12" r:id="rId14" location="page=136" display="https://www.ipa.go.jp/jinzai/skill-standard/dss/ps6vr700000083ki-att/000106872.pdf - page=136" xr:uid="{049F121B-2A61-4D15-8A60-A05B63799369}"/>
    <hyperlink ref="P12" r:id="rId15" location="page=137" display="https://www.ipa.go.jp/jinzai/skill-standard/dss/ps6vr700000083ki-att/000106872.pdf - page=137" xr:uid="{50252495-F0EC-4068-B168-6D9A66648490}"/>
    <hyperlink ref="Q12" r:id="rId16" location="page=138" display="https://www.ipa.go.jp/jinzai/skill-standard/dss/ps6vr700000083ki-att/000106872.pdf - page=138" xr:uid="{351C01B0-CAAB-4ACD-9447-7842BC8992FB}"/>
    <hyperlink ref="R12" r:id="rId17" location="page=145" display="https://www.ipa.go.jp/jinzai/skill-standard/dss/ps6vr700000083ki-att/000106872.pdf - page=145" xr:uid="{15FDA0DC-63E9-4C0F-9980-35AED1E93E71}"/>
    <hyperlink ref="S12" r:id="rId18" location="page=146" display="https://www.ipa.go.jp/jinzai/skill-standard/dss/ps6vr700000083ki-att/000106872.pdf - page=146" xr:uid="{302B8404-2F9E-4183-A01D-4BF7D49255DB}"/>
    <hyperlink ref="C14:C19" r:id="rId19" location="page=85" display="ビジネス戦略策定・実行" xr:uid="{515C1C0F-1311-4ADD-B93B-D3FDCDDE63CB}"/>
    <hyperlink ref="C20:C25" r:id="rId20" location="page=86" display="ビジネス調査" xr:uid="{28F98617-502D-463E-A0FB-61702FCC7F2C}"/>
    <hyperlink ref="C26:C30" r:id="rId21" location="page=87" display="顧客・ユーザー理解" xr:uid="{C7528AC6-A355-44BB-9E0C-C588E5636266}"/>
    <hyperlink ref="C31:C35" r:id="rId22" location="page=88" display="データ理解・活用" xr:uid="{793B522D-6C7E-46E5-826E-123CBC81D8E8}"/>
    <hyperlink ref="C36:C37" r:id="rId23" location="page=89" display="データ活用基盤設計" xr:uid="{2465DF35-A726-4C74-8A82-6EE1BE2CC76C}"/>
    <hyperlink ref="C38:C50" r:id="rId24" location="page=90" display="コンピュータサイエンス" xr:uid="{FBA8808C-E32C-4F89-878C-A961DF6A6370}"/>
    <hyperlink ref="C51:C56" r:id="rId25" location="page=91" display="セキュリティ体制構築・運営" xr:uid="{A2A11DB2-66BF-4B49-B198-6BEFCF0F277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66F26448-68BB-4906-87E9-B6F756198763}">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B42-2539-4EC9-B2FC-56DD41D342DD}">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'申請書・総括票（共通）'!B47</f>
        <v>0</v>
      </c>
      <c r="F7" s="2395"/>
      <c r="G7" s="2395"/>
      <c r="H7" s="2395"/>
      <c r="I7" s="2395"/>
      <c r="J7" s="2395"/>
      <c r="K7" s="2395"/>
      <c r="L7" s="2395"/>
      <c r="M7" s="2395"/>
      <c r="N7" s="2395"/>
      <c r="O7" s="2395"/>
      <c r="P7" s="2395"/>
      <c r="Q7" s="2396"/>
      <c r="R7" s="2403" t="s">
        <v>138</v>
      </c>
      <c r="S7" s="2404"/>
      <c r="T7" s="2405"/>
      <c r="U7" s="2406">
        <f>'申請書・総括票（共通）'!A47</f>
        <v>1009</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個票ｰ1009!E14</f>
        <v>0</v>
      </c>
      <c r="V9" s="439" t="s">
        <v>169</v>
      </c>
      <c r="W9" s="440">
        <f>個票ｰ1009!G14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67"/>
      <c r="C27" s="567"/>
      <c r="D27" s="567"/>
      <c r="E27" s="567"/>
      <c r="F27" s="567"/>
      <c r="G27" s="567"/>
      <c r="H27" s="567"/>
      <c r="I27" s="567"/>
      <c r="J27" s="567"/>
      <c r="K27" s="567"/>
      <c r="L27" s="567"/>
      <c r="M27" s="567"/>
      <c r="N27" s="567"/>
      <c r="O27" s="567"/>
      <c r="P27" s="567"/>
      <c r="Q27" s="567"/>
      <c r="R27" s="567"/>
      <c r="S27" s="567"/>
      <c r="T27" s="567"/>
      <c r="U27" s="567"/>
      <c r="V27" s="567"/>
      <c r="W27" s="567"/>
      <c r="X27" s="567"/>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68"/>
      <c r="B29" s="568"/>
      <c r="C29" s="568"/>
      <c r="D29" s="568"/>
      <c r="E29" s="568"/>
      <c r="F29" s="568"/>
      <c r="G29" s="568"/>
      <c r="H29" s="568"/>
      <c r="I29" s="568"/>
      <c r="J29" s="568"/>
      <c r="K29" s="568"/>
      <c r="L29" s="568"/>
      <c r="M29" s="568"/>
      <c r="N29" s="568"/>
      <c r="O29" s="568"/>
      <c r="P29" s="568"/>
      <c r="Q29" s="568"/>
      <c r="R29" s="568"/>
      <c r="S29" s="568"/>
      <c r="T29" s="568"/>
      <c r="U29" s="568"/>
      <c r="V29" s="568"/>
      <c r="W29" s="568"/>
      <c r="X29" s="568"/>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69"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69"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69"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69"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65"/>
      <c r="B55" s="565"/>
      <c r="C55" s="565"/>
      <c r="D55" s="565"/>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37" priority="2" operator="equal">
      <formula>0</formula>
    </cfRule>
  </conditionalFormatting>
  <conditionalFormatting sqref="T3:X3">
    <cfRule type="cellIs" dxfId="36" priority="1" operator="equal">
      <formula>0</formula>
    </cfRule>
  </conditionalFormatting>
  <dataValidations count="6">
    <dataValidation allowBlank="1" showInputMessage="1" showErrorMessage="1" prompt="本様式４．教材費の内訳より自動計算されます" sqref="G16:H16" xr:uid="{2DB1FCCE-B308-4445-B794-E5F57DDA1A68}"/>
    <dataValidation allowBlank="1" showInputMessage="1" showErrorMessage="1" errorTitle="選択してください" error="必須もしくは任意を選択してください。" sqref="A68:B77 A79:B88" xr:uid="{01DD04E0-557E-4B1F-B0D0-9CCC8EEF28BF}"/>
    <dataValidation type="list" allowBlank="1" showInputMessage="1" showErrorMessage="1" sqref="E46" xr:uid="{905085ED-A820-41C7-9A5E-ED59EF1805BB}">
      <formula1>"貸与,贈与,その他（特定の条件等により贈与されるもの等）"</formula1>
    </dataValidation>
    <dataValidation allowBlank="1" showInputMessage="1" showErrorMessage="1" prompt="受講料に占めるそれぞれの内訳（ベースとなる考え方）を記載。" sqref="S37:T37 S39:T39" xr:uid="{B53C7FDF-8848-485F-BBA7-35A6C0E0BCF4}"/>
    <dataValidation allowBlank="1" showInputMessage="1" showErrorMessage="1" prompt="費用の決定にあたり、参考とした例がある場合に記載。（社内基準で定めている場合は、その旨を記載。）" sqref="N30:X30" xr:uid="{3196EAB6-B0E7-4923-97AA-5337EB75A4A6}"/>
    <dataValidation allowBlank="1" showInputMessage="1" showErrorMessage="1" prompt="本様式4．教材費の内訳より自動計算されます" sqref="G20:H20" xr:uid="{FD6A5DC5-4C0A-41B3-BA05-23C187B29D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04FE-DC08-499A-8B0D-87C59240339D}">
  <dimension ref="A1:Z456"/>
  <sheetViews>
    <sheetView showGridLines="0" view="pageBreakPreview" zoomScaleNormal="100" zoomScaleSheetLayoutView="100" workbookViewId="0"/>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70"/>
      <c r="H1" s="2415" t="s">
        <v>654</v>
      </c>
      <c r="I1" s="2415"/>
      <c r="J1" s="2415"/>
      <c r="K1" s="2415"/>
    </row>
    <row r="2" spans="1:11" s="3" customFormat="1" ht="12" customHeight="1">
      <c r="C2" s="570"/>
      <c r="H2" s="2580" t="s">
        <v>707</v>
      </c>
      <c r="I2" s="2580"/>
      <c r="J2" s="2580"/>
      <c r="K2" s="2580"/>
    </row>
    <row r="3" spans="1:11" s="3" customFormat="1" ht="12" customHeight="1">
      <c r="C3" s="570"/>
      <c r="H3" s="2416">
        <f>'申請書・総括票（共通）'!L3</f>
        <v>0</v>
      </c>
      <c r="I3" s="2416"/>
      <c r="J3" s="2416"/>
      <c r="K3" s="2416"/>
    </row>
    <row r="4" spans="1:11" s="3" customFormat="1" ht="12" customHeight="1">
      <c r="C4" s="570"/>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'申請書・総括票（共通）'!B47</f>
        <v>0</v>
      </c>
      <c r="D8" s="2586"/>
      <c r="E8" s="2586"/>
      <c r="F8" s="2595"/>
      <c r="G8" s="472" t="s">
        <v>85</v>
      </c>
      <c r="H8" s="2596">
        <f>'申請書・総括票（共通）'!A47</f>
        <v>1009</v>
      </c>
      <c r="I8" s="2597"/>
      <c r="J8" s="2598"/>
      <c r="K8" s="473"/>
    </row>
    <row r="9" spans="1:11" s="3" customFormat="1" ht="26.25" customHeight="1">
      <c r="A9" s="2593"/>
      <c r="B9" s="2594"/>
      <c r="C9" s="2585"/>
      <c r="D9" s="2586"/>
      <c r="E9" s="2586"/>
      <c r="F9" s="2595"/>
      <c r="G9" s="566"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76"/>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75" t="s">
        <v>197</v>
      </c>
      <c r="C37" s="2608">
        <f>'申請書・総括票（共通）'!C19</f>
        <v>0</v>
      </c>
      <c r="D37" s="2609"/>
      <c r="E37" s="2609"/>
      <c r="F37" s="2609"/>
      <c r="G37" s="2609"/>
      <c r="H37" s="2609"/>
      <c r="I37" s="2609"/>
      <c r="J37" s="2610"/>
    </row>
    <row r="38" spans="1:26" ht="27.75" customHeight="1">
      <c r="B38" s="2611" t="s">
        <v>196</v>
      </c>
      <c r="C38" s="2613">
        <f>'申請書・総括票（共通）'!B47</f>
        <v>0</v>
      </c>
      <c r="D38" s="2614"/>
      <c r="E38" s="2614"/>
      <c r="F38" s="2615"/>
      <c r="G38" s="472" t="s">
        <v>85</v>
      </c>
      <c r="H38" s="2619">
        <f>'申請書・総括票（共通）'!A47</f>
        <v>1009</v>
      </c>
      <c r="I38" s="2620"/>
      <c r="J38" s="2621"/>
    </row>
    <row r="39" spans="1:26" ht="27.75" customHeight="1">
      <c r="B39" s="2612"/>
      <c r="C39" s="2616"/>
      <c r="D39" s="2617"/>
      <c r="E39" s="2617"/>
      <c r="F39" s="2618"/>
      <c r="G39" s="566"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個票ｰ1009!B235</f>
        <v>0</v>
      </c>
      <c r="D44" s="2633"/>
      <c r="E44" s="2633"/>
      <c r="F44" s="2634"/>
      <c r="G44" s="495" t="s">
        <v>660</v>
      </c>
      <c r="H44" s="2635">
        <v>1</v>
      </c>
      <c r="I44" s="2636"/>
      <c r="J44" s="2637"/>
    </row>
    <row r="45" spans="1:26" ht="30" customHeight="1">
      <c r="B45" s="573" t="s">
        <v>210</v>
      </c>
      <c r="C45" s="2638" t="s">
        <v>209</v>
      </c>
      <c r="D45" s="2639"/>
      <c r="E45" s="2639"/>
      <c r="F45" s="2639"/>
      <c r="G45" s="2639"/>
      <c r="H45" s="2639"/>
      <c r="I45" s="2639"/>
      <c r="J45" s="2640"/>
    </row>
    <row r="46" spans="1:26" ht="30" customHeight="1">
      <c r="B46" s="571" t="s">
        <v>194</v>
      </c>
      <c r="C46" s="2641"/>
      <c r="D46" s="2642"/>
      <c r="E46" s="2642"/>
      <c r="F46" s="2642"/>
      <c r="G46" s="2642"/>
      <c r="H46" s="2642"/>
      <c r="I46" s="2642"/>
      <c r="J46" s="2643"/>
    </row>
    <row r="47" spans="1:26" ht="30" customHeight="1">
      <c r="B47" s="574"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7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個票ｰ1009!B236</f>
        <v>0</v>
      </c>
      <c r="D78" s="2609"/>
      <c r="E78" s="2609"/>
      <c r="F78" s="2610"/>
      <c r="G78" s="518" t="s">
        <v>660</v>
      </c>
      <c r="H78" s="2619">
        <v>2</v>
      </c>
      <c r="I78" s="2620"/>
      <c r="J78" s="2669"/>
    </row>
    <row r="79" spans="1:26" ht="30" customHeight="1" outlineLevel="1">
      <c r="B79" s="573" t="s">
        <v>210</v>
      </c>
      <c r="C79" s="2670" t="s">
        <v>209</v>
      </c>
      <c r="D79" s="2671"/>
      <c r="E79" s="2671"/>
      <c r="F79" s="2671"/>
      <c r="G79" s="2671"/>
      <c r="H79" s="2671"/>
      <c r="I79" s="2671"/>
      <c r="J79" s="2672"/>
    </row>
    <row r="80" spans="1:26" ht="30" customHeight="1" outlineLevel="1">
      <c r="B80" s="571" t="s">
        <v>194</v>
      </c>
      <c r="C80" s="2641"/>
      <c r="D80" s="2642"/>
      <c r="E80" s="2642"/>
      <c r="F80" s="2642"/>
      <c r="G80" s="2642"/>
      <c r="H80" s="2642"/>
      <c r="I80" s="2642"/>
      <c r="J80" s="2643"/>
    </row>
    <row r="81" spans="2:10" ht="30" customHeight="1" outlineLevel="1">
      <c r="B81" s="574"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7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個票ｰ1009!B239</f>
        <v>0</v>
      </c>
      <c r="D116" s="2633"/>
      <c r="E116" s="2633"/>
      <c r="F116" s="2634"/>
      <c r="G116" s="495" t="s">
        <v>660</v>
      </c>
      <c r="H116" s="2635">
        <v>11</v>
      </c>
      <c r="I116" s="2636"/>
      <c r="J116" s="2637"/>
    </row>
    <row r="117" spans="1:18" ht="30" customHeight="1" outlineLevel="1">
      <c r="B117" s="573" t="s">
        <v>210</v>
      </c>
      <c r="C117" s="2298"/>
      <c r="D117" s="2299"/>
      <c r="E117" s="2299"/>
      <c r="F117" s="2299"/>
      <c r="G117" s="2299"/>
      <c r="H117" s="2299"/>
      <c r="I117" s="2299"/>
      <c r="J117" s="2300"/>
    </row>
    <row r="118" spans="1:18" ht="30" customHeight="1" outlineLevel="1">
      <c r="B118" s="571" t="s">
        <v>194</v>
      </c>
      <c r="C118" s="2641"/>
      <c r="D118" s="2642"/>
      <c r="E118" s="2642"/>
      <c r="F118" s="2642"/>
      <c r="G118" s="2642"/>
      <c r="H118" s="2642"/>
      <c r="I118" s="2642"/>
      <c r="J118" s="2643"/>
    </row>
    <row r="119" spans="1:18" ht="30" customHeight="1" outlineLevel="1">
      <c r="B119" s="574"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7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個票ｰ1009!B240</f>
        <v>0</v>
      </c>
      <c r="D151" s="2609"/>
      <c r="E151" s="2609"/>
      <c r="F151" s="2610"/>
      <c r="G151" s="518" t="s">
        <v>660</v>
      </c>
      <c r="H151" s="2619">
        <v>12</v>
      </c>
      <c r="I151" s="2620"/>
      <c r="J151" s="2669"/>
    </row>
    <row r="152" spans="2:11" ht="30" customHeight="1" outlineLevel="1">
      <c r="B152" s="573" t="s">
        <v>210</v>
      </c>
      <c r="C152" s="2298"/>
      <c r="D152" s="2299"/>
      <c r="E152" s="2299"/>
      <c r="F152" s="2299"/>
      <c r="G152" s="2299"/>
      <c r="H152" s="2299"/>
      <c r="I152" s="2299"/>
      <c r="J152" s="2300"/>
    </row>
    <row r="153" spans="2:11" ht="30" customHeight="1" outlineLevel="1">
      <c r="B153" s="571" t="s">
        <v>194</v>
      </c>
      <c r="C153" s="2641"/>
      <c r="D153" s="2642"/>
      <c r="E153" s="2642"/>
      <c r="F153" s="2642"/>
      <c r="G153" s="2642"/>
      <c r="H153" s="2642"/>
      <c r="I153" s="2642"/>
      <c r="J153" s="2643"/>
    </row>
    <row r="154" spans="2:11" ht="30" customHeight="1" outlineLevel="1">
      <c r="B154" s="574"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72"/>
      <c r="C182" s="514"/>
      <c r="D182" s="514"/>
      <c r="E182" s="514"/>
      <c r="F182" s="514"/>
      <c r="G182" s="514"/>
      <c r="H182" s="514"/>
      <c r="I182" s="514"/>
      <c r="J182" s="515"/>
    </row>
    <row r="183" spans="2:10" ht="17.25" customHeight="1"/>
    <row r="185" spans="2:10" ht="33.75" customHeight="1">
      <c r="B185" s="517" t="s">
        <v>195</v>
      </c>
      <c r="C185" s="2668">
        <f>個票ｰ1009!B241</f>
        <v>0</v>
      </c>
      <c r="D185" s="2609"/>
      <c r="E185" s="2609"/>
      <c r="F185" s="2610"/>
      <c r="G185" s="518" t="s">
        <v>660</v>
      </c>
      <c r="H185" s="2619">
        <v>13</v>
      </c>
      <c r="I185" s="2620"/>
      <c r="J185" s="2669"/>
    </row>
    <row r="186" spans="2:10" ht="30" customHeight="1" outlineLevel="1">
      <c r="B186" s="573" t="s">
        <v>210</v>
      </c>
      <c r="C186" s="2298"/>
      <c r="D186" s="2299"/>
      <c r="E186" s="2299"/>
      <c r="F186" s="2299"/>
      <c r="G186" s="2299"/>
      <c r="H186" s="2299"/>
      <c r="I186" s="2299"/>
      <c r="J186" s="2300"/>
    </row>
    <row r="187" spans="2:10" ht="30" customHeight="1" outlineLevel="1">
      <c r="B187" s="571" t="s">
        <v>194</v>
      </c>
      <c r="C187" s="2641"/>
      <c r="D187" s="2642"/>
      <c r="E187" s="2642"/>
      <c r="F187" s="2642"/>
      <c r="G187" s="2642"/>
      <c r="H187" s="2642"/>
      <c r="I187" s="2642"/>
      <c r="J187" s="2643"/>
    </row>
    <row r="188" spans="2:10" ht="30" customHeight="1" outlineLevel="1">
      <c r="B188" s="574"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72"/>
      <c r="C216" s="514"/>
      <c r="D216" s="514"/>
      <c r="E216" s="514"/>
      <c r="F216" s="514"/>
      <c r="G216" s="514"/>
      <c r="H216" s="514"/>
      <c r="I216" s="514"/>
      <c r="J216" s="515"/>
    </row>
    <row r="219" spans="2:10" ht="33.75" customHeight="1">
      <c r="B219" s="517" t="s">
        <v>195</v>
      </c>
      <c r="C219" s="2668">
        <f>個票ｰ1009!B242</f>
        <v>0</v>
      </c>
      <c r="D219" s="2609"/>
      <c r="E219" s="2609"/>
      <c r="F219" s="2610"/>
      <c r="G219" s="518" t="s">
        <v>660</v>
      </c>
      <c r="H219" s="2619">
        <v>14</v>
      </c>
      <c r="I219" s="2620"/>
      <c r="J219" s="2669"/>
    </row>
    <row r="220" spans="2:10" ht="30" customHeight="1" outlineLevel="1">
      <c r="B220" s="573" t="s">
        <v>210</v>
      </c>
      <c r="C220" s="2298"/>
      <c r="D220" s="2299"/>
      <c r="E220" s="2299"/>
      <c r="F220" s="2299"/>
      <c r="G220" s="2299"/>
      <c r="H220" s="2299"/>
      <c r="I220" s="2299"/>
      <c r="J220" s="2300"/>
    </row>
    <row r="221" spans="2:10" ht="30" customHeight="1" outlineLevel="1">
      <c r="B221" s="571" t="s">
        <v>194</v>
      </c>
      <c r="C221" s="2641"/>
      <c r="D221" s="2642"/>
      <c r="E221" s="2642"/>
      <c r="F221" s="2642"/>
      <c r="G221" s="2642"/>
      <c r="H221" s="2642"/>
      <c r="I221" s="2642"/>
      <c r="J221" s="2643"/>
    </row>
    <row r="222" spans="2:10" ht="30" customHeight="1" outlineLevel="1">
      <c r="B222" s="574"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7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個票ｰ1009!B243</f>
        <v>0</v>
      </c>
      <c r="D254" s="2609"/>
      <c r="E254" s="2609"/>
      <c r="F254" s="2610"/>
      <c r="G254" s="518" t="s">
        <v>660</v>
      </c>
      <c r="H254" s="2619">
        <v>15</v>
      </c>
      <c r="I254" s="2620"/>
      <c r="J254" s="2669"/>
    </row>
    <row r="255" spans="2:11" ht="30" customHeight="1" outlineLevel="1">
      <c r="B255" s="573" t="s">
        <v>210</v>
      </c>
      <c r="C255" s="2298"/>
      <c r="D255" s="2299"/>
      <c r="E255" s="2299"/>
      <c r="F255" s="2299"/>
      <c r="G255" s="2299"/>
      <c r="H255" s="2299"/>
      <c r="I255" s="2299"/>
      <c r="J255" s="2300"/>
    </row>
    <row r="256" spans="2:11" ht="30" customHeight="1" outlineLevel="1">
      <c r="B256" s="571" t="s">
        <v>194</v>
      </c>
      <c r="C256" s="2641"/>
      <c r="D256" s="2642"/>
      <c r="E256" s="2642"/>
      <c r="F256" s="2642"/>
      <c r="G256" s="2642"/>
      <c r="H256" s="2642"/>
      <c r="I256" s="2642"/>
      <c r="J256" s="2643"/>
    </row>
    <row r="257" spans="2:10" ht="30" customHeight="1" outlineLevel="1">
      <c r="B257" s="574"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72"/>
      <c r="C285" s="514"/>
      <c r="D285" s="514"/>
      <c r="E285" s="514"/>
      <c r="F285" s="514"/>
      <c r="G285" s="514"/>
      <c r="H285" s="514"/>
      <c r="I285" s="514"/>
      <c r="J285" s="515"/>
    </row>
    <row r="286" spans="1:26" ht="17.25" customHeight="1"/>
    <row r="288" spans="1:26" ht="33.75" customHeight="1">
      <c r="B288" s="517" t="s">
        <v>326</v>
      </c>
      <c r="C288" s="2668">
        <f>個票ｰ1009!B244</f>
        <v>0</v>
      </c>
      <c r="D288" s="2609"/>
      <c r="E288" s="2609"/>
      <c r="F288" s="2610"/>
      <c r="G288" s="518" t="s">
        <v>660</v>
      </c>
      <c r="H288" s="2619">
        <v>16</v>
      </c>
      <c r="I288" s="2620"/>
      <c r="J288" s="2669"/>
    </row>
    <row r="289" spans="2:10" ht="30" customHeight="1" outlineLevel="1">
      <c r="B289" s="573" t="s">
        <v>210</v>
      </c>
      <c r="C289" s="2298"/>
      <c r="D289" s="2299"/>
      <c r="E289" s="2299"/>
      <c r="F289" s="2299"/>
      <c r="G289" s="2299"/>
      <c r="H289" s="2299"/>
      <c r="I289" s="2299"/>
      <c r="J289" s="2300"/>
    </row>
    <row r="290" spans="2:10" ht="30" customHeight="1" outlineLevel="1">
      <c r="B290" s="571" t="s">
        <v>194</v>
      </c>
      <c r="C290" s="2641"/>
      <c r="D290" s="2642"/>
      <c r="E290" s="2642"/>
      <c r="F290" s="2642"/>
      <c r="G290" s="2642"/>
      <c r="H290" s="2642"/>
      <c r="I290" s="2642"/>
      <c r="J290" s="2643"/>
    </row>
    <row r="291" spans="2:10" ht="30" customHeight="1" outlineLevel="1">
      <c r="B291" s="574"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72"/>
      <c r="C319" s="514"/>
      <c r="D319" s="514"/>
      <c r="E319" s="514"/>
      <c r="F319" s="514"/>
      <c r="G319" s="514"/>
      <c r="H319" s="514"/>
      <c r="I319" s="514"/>
      <c r="J319" s="515"/>
    </row>
    <row r="322" spans="2:10" ht="33.75" customHeight="1">
      <c r="B322" s="517" t="s">
        <v>195</v>
      </c>
      <c r="C322" s="2668">
        <f>個票ｰ1009!B245</f>
        <v>0</v>
      </c>
      <c r="D322" s="2609"/>
      <c r="E322" s="2609"/>
      <c r="F322" s="2610"/>
      <c r="G322" s="518" t="s">
        <v>660</v>
      </c>
      <c r="H322" s="2619">
        <v>17</v>
      </c>
      <c r="I322" s="2620"/>
      <c r="J322" s="2669"/>
    </row>
    <row r="323" spans="2:10" ht="30" customHeight="1" outlineLevel="1">
      <c r="B323" s="573" t="s">
        <v>210</v>
      </c>
      <c r="C323" s="2298"/>
      <c r="D323" s="2299"/>
      <c r="E323" s="2299"/>
      <c r="F323" s="2299"/>
      <c r="G323" s="2299"/>
      <c r="H323" s="2299"/>
      <c r="I323" s="2299"/>
      <c r="J323" s="2300"/>
    </row>
    <row r="324" spans="2:10" ht="30" customHeight="1" outlineLevel="1">
      <c r="B324" s="571" t="s">
        <v>194</v>
      </c>
      <c r="C324" s="2641"/>
      <c r="D324" s="2642"/>
      <c r="E324" s="2642"/>
      <c r="F324" s="2642"/>
      <c r="G324" s="2642"/>
      <c r="H324" s="2642"/>
      <c r="I324" s="2642"/>
      <c r="J324" s="2643"/>
    </row>
    <row r="325" spans="2:10" ht="30" customHeight="1" outlineLevel="1">
      <c r="B325" s="574"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7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個票ｰ1009!B246</f>
        <v>0</v>
      </c>
      <c r="D357" s="2609"/>
      <c r="E357" s="2609"/>
      <c r="F357" s="2610"/>
      <c r="G357" s="518" t="s">
        <v>660</v>
      </c>
      <c r="H357" s="2619">
        <v>18</v>
      </c>
      <c r="I357" s="2620"/>
      <c r="J357" s="2669"/>
    </row>
    <row r="358" spans="2:11" ht="30" customHeight="1" outlineLevel="1">
      <c r="B358" s="573" t="s">
        <v>210</v>
      </c>
      <c r="C358" s="2298"/>
      <c r="D358" s="2299"/>
      <c r="E358" s="2299"/>
      <c r="F358" s="2299"/>
      <c r="G358" s="2299"/>
      <c r="H358" s="2299"/>
      <c r="I358" s="2299"/>
      <c r="J358" s="2300"/>
    </row>
    <row r="359" spans="2:11" ht="30" customHeight="1" outlineLevel="1">
      <c r="B359" s="571" t="s">
        <v>194</v>
      </c>
      <c r="C359" s="2641"/>
      <c r="D359" s="2642"/>
      <c r="E359" s="2642"/>
      <c r="F359" s="2642"/>
      <c r="G359" s="2642"/>
      <c r="H359" s="2642"/>
      <c r="I359" s="2642"/>
      <c r="J359" s="2643"/>
    </row>
    <row r="360" spans="2:11" ht="30" customHeight="1" outlineLevel="1">
      <c r="B360" s="574"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72"/>
      <c r="C388" s="514"/>
      <c r="D388" s="514"/>
      <c r="E388" s="514"/>
      <c r="F388" s="514"/>
      <c r="G388" s="514"/>
      <c r="H388" s="514"/>
      <c r="I388" s="514"/>
      <c r="J388" s="515"/>
    </row>
    <row r="389" spans="2:10" ht="17.25" customHeight="1"/>
    <row r="391" spans="2:10" ht="33.75" customHeight="1">
      <c r="B391" s="517" t="s">
        <v>195</v>
      </c>
      <c r="C391" s="2668">
        <f>個票ｰ1009!B247</f>
        <v>0</v>
      </c>
      <c r="D391" s="2609"/>
      <c r="E391" s="2609"/>
      <c r="F391" s="2610"/>
      <c r="G391" s="518" t="s">
        <v>660</v>
      </c>
      <c r="H391" s="2619">
        <v>19</v>
      </c>
      <c r="I391" s="2620"/>
      <c r="J391" s="2669"/>
    </row>
    <row r="392" spans="2:10" ht="30" customHeight="1" outlineLevel="1">
      <c r="B392" s="573" t="s">
        <v>210</v>
      </c>
      <c r="C392" s="2298"/>
      <c r="D392" s="2299"/>
      <c r="E392" s="2299"/>
      <c r="F392" s="2299"/>
      <c r="G392" s="2299"/>
      <c r="H392" s="2299"/>
      <c r="I392" s="2299"/>
      <c r="J392" s="2300"/>
    </row>
    <row r="393" spans="2:10" ht="30" customHeight="1" outlineLevel="1">
      <c r="B393" s="571" t="s">
        <v>194</v>
      </c>
      <c r="C393" s="2641"/>
      <c r="D393" s="2642"/>
      <c r="E393" s="2642"/>
      <c r="F393" s="2642"/>
      <c r="G393" s="2642"/>
      <c r="H393" s="2642"/>
      <c r="I393" s="2642"/>
      <c r="J393" s="2643"/>
    </row>
    <row r="394" spans="2:10" ht="30" customHeight="1" outlineLevel="1">
      <c r="B394" s="574"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72"/>
      <c r="C422" s="514"/>
      <c r="D422" s="514"/>
      <c r="E422" s="514"/>
      <c r="F422" s="514"/>
      <c r="G422" s="514"/>
      <c r="H422" s="514"/>
      <c r="I422" s="514"/>
      <c r="J422" s="515"/>
    </row>
    <row r="425" spans="2:10" ht="33" customHeight="1">
      <c r="B425" s="517" t="s">
        <v>195</v>
      </c>
      <c r="C425" s="2668">
        <f>個票ｰ1009!B248</f>
        <v>0</v>
      </c>
      <c r="D425" s="2609"/>
      <c r="E425" s="2609"/>
      <c r="F425" s="2610"/>
      <c r="G425" s="518" t="s">
        <v>660</v>
      </c>
      <c r="H425" s="2619">
        <v>20</v>
      </c>
      <c r="I425" s="2620"/>
      <c r="J425" s="2669"/>
    </row>
    <row r="426" spans="2:10" ht="30" customHeight="1" outlineLevel="1">
      <c r="B426" s="573" t="s">
        <v>210</v>
      </c>
      <c r="C426" s="2298"/>
      <c r="D426" s="2299"/>
      <c r="E426" s="2299"/>
      <c r="F426" s="2299"/>
      <c r="G426" s="2299"/>
      <c r="H426" s="2299"/>
      <c r="I426" s="2299"/>
      <c r="J426" s="2300"/>
    </row>
    <row r="427" spans="2:10" ht="30" customHeight="1" outlineLevel="1">
      <c r="B427" s="571" t="s">
        <v>194</v>
      </c>
      <c r="C427" s="2641"/>
      <c r="D427" s="2642"/>
      <c r="E427" s="2642"/>
      <c r="F427" s="2642"/>
      <c r="G427" s="2642"/>
      <c r="H427" s="2642"/>
      <c r="I427" s="2642"/>
      <c r="J427" s="2643"/>
    </row>
    <row r="428" spans="2:10" ht="30" customHeight="1" outlineLevel="1">
      <c r="B428" s="574"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72"/>
      <c r="C456" s="514"/>
      <c r="D456" s="514"/>
      <c r="E456" s="514"/>
      <c r="F456" s="514"/>
      <c r="G456" s="514"/>
      <c r="H456" s="514"/>
      <c r="I456" s="514"/>
      <c r="J456" s="515"/>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35" priority="5" operator="equal">
      <formula>0</formula>
    </cfRule>
  </conditionalFormatting>
  <conditionalFormatting sqref="E25:J27">
    <cfRule type="expression" dxfId="34" priority="1">
      <formula>$H$23="含んでいない"</formula>
    </cfRule>
  </conditionalFormatting>
  <conditionalFormatting sqref="F28:J28">
    <cfRule type="expression" dxfId="33" priority="2">
      <formula>$E$27="○"</formula>
    </cfRule>
  </conditionalFormatting>
  <conditionalFormatting sqref="H3:K3">
    <cfRule type="cellIs" dxfId="32" priority="4" operator="equal">
      <formula>0</formula>
    </cfRule>
  </conditionalFormatting>
  <conditionalFormatting sqref="H32:K32">
    <cfRule type="cellIs" dxfId="31" priority="3" operator="equal">
      <formula>0</formula>
    </cfRule>
  </conditionalFormatting>
  <dataValidations count="11">
    <dataValidation type="list" allowBlank="1" showInputMessage="1" showErrorMessage="1" sqref="B74:J74 B108:J108 B146:J146 B181:J181 B215:J215 B249:J249 B284:J284 B318:J318 B352:J352 B387:J387 B421:J421 B455:J455" xr:uid="{5AC15BDF-3A85-4EC3-A392-BBCCA3E911EC}">
      <formula1>"はい（いずれにも該当しない）,いいえ（いずれかに該当する）"</formula1>
    </dataValidation>
    <dataValidation type="list" allowBlank="1" showInputMessage="1" showErrorMessage="1" sqref="E21:J21" xr:uid="{7822B651-CFC7-490A-A366-CE1FBF2EB3FD}">
      <formula1>"全員に支援を行っている,一部に支援を行っている,支援を行っていない"</formula1>
    </dataValidation>
    <dataValidation type="list" allowBlank="1" showInputMessage="1" showErrorMessage="1" sqref="E19:J19" xr:uid="{ABC96E91-8F6F-40C3-9461-A860D550C331}">
      <formula1>"全員に伝えている,一部に伝えている,伝えていない"</formula1>
    </dataValidation>
    <dataValidation type="list" allowBlank="1" showInputMessage="1" showErrorMessage="1" sqref="E17:J17" xr:uid="{C722106A-6280-4E19-868D-858F19B709C6}">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99B82724-4AFA-468C-8874-81B9BB9257A2}">
      <formula1>"直接雇用（常勤）,直接雇用（非常勤）,委託・派遣等"</formula1>
    </dataValidation>
    <dataValidation type="list" allowBlank="1" showInputMessage="1" showErrorMessage="1" sqref="C358:J358 C289:J289 C392:J392 C152:J152 C186:J186 C117:J117 C220:J220 C255:J255 C323:J323 C426:J426" xr:uid="{DB53A5B1-34DC-4F0F-8FF3-AA641B0E390F}">
      <formula1>"主担当講師,担当講師"</formula1>
    </dataValidation>
    <dataValidation allowBlank="1" showInputMessage="1" showErrorMessage="1" prompt="当該教育訓練の内容に関係する実務経験を具体的に記載。" sqref="F49:J53 F55:J59 F83:J87 F121:J125 F156:J160" xr:uid="{798C7A55-7587-40BD-9758-C4317B3DEB80}"/>
    <dataValidation allowBlank="1" showInputMessage="1" showErrorMessage="1" prompt="直近の職歴について、所属だけではなく「担当分野」も記載。" sqref="F61:J64 F95:J98 F133:J136 F168:J171" xr:uid="{C4D8A16F-3065-4165-86A8-393A628DC15B}"/>
    <dataValidation allowBlank="1" showInputMessage="1" showErrorMessage="1" prompt="これまでの講師歴について、所属だけでなく「担当分野」まで記載。" sqref="F89:J93 F127:J131 F162:J166" xr:uid="{FEBA0CE6-947F-446E-8113-2E120BABE0F1}"/>
    <dataValidation type="list" allowBlank="1" showInputMessage="1" showErrorMessage="1" sqref="H23:J23" xr:uid="{A1DA6B51-7F53-495D-8690-C885D8D6F3A0}">
      <formula1>"含んでいる,含んでいない"</formula1>
    </dataValidation>
    <dataValidation type="list" allowBlank="1" showInputMessage="1" showErrorMessage="1" sqref="E25:E27" xr:uid="{DFFE0A93-AD84-4D24-8EBE-F68D50AA6E8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9CA5-9D48-437A-B9E0-6B2397072F9B}">
  <sheetPr>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57" customWidth="1"/>
    <col min="4" max="4" width="7.125" style="557" customWidth="1"/>
    <col min="5" max="11" width="6.625" style="557" customWidth="1"/>
    <col min="12" max="16" width="6.625" style="208" customWidth="1"/>
    <col min="17" max="17" width="7.375" style="208" customWidth="1"/>
    <col min="18" max="18" width="8" style="557" customWidth="1"/>
    <col min="19" max="20" width="9.125" style="557" customWidth="1"/>
    <col min="21" max="21" width="26.5" style="557" customWidth="1"/>
    <col min="22" max="23" width="3.125" style="557" customWidth="1"/>
    <col min="24" max="26" width="9" style="557"/>
    <col min="27" max="29" width="9.875" style="133" customWidth="1"/>
    <col min="30" max="48" width="9" style="557"/>
    <col min="49" max="49" width="9" style="557" customWidth="1"/>
    <col min="50" max="16384" width="9" style="557"/>
  </cols>
  <sheetData>
    <row r="1" spans="1:33" ht="15" customHeight="1">
      <c r="A1" s="560"/>
      <c r="B1" s="560"/>
      <c r="C1" s="201"/>
      <c r="L1" s="202"/>
      <c r="M1" s="202"/>
      <c r="N1" s="202"/>
      <c r="O1" s="1339" t="s">
        <v>709</v>
      </c>
      <c r="P1" s="1339"/>
      <c r="Q1" s="1339"/>
      <c r="R1" s="1339"/>
      <c r="AE1" s="390" t="s">
        <v>555</v>
      </c>
      <c r="AF1" s="391" t="s">
        <v>556</v>
      </c>
      <c r="AG1" s="391"/>
    </row>
    <row r="2" spans="1:33" ht="15" customHeight="1">
      <c r="A2" s="560"/>
      <c r="B2" s="560"/>
      <c r="C2" s="201"/>
      <c r="L2" s="202"/>
      <c r="M2" s="202"/>
      <c r="N2" s="202"/>
      <c r="O2" s="1339" t="s">
        <v>895</v>
      </c>
      <c r="P2" s="1339"/>
      <c r="Q2" s="1339"/>
      <c r="R2" s="1339"/>
      <c r="AE2" s="390"/>
      <c r="AF2" s="391"/>
      <c r="AG2" s="391"/>
    </row>
    <row r="3" spans="1:33" ht="15" customHeight="1">
      <c r="A3" s="560"/>
      <c r="B3" s="203"/>
      <c r="C3" s="204"/>
      <c r="D3" s="205"/>
      <c r="F3" s="206"/>
      <c r="L3" s="202"/>
      <c r="M3" s="202"/>
      <c r="N3" s="202"/>
      <c r="O3" s="1340">
        <f>'申請書・総括票（共通）'!L3</f>
        <v>0</v>
      </c>
      <c r="P3" s="1340"/>
      <c r="Q3" s="1340"/>
      <c r="R3" s="1340"/>
      <c r="AE3" s="390" t="s">
        <v>564</v>
      </c>
      <c r="AF3" s="391" t="s">
        <v>556</v>
      </c>
      <c r="AG3" s="390"/>
    </row>
    <row r="4" spans="1:33" ht="6.75" customHeight="1">
      <c r="A4" s="560"/>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564"/>
      <c r="B6" s="564"/>
      <c r="C6" s="564"/>
      <c r="D6" s="564"/>
      <c r="E6" s="564"/>
      <c r="F6" s="564"/>
      <c r="G6" s="564"/>
      <c r="H6" s="564"/>
      <c r="I6" s="564"/>
      <c r="J6" s="564"/>
      <c r="K6" s="564"/>
      <c r="L6" s="564"/>
      <c r="M6" s="564"/>
      <c r="N6" s="564"/>
      <c r="O6" s="564"/>
      <c r="P6" s="564"/>
      <c r="Q6" s="564"/>
      <c r="R6" s="564"/>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'申請書・総括票（共通）'!B48</f>
        <v>0</v>
      </c>
      <c r="D8" s="1395"/>
      <c r="E8" s="1395"/>
      <c r="F8" s="1395"/>
      <c r="G8" s="1395"/>
      <c r="H8" s="1395"/>
      <c r="I8" s="1395"/>
      <c r="J8" s="1395"/>
      <c r="K8" s="1395"/>
      <c r="L8" s="1395"/>
      <c r="M8" s="1395"/>
      <c r="N8" s="1393" t="s">
        <v>85</v>
      </c>
      <c r="O8" s="1393"/>
      <c r="P8" s="1396">
        <f>'申請書・総括票（共通）'!A48</f>
        <v>1010</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556"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7.7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561"/>
      <c r="C43" s="561"/>
      <c r="D43" s="561"/>
      <c r="E43" s="561"/>
      <c r="F43" s="561"/>
      <c r="G43" s="222"/>
      <c r="H43" s="561"/>
      <c r="I43" s="561"/>
      <c r="J43" s="561"/>
      <c r="K43" s="561"/>
      <c r="L43" s="561"/>
      <c r="M43" s="561"/>
      <c r="N43" s="561"/>
      <c r="O43" s="561"/>
      <c r="P43" s="561"/>
      <c r="Q43" s="561"/>
      <c r="R43" s="561"/>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982</v>
      </c>
      <c r="B46" s="2725"/>
      <c r="C46" s="2725"/>
      <c r="D46" s="2725"/>
      <c r="E46" s="2725"/>
      <c r="F46" s="2725"/>
      <c r="G46" s="2725"/>
      <c r="H46" s="2725"/>
      <c r="I46" s="2725"/>
      <c r="J46" s="2725"/>
      <c r="K46" s="2725"/>
      <c r="L46" s="2725"/>
      <c r="M46" s="2725"/>
      <c r="N46" s="2725"/>
      <c r="O46" s="2725"/>
      <c r="P46" s="2725"/>
      <c r="Q46" s="2725"/>
      <c r="R46" s="2725"/>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IF(COUNTIF(ロール対応表ｰ1010!$D$58:$S$58,F49)=0,"【ERROR正しいロールを選択してください】","")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IF(COUNTIF(ロール対応表ｰ1010!$D$59:$S$59,F51)=0,"【ERROR正しいロールを選択してください】","")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1061</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1062</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1547" t="s">
        <v>97</v>
      </c>
      <c r="B74" s="1549" t="s">
        <v>607</v>
      </c>
      <c r="C74" s="1550"/>
      <c r="D74" s="1550"/>
      <c r="E74" s="1550"/>
      <c r="F74" s="1551"/>
      <c r="G74" s="1555" t="s">
        <v>836</v>
      </c>
      <c r="H74" s="1556"/>
      <c r="I74" s="1556"/>
      <c r="J74" s="1556"/>
      <c r="K74" s="1557"/>
      <c r="L74" s="1549" t="s">
        <v>98</v>
      </c>
      <c r="M74" s="1551"/>
      <c r="N74" s="1561" t="s">
        <v>608</v>
      </c>
      <c r="O74" s="1567" t="s">
        <v>837</v>
      </c>
      <c r="P74" s="1567" t="s">
        <v>838</v>
      </c>
      <c r="Q74" s="1569" t="s">
        <v>969</v>
      </c>
      <c r="R74" s="1570"/>
      <c r="S74" s="1570"/>
      <c r="T74" s="1570"/>
      <c r="U74" s="1571"/>
      <c r="V74" s="1599" t="s">
        <v>892</v>
      </c>
      <c r="W74" s="1600"/>
      <c r="X74" s="1600"/>
      <c r="Y74" s="1600"/>
      <c r="Z74" s="1601"/>
      <c r="AA74" s="1333" t="s">
        <v>1093</v>
      </c>
      <c r="AB74" s="1334"/>
      <c r="AC74" s="1335"/>
    </row>
    <row r="75" spans="1:29" ht="21.75" customHeight="1">
      <c r="A75" s="1548"/>
      <c r="B75" s="1552"/>
      <c r="C75" s="1553"/>
      <c r="D75" s="1553"/>
      <c r="E75" s="1553"/>
      <c r="F75" s="1554"/>
      <c r="G75" s="1558"/>
      <c r="H75" s="1559"/>
      <c r="I75" s="1559"/>
      <c r="J75" s="1559"/>
      <c r="K75" s="1560"/>
      <c r="L75" s="1552"/>
      <c r="M75" s="1554"/>
      <c r="N75" s="1562"/>
      <c r="O75" s="1568"/>
      <c r="P75" s="1568"/>
      <c r="Q75" s="1572" t="s">
        <v>839</v>
      </c>
      <c r="R75" s="1573"/>
      <c r="S75" s="1572" t="s">
        <v>840</v>
      </c>
      <c r="T75" s="1573"/>
      <c r="U75" s="600" t="s">
        <v>841</v>
      </c>
      <c r="V75" s="1602"/>
      <c r="W75" s="1603"/>
      <c r="X75" s="1603"/>
      <c r="Y75" s="1603"/>
      <c r="Z75" s="1604"/>
      <c r="AA75" s="1336"/>
      <c r="AB75" s="1337"/>
      <c r="AC75" s="1338"/>
    </row>
    <row r="76" spans="1:29" s="393" customFormat="1" ht="15" customHeight="1">
      <c r="A76" s="1313">
        <v>1</v>
      </c>
      <c r="B76" s="1315"/>
      <c r="C76" s="2372"/>
      <c r="D76" s="2372"/>
      <c r="E76" s="2372"/>
      <c r="F76" s="1317"/>
      <c r="G76" s="1321"/>
      <c r="H76" s="2372"/>
      <c r="I76" s="2372"/>
      <c r="J76" s="2372"/>
      <c r="K76" s="1317"/>
      <c r="L76" s="1323"/>
      <c r="M76" s="1324"/>
      <c r="N76" s="1327"/>
      <c r="O76" s="1327"/>
      <c r="P76" s="1327"/>
      <c r="Q76" s="2377" t="str">
        <f>IFERROR(VLOOKUP(U76,リスト!$AW$1:$AY$44,2,0),"")</f>
        <v/>
      </c>
      <c r="R76" s="2378"/>
      <c r="S76" s="2377" t="str">
        <f>IFERROR(VLOOKUP(U76,リスト!$AW$1:$AY$44,3,0),"")</f>
        <v/>
      </c>
      <c r="T76" s="2378"/>
      <c r="U76" s="132"/>
      <c r="V76" s="1341"/>
      <c r="W76" s="2379"/>
      <c r="X76" s="2379"/>
      <c r="Y76" s="2379"/>
      <c r="Z76" s="1343"/>
      <c r="AA76" s="1298"/>
      <c r="AB76" s="1299"/>
      <c r="AC76" s="1299"/>
    </row>
    <row r="77" spans="1:29" s="393" customFormat="1" ht="15" customHeight="1">
      <c r="A77" s="1314"/>
      <c r="B77" s="1318"/>
      <c r="C77" s="2373"/>
      <c r="D77" s="2373"/>
      <c r="E77" s="2373"/>
      <c r="F77" s="1320"/>
      <c r="G77" s="1322"/>
      <c r="H77" s="2373"/>
      <c r="I77" s="2373"/>
      <c r="J77" s="2373"/>
      <c r="K77" s="1320"/>
      <c r="L77" s="1325"/>
      <c r="M77" s="1326"/>
      <c r="N77" s="1328"/>
      <c r="O77" s="1328"/>
      <c r="P77" s="1328"/>
      <c r="Q77" s="1347" t="str">
        <f>IFERROR(VLOOKUP(U77,リスト!$AW$1:$AY$44,2,0),"")</f>
        <v/>
      </c>
      <c r="R77" s="1348"/>
      <c r="S77" s="2359" t="str">
        <f>IFERROR(VLOOKUP(U77,リスト!$AW$1:$AY$44,3,0),"")</f>
        <v/>
      </c>
      <c r="T77" s="2361"/>
      <c r="U77" s="123"/>
      <c r="V77" s="1344"/>
      <c r="W77" s="1345"/>
      <c r="X77" s="1345"/>
      <c r="Y77" s="1345"/>
      <c r="Z77" s="1346"/>
      <c r="AA77" s="1300"/>
      <c r="AB77" s="1301"/>
      <c r="AC77" s="1301"/>
    </row>
    <row r="78" spans="1:29" s="393" customFormat="1" ht="15" customHeight="1">
      <c r="A78" s="1314"/>
      <c r="B78" s="1318"/>
      <c r="C78" s="2373"/>
      <c r="D78" s="2373"/>
      <c r="E78" s="2373"/>
      <c r="F78" s="1320"/>
      <c r="G78" s="1322"/>
      <c r="H78" s="2373"/>
      <c r="I78" s="2373"/>
      <c r="J78" s="2373"/>
      <c r="K78" s="1320"/>
      <c r="L78" s="1325"/>
      <c r="M78" s="1326"/>
      <c r="N78" s="1328"/>
      <c r="O78" s="1328"/>
      <c r="P78" s="1328"/>
      <c r="Q78" s="1347" t="str">
        <f>IFERROR(VLOOKUP(U78,リスト!$AW$1:$AY$44,2,0),"")</f>
        <v/>
      </c>
      <c r="R78" s="1348"/>
      <c r="S78" s="2359" t="str">
        <f>IFERROR(VLOOKUP(U78,リスト!$AW$1:$AY$44,3,0),"")</f>
        <v/>
      </c>
      <c r="T78" s="2361"/>
      <c r="U78" s="123"/>
      <c r="V78" s="1344"/>
      <c r="W78" s="1345"/>
      <c r="X78" s="1345"/>
      <c r="Y78" s="1345"/>
      <c r="Z78" s="1346"/>
      <c r="AA78" s="1300"/>
      <c r="AB78" s="1301"/>
      <c r="AC78" s="1301"/>
    </row>
    <row r="79" spans="1:29" s="393" customFormat="1" ht="15" customHeight="1">
      <c r="A79" s="1314"/>
      <c r="B79" s="1318"/>
      <c r="C79" s="2373"/>
      <c r="D79" s="2373"/>
      <c r="E79" s="2373"/>
      <c r="F79" s="1320"/>
      <c r="G79" s="1322"/>
      <c r="H79" s="2373"/>
      <c r="I79" s="2373"/>
      <c r="J79" s="2373"/>
      <c r="K79" s="1320"/>
      <c r="L79" s="1325"/>
      <c r="M79" s="1326"/>
      <c r="N79" s="1328"/>
      <c r="O79" s="1328"/>
      <c r="P79" s="1328"/>
      <c r="Q79" s="1347" t="str">
        <f>IFERROR(VLOOKUP(U79,リスト!$AW$1:$AY$44,2,0),"")</f>
        <v/>
      </c>
      <c r="R79" s="1348"/>
      <c r="S79" s="2359" t="str">
        <f>IFERROR(VLOOKUP(U79,リスト!$AW$1:$AY$44,3,0),"")</f>
        <v/>
      </c>
      <c r="T79" s="2361"/>
      <c r="U79" s="123"/>
      <c r="V79" s="1344"/>
      <c r="W79" s="1345"/>
      <c r="X79" s="1345"/>
      <c r="Y79" s="1345"/>
      <c r="Z79" s="1346"/>
      <c r="AA79" s="1300"/>
      <c r="AB79" s="1301"/>
      <c r="AC79" s="1301"/>
    </row>
    <row r="80" spans="1:29" s="393" customFormat="1" ht="15" customHeight="1">
      <c r="A80" s="1314"/>
      <c r="B80" s="1318"/>
      <c r="C80" s="2373"/>
      <c r="D80" s="2373"/>
      <c r="E80" s="2373"/>
      <c r="F80" s="1320"/>
      <c r="G80" s="1322"/>
      <c r="H80" s="2373"/>
      <c r="I80" s="2373"/>
      <c r="J80" s="2373"/>
      <c r="K80" s="1320"/>
      <c r="L80" s="1325"/>
      <c r="M80" s="1326"/>
      <c r="N80" s="1328"/>
      <c r="O80" s="1328"/>
      <c r="P80" s="1328"/>
      <c r="Q80" s="1347" t="str">
        <f>IFERROR(VLOOKUP(U80,リスト!$AW$1:$AY$44,2,0),"")</f>
        <v/>
      </c>
      <c r="R80" s="1348"/>
      <c r="S80" s="2359" t="str">
        <f>IFERROR(VLOOKUP(U80,リスト!$AW$1:$AY$44,3,0),"")</f>
        <v/>
      </c>
      <c r="T80" s="2361"/>
      <c r="U80" s="123"/>
      <c r="V80" s="1344"/>
      <c r="W80" s="1345"/>
      <c r="X80" s="1345"/>
      <c r="Y80" s="1345"/>
      <c r="Z80" s="1346"/>
      <c r="AA80" s="1300"/>
      <c r="AB80" s="1301"/>
      <c r="AC80" s="1301"/>
    </row>
    <row r="81" spans="1:29" s="393" customFormat="1" ht="15" customHeight="1">
      <c r="A81" s="2352"/>
      <c r="B81" s="1739"/>
      <c r="C81" s="1740"/>
      <c r="D81" s="1740"/>
      <c r="E81" s="1740"/>
      <c r="F81" s="2374"/>
      <c r="G81" s="2375"/>
      <c r="H81" s="1740"/>
      <c r="I81" s="1740"/>
      <c r="J81" s="1740"/>
      <c r="K81" s="2374"/>
      <c r="L81" s="615"/>
      <c r="M81" s="616" t="s">
        <v>28</v>
      </c>
      <c r="N81" s="2376"/>
      <c r="O81" s="2376"/>
      <c r="P81" s="2376"/>
      <c r="Q81" s="1311" t="str">
        <f>IFERROR(VLOOKUP(U81,リスト!$AW$1:$AY$44,2,0),"")</f>
        <v/>
      </c>
      <c r="R81" s="1312"/>
      <c r="S81" s="2382" t="str">
        <f>IFERROR(VLOOKUP(U81,リスト!$AW$1:$AY$44,3,0),"")</f>
        <v/>
      </c>
      <c r="T81" s="2383"/>
      <c r="U81" s="124"/>
      <c r="V81" s="2380"/>
      <c r="W81" s="1445"/>
      <c r="X81" s="1445"/>
      <c r="Y81" s="1445"/>
      <c r="Z81" s="2381"/>
      <c r="AA81" s="1300"/>
      <c r="AB81" s="1301"/>
      <c r="AC81" s="1301"/>
    </row>
    <row r="82" spans="1:29" s="393" customFormat="1" ht="15" customHeight="1">
      <c r="A82" s="1313">
        <v>2</v>
      </c>
      <c r="B82" s="1315"/>
      <c r="C82" s="2372"/>
      <c r="D82" s="2372"/>
      <c r="E82" s="2372"/>
      <c r="F82" s="1317"/>
      <c r="G82" s="1321"/>
      <c r="H82" s="2372"/>
      <c r="I82" s="2372"/>
      <c r="J82" s="2372"/>
      <c r="K82" s="1317"/>
      <c r="L82" s="1323"/>
      <c r="M82" s="1324"/>
      <c r="N82" s="1327"/>
      <c r="O82" s="1327"/>
      <c r="P82" s="1327"/>
      <c r="Q82" s="1331" t="str">
        <f>IFERROR(VLOOKUP(U82,リスト!$AW$1:$AY$44,2,0),"")</f>
        <v/>
      </c>
      <c r="R82" s="1332"/>
      <c r="S82" s="2377" t="str">
        <f>IFERROR(VLOOKUP(U82,リスト!$AW$1:$AY$44,3,0),"")</f>
        <v/>
      </c>
      <c r="T82" s="2378"/>
      <c r="U82" s="122"/>
      <c r="V82" s="1341"/>
      <c r="W82" s="1342"/>
      <c r="X82" s="1342"/>
      <c r="Y82" s="1342"/>
      <c r="Z82" s="1343"/>
      <c r="AA82" s="1298"/>
      <c r="AB82" s="1299"/>
      <c r="AC82" s="1299"/>
    </row>
    <row r="83" spans="1:29" s="393" customFormat="1" ht="15" customHeight="1">
      <c r="A83" s="1314"/>
      <c r="B83" s="1318"/>
      <c r="C83" s="2373"/>
      <c r="D83" s="2373"/>
      <c r="E83" s="2373"/>
      <c r="F83" s="1320"/>
      <c r="G83" s="1322"/>
      <c r="H83" s="2373"/>
      <c r="I83" s="2373"/>
      <c r="J83" s="2373"/>
      <c r="K83" s="1320"/>
      <c r="L83" s="1325"/>
      <c r="M83" s="1326"/>
      <c r="N83" s="1328"/>
      <c r="O83" s="1328"/>
      <c r="P83" s="1328"/>
      <c r="Q83" s="1347" t="str">
        <f>IFERROR(VLOOKUP(U83,リスト!$AW$1:$AY$44,2,0),"")</f>
        <v/>
      </c>
      <c r="R83" s="1348"/>
      <c r="S83" s="2359" t="str">
        <f>IFERROR(VLOOKUP(U83,リスト!$AW$1:$AY$44,3,0),"")</f>
        <v/>
      </c>
      <c r="T83" s="2361"/>
      <c r="U83" s="123"/>
      <c r="V83" s="1344"/>
      <c r="W83" s="1345"/>
      <c r="X83" s="1345"/>
      <c r="Y83" s="1345"/>
      <c r="Z83" s="1346"/>
      <c r="AA83" s="1300"/>
      <c r="AB83" s="1301"/>
      <c r="AC83" s="1301"/>
    </row>
    <row r="84" spans="1:29" s="393" customFormat="1" ht="15" customHeight="1">
      <c r="A84" s="1314"/>
      <c r="B84" s="1318"/>
      <c r="C84" s="2373"/>
      <c r="D84" s="2373"/>
      <c r="E84" s="2373"/>
      <c r="F84" s="1320"/>
      <c r="G84" s="1322"/>
      <c r="H84" s="2373"/>
      <c r="I84" s="2373"/>
      <c r="J84" s="2373"/>
      <c r="K84" s="1320"/>
      <c r="L84" s="1325"/>
      <c r="M84" s="1326"/>
      <c r="N84" s="1328"/>
      <c r="O84" s="1328"/>
      <c r="P84" s="1328"/>
      <c r="Q84" s="1347" t="str">
        <f>IFERROR(VLOOKUP(U84,リスト!$AW$1:$AY$44,2,0),"")</f>
        <v/>
      </c>
      <c r="R84" s="1348"/>
      <c r="S84" s="2359" t="str">
        <f>IFERROR(VLOOKUP(U84,リスト!$AW$1:$AY$44,3,0),"")</f>
        <v/>
      </c>
      <c r="T84" s="2361"/>
      <c r="U84" s="123"/>
      <c r="V84" s="1344"/>
      <c r="W84" s="1345"/>
      <c r="X84" s="1345"/>
      <c r="Y84" s="1345"/>
      <c r="Z84" s="1346"/>
      <c r="AA84" s="1300"/>
      <c r="AB84" s="1301"/>
      <c r="AC84" s="1301"/>
    </row>
    <row r="85" spans="1:29" s="393" customFormat="1" ht="15" customHeight="1">
      <c r="A85" s="1314"/>
      <c r="B85" s="1318"/>
      <c r="C85" s="2373"/>
      <c r="D85" s="2373"/>
      <c r="E85" s="2373"/>
      <c r="F85" s="1320"/>
      <c r="G85" s="1322"/>
      <c r="H85" s="2373"/>
      <c r="I85" s="2373"/>
      <c r="J85" s="2373"/>
      <c r="K85" s="1320"/>
      <c r="L85" s="1325"/>
      <c r="M85" s="1326"/>
      <c r="N85" s="1328"/>
      <c r="O85" s="1328"/>
      <c r="P85" s="1328"/>
      <c r="Q85" s="1347" t="str">
        <f>IFERROR(VLOOKUP(U85,リスト!$AW$1:$AY$44,2,0),"")</f>
        <v/>
      </c>
      <c r="R85" s="1348"/>
      <c r="S85" s="2359" t="str">
        <f>IFERROR(VLOOKUP(U85,リスト!$AW$1:$AY$44,3,0),"")</f>
        <v/>
      </c>
      <c r="T85" s="2361"/>
      <c r="U85" s="123"/>
      <c r="V85" s="1344"/>
      <c r="W85" s="1345"/>
      <c r="X85" s="1345"/>
      <c r="Y85" s="1345"/>
      <c r="Z85" s="1346"/>
      <c r="AA85" s="1300"/>
      <c r="AB85" s="1301"/>
      <c r="AC85" s="1301"/>
    </row>
    <row r="86" spans="1:29" s="393" customFormat="1" ht="15" customHeight="1">
      <c r="A86" s="1314"/>
      <c r="B86" s="1318"/>
      <c r="C86" s="2373"/>
      <c r="D86" s="2373"/>
      <c r="E86" s="2373"/>
      <c r="F86" s="1320"/>
      <c r="G86" s="1322"/>
      <c r="H86" s="2373"/>
      <c r="I86" s="2373"/>
      <c r="J86" s="2373"/>
      <c r="K86" s="1320"/>
      <c r="L86" s="1325"/>
      <c r="M86" s="1326"/>
      <c r="N86" s="1328"/>
      <c r="O86" s="1328"/>
      <c r="P86" s="1328"/>
      <c r="Q86" s="1347" t="str">
        <f>IFERROR(VLOOKUP(U86,リスト!$AW$1:$AY$44,2,0),"")</f>
        <v/>
      </c>
      <c r="R86" s="1348"/>
      <c r="S86" s="2359" t="str">
        <f>IFERROR(VLOOKUP(U86,リスト!$AW$1:$AY$44,3,0),"")</f>
        <v/>
      </c>
      <c r="T86" s="2361"/>
      <c r="U86" s="123"/>
      <c r="V86" s="1344"/>
      <c r="W86" s="1345"/>
      <c r="X86" s="1345"/>
      <c r="Y86" s="1345"/>
      <c r="Z86" s="1346"/>
      <c r="AA86" s="1300"/>
      <c r="AB86" s="1301"/>
      <c r="AC86" s="1301"/>
    </row>
    <row r="87" spans="1:29" s="393" customFormat="1" ht="15" customHeight="1">
      <c r="A87" s="2352"/>
      <c r="B87" s="1739"/>
      <c r="C87" s="1740"/>
      <c r="D87" s="1740"/>
      <c r="E87" s="1740"/>
      <c r="F87" s="2374"/>
      <c r="G87" s="2375"/>
      <c r="H87" s="1740"/>
      <c r="I87" s="1740"/>
      <c r="J87" s="1740"/>
      <c r="K87" s="2374"/>
      <c r="L87" s="615"/>
      <c r="M87" s="616" t="s">
        <v>28</v>
      </c>
      <c r="N87" s="2376"/>
      <c r="O87" s="2376"/>
      <c r="P87" s="2376"/>
      <c r="Q87" s="1311" t="str">
        <f>IFERROR(VLOOKUP(U87,リスト!$AW$1:$AY$44,2,0),"")</f>
        <v/>
      </c>
      <c r="R87" s="1312"/>
      <c r="S87" s="2382" t="str">
        <f>IFERROR(VLOOKUP(U87,リスト!$AW$1:$AY$44,3,0),"")</f>
        <v/>
      </c>
      <c r="T87" s="2383"/>
      <c r="U87" s="124"/>
      <c r="V87" s="2380"/>
      <c r="W87" s="1445"/>
      <c r="X87" s="1445"/>
      <c r="Y87" s="1445"/>
      <c r="Z87" s="2381"/>
      <c r="AA87" s="1300"/>
      <c r="AB87" s="1301"/>
      <c r="AC87" s="1301"/>
    </row>
    <row r="88" spans="1:29" s="393" customFormat="1" ht="15" customHeight="1">
      <c r="A88" s="1313">
        <v>3</v>
      </c>
      <c r="B88" s="1315"/>
      <c r="C88" s="2372"/>
      <c r="D88" s="2372"/>
      <c r="E88" s="2372"/>
      <c r="F88" s="1317"/>
      <c r="G88" s="1321"/>
      <c r="H88" s="2372"/>
      <c r="I88" s="2372"/>
      <c r="J88" s="2372"/>
      <c r="K88" s="1317"/>
      <c r="L88" s="1323"/>
      <c r="M88" s="1324"/>
      <c r="N88" s="1327"/>
      <c r="O88" s="1327"/>
      <c r="P88" s="1327"/>
      <c r="Q88" s="1331" t="str">
        <f>IFERROR(VLOOKUP(U88,リスト!$AW$1:$AY$44,2,0),"")</f>
        <v/>
      </c>
      <c r="R88" s="1332"/>
      <c r="S88" s="2377" t="str">
        <f>IFERROR(VLOOKUP(U88,リスト!$AW$1:$AY$44,3,0),"")</f>
        <v/>
      </c>
      <c r="T88" s="2378"/>
      <c r="U88" s="122"/>
      <c r="V88" s="1341"/>
      <c r="W88" s="1342"/>
      <c r="X88" s="1342"/>
      <c r="Y88" s="1342"/>
      <c r="Z88" s="1343"/>
      <c r="AA88" s="1298"/>
      <c r="AB88" s="1299"/>
      <c r="AC88" s="1299"/>
    </row>
    <row r="89" spans="1:29" s="393" customFormat="1" ht="15" customHeight="1">
      <c r="A89" s="1314"/>
      <c r="B89" s="1318"/>
      <c r="C89" s="2373"/>
      <c r="D89" s="2373"/>
      <c r="E89" s="2373"/>
      <c r="F89" s="1320"/>
      <c r="G89" s="1322"/>
      <c r="H89" s="2373"/>
      <c r="I89" s="2373"/>
      <c r="J89" s="2373"/>
      <c r="K89" s="1320"/>
      <c r="L89" s="1325"/>
      <c r="M89" s="1326"/>
      <c r="N89" s="1328"/>
      <c r="O89" s="1328"/>
      <c r="P89" s="1328"/>
      <c r="Q89" s="1347" t="str">
        <f>IFERROR(VLOOKUP(U89,リスト!$AW$1:$AY$44,2,0),"")</f>
        <v/>
      </c>
      <c r="R89" s="1348"/>
      <c r="S89" s="2359" t="str">
        <f>IFERROR(VLOOKUP(U89,リスト!$AW$1:$AY$44,3,0),"")</f>
        <v/>
      </c>
      <c r="T89" s="2361"/>
      <c r="U89" s="123"/>
      <c r="V89" s="1344"/>
      <c r="W89" s="1345"/>
      <c r="X89" s="1345"/>
      <c r="Y89" s="1345"/>
      <c r="Z89" s="1346"/>
      <c r="AA89" s="1300"/>
      <c r="AB89" s="1301"/>
      <c r="AC89" s="1301"/>
    </row>
    <row r="90" spans="1:29" s="393" customFormat="1" ht="15" customHeight="1">
      <c r="A90" s="1314"/>
      <c r="B90" s="1318"/>
      <c r="C90" s="2373"/>
      <c r="D90" s="2373"/>
      <c r="E90" s="2373"/>
      <c r="F90" s="1320"/>
      <c r="G90" s="1322"/>
      <c r="H90" s="2373"/>
      <c r="I90" s="2373"/>
      <c r="J90" s="2373"/>
      <c r="K90" s="1320"/>
      <c r="L90" s="1325"/>
      <c r="M90" s="1326"/>
      <c r="N90" s="1328"/>
      <c r="O90" s="1328"/>
      <c r="P90" s="1328"/>
      <c r="Q90" s="1347" t="str">
        <f>IFERROR(VLOOKUP(U90,リスト!$AW$1:$AY$44,2,0),"")</f>
        <v/>
      </c>
      <c r="R90" s="1348"/>
      <c r="S90" s="2359" t="str">
        <f>IFERROR(VLOOKUP(U90,リスト!$AW$1:$AY$44,3,0),"")</f>
        <v/>
      </c>
      <c r="T90" s="2361"/>
      <c r="U90" s="123"/>
      <c r="V90" s="1344"/>
      <c r="W90" s="1345"/>
      <c r="X90" s="1345"/>
      <c r="Y90" s="1345"/>
      <c r="Z90" s="1346"/>
      <c r="AA90" s="1300"/>
      <c r="AB90" s="1301"/>
      <c r="AC90" s="1301"/>
    </row>
    <row r="91" spans="1:29" s="393" customFormat="1" ht="15" customHeight="1">
      <c r="A91" s="1314"/>
      <c r="B91" s="1318"/>
      <c r="C91" s="2373"/>
      <c r="D91" s="2373"/>
      <c r="E91" s="2373"/>
      <c r="F91" s="1320"/>
      <c r="G91" s="1322"/>
      <c r="H91" s="2373"/>
      <c r="I91" s="2373"/>
      <c r="J91" s="2373"/>
      <c r="K91" s="1320"/>
      <c r="L91" s="1325"/>
      <c r="M91" s="1326"/>
      <c r="N91" s="1328"/>
      <c r="O91" s="1328"/>
      <c r="P91" s="1328"/>
      <c r="Q91" s="1347" t="str">
        <f>IFERROR(VLOOKUP(U91,リスト!$AW$1:$AY$44,2,0),"")</f>
        <v/>
      </c>
      <c r="R91" s="1348"/>
      <c r="S91" s="2359" t="str">
        <f>IFERROR(VLOOKUP(U91,リスト!$AW$1:$AY$44,3,0),"")</f>
        <v/>
      </c>
      <c r="T91" s="2361"/>
      <c r="U91" s="123"/>
      <c r="V91" s="1344"/>
      <c r="W91" s="1345"/>
      <c r="X91" s="1345"/>
      <c r="Y91" s="1345"/>
      <c r="Z91" s="1346"/>
      <c r="AA91" s="1300"/>
      <c r="AB91" s="1301"/>
      <c r="AC91" s="1301"/>
    </row>
    <row r="92" spans="1:29" s="393" customFormat="1" ht="15" customHeight="1">
      <c r="A92" s="1314"/>
      <c r="B92" s="1318"/>
      <c r="C92" s="2373"/>
      <c r="D92" s="2373"/>
      <c r="E92" s="2373"/>
      <c r="F92" s="1320"/>
      <c r="G92" s="1322"/>
      <c r="H92" s="2373"/>
      <c r="I92" s="2373"/>
      <c r="J92" s="2373"/>
      <c r="K92" s="1320"/>
      <c r="L92" s="1325"/>
      <c r="M92" s="1326"/>
      <c r="N92" s="1328"/>
      <c r="O92" s="1328"/>
      <c r="P92" s="1328"/>
      <c r="Q92" s="1347" t="str">
        <f>IFERROR(VLOOKUP(U92,リスト!$AW$1:$AY$44,2,0),"")</f>
        <v/>
      </c>
      <c r="R92" s="1348"/>
      <c r="S92" s="2359" t="str">
        <f>IFERROR(VLOOKUP(U92,リスト!$AW$1:$AY$44,3,0),"")</f>
        <v/>
      </c>
      <c r="T92" s="2361"/>
      <c r="U92" s="123"/>
      <c r="V92" s="1344"/>
      <c r="W92" s="1345"/>
      <c r="X92" s="1345"/>
      <c r="Y92" s="1345"/>
      <c r="Z92" s="1346"/>
      <c r="AA92" s="1300"/>
      <c r="AB92" s="1301"/>
      <c r="AC92" s="1301"/>
    </row>
    <row r="93" spans="1:29" s="393" customFormat="1" ht="15" customHeight="1">
      <c r="A93" s="2352"/>
      <c r="B93" s="1739"/>
      <c r="C93" s="1740"/>
      <c r="D93" s="1740"/>
      <c r="E93" s="1740"/>
      <c r="F93" s="2374"/>
      <c r="G93" s="2375"/>
      <c r="H93" s="1740"/>
      <c r="I93" s="1740"/>
      <c r="J93" s="1740"/>
      <c r="K93" s="2374"/>
      <c r="L93" s="615"/>
      <c r="M93" s="616" t="s">
        <v>28</v>
      </c>
      <c r="N93" s="2376"/>
      <c r="O93" s="2376"/>
      <c r="P93" s="2376"/>
      <c r="Q93" s="1311" t="str">
        <f>IFERROR(VLOOKUP(U93,リスト!$AW$1:$AY$44,2,0),"")</f>
        <v/>
      </c>
      <c r="R93" s="1312"/>
      <c r="S93" s="2382" t="str">
        <f>IFERROR(VLOOKUP(U93,リスト!$AW$1:$AY$44,3,0),"")</f>
        <v/>
      </c>
      <c r="T93" s="2383"/>
      <c r="U93" s="124"/>
      <c r="V93" s="1349"/>
      <c r="W93" s="1350"/>
      <c r="X93" s="1350"/>
      <c r="Y93" s="1350"/>
      <c r="Z93" s="1351"/>
      <c r="AA93" s="1300"/>
      <c r="AB93" s="1301"/>
      <c r="AC93" s="1301"/>
    </row>
    <row r="94" spans="1:29" s="393" customFormat="1" ht="15" customHeight="1">
      <c r="A94" s="1313">
        <v>4</v>
      </c>
      <c r="B94" s="1315"/>
      <c r="C94" s="1316"/>
      <c r="D94" s="1316"/>
      <c r="E94" s="1316"/>
      <c r="F94" s="1317"/>
      <c r="G94" s="1321"/>
      <c r="H94" s="1316"/>
      <c r="I94" s="1316"/>
      <c r="J94" s="1316"/>
      <c r="K94" s="1317"/>
      <c r="L94" s="1323"/>
      <c r="M94" s="1324"/>
      <c r="N94" s="1327"/>
      <c r="O94" s="1329"/>
      <c r="P94" s="1329"/>
      <c r="Q94" s="1347" t="str">
        <f>IFERROR(VLOOKUP(U94,リスト!$AW$1:$AY$44,2,0),"")</f>
        <v/>
      </c>
      <c r="R94" s="2358"/>
      <c r="S94" s="2359" t="str">
        <f>IFERROR(VLOOKUP(U94,リスト!$AW$1:$AY$44,3,0),"")</f>
        <v/>
      </c>
      <c r="T94" s="2360"/>
      <c r="U94" s="122"/>
      <c r="V94" s="1341"/>
      <c r="W94" s="1342"/>
      <c r="X94" s="1342"/>
      <c r="Y94" s="1342"/>
      <c r="Z94" s="1343"/>
      <c r="AA94" s="1298"/>
      <c r="AB94" s="1299"/>
      <c r="AC94" s="1299"/>
    </row>
    <row r="95" spans="1:29" s="393" customFormat="1" ht="15" customHeight="1">
      <c r="A95" s="1314"/>
      <c r="B95" s="1318"/>
      <c r="C95" s="1319"/>
      <c r="D95" s="1319"/>
      <c r="E95" s="1319"/>
      <c r="F95" s="1320"/>
      <c r="G95" s="1322"/>
      <c r="H95" s="1319"/>
      <c r="I95" s="1319"/>
      <c r="J95" s="1319"/>
      <c r="K95" s="1320"/>
      <c r="L95" s="1325"/>
      <c r="M95" s="1326"/>
      <c r="N95" s="1328"/>
      <c r="O95" s="1330"/>
      <c r="P95" s="1330"/>
      <c r="Q95" s="1347" t="str">
        <f>IFERROR(VLOOKUP(U95,リスト!$AW$1:$AY$44,2,0),"")</f>
        <v/>
      </c>
      <c r="R95" s="1348"/>
      <c r="S95" s="2359" t="str">
        <f>IFERROR(VLOOKUP(U95,リスト!$AW$1:$AY$44,3,0),"")</f>
        <v/>
      </c>
      <c r="T95" s="2361"/>
      <c r="U95" s="123"/>
      <c r="V95" s="1344"/>
      <c r="W95" s="1345"/>
      <c r="X95" s="1345"/>
      <c r="Y95" s="1345"/>
      <c r="Z95" s="1346"/>
      <c r="AA95" s="1300"/>
      <c r="AB95" s="1301"/>
      <c r="AC95" s="1301"/>
    </row>
    <row r="96" spans="1:29" s="393" customFormat="1" ht="15" customHeight="1">
      <c r="A96" s="1314"/>
      <c r="B96" s="1318"/>
      <c r="C96" s="1319"/>
      <c r="D96" s="1319"/>
      <c r="E96" s="1319"/>
      <c r="F96" s="1320"/>
      <c r="G96" s="1322"/>
      <c r="H96" s="1319"/>
      <c r="I96" s="1319"/>
      <c r="J96" s="1319"/>
      <c r="K96" s="1320"/>
      <c r="L96" s="1325"/>
      <c r="M96" s="1326"/>
      <c r="N96" s="1328"/>
      <c r="O96" s="1330"/>
      <c r="P96" s="1330"/>
      <c r="Q96" s="1347" t="str">
        <f>IFERROR(VLOOKUP(U96,リスト!$AW$1:$AY$44,2,0),"")</f>
        <v/>
      </c>
      <c r="R96" s="2358"/>
      <c r="S96" s="2359" t="str">
        <f>IFERROR(VLOOKUP(U96,リスト!$AW$1:$AY$44,3,0),"")</f>
        <v/>
      </c>
      <c r="T96" s="2360"/>
      <c r="U96" s="123"/>
      <c r="V96" s="1344"/>
      <c r="W96" s="1345"/>
      <c r="X96" s="1345"/>
      <c r="Y96" s="1345"/>
      <c r="Z96" s="1346"/>
      <c r="AA96" s="1300"/>
      <c r="AB96" s="1301"/>
      <c r="AC96" s="1301"/>
    </row>
    <row r="97" spans="1:29" s="393" customFormat="1" ht="15" customHeight="1">
      <c r="A97" s="1314"/>
      <c r="B97" s="1318"/>
      <c r="C97" s="1319"/>
      <c r="D97" s="1319"/>
      <c r="E97" s="1319"/>
      <c r="F97" s="1320"/>
      <c r="G97" s="1322"/>
      <c r="H97" s="1319"/>
      <c r="I97" s="1319"/>
      <c r="J97" s="1319"/>
      <c r="K97" s="1320"/>
      <c r="L97" s="1325"/>
      <c r="M97" s="1326"/>
      <c r="N97" s="1328"/>
      <c r="O97" s="1330"/>
      <c r="P97" s="1330"/>
      <c r="Q97" s="1347" t="str">
        <f>IFERROR(VLOOKUP(U97,リスト!$AW$1:$AY$44,2,0),"")</f>
        <v/>
      </c>
      <c r="R97" s="2358"/>
      <c r="S97" s="2359" t="str">
        <f>IFERROR(VLOOKUP(U97,リスト!$AW$1:$AY$44,3,0),"")</f>
        <v/>
      </c>
      <c r="T97" s="2361"/>
      <c r="U97" s="123"/>
      <c r="V97" s="1344"/>
      <c r="W97" s="1345"/>
      <c r="X97" s="1345"/>
      <c r="Y97" s="1345"/>
      <c r="Z97" s="1346"/>
      <c r="AA97" s="1300"/>
      <c r="AB97" s="1301"/>
      <c r="AC97" s="1301"/>
    </row>
    <row r="98" spans="1:29" s="393" customFormat="1" ht="15" customHeight="1">
      <c r="A98" s="1314"/>
      <c r="B98" s="1318"/>
      <c r="C98" s="1319"/>
      <c r="D98" s="1319"/>
      <c r="E98" s="1319"/>
      <c r="F98" s="1320"/>
      <c r="G98" s="1322"/>
      <c r="H98" s="1319"/>
      <c r="I98" s="1319"/>
      <c r="J98" s="1319"/>
      <c r="K98" s="1320"/>
      <c r="L98" s="1325"/>
      <c r="M98" s="1326"/>
      <c r="N98" s="1328"/>
      <c r="O98" s="1330"/>
      <c r="P98" s="1330"/>
      <c r="Q98" s="1347" t="str">
        <f>IFERROR(VLOOKUP(U98,リスト!$AW$1:$AY$44,2,0),"")</f>
        <v/>
      </c>
      <c r="R98" s="1348"/>
      <c r="S98" s="2359" t="str">
        <f>IFERROR(VLOOKUP(U98,リスト!$AW$1:$AY$44,3,0),"")</f>
        <v/>
      </c>
      <c r="T98" s="2360"/>
      <c r="U98" s="123"/>
      <c r="V98" s="1344"/>
      <c r="W98" s="1345"/>
      <c r="X98" s="1345"/>
      <c r="Y98" s="1345"/>
      <c r="Z98" s="1346"/>
      <c r="AA98" s="1300"/>
      <c r="AB98" s="1301"/>
      <c r="AC98" s="1301"/>
    </row>
    <row r="99" spans="1:29" s="393" customFormat="1" ht="15" customHeight="1">
      <c r="A99" s="2352"/>
      <c r="B99" s="2353"/>
      <c r="C99" s="2354"/>
      <c r="D99" s="2354"/>
      <c r="E99" s="2354"/>
      <c r="F99" s="2355"/>
      <c r="G99" s="2356"/>
      <c r="H99" s="2354"/>
      <c r="I99" s="2354"/>
      <c r="J99" s="2354"/>
      <c r="K99" s="2355"/>
      <c r="L99" s="615"/>
      <c r="M99" s="616" t="s">
        <v>28</v>
      </c>
      <c r="N99" s="2357"/>
      <c r="O99" s="1352"/>
      <c r="P99" s="1352"/>
      <c r="Q99" s="1311" t="str">
        <f>IFERROR(VLOOKUP(U99,リスト!$AW$1:$AY$44,2,0),"")</f>
        <v/>
      </c>
      <c r="R99" s="2384"/>
      <c r="S99" s="2382" t="str">
        <f>IFERROR(VLOOKUP(U99,リスト!$AW$1:$AY$44,3,0),"")</f>
        <v/>
      </c>
      <c r="T99" s="2383"/>
      <c r="U99" s="124"/>
      <c r="V99" s="1349"/>
      <c r="W99" s="1350"/>
      <c r="X99" s="1350"/>
      <c r="Y99" s="1350"/>
      <c r="Z99" s="1351"/>
      <c r="AA99" s="1300"/>
      <c r="AB99" s="1301"/>
      <c r="AC99" s="1301"/>
    </row>
    <row r="100" spans="1:29" s="393" customFormat="1" ht="15" customHeight="1">
      <c r="A100" s="1313">
        <v>5</v>
      </c>
      <c r="B100" s="1315"/>
      <c r="C100" s="1316"/>
      <c r="D100" s="1316"/>
      <c r="E100" s="1316"/>
      <c r="F100" s="1317"/>
      <c r="G100" s="1321"/>
      <c r="H100" s="1316"/>
      <c r="I100" s="1316"/>
      <c r="J100" s="1316"/>
      <c r="K100" s="1317"/>
      <c r="L100" s="1323"/>
      <c r="M100" s="1324"/>
      <c r="N100" s="1327"/>
      <c r="O100" s="1329"/>
      <c r="P100" s="1329"/>
      <c r="Q100" s="1347" t="str">
        <f>IFERROR(VLOOKUP(U100,リスト!$AW$1:$AY$44,2,0),"")</f>
        <v/>
      </c>
      <c r="R100" s="2358"/>
      <c r="S100" s="2359" t="str">
        <f>IFERROR(VLOOKUP(U100,リスト!$AW$1:$AY$44,3,0),"")</f>
        <v/>
      </c>
      <c r="T100" s="2360"/>
      <c r="U100" s="122"/>
      <c r="V100" s="1341"/>
      <c r="W100" s="1342"/>
      <c r="X100" s="1342"/>
      <c r="Y100" s="1342"/>
      <c r="Z100" s="1343"/>
      <c r="AA100" s="1298"/>
      <c r="AB100" s="1299"/>
      <c r="AC100" s="1299"/>
    </row>
    <row r="101" spans="1:29" s="393" customFormat="1" ht="15" customHeight="1">
      <c r="A101" s="1314"/>
      <c r="B101" s="1318"/>
      <c r="C101" s="1319"/>
      <c r="D101" s="1319"/>
      <c r="E101" s="1319"/>
      <c r="F101" s="1320"/>
      <c r="G101" s="1322"/>
      <c r="H101" s="1319"/>
      <c r="I101" s="1319"/>
      <c r="J101" s="1319"/>
      <c r="K101" s="1320"/>
      <c r="L101" s="1325"/>
      <c r="M101" s="1326"/>
      <c r="N101" s="1328"/>
      <c r="O101" s="1330"/>
      <c r="P101" s="1330"/>
      <c r="Q101" s="1347" t="str">
        <f>IFERROR(VLOOKUP(U101,リスト!$AW$1:$AY$44,2,0),"")</f>
        <v/>
      </c>
      <c r="R101" s="1348"/>
      <c r="S101" s="2359" t="str">
        <f>IFERROR(VLOOKUP(U101,リスト!$AW$1:$AY$44,3,0),"")</f>
        <v/>
      </c>
      <c r="T101" s="2361"/>
      <c r="U101" s="123"/>
      <c r="V101" s="1344"/>
      <c r="W101" s="1345"/>
      <c r="X101" s="1345"/>
      <c r="Y101" s="1345"/>
      <c r="Z101" s="1346"/>
      <c r="AA101" s="1300"/>
      <c r="AB101" s="1301"/>
      <c r="AC101" s="1301"/>
    </row>
    <row r="102" spans="1:29" s="393" customFormat="1" ht="15" customHeight="1">
      <c r="A102" s="1314"/>
      <c r="B102" s="1318"/>
      <c r="C102" s="1319"/>
      <c r="D102" s="1319"/>
      <c r="E102" s="1319"/>
      <c r="F102" s="1320"/>
      <c r="G102" s="1322"/>
      <c r="H102" s="1319"/>
      <c r="I102" s="1319"/>
      <c r="J102" s="1319"/>
      <c r="K102" s="1320"/>
      <c r="L102" s="1325"/>
      <c r="M102" s="1326"/>
      <c r="N102" s="1328"/>
      <c r="O102" s="1330"/>
      <c r="P102" s="1330"/>
      <c r="Q102" s="1347" t="str">
        <f>IFERROR(VLOOKUP(U102,リスト!$AW$1:$AY$44,2,0),"")</f>
        <v/>
      </c>
      <c r="R102" s="2358"/>
      <c r="S102" s="2359" t="str">
        <f>IFERROR(VLOOKUP(U102,リスト!$AW$1:$AY$44,3,0),"")</f>
        <v/>
      </c>
      <c r="T102" s="2360"/>
      <c r="U102" s="123"/>
      <c r="V102" s="1344"/>
      <c r="W102" s="1345"/>
      <c r="X102" s="1345"/>
      <c r="Y102" s="1345"/>
      <c r="Z102" s="1346"/>
      <c r="AA102" s="1300"/>
      <c r="AB102" s="1301"/>
      <c r="AC102" s="1301"/>
    </row>
    <row r="103" spans="1:29" s="393" customFormat="1" ht="15" customHeight="1">
      <c r="A103" s="1314"/>
      <c r="B103" s="1318"/>
      <c r="C103" s="1319"/>
      <c r="D103" s="1319"/>
      <c r="E103" s="1319"/>
      <c r="F103" s="1320"/>
      <c r="G103" s="1322"/>
      <c r="H103" s="1319"/>
      <c r="I103" s="1319"/>
      <c r="J103" s="1319"/>
      <c r="K103" s="1320"/>
      <c r="L103" s="1325"/>
      <c r="M103" s="1326"/>
      <c r="N103" s="1328"/>
      <c r="O103" s="1330"/>
      <c r="P103" s="1330"/>
      <c r="Q103" s="1347" t="str">
        <f>IFERROR(VLOOKUP(U103,リスト!$AW$1:$AY$44,2,0),"")</f>
        <v/>
      </c>
      <c r="R103" s="2358"/>
      <c r="S103" s="2359" t="str">
        <f>IFERROR(VLOOKUP(U103,リスト!$AW$1:$AY$44,3,0),"")</f>
        <v/>
      </c>
      <c r="T103" s="2361"/>
      <c r="U103" s="123"/>
      <c r="V103" s="1344"/>
      <c r="W103" s="1345"/>
      <c r="X103" s="1345"/>
      <c r="Y103" s="1345"/>
      <c r="Z103" s="1346"/>
      <c r="AA103" s="1300"/>
      <c r="AB103" s="1301"/>
      <c r="AC103" s="1301"/>
    </row>
    <row r="104" spans="1:29" s="393" customFormat="1" ht="15" customHeight="1">
      <c r="A104" s="1314"/>
      <c r="B104" s="1318"/>
      <c r="C104" s="1319"/>
      <c r="D104" s="1319"/>
      <c r="E104" s="1319"/>
      <c r="F104" s="1320"/>
      <c r="G104" s="1322"/>
      <c r="H104" s="1319"/>
      <c r="I104" s="1319"/>
      <c r="J104" s="1319"/>
      <c r="K104" s="1320"/>
      <c r="L104" s="1325"/>
      <c r="M104" s="1326"/>
      <c r="N104" s="1328"/>
      <c r="O104" s="1330"/>
      <c r="P104" s="1330"/>
      <c r="Q104" s="1347" t="str">
        <f>IFERROR(VLOOKUP(U104,リスト!$AW$1:$AY$44,2,0),"")</f>
        <v/>
      </c>
      <c r="R104" s="1348"/>
      <c r="S104" s="2359" t="str">
        <f>IFERROR(VLOOKUP(U104,リスト!$AW$1:$AY$44,3,0),"")</f>
        <v/>
      </c>
      <c r="T104" s="2360"/>
      <c r="U104" s="123"/>
      <c r="V104" s="1344"/>
      <c r="W104" s="1345"/>
      <c r="X104" s="1345"/>
      <c r="Y104" s="1345"/>
      <c r="Z104" s="1346"/>
      <c r="AA104" s="1300"/>
      <c r="AB104" s="1301"/>
      <c r="AC104" s="1301"/>
    </row>
    <row r="105" spans="1:29" s="393" customFormat="1" ht="15" customHeight="1">
      <c r="A105" s="2352"/>
      <c r="B105" s="2353"/>
      <c r="C105" s="2354"/>
      <c r="D105" s="2354"/>
      <c r="E105" s="2354"/>
      <c r="F105" s="2355"/>
      <c r="G105" s="2356"/>
      <c r="H105" s="2354"/>
      <c r="I105" s="2354"/>
      <c r="J105" s="2354"/>
      <c r="K105" s="2355"/>
      <c r="L105" s="615"/>
      <c r="M105" s="616" t="s">
        <v>28</v>
      </c>
      <c r="N105" s="2357"/>
      <c r="O105" s="1352"/>
      <c r="P105" s="1352"/>
      <c r="Q105" s="1311" t="str">
        <f>IFERROR(VLOOKUP(U105,リスト!$AW$1:$AY$44,2,0),"")</f>
        <v/>
      </c>
      <c r="R105" s="2384"/>
      <c r="S105" s="2382" t="str">
        <f>IFERROR(VLOOKUP(U105,リスト!$AW$1:$AY$44,3,0),"")</f>
        <v/>
      </c>
      <c r="T105" s="2383"/>
      <c r="U105" s="124"/>
      <c r="V105" s="1349"/>
      <c r="W105" s="1350"/>
      <c r="X105" s="1350"/>
      <c r="Y105" s="1350"/>
      <c r="Z105" s="1351"/>
      <c r="AA105" s="1300"/>
      <c r="AB105" s="1301"/>
      <c r="AC105" s="1301"/>
    </row>
    <row r="106" spans="1:29" s="393" customFormat="1" ht="15" customHeight="1">
      <c r="A106" s="1313">
        <v>6</v>
      </c>
      <c r="B106" s="1315"/>
      <c r="C106" s="1316"/>
      <c r="D106" s="1316"/>
      <c r="E106" s="1316"/>
      <c r="F106" s="1317"/>
      <c r="G106" s="1321"/>
      <c r="H106" s="1316"/>
      <c r="I106" s="1316"/>
      <c r="J106" s="1316"/>
      <c r="K106" s="1317"/>
      <c r="L106" s="1323"/>
      <c r="M106" s="1324"/>
      <c r="N106" s="1327"/>
      <c r="O106" s="1329"/>
      <c r="P106" s="1329"/>
      <c r="Q106" s="1347" t="str">
        <f>IFERROR(VLOOKUP(U106,リスト!$AW$1:$AY$44,2,0),"")</f>
        <v/>
      </c>
      <c r="R106" s="2358"/>
      <c r="S106" s="2359" t="str">
        <f>IFERROR(VLOOKUP(U106,リスト!$AW$1:$AY$44,3,0),"")</f>
        <v/>
      </c>
      <c r="T106" s="2360"/>
      <c r="U106" s="122"/>
      <c r="V106" s="1341"/>
      <c r="W106" s="1342"/>
      <c r="X106" s="1342"/>
      <c r="Y106" s="1342"/>
      <c r="Z106" s="1343"/>
      <c r="AA106" s="1298"/>
      <c r="AB106" s="1299"/>
      <c r="AC106" s="1299"/>
    </row>
    <row r="107" spans="1:29" s="393" customFormat="1" ht="15" customHeight="1">
      <c r="A107" s="1314"/>
      <c r="B107" s="1318"/>
      <c r="C107" s="1319"/>
      <c r="D107" s="1319"/>
      <c r="E107" s="1319"/>
      <c r="F107" s="1320"/>
      <c r="G107" s="1322"/>
      <c r="H107" s="1319"/>
      <c r="I107" s="1319"/>
      <c r="J107" s="1319"/>
      <c r="K107" s="1320"/>
      <c r="L107" s="1325"/>
      <c r="M107" s="1326"/>
      <c r="N107" s="1328"/>
      <c r="O107" s="1330"/>
      <c r="P107" s="1330"/>
      <c r="Q107" s="1347" t="str">
        <f>IFERROR(VLOOKUP(U107,リスト!$AW$1:$AY$44,2,0),"")</f>
        <v/>
      </c>
      <c r="R107" s="1348"/>
      <c r="S107" s="2359" t="str">
        <f>IFERROR(VLOOKUP(U107,リスト!$AW$1:$AY$44,3,0),"")</f>
        <v/>
      </c>
      <c r="T107" s="2361"/>
      <c r="U107" s="123"/>
      <c r="V107" s="1344"/>
      <c r="W107" s="1345"/>
      <c r="X107" s="1345"/>
      <c r="Y107" s="1345"/>
      <c r="Z107" s="1346"/>
      <c r="AA107" s="1300"/>
      <c r="AB107" s="1301"/>
      <c r="AC107" s="1301"/>
    </row>
    <row r="108" spans="1:29" s="393" customFormat="1" ht="15" customHeight="1">
      <c r="A108" s="1314"/>
      <c r="B108" s="1318"/>
      <c r="C108" s="1319"/>
      <c r="D108" s="1319"/>
      <c r="E108" s="1319"/>
      <c r="F108" s="1320"/>
      <c r="G108" s="1322"/>
      <c r="H108" s="1319"/>
      <c r="I108" s="1319"/>
      <c r="J108" s="1319"/>
      <c r="K108" s="1320"/>
      <c r="L108" s="1325"/>
      <c r="M108" s="1326"/>
      <c r="N108" s="1328"/>
      <c r="O108" s="1330"/>
      <c r="P108" s="1330"/>
      <c r="Q108" s="1347" t="str">
        <f>IFERROR(VLOOKUP(U108,リスト!$AW$1:$AY$44,2,0),"")</f>
        <v/>
      </c>
      <c r="R108" s="2358"/>
      <c r="S108" s="2359" t="str">
        <f>IFERROR(VLOOKUP(U108,リスト!$AW$1:$AY$44,3,0),"")</f>
        <v/>
      </c>
      <c r="T108" s="2360"/>
      <c r="U108" s="123"/>
      <c r="V108" s="1344"/>
      <c r="W108" s="1345"/>
      <c r="X108" s="1345"/>
      <c r="Y108" s="1345"/>
      <c r="Z108" s="1346"/>
      <c r="AA108" s="1300"/>
      <c r="AB108" s="1301"/>
      <c r="AC108" s="1301"/>
    </row>
    <row r="109" spans="1:29" s="393" customFormat="1" ht="15" customHeight="1">
      <c r="A109" s="1314"/>
      <c r="B109" s="1318"/>
      <c r="C109" s="1319"/>
      <c r="D109" s="1319"/>
      <c r="E109" s="1319"/>
      <c r="F109" s="1320"/>
      <c r="G109" s="1322"/>
      <c r="H109" s="1319"/>
      <c r="I109" s="1319"/>
      <c r="J109" s="1319"/>
      <c r="K109" s="1320"/>
      <c r="L109" s="1325"/>
      <c r="M109" s="1326"/>
      <c r="N109" s="1328"/>
      <c r="O109" s="1330"/>
      <c r="P109" s="1330"/>
      <c r="Q109" s="1347" t="str">
        <f>IFERROR(VLOOKUP(U109,リスト!$AW$1:$AY$44,2,0),"")</f>
        <v/>
      </c>
      <c r="R109" s="2358"/>
      <c r="S109" s="2359" t="str">
        <f>IFERROR(VLOOKUP(U109,リスト!$AW$1:$AY$44,3,0),"")</f>
        <v/>
      </c>
      <c r="T109" s="2361"/>
      <c r="U109" s="123"/>
      <c r="V109" s="1344"/>
      <c r="W109" s="1345"/>
      <c r="X109" s="1345"/>
      <c r="Y109" s="1345"/>
      <c r="Z109" s="1346"/>
      <c r="AA109" s="1300"/>
      <c r="AB109" s="1301"/>
      <c r="AC109" s="1301"/>
    </row>
    <row r="110" spans="1:29" s="393" customFormat="1" ht="15" customHeight="1">
      <c r="A110" s="1314"/>
      <c r="B110" s="1318"/>
      <c r="C110" s="1319"/>
      <c r="D110" s="1319"/>
      <c r="E110" s="1319"/>
      <c r="F110" s="1320"/>
      <c r="G110" s="1322"/>
      <c r="H110" s="1319"/>
      <c r="I110" s="1319"/>
      <c r="J110" s="1319"/>
      <c r="K110" s="1320"/>
      <c r="L110" s="1325"/>
      <c r="M110" s="1326"/>
      <c r="N110" s="1328"/>
      <c r="O110" s="1330"/>
      <c r="P110" s="1330"/>
      <c r="Q110" s="1347" t="str">
        <f>IFERROR(VLOOKUP(U110,リスト!$AW$1:$AY$44,2,0),"")</f>
        <v/>
      </c>
      <c r="R110" s="1348"/>
      <c r="S110" s="2359" t="str">
        <f>IFERROR(VLOOKUP(U110,リスト!$AW$1:$AY$44,3,0),"")</f>
        <v/>
      </c>
      <c r="T110" s="2360"/>
      <c r="U110" s="123"/>
      <c r="V110" s="1344"/>
      <c r="W110" s="1345"/>
      <c r="X110" s="1345"/>
      <c r="Y110" s="1345"/>
      <c r="Z110" s="1346"/>
      <c r="AA110" s="1300"/>
      <c r="AB110" s="1301"/>
      <c r="AC110" s="1301"/>
    </row>
    <row r="111" spans="1:29" s="393" customFormat="1" ht="15" customHeight="1">
      <c r="A111" s="2352"/>
      <c r="B111" s="2353"/>
      <c r="C111" s="2354"/>
      <c r="D111" s="2354"/>
      <c r="E111" s="2354"/>
      <c r="F111" s="2355"/>
      <c r="G111" s="2356"/>
      <c r="H111" s="2354"/>
      <c r="I111" s="2354"/>
      <c r="J111" s="2354"/>
      <c r="K111" s="2355"/>
      <c r="L111" s="615"/>
      <c r="M111" s="616" t="s">
        <v>28</v>
      </c>
      <c r="N111" s="2357"/>
      <c r="O111" s="1352"/>
      <c r="P111" s="1352"/>
      <c r="Q111" s="1311" t="str">
        <f>IFERROR(VLOOKUP(U111,リスト!$AW$1:$AY$44,2,0),"")</f>
        <v/>
      </c>
      <c r="R111" s="2384"/>
      <c r="S111" s="2382" t="str">
        <f>IFERROR(VLOOKUP(U111,リスト!$AW$1:$AY$44,3,0),"")</f>
        <v/>
      </c>
      <c r="T111" s="2383"/>
      <c r="U111" s="124"/>
      <c r="V111" s="1349"/>
      <c r="W111" s="1350"/>
      <c r="X111" s="1350"/>
      <c r="Y111" s="1350"/>
      <c r="Z111" s="1351"/>
      <c r="AA111" s="1300"/>
      <c r="AB111" s="1301"/>
      <c r="AC111" s="1301"/>
    </row>
    <row r="112" spans="1:29" s="393" customFormat="1" ht="15" customHeight="1">
      <c r="A112" s="1313">
        <v>7</v>
      </c>
      <c r="B112" s="1315"/>
      <c r="C112" s="1316"/>
      <c r="D112" s="1316"/>
      <c r="E112" s="1316"/>
      <c r="F112" s="1317"/>
      <c r="G112" s="1321"/>
      <c r="H112" s="1316"/>
      <c r="I112" s="1316"/>
      <c r="J112" s="1316"/>
      <c r="K112" s="1317"/>
      <c r="L112" s="1323"/>
      <c r="M112" s="1324"/>
      <c r="N112" s="1327"/>
      <c r="O112" s="1329"/>
      <c r="P112" s="1329"/>
      <c r="Q112" s="1347" t="str">
        <f>IFERROR(VLOOKUP(U112,リスト!$AW$1:$AY$44,2,0),"")</f>
        <v/>
      </c>
      <c r="R112" s="2358"/>
      <c r="S112" s="2359" t="str">
        <f>IFERROR(VLOOKUP(U112,リスト!$AW$1:$AY$44,3,0),"")</f>
        <v/>
      </c>
      <c r="T112" s="2360"/>
      <c r="U112" s="122"/>
      <c r="V112" s="1341"/>
      <c r="W112" s="1342"/>
      <c r="X112" s="1342"/>
      <c r="Y112" s="1342"/>
      <c r="Z112" s="1343"/>
      <c r="AA112" s="1298"/>
      <c r="AB112" s="1299"/>
      <c r="AC112" s="1299"/>
    </row>
    <row r="113" spans="1:29" s="393" customFormat="1" ht="15" customHeight="1">
      <c r="A113" s="1314"/>
      <c r="B113" s="1318"/>
      <c r="C113" s="1319"/>
      <c r="D113" s="1319"/>
      <c r="E113" s="1319"/>
      <c r="F113" s="1320"/>
      <c r="G113" s="1322"/>
      <c r="H113" s="1319"/>
      <c r="I113" s="1319"/>
      <c r="J113" s="1319"/>
      <c r="K113" s="1320"/>
      <c r="L113" s="1325"/>
      <c r="M113" s="1326"/>
      <c r="N113" s="1328"/>
      <c r="O113" s="1330"/>
      <c r="P113" s="1330"/>
      <c r="Q113" s="1347" t="str">
        <f>IFERROR(VLOOKUP(U113,リスト!$AW$1:$AY$44,2,0),"")</f>
        <v/>
      </c>
      <c r="R113" s="1348"/>
      <c r="S113" s="2359" t="str">
        <f>IFERROR(VLOOKUP(U113,リスト!$AW$1:$AY$44,3,0),"")</f>
        <v/>
      </c>
      <c r="T113" s="2361"/>
      <c r="U113" s="123"/>
      <c r="V113" s="1344"/>
      <c r="W113" s="1345"/>
      <c r="X113" s="1345"/>
      <c r="Y113" s="1345"/>
      <c r="Z113" s="1346"/>
      <c r="AA113" s="1300"/>
      <c r="AB113" s="1301"/>
      <c r="AC113" s="1301"/>
    </row>
    <row r="114" spans="1:29" s="393" customFormat="1" ht="15" customHeight="1">
      <c r="A114" s="1314"/>
      <c r="B114" s="1318"/>
      <c r="C114" s="1319"/>
      <c r="D114" s="1319"/>
      <c r="E114" s="1319"/>
      <c r="F114" s="1320"/>
      <c r="G114" s="1322"/>
      <c r="H114" s="1319"/>
      <c r="I114" s="1319"/>
      <c r="J114" s="1319"/>
      <c r="K114" s="1320"/>
      <c r="L114" s="1325"/>
      <c r="M114" s="1326"/>
      <c r="N114" s="1328"/>
      <c r="O114" s="1330"/>
      <c r="P114" s="1330"/>
      <c r="Q114" s="1347" t="str">
        <f>IFERROR(VLOOKUP(U114,リスト!$AW$1:$AY$44,2,0),"")</f>
        <v/>
      </c>
      <c r="R114" s="2358"/>
      <c r="S114" s="2359" t="str">
        <f>IFERROR(VLOOKUP(U114,リスト!$AW$1:$AY$44,3,0),"")</f>
        <v/>
      </c>
      <c r="T114" s="2360"/>
      <c r="U114" s="123"/>
      <c r="V114" s="1344"/>
      <c r="W114" s="1345"/>
      <c r="X114" s="1345"/>
      <c r="Y114" s="1345"/>
      <c r="Z114" s="1346"/>
      <c r="AA114" s="1300"/>
      <c r="AB114" s="1301"/>
      <c r="AC114" s="1301"/>
    </row>
    <row r="115" spans="1:29" s="393" customFormat="1" ht="15" customHeight="1">
      <c r="A115" s="1314"/>
      <c r="B115" s="1318"/>
      <c r="C115" s="1319"/>
      <c r="D115" s="1319"/>
      <c r="E115" s="1319"/>
      <c r="F115" s="1320"/>
      <c r="G115" s="1322"/>
      <c r="H115" s="1319"/>
      <c r="I115" s="1319"/>
      <c r="J115" s="1319"/>
      <c r="K115" s="1320"/>
      <c r="L115" s="1325"/>
      <c r="M115" s="1326"/>
      <c r="N115" s="1328"/>
      <c r="O115" s="1330"/>
      <c r="P115" s="1330"/>
      <c r="Q115" s="1347" t="str">
        <f>IFERROR(VLOOKUP(U115,リスト!$AW$1:$AY$44,2,0),"")</f>
        <v/>
      </c>
      <c r="R115" s="2358"/>
      <c r="S115" s="2359" t="str">
        <f>IFERROR(VLOOKUP(U115,リスト!$AW$1:$AY$44,3,0),"")</f>
        <v/>
      </c>
      <c r="T115" s="2361"/>
      <c r="U115" s="123"/>
      <c r="V115" s="1344"/>
      <c r="W115" s="1345"/>
      <c r="X115" s="1345"/>
      <c r="Y115" s="1345"/>
      <c r="Z115" s="1346"/>
      <c r="AA115" s="1300"/>
      <c r="AB115" s="1301"/>
      <c r="AC115" s="1301"/>
    </row>
    <row r="116" spans="1:29" s="393" customFormat="1" ht="15" customHeight="1">
      <c r="A116" s="1314"/>
      <c r="B116" s="1318"/>
      <c r="C116" s="1319"/>
      <c r="D116" s="1319"/>
      <c r="E116" s="1319"/>
      <c r="F116" s="1320"/>
      <c r="G116" s="1322"/>
      <c r="H116" s="1319"/>
      <c r="I116" s="1319"/>
      <c r="J116" s="1319"/>
      <c r="K116" s="1320"/>
      <c r="L116" s="1325"/>
      <c r="M116" s="1326"/>
      <c r="N116" s="1328"/>
      <c r="O116" s="1330"/>
      <c r="P116" s="1330"/>
      <c r="Q116" s="1347" t="str">
        <f>IFERROR(VLOOKUP(U116,リスト!$AW$1:$AY$44,2,0),"")</f>
        <v/>
      </c>
      <c r="R116" s="1348"/>
      <c r="S116" s="2359" t="str">
        <f>IFERROR(VLOOKUP(U116,リスト!$AW$1:$AY$44,3,0),"")</f>
        <v/>
      </c>
      <c r="T116" s="2360"/>
      <c r="U116" s="123"/>
      <c r="V116" s="1344"/>
      <c r="W116" s="1345"/>
      <c r="X116" s="1345"/>
      <c r="Y116" s="1345"/>
      <c r="Z116" s="1346"/>
      <c r="AA116" s="1300"/>
      <c r="AB116" s="1301"/>
      <c r="AC116" s="1301"/>
    </row>
    <row r="117" spans="1:29" s="393" customFormat="1" ht="15" customHeight="1">
      <c r="A117" s="2352"/>
      <c r="B117" s="2353"/>
      <c r="C117" s="2354"/>
      <c r="D117" s="2354"/>
      <c r="E117" s="2354"/>
      <c r="F117" s="2355"/>
      <c r="G117" s="2356"/>
      <c r="H117" s="2354"/>
      <c r="I117" s="2354"/>
      <c r="J117" s="2354"/>
      <c r="K117" s="2355"/>
      <c r="L117" s="615"/>
      <c r="M117" s="616" t="s">
        <v>28</v>
      </c>
      <c r="N117" s="2357"/>
      <c r="O117" s="1352"/>
      <c r="P117" s="1352"/>
      <c r="Q117" s="1311" t="str">
        <f>IFERROR(VLOOKUP(U117,リスト!$AW$1:$AY$44,2,0),"")</f>
        <v/>
      </c>
      <c r="R117" s="2384"/>
      <c r="S117" s="2382" t="str">
        <f>IFERROR(VLOOKUP(U117,リスト!$AW$1:$AY$44,3,0),"")</f>
        <v/>
      </c>
      <c r="T117" s="2383"/>
      <c r="U117" s="124"/>
      <c r="V117" s="1349"/>
      <c r="W117" s="1350"/>
      <c r="X117" s="1350"/>
      <c r="Y117" s="1350"/>
      <c r="Z117" s="1351"/>
      <c r="AA117" s="1300"/>
      <c r="AB117" s="1301"/>
      <c r="AC117" s="1301"/>
    </row>
    <row r="118" spans="1:29" s="393" customFormat="1" ht="15" customHeight="1">
      <c r="A118" s="1313">
        <v>8</v>
      </c>
      <c r="B118" s="1315"/>
      <c r="C118" s="1316"/>
      <c r="D118" s="1316"/>
      <c r="E118" s="1316"/>
      <c r="F118" s="1317"/>
      <c r="G118" s="1321"/>
      <c r="H118" s="1316"/>
      <c r="I118" s="1316"/>
      <c r="J118" s="1316"/>
      <c r="K118" s="1317"/>
      <c r="L118" s="1323"/>
      <c r="M118" s="1324"/>
      <c r="N118" s="1327"/>
      <c r="O118" s="1329"/>
      <c r="P118" s="1329"/>
      <c r="Q118" s="1347" t="str">
        <f>IFERROR(VLOOKUP(U118,リスト!$AW$1:$AY$44,2,0),"")</f>
        <v/>
      </c>
      <c r="R118" s="2358"/>
      <c r="S118" s="2359" t="str">
        <f>IFERROR(VLOOKUP(U118,リスト!$AW$1:$AY$44,3,0),"")</f>
        <v/>
      </c>
      <c r="T118" s="2360"/>
      <c r="U118" s="122"/>
      <c r="V118" s="1341"/>
      <c r="W118" s="1342"/>
      <c r="X118" s="1342"/>
      <c r="Y118" s="1342"/>
      <c r="Z118" s="1343"/>
      <c r="AA118" s="1298"/>
      <c r="AB118" s="1299"/>
      <c r="AC118" s="1299"/>
    </row>
    <row r="119" spans="1:29" s="393" customFormat="1" ht="15" customHeight="1">
      <c r="A119" s="1314"/>
      <c r="B119" s="1318"/>
      <c r="C119" s="1319"/>
      <c r="D119" s="1319"/>
      <c r="E119" s="1319"/>
      <c r="F119" s="1320"/>
      <c r="G119" s="1322"/>
      <c r="H119" s="1319"/>
      <c r="I119" s="1319"/>
      <c r="J119" s="1319"/>
      <c r="K119" s="1320"/>
      <c r="L119" s="1325"/>
      <c r="M119" s="1326"/>
      <c r="N119" s="1328"/>
      <c r="O119" s="1330"/>
      <c r="P119" s="1330"/>
      <c r="Q119" s="1347" t="str">
        <f>IFERROR(VLOOKUP(U119,リスト!$AW$1:$AY$44,2,0),"")</f>
        <v/>
      </c>
      <c r="R119" s="1348"/>
      <c r="S119" s="2359" t="str">
        <f>IFERROR(VLOOKUP(U119,リスト!$AW$1:$AY$44,3,0),"")</f>
        <v/>
      </c>
      <c r="T119" s="2361"/>
      <c r="U119" s="123"/>
      <c r="V119" s="1344"/>
      <c r="W119" s="1345"/>
      <c r="X119" s="1345"/>
      <c r="Y119" s="1345"/>
      <c r="Z119" s="1346"/>
      <c r="AA119" s="1300"/>
      <c r="AB119" s="1301"/>
      <c r="AC119" s="1301"/>
    </row>
    <row r="120" spans="1:29" s="393" customFormat="1" ht="15" customHeight="1">
      <c r="A120" s="1314"/>
      <c r="B120" s="1318"/>
      <c r="C120" s="1319"/>
      <c r="D120" s="1319"/>
      <c r="E120" s="1319"/>
      <c r="F120" s="1320"/>
      <c r="G120" s="1322"/>
      <c r="H120" s="1319"/>
      <c r="I120" s="1319"/>
      <c r="J120" s="1319"/>
      <c r="K120" s="1320"/>
      <c r="L120" s="1325"/>
      <c r="M120" s="1326"/>
      <c r="N120" s="1328"/>
      <c r="O120" s="1330"/>
      <c r="P120" s="1330"/>
      <c r="Q120" s="1347" t="str">
        <f>IFERROR(VLOOKUP(U120,リスト!$AW$1:$AY$44,2,0),"")</f>
        <v/>
      </c>
      <c r="R120" s="2358"/>
      <c r="S120" s="2359" t="str">
        <f>IFERROR(VLOOKUP(U120,リスト!$AW$1:$AY$44,3,0),"")</f>
        <v/>
      </c>
      <c r="T120" s="2360"/>
      <c r="U120" s="123"/>
      <c r="V120" s="1344"/>
      <c r="W120" s="1345"/>
      <c r="X120" s="1345"/>
      <c r="Y120" s="1345"/>
      <c r="Z120" s="1346"/>
      <c r="AA120" s="1300"/>
      <c r="AB120" s="1301"/>
      <c r="AC120" s="1301"/>
    </row>
    <row r="121" spans="1:29" s="393" customFormat="1" ht="15" customHeight="1">
      <c r="A121" s="1314"/>
      <c r="B121" s="1318"/>
      <c r="C121" s="1319"/>
      <c r="D121" s="1319"/>
      <c r="E121" s="1319"/>
      <c r="F121" s="1320"/>
      <c r="G121" s="1322"/>
      <c r="H121" s="1319"/>
      <c r="I121" s="1319"/>
      <c r="J121" s="1319"/>
      <c r="K121" s="1320"/>
      <c r="L121" s="1325"/>
      <c r="M121" s="1326"/>
      <c r="N121" s="1328"/>
      <c r="O121" s="1330"/>
      <c r="P121" s="1330"/>
      <c r="Q121" s="1347" t="str">
        <f>IFERROR(VLOOKUP(U121,リスト!$AW$1:$AY$44,2,0),"")</f>
        <v/>
      </c>
      <c r="R121" s="2358"/>
      <c r="S121" s="2359" t="str">
        <f>IFERROR(VLOOKUP(U121,リスト!$AW$1:$AY$44,3,0),"")</f>
        <v/>
      </c>
      <c r="T121" s="2361"/>
      <c r="U121" s="123"/>
      <c r="V121" s="1344"/>
      <c r="W121" s="1345"/>
      <c r="X121" s="1345"/>
      <c r="Y121" s="1345"/>
      <c r="Z121" s="1346"/>
      <c r="AA121" s="1300"/>
      <c r="AB121" s="1301"/>
      <c r="AC121" s="1301"/>
    </row>
    <row r="122" spans="1:29" s="393" customFormat="1" ht="15" customHeight="1">
      <c r="A122" s="1314"/>
      <c r="B122" s="1318"/>
      <c r="C122" s="1319"/>
      <c r="D122" s="1319"/>
      <c r="E122" s="1319"/>
      <c r="F122" s="1320"/>
      <c r="G122" s="1322"/>
      <c r="H122" s="1319"/>
      <c r="I122" s="1319"/>
      <c r="J122" s="1319"/>
      <c r="K122" s="1320"/>
      <c r="L122" s="1325"/>
      <c r="M122" s="1326"/>
      <c r="N122" s="1328"/>
      <c r="O122" s="1330"/>
      <c r="P122" s="1330"/>
      <c r="Q122" s="1347" t="str">
        <f>IFERROR(VLOOKUP(U122,リスト!$AW$1:$AY$44,2,0),"")</f>
        <v/>
      </c>
      <c r="R122" s="1348"/>
      <c r="S122" s="2359" t="str">
        <f>IFERROR(VLOOKUP(U122,リスト!$AW$1:$AY$44,3,0),"")</f>
        <v/>
      </c>
      <c r="T122" s="2360"/>
      <c r="U122" s="123"/>
      <c r="V122" s="1344"/>
      <c r="W122" s="1345"/>
      <c r="X122" s="1345"/>
      <c r="Y122" s="1345"/>
      <c r="Z122" s="1346"/>
      <c r="AA122" s="1300"/>
      <c r="AB122" s="1301"/>
      <c r="AC122" s="1301"/>
    </row>
    <row r="123" spans="1:29" s="393" customFormat="1" ht="15" customHeight="1">
      <c r="A123" s="2352"/>
      <c r="B123" s="2353"/>
      <c r="C123" s="2354"/>
      <c r="D123" s="2354"/>
      <c r="E123" s="2354"/>
      <c r="F123" s="2355"/>
      <c r="G123" s="2356"/>
      <c r="H123" s="2354"/>
      <c r="I123" s="2354"/>
      <c r="J123" s="2354"/>
      <c r="K123" s="2355"/>
      <c r="L123" s="615"/>
      <c r="M123" s="616" t="s">
        <v>28</v>
      </c>
      <c r="N123" s="2357"/>
      <c r="O123" s="1352"/>
      <c r="P123" s="1352"/>
      <c r="Q123" s="1311" t="str">
        <f>IFERROR(VLOOKUP(U123,リスト!$AW$1:$AY$44,2,0),"")</f>
        <v/>
      </c>
      <c r="R123" s="2384"/>
      <c r="S123" s="2382" t="str">
        <f>IFERROR(VLOOKUP(U123,リスト!$AW$1:$AY$44,3,0),"")</f>
        <v/>
      </c>
      <c r="T123" s="2383"/>
      <c r="U123" s="124"/>
      <c r="V123" s="1349"/>
      <c r="W123" s="1350"/>
      <c r="X123" s="1350"/>
      <c r="Y123" s="1350"/>
      <c r="Z123" s="1351"/>
      <c r="AA123" s="1300"/>
      <c r="AB123" s="1301"/>
      <c r="AC123" s="1301"/>
    </row>
    <row r="124" spans="1:29" s="393" customFormat="1" ht="15" customHeight="1">
      <c r="A124" s="1313">
        <v>9</v>
      </c>
      <c r="B124" s="1315"/>
      <c r="C124" s="1316"/>
      <c r="D124" s="1316"/>
      <c r="E124" s="1316"/>
      <c r="F124" s="1317"/>
      <c r="G124" s="1321"/>
      <c r="H124" s="1316"/>
      <c r="I124" s="1316"/>
      <c r="J124" s="1316"/>
      <c r="K124" s="1317"/>
      <c r="L124" s="1323"/>
      <c r="M124" s="1324"/>
      <c r="N124" s="1327"/>
      <c r="O124" s="1329"/>
      <c r="P124" s="1329"/>
      <c r="Q124" s="1347" t="str">
        <f>IFERROR(VLOOKUP(U124,リスト!$AW$1:$AY$44,2,0),"")</f>
        <v/>
      </c>
      <c r="R124" s="2358"/>
      <c r="S124" s="2359" t="str">
        <f>IFERROR(VLOOKUP(U124,リスト!$AW$1:$AY$44,3,0),"")</f>
        <v/>
      </c>
      <c r="T124" s="2360"/>
      <c r="U124" s="122"/>
      <c r="V124" s="1341"/>
      <c r="W124" s="1342"/>
      <c r="X124" s="1342"/>
      <c r="Y124" s="1342"/>
      <c r="Z124" s="1343"/>
      <c r="AA124" s="1298"/>
      <c r="AB124" s="1299"/>
      <c r="AC124" s="1299"/>
    </row>
    <row r="125" spans="1:29" s="393" customFormat="1" ht="15" customHeight="1">
      <c r="A125" s="1314"/>
      <c r="B125" s="1318"/>
      <c r="C125" s="1319"/>
      <c r="D125" s="1319"/>
      <c r="E125" s="1319"/>
      <c r="F125" s="1320"/>
      <c r="G125" s="1322"/>
      <c r="H125" s="1319"/>
      <c r="I125" s="1319"/>
      <c r="J125" s="1319"/>
      <c r="K125" s="1320"/>
      <c r="L125" s="1325"/>
      <c r="M125" s="1326"/>
      <c r="N125" s="1328"/>
      <c r="O125" s="1330"/>
      <c r="P125" s="1330"/>
      <c r="Q125" s="1347" t="str">
        <f>IFERROR(VLOOKUP(U125,リスト!$AW$1:$AY$44,2,0),"")</f>
        <v/>
      </c>
      <c r="R125" s="1348"/>
      <c r="S125" s="2359" t="str">
        <f>IFERROR(VLOOKUP(U125,リスト!$AW$1:$AY$44,3,0),"")</f>
        <v/>
      </c>
      <c r="T125" s="2361"/>
      <c r="U125" s="123"/>
      <c r="V125" s="1344"/>
      <c r="W125" s="1345"/>
      <c r="X125" s="1345"/>
      <c r="Y125" s="1345"/>
      <c r="Z125" s="1346"/>
      <c r="AA125" s="1300"/>
      <c r="AB125" s="1301"/>
      <c r="AC125" s="1301"/>
    </row>
    <row r="126" spans="1:29" s="393" customFormat="1" ht="15" customHeight="1">
      <c r="A126" s="1314"/>
      <c r="B126" s="1318"/>
      <c r="C126" s="1319"/>
      <c r="D126" s="1319"/>
      <c r="E126" s="1319"/>
      <c r="F126" s="1320"/>
      <c r="G126" s="1322"/>
      <c r="H126" s="1319"/>
      <c r="I126" s="1319"/>
      <c r="J126" s="1319"/>
      <c r="K126" s="1320"/>
      <c r="L126" s="1325"/>
      <c r="M126" s="1326"/>
      <c r="N126" s="1328"/>
      <c r="O126" s="1330"/>
      <c r="P126" s="1330"/>
      <c r="Q126" s="1347" t="str">
        <f>IFERROR(VLOOKUP(U126,リスト!$AW$1:$AY$44,2,0),"")</f>
        <v/>
      </c>
      <c r="R126" s="2358"/>
      <c r="S126" s="2359" t="str">
        <f>IFERROR(VLOOKUP(U126,リスト!$AW$1:$AY$44,3,0),"")</f>
        <v/>
      </c>
      <c r="T126" s="2360"/>
      <c r="U126" s="123"/>
      <c r="V126" s="1344"/>
      <c r="W126" s="1345"/>
      <c r="X126" s="1345"/>
      <c r="Y126" s="1345"/>
      <c r="Z126" s="1346"/>
      <c r="AA126" s="1300"/>
      <c r="AB126" s="1301"/>
      <c r="AC126" s="1301"/>
    </row>
    <row r="127" spans="1:29" s="393" customFormat="1" ht="15" customHeight="1">
      <c r="A127" s="1314"/>
      <c r="B127" s="1318"/>
      <c r="C127" s="1319"/>
      <c r="D127" s="1319"/>
      <c r="E127" s="1319"/>
      <c r="F127" s="1320"/>
      <c r="G127" s="1322"/>
      <c r="H127" s="1319"/>
      <c r="I127" s="1319"/>
      <c r="J127" s="1319"/>
      <c r="K127" s="1320"/>
      <c r="L127" s="1325"/>
      <c r="M127" s="1326"/>
      <c r="N127" s="1328"/>
      <c r="O127" s="1330"/>
      <c r="P127" s="1330"/>
      <c r="Q127" s="1347" t="str">
        <f>IFERROR(VLOOKUP(U127,リスト!$AW$1:$AY$44,2,0),"")</f>
        <v/>
      </c>
      <c r="R127" s="2358"/>
      <c r="S127" s="2359" t="str">
        <f>IFERROR(VLOOKUP(U127,リスト!$AW$1:$AY$44,3,0),"")</f>
        <v/>
      </c>
      <c r="T127" s="2361"/>
      <c r="U127" s="123"/>
      <c r="V127" s="1344"/>
      <c r="W127" s="1345"/>
      <c r="X127" s="1345"/>
      <c r="Y127" s="1345"/>
      <c r="Z127" s="1346"/>
      <c r="AA127" s="1300"/>
      <c r="AB127" s="1301"/>
      <c r="AC127" s="1301"/>
    </row>
    <row r="128" spans="1:29" s="393" customFormat="1" ht="15" customHeight="1">
      <c r="A128" s="1314"/>
      <c r="B128" s="1318"/>
      <c r="C128" s="1319"/>
      <c r="D128" s="1319"/>
      <c r="E128" s="1319"/>
      <c r="F128" s="1320"/>
      <c r="G128" s="1322"/>
      <c r="H128" s="1319"/>
      <c r="I128" s="1319"/>
      <c r="J128" s="1319"/>
      <c r="K128" s="1320"/>
      <c r="L128" s="1325"/>
      <c r="M128" s="1326"/>
      <c r="N128" s="1328"/>
      <c r="O128" s="1330"/>
      <c r="P128" s="1330"/>
      <c r="Q128" s="1347" t="str">
        <f>IFERROR(VLOOKUP(U128,リスト!$AW$1:$AY$44,2,0),"")</f>
        <v/>
      </c>
      <c r="R128" s="1348"/>
      <c r="S128" s="2359" t="str">
        <f>IFERROR(VLOOKUP(U128,リスト!$AW$1:$AY$44,3,0),"")</f>
        <v/>
      </c>
      <c r="T128" s="2360"/>
      <c r="U128" s="123"/>
      <c r="V128" s="1344"/>
      <c r="W128" s="1345"/>
      <c r="X128" s="1345"/>
      <c r="Y128" s="1345"/>
      <c r="Z128" s="1346"/>
      <c r="AA128" s="1300"/>
      <c r="AB128" s="1301"/>
      <c r="AC128" s="1301"/>
    </row>
    <row r="129" spans="1:29" s="393" customFormat="1" ht="15" customHeight="1">
      <c r="A129" s="2352"/>
      <c r="B129" s="2353"/>
      <c r="C129" s="2354"/>
      <c r="D129" s="2354"/>
      <c r="E129" s="2354"/>
      <c r="F129" s="2355"/>
      <c r="G129" s="2356"/>
      <c r="H129" s="2354"/>
      <c r="I129" s="2354"/>
      <c r="J129" s="2354"/>
      <c r="K129" s="2355"/>
      <c r="L129" s="615"/>
      <c r="M129" s="616" t="s">
        <v>28</v>
      </c>
      <c r="N129" s="2357"/>
      <c r="O129" s="1352"/>
      <c r="P129" s="1352"/>
      <c r="Q129" s="1311" t="str">
        <f>IFERROR(VLOOKUP(U129,リスト!$AW$1:$AY$44,2,0),"")</f>
        <v/>
      </c>
      <c r="R129" s="2384"/>
      <c r="S129" s="2382" t="str">
        <f>IFERROR(VLOOKUP(U129,リスト!$AW$1:$AY$44,3,0),"")</f>
        <v/>
      </c>
      <c r="T129" s="2383"/>
      <c r="U129" s="124"/>
      <c r="V129" s="1349"/>
      <c r="W129" s="1350"/>
      <c r="X129" s="1350"/>
      <c r="Y129" s="1350"/>
      <c r="Z129" s="1351"/>
      <c r="AA129" s="1300"/>
      <c r="AB129" s="1301"/>
      <c r="AC129" s="1301"/>
    </row>
    <row r="130" spans="1:29" s="393" customFormat="1" ht="15" customHeight="1">
      <c r="A130" s="1313">
        <v>10</v>
      </c>
      <c r="B130" s="1315"/>
      <c r="C130" s="1316"/>
      <c r="D130" s="1316"/>
      <c r="E130" s="1316"/>
      <c r="F130" s="1317"/>
      <c r="G130" s="1321"/>
      <c r="H130" s="1316"/>
      <c r="I130" s="1316"/>
      <c r="J130" s="1316"/>
      <c r="K130" s="1317"/>
      <c r="L130" s="1323"/>
      <c r="M130" s="1324"/>
      <c r="N130" s="1327"/>
      <c r="O130" s="1329"/>
      <c r="P130" s="1329"/>
      <c r="Q130" s="1347" t="str">
        <f>IFERROR(VLOOKUP(U130,リスト!$AW$1:$AY$44,2,0),"")</f>
        <v/>
      </c>
      <c r="R130" s="2358"/>
      <c r="S130" s="2359" t="str">
        <f>IFERROR(VLOOKUP(U130,リスト!$AW$1:$AY$44,3,0),"")</f>
        <v/>
      </c>
      <c r="T130" s="2360"/>
      <c r="U130" s="122"/>
      <c r="V130" s="1341"/>
      <c r="W130" s="1342"/>
      <c r="X130" s="1342"/>
      <c r="Y130" s="1342"/>
      <c r="Z130" s="1343"/>
      <c r="AA130" s="1298"/>
      <c r="AB130" s="1299"/>
      <c r="AC130" s="1299"/>
    </row>
    <row r="131" spans="1:29" s="393" customFormat="1" ht="15" customHeight="1">
      <c r="A131" s="1314"/>
      <c r="B131" s="1318"/>
      <c r="C131" s="1319"/>
      <c r="D131" s="1319"/>
      <c r="E131" s="1319"/>
      <c r="F131" s="1320"/>
      <c r="G131" s="1322"/>
      <c r="H131" s="1319"/>
      <c r="I131" s="1319"/>
      <c r="J131" s="1319"/>
      <c r="K131" s="1320"/>
      <c r="L131" s="1325"/>
      <c r="M131" s="1326"/>
      <c r="N131" s="1328"/>
      <c r="O131" s="1330"/>
      <c r="P131" s="1330"/>
      <c r="Q131" s="1347" t="str">
        <f>IFERROR(VLOOKUP(U131,リスト!$AW$1:$AY$44,2,0),"")</f>
        <v/>
      </c>
      <c r="R131" s="1348"/>
      <c r="S131" s="2359" t="str">
        <f>IFERROR(VLOOKUP(U131,リスト!$AW$1:$AY$44,3,0),"")</f>
        <v/>
      </c>
      <c r="T131" s="2361"/>
      <c r="U131" s="123"/>
      <c r="V131" s="1344"/>
      <c r="W131" s="1345"/>
      <c r="X131" s="1345"/>
      <c r="Y131" s="1345"/>
      <c r="Z131" s="1346"/>
      <c r="AA131" s="1300"/>
      <c r="AB131" s="1301"/>
      <c r="AC131" s="1301"/>
    </row>
    <row r="132" spans="1:29" s="393" customFormat="1" ht="15" customHeight="1">
      <c r="A132" s="1314"/>
      <c r="B132" s="1318"/>
      <c r="C132" s="1319"/>
      <c r="D132" s="1319"/>
      <c r="E132" s="1319"/>
      <c r="F132" s="1320"/>
      <c r="G132" s="1322"/>
      <c r="H132" s="1319"/>
      <c r="I132" s="1319"/>
      <c r="J132" s="1319"/>
      <c r="K132" s="1320"/>
      <c r="L132" s="1325"/>
      <c r="M132" s="1326"/>
      <c r="N132" s="1328"/>
      <c r="O132" s="1330"/>
      <c r="P132" s="1330"/>
      <c r="Q132" s="1347" t="str">
        <f>IFERROR(VLOOKUP(U132,リスト!$AW$1:$AY$44,2,0),"")</f>
        <v/>
      </c>
      <c r="R132" s="2358"/>
      <c r="S132" s="2359" t="str">
        <f>IFERROR(VLOOKUP(U132,リスト!$AW$1:$AY$44,3,0),"")</f>
        <v/>
      </c>
      <c r="T132" s="2360"/>
      <c r="U132" s="123"/>
      <c r="V132" s="1344"/>
      <c r="W132" s="1345"/>
      <c r="X132" s="1345"/>
      <c r="Y132" s="1345"/>
      <c r="Z132" s="1346"/>
      <c r="AA132" s="1300"/>
      <c r="AB132" s="1301"/>
      <c r="AC132" s="1301"/>
    </row>
    <row r="133" spans="1:29" s="393" customFormat="1" ht="15" customHeight="1">
      <c r="A133" s="1314"/>
      <c r="B133" s="1318"/>
      <c r="C133" s="1319"/>
      <c r="D133" s="1319"/>
      <c r="E133" s="1319"/>
      <c r="F133" s="1320"/>
      <c r="G133" s="1322"/>
      <c r="H133" s="1319"/>
      <c r="I133" s="1319"/>
      <c r="J133" s="1319"/>
      <c r="K133" s="1320"/>
      <c r="L133" s="1325"/>
      <c r="M133" s="1326"/>
      <c r="N133" s="1328"/>
      <c r="O133" s="1330"/>
      <c r="P133" s="1330"/>
      <c r="Q133" s="1347" t="str">
        <f>IFERROR(VLOOKUP(U133,リスト!$AW$1:$AY$44,2,0),"")</f>
        <v/>
      </c>
      <c r="R133" s="2358"/>
      <c r="S133" s="2359" t="str">
        <f>IFERROR(VLOOKUP(U133,リスト!$AW$1:$AY$44,3,0),"")</f>
        <v/>
      </c>
      <c r="T133" s="2361"/>
      <c r="U133" s="123"/>
      <c r="V133" s="1344"/>
      <c r="W133" s="1345"/>
      <c r="X133" s="1345"/>
      <c r="Y133" s="1345"/>
      <c r="Z133" s="1346"/>
      <c r="AA133" s="1300"/>
      <c r="AB133" s="1301"/>
      <c r="AC133" s="1301"/>
    </row>
    <row r="134" spans="1:29" s="393" customFormat="1" ht="15" customHeight="1">
      <c r="A134" s="1314"/>
      <c r="B134" s="1318"/>
      <c r="C134" s="1319"/>
      <c r="D134" s="1319"/>
      <c r="E134" s="1319"/>
      <c r="F134" s="1320"/>
      <c r="G134" s="1322"/>
      <c r="H134" s="1319"/>
      <c r="I134" s="1319"/>
      <c r="J134" s="1319"/>
      <c r="K134" s="1320"/>
      <c r="L134" s="1325"/>
      <c r="M134" s="1326"/>
      <c r="N134" s="1328"/>
      <c r="O134" s="1330"/>
      <c r="P134" s="1330"/>
      <c r="Q134" s="1347" t="str">
        <f>IFERROR(VLOOKUP(U134,リスト!$AW$1:$AY$44,2,0),"")</f>
        <v/>
      </c>
      <c r="R134" s="1348"/>
      <c r="S134" s="2359" t="str">
        <f>IFERROR(VLOOKUP(U134,リスト!$AW$1:$AY$44,3,0),"")</f>
        <v/>
      </c>
      <c r="T134" s="2360"/>
      <c r="U134" s="123"/>
      <c r="V134" s="1344"/>
      <c r="W134" s="1345"/>
      <c r="X134" s="1345"/>
      <c r="Y134" s="1345"/>
      <c r="Z134" s="1346"/>
      <c r="AA134" s="1300"/>
      <c r="AB134" s="1301"/>
      <c r="AC134" s="1301"/>
    </row>
    <row r="135" spans="1:29" s="393" customFormat="1" ht="15" customHeight="1">
      <c r="A135" s="1314"/>
      <c r="B135" s="1318"/>
      <c r="C135" s="1319"/>
      <c r="D135" s="1319"/>
      <c r="E135" s="1319"/>
      <c r="F135" s="1320"/>
      <c r="G135" s="1322"/>
      <c r="H135" s="1319"/>
      <c r="I135" s="1319"/>
      <c r="J135" s="1319"/>
      <c r="K135" s="1320"/>
      <c r="L135" s="615"/>
      <c r="M135" s="616" t="s">
        <v>28</v>
      </c>
      <c r="N135" s="2357"/>
      <c r="O135" s="1352"/>
      <c r="P135" s="1352"/>
      <c r="Q135" s="1311" t="str">
        <f>IFERROR(VLOOKUP(U135,リスト!$AW$1:$AY$44,2,0),"")</f>
        <v/>
      </c>
      <c r="R135" s="2384"/>
      <c r="S135" s="2359" t="str">
        <f>IFERROR(VLOOKUP(U135,リスト!$AW$1:$AY$44,3,0),"")</f>
        <v/>
      </c>
      <c r="T135" s="2361"/>
      <c r="U135" s="124"/>
      <c r="V135" s="1349"/>
      <c r="W135" s="1350"/>
      <c r="X135" s="1350"/>
      <c r="Y135" s="1350"/>
      <c r="Z135" s="1351"/>
      <c r="AA135" s="1300"/>
      <c r="AB135" s="1301"/>
      <c r="AC135" s="1301"/>
    </row>
    <row r="136" spans="1:29" s="393" customFormat="1" ht="15" hidden="1" customHeight="1" outlineLevel="1">
      <c r="A136" s="1313">
        <v>11</v>
      </c>
      <c r="B136" s="1315"/>
      <c r="C136" s="1316"/>
      <c r="D136" s="1316"/>
      <c r="E136" s="1316"/>
      <c r="F136" s="1317"/>
      <c r="G136" s="1321"/>
      <c r="H136" s="1316"/>
      <c r="I136" s="1316"/>
      <c r="J136" s="1316"/>
      <c r="K136" s="1317"/>
      <c r="L136" s="1323"/>
      <c r="M136" s="1324"/>
      <c r="N136" s="1327"/>
      <c r="O136" s="1329"/>
      <c r="P136" s="1329"/>
      <c r="Q136" s="1331" t="str">
        <f>IFERROR(VLOOKUP(U136,リスト!$AW$1:$AY$44,2,0),"")</f>
        <v/>
      </c>
      <c r="R136" s="1332"/>
      <c r="S136" s="2377" t="str">
        <f>IFERROR(VLOOKUP(U136,リスト!$AW$1:$AY$44,3,0),"")</f>
        <v/>
      </c>
      <c r="T136" s="2378"/>
      <c r="U136" s="122"/>
      <c r="V136" s="1341"/>
      <c r="W136" s="1342"/>
      <c r="X136" s="1342"/>
      <c r="Y136" s="1342"/>
      <c r="Z136" s="1343"/>
      <c r="AA136" s="1298"/>
      <c r="AB136" s="1299"/>
      <c r="AC136" s="1299"/>
    </row>
    <row r="137" spans="1:29" s="393" customFormat="1" ht="15" hidden="1" customHeight="1" outlineLevel="1">
      <c r="A137" s="1314"/>
      <c r="B137" s="1318"/>
      <c r="C137" s="1319"/>
      <c r="D137" s="1319"/>
      <c r="E137" s="1319"/>
      <c r="F137" s="1320"/>
      <c r="G137" s="1322"/>
      <c r="H137" s="1319"/>
      <c r="I137" s="1319"/>
      <c r="J137" s="1319"/>
      <c r="K137" s="1320"/>
      <c r="L137" s="1325"/>
      <c r="M137" s="1326"/>
      <c r="N137" s="1328"/>
      <c r="O137" s="1330"/>
      <c r="P137" s="1330"/>
      <c r="Q137" s="1347" t="str">
        <f>IFERROR(VLOOKUP(U137,リスト!$AW$1:$AY$44,2,0),"")</f>
        <v/>
      </c>
      <c r="R137" s="1348"/>
      <c r="S137" s="2359" t="str">
        <f>IFERROR(VLOOKUP(U137,リスト!$AW$1:$AY$44,3,0),"")</f>
        <v/>
      </c>
      <c r="T137" s="2361"/>
      <c r="U137" s="123"/>
      <c r="V137" s="1344"/>
      <c r="W137" s="1345"/>
      <c r="X137" s="1345"/>
      <c r="Y137" s="1345"/>
      <c r="Z137" s="1346"/>
      <c r="AA137" s="1300"/>
      <c r="AB137" s="1301"/>
      <c r="AC137" s="1301"/>
    </row>
    <row r="138" spans="1:29" s="393" customFormat="1" ht="14.25" hidden="1" customHeight="1" outlineLevel="1">
      <c r="A138" s="1314"/>
      <c r="B138" s="1318"/>
      <c r="C138" s="1319"/>
      <c r="D138" s="1319"/>
      <c r="E138" s="1319"/>
      <c r="F138" s="1320"/>
      <c r="G138" s="1322"/>
      <c r="H138" s="1319"/>
      <c r="I138" s="1319"/>
      <c r="J138" s="1319"/>
      <c r="K138" s="1320"/>
      <c r="L138" s="1325"/>
      <c r="M138" s="1326"/>
      <c r="N138" s="1328"/>
      <c r="O138" s="1330"/>
      <c r="P138" s="1330"/>
      <c r="Q138" s="1347" t="str">
        <f>IFERROR(VLOOKUP(U138,リスト!$AW$1:$AY$44,2,0),"")</f>
        <v/>
      </c>
      <c r="R138" s="1348"/>
      <c r="S138" s="2359" t="str">
        <f>IFERROR(VLOOKUP(U138,リスト!$AW$1:$AY$44,3,0),"")</f>
        <v/>
      </c>
      <c r="T138" s="2361"/>
      <c r="U138" s="123"/>
      <c r="V138" s="1344"/>
      <c r="W138" s="1345"/>
      <c r="X138" s="1345"/>
      <c r="Y138" s="1345"/>
      <c r="Z138" s="1346"/>
      <c r="AA138" s="1300"/>
      <c r="AB138" s="1301"/>
      <c r="AC138" s="1301"/>
    </row>
    <row r="139" spans="1:29" s="393" customFormat="1" ht="15" hidden="1" customHeight="1" outlineLevel="1">
      <c r="A139" s="1314"/>
      <c r="B139" s="1318"/>
      <c r="C139" s="1319"/>
      <c r="D139" s="1319"/>
      <c r="E139" s="1319"/>
      <c r="F139" s="1320"/>
      <c r="G139" s="1322"/>
      <c r="H139" s="1319"/>
      <c r="I139" s="1319"/>
      <c r="J139" s="1319"/>
      <c r="K139" s="1320"/>
      <c r="L139" s="1325"/>
      <c r="M139" s="1326"/>
      <c r="N139" s="1328"/>
      <c r="O139" s="1330"/>
      <c r="P139" s="1330"/>
      <c r="Q139" s="1347" t="str">
        <f>IFERROR(VLOOKUP(U139,リスト!$AW$1:$AY$44,2,0),"")</f>
        <v/>
      </c>
      <c r="R139" s="1348"/>
      <c r="S139" s="2359" t="str">
        <f>IFERROR(VLOOKUP(U139,リスト!$AW$1:$AY$44,3,0),"")</f>
        <v/>
      </c>
      <c r="T139" s="2361"/>
      <c r="U139" s="123"/>
      <c r="V139" s="1344"/>
      <c r="W139" s="1345"/>
      <c r="X139" s="1345"/>
      <c r="Y139" s="1345"/>
      <c r="Z139" s="1346"/>
      <c r="AA139" s="1300"/>
      <c r="AB139" s="1301"/>
      <c r="AC139" s="1301"/>
    </row>
    <row r="140" spans="1:29" s="393" customFormat="1" ht="15" hidden="1" customHeight="1" outlineLevel="1">
      <c r="A140" s="1314"/>
      <c r="B140" s="1318"/>
      <c r="C140" s="1319"/>
      <c r="D140" s="1319"/>
      <c r="E140" s="1319"/>
      <c r="F140" s="1320"/>
      <c r="G140" s="1322"/>
      <c r="H140" s="1319"/>
      <c r="I140" s="1319"/>
      <c r="J140" s="1319"/>
      <c r="K140" s="1320"/>
      <c r="L140" s="1325"/>
      <c r="M140" s="1326"/>
      <c r="N140" s="1328"/>
      <c r="O140" s="1330"/>
      <c r="P140" s="1330"/>
      <c r="Q140" s="1347" t="str">
        <f>IFERROR(VLOOKUP(U140,リスト!$AW$1:$AY$44,2,0),"")</f>
        <v/>
      </c>
      <c r="R140" s="1348"/>
      <c r="S140" s="2359" t="str">
        <f>IFERROR(VLOOKUP(U140,リスト!$AW$1:$AY$44,3,0),"")</f>
        <v/>
      </c>
      <c r="T140" s="2361"/>
      <c r="U140" s="123"/>
      <c r="V140" s="1344"/>
      <c r="W140" s="1345"/>
      <c r="X140" s="1345"/>
      <c r="Y140" s="1345"/>
      <c r="Z140" s="1346"/>
      <c r="AA140" s="1300"/>
      <c r="AB140" s="1301"/>
      <c r="AC140" s="1301"/>
    </row>
    <row r="141" spans="1:29" s="393" customFormat="1" ht="15" hidden="1" customHeight="1" outlineLevel="1">
      <c r="A141" s="1314"/>
      <c r="B141" s="1318"/>
      <c r="C141" s="1319"/>
      <c r="D141" s="1319"/>
      <c r="E141" s="1319"/>
      <c r="F141" s="1320"/>
      <c r="G141" s="1322"/>
      <c r="H141" s="1319"/>
      <c r="I141" s="1319"/>
      <c r="J141" s="1319"/>
      <c r="K141" s="1320"/>
      <c r="L141" s="615"/>
      <c r="M141" s="616" t="s">
        <v>28</v>
      </c>
      <c r="N141" s="1328"/>
      <c r="O141" s="1352"/>
      <c r="P141" s="1352"/>
      <c r="Q141" s="1347" t="str">
        <f>IFERROR(VLOOKUP(U141,リスト!$AW$1:$AY$44,2,0),"")</f>
        <v/>
      </c>
      <c r="R141" s="1348"/>
      <c r="S141" s="2382" t="str">
        <f>IFERROR(VLOOKUP(U141,リスト!$AW$1:$AY$44,3,0),"")</f>
        <v/>
      </c>
      <c r="T141" s="2383"/>
      <c r="U141" s="124"/>
      <c r="V141" s="1349"/>
      <c r="W141" s="1350"/>
      <c r="X141" s="1350"/>
      <c r="Y141" s="1350"/>
      <c r="Z141" s="1351"/>
      <c r="AA141" s="1300"/>
      <c r="AB141" s="1301"/>
      <c r="AC141" s="1301"/>
    </row>
    <row r="142" spans="1:29" s="393" customFormat="1" ht="15" hidden="1" customHeight="1" outlineLevel="1">
      <c r="A142" s="1313">
        <v>12</v>
      </c>
      <c r="B142" s="1315"/>
      <c r="C142" s="1316"/>
      <c r="D142" s="1316"/>
      <c r="E142" s="1316"/>
      <c r="F142" s="1317"/>
      <c r="G142" s="1321"/>
      <c r="H142" s="1316"/>
      <c r="I142" s="1316"/>
      <c r="J142" s="1316"/>
      <c r="K142" s="1317"/>
      <c r="L142" s="1323"/>
      <c r="M142" s="1324"/>
      <c r="N142" s="1327"/>
      <c r="O142" s="1329"/>
      <c r="P142" s="1329"/>
      <c r="Q142" s="1331" t="str">
        <f>IFERROR(VLOOKUP(U142,リスト!$AW$1:$AY$44,2,0),"")</f>
        <v/>
      </c>
      <c r="R142" s="1332"/>
      <c r="S142" s="2377" t="str">
        <f>IFERROR(VLOOKUP(U142,リスト!$AW$1:$AY$44,3,0),"")</f>
        <v/>
      </c>
      <c r="T142" s="2378"/>
      <c r="U142" s="122"/>
      <c r="V142" s="1341"/>
      <c r="W142" s="1342"/>
      <c r="X142" s="1342"/>
      <c r="Y142" s="1342"/>
      <c r="Z142" s="1343"/>
      <c r="AA142" s="1298"/>
      <c r="AB142" s="1299"/>
      <c r="AC142" s="1299"/>
    </row>
    <row r="143" spans="1:29" s="393" customFormat="1" ht="15" hidden="1" customHeight="1" outlineLevel="1">
      <c r="A143" s="1314"/>
      <c r="B143" s="1318"/>
      <c r="C143" s="1319"/>
      <c r="D143" s="1319"/>
      <c r="E143" s="1319"/>
      <c r="F143" s="1320"/>
      <c r="G143" s="1322"/>
      <c r="H143" s="1319"/>
      <c r="I143" s="1319"/>
      <c r="J143" s="1319"/>
      <c r="K143" s="1320"/>
      <c r="L143" s="1325"/>
      <c r="M143" s="1326"/>
      <c r="N143" s="1328"/>
      <c r="O143" s="1330"/>
      <c r="P143" s="1330"/>
      <c r="Q143" s="1347" t="str">
        <f>IFERROR(VLOOKUP(U143,リスト!$AW$1:$AY$44,2,0),"")</f>
        <v/>
      </c>
      <c r="R143" s="1348"/>
      <c r="S143" s="2359" t="str">
        <f>IFERROR(VLOOKUP(U143,リスト!$AW$1:$AY$44,3,0),"")</f>
        <v/>
      </c>
      <c r="T143" s="2361"/>
      <c r="U143" s="123"/>
      <c r="V143" s="1344"/>
      <c r="W143" s="1345"/>
      <c r="X143" s="1345"/>
      <c r="Y143" s="1345"/>
      <c r="Z143" s="1346"/>
      <c r="AA143" s="1300"/>
      <c r="AB143" s="1301"/>
      <c r="AC143" s="1301"/>
    </row>
    <row r="144" spans="1:29" s="393" customFormat="1" ht="15" hidden="1" customHeight="1" outlineLevel="1">
      <c r="A144" s="1314"/>
      <c r="B144" s="1318"/>
      <c r="C144" s="1319"/>
      <c r="D144" s="1319"/>
      <c r="E144" s="1319"/>
      <c r="F144" s="1320"/>
      <c r="G144" s="1322"/>
      <c r="H144" s="1319"/>
      <c r="I144" s="1319"/>
      <c r="J144" s="1319"/>
      <c r="K144" s="1320"/>
      <c r="L144" s="1325"/>
      <c r="M144" s="1326"/>
      <c r="N144" s="1328"/>
      <c r="O144" s="1330"/>
      <c r="P144" s="1330"/>
      <c r="Q144" s="1347" t="str">
        <f>IFERROR(VLOOKUP(U144,リスト!$AW$1:$AY$44,2,0),"")</f>
        <v/>
      </c>
      <c r="R144" s="1348"/>
      <c r="S144" s="2359" t="str">
        <f>IFERROR(VLOOKUP(U144,リスト!$AW$1:$AY$44,3,0),"")</f>
        <v/>
      </c>
      <c r="T144" s="2361"/>
      <c r="U144" s="123"/>
      <c r="V144" s="1344"/>
      <c r="W144" s="1345"/>
      <c r="X144" s="1345"/>
      <c r="Y144" s="1345"/>
      <c r="Z144" s="1346"/>
      <c r="AA144" s="1300"/>
      <c r="AB144" s="1301"/>
      <c r="AC144" s="1301"/>
    </row>
    <row r="145" spans="1:29" s="393" customFormat="1" ht="15" hidden="1" customHeight="1" outlineLevel="1">
      <c r="A145" s="1314"/>
      <c r="B145" s="1318"/>
      <c r="C145" s="1319"/>
      <c r="D145" s="1319"/>
      <c r="E145" s="1319"/>
      <c r="F145" s="1320"/>
      <c r="G145" s="1322"/>
      <c r="H145" s="1319"/>
      <c r="I145" s="1319"/>
      <c r="J145" s="1319"/>
      <c r="K145" s="1320"/>
      <c r="L145" s="1325"/>
      <c r="M145" s="1326"/>
      <c r="N145" s="1328"/>
      <c r="O145" s="1330"/>
      <c r="P145" s="1330"/>
      <c r="Q145" s="1347" t="str">
        <f>IFERROR(VLOOKUP(U145,リスト!$AW$1:$AY$44,2,0),"")</f>
        <v/>
      </c>
      <c r="R145" s="1348"/>
      <c r="S145" s="2359" t="str">
        <f>IFERROR(VLOOKUP(U145,リスト!$AW$1:$AY$44,3,0),"")</f>
        <v/>
      </c>
      <c r="T145" s="2361"/>
      <c r="U145" s="123"/>
      <c r="V145" s="1344"/>
      <c r="W145" s="1345"/>
      <c r="X145" s="1345"/>
      <c r="Y145" s="1345"/>
      <c r="Z145" s="1346"/>
      <c r="AA145" s="1300"/>
      <c r="AB145" s="1301"/>
      <c r="AC145" s="1301"/>
    </row>
    <row r="146" spans="1:29" s="393" customFormat="1" ht="15" hidden="1" customHeight="1" outlineLevel="1">
      <c r="A146" s="1314"/>
      <c r="B146" s="1318"/>
      <c r="C146" s="1319"/>
      <c r="D146" s="1319"/>
      <c r="E146" s="1319"/>
      <c r="F146" s="1320"/>
      <c r="G146" s="1322"/>
      <c r="H146" s="1319"/>
      <c r="I146" s="1319"/>
      <c r="J146" s="1319"/>
      <c r="K146" s="1320"/>
      <c r="L146" s="1325"/>
      <c r="M146" s="1326"/>
      <c r="N146" s="1328"/>
      <c r="O146" s="1330"/>
      <c r="P146" s="1330"/>
      <c r="Q146" s="1347" t="str">
        <f>IFERROR(VLOOKUP(U146,リスト!$AW$1:$AY$44,2,0),"")</f>
        <v/>
      </c>
      <c r="R146" s="1348"/>
      <c r="S146" s="2359" t="str">
        <f>IFERROR(VLOOKUP(U146,リスト!$AW$1:$AY$44,3,0),"")</f>
        <v/>
      </c>
      <c r="T146" s="2361"/>
      <c r="U146" s="123"/>
      <c r="V146" s="1344"/>
      <c r="W146" s="1345"/>
      <c r="X146" s="1345"/>
      <c r="Y146" s="1345"/>
      <c r="Z146" s="1346"/>
      <c r="AA146" s="1300"/>
      <c r="AB146" s="1301"/>
      <c r="AC146" s="1301"/>
    </row>
    <row r="147" spans="1:29" s="393" customFormat="1" ht="15" hidden="1" customHeight="1" outlineLevel="1">
      <c r="A147" s="1314"/>
      <c r="B147" s="1318"/>
      <c r="C147" s="1319"/>
      <c r="D147" s="1319"/>
      <c r="E147" s="1319"/>
      <c r="F147" s="1320"/>
      <c r="G147" s="1322"/>
      <c r="H147" s="1319"/>
      <c r="I147" s="1319"/>
      <c r="J147" s="1319"/>
      <c r="K147" s="1320"/>
      <c r="L147" s="615"/>
      <c r="M147" s="616" t="s">
        <v>28</v>
      </c>
      <c r="N147" s="1328"/>
      <c r="O147" s="1352"/>
      <c r="P147" s="1352"/>
      <c r="Q147" s="1347" t="str">
        <f>IFERROR(VLOOKUP(U147,リスト!$AW$1:$AY$44,2,0),"")</f>
        <v/>
      </c>
      <c r="R147" s="1348"/>
      <c r="S147" s="2382" t="str">
        <f>IFERROR(VLOOKUP(U147,リスト!$AW$1:$AY$44,3,0),"")</f>
        <v/>
      </c>
      <c r="T147" s="2383"/>
      <c r="U147" s="124"/>
      <c r="V147" s="1349"/>
      <c r="W147" s="1350"/>
      <c r="X147" s="1350"/>
      <c r="Y147" s="1350"/>
      <c r="Z147" s="1351"/>
      <c r="AA147" s="1300"/>
      <c r="AB147" s="1301"/>
      <c r="AC147" s="1301"/>
    </row>
    <row r="148" spans="1:29" s="393" customFormat="1" ht="15" hidden="1" customHeight="1" outlineLevel="1">
      <c r="A148" s="1313">
        <v>13</v>
      </c>
      <c r="B148" s="1315"/>
      <c r="C148" s="1316"/>
      <c r="D148" s="1316"/>
      <c r="E148" s="1316"/>
      <c r="F148" s="1317"/>
      <c r="G148" s="1321"/>
      <c r="H148" s="1316"/>
      <c r="I148" s="1316"/>
      <c r="J148" s="1316"/>
      <c r="K148" s="1317"/>
      <c r="L148" s="1323"/>
      <c r="M148" s="1324"/>
      <c r="N148" s="1327"/>
      <c r="O148" s="1329"/>
      <c r="P148" s="1329"/>
      <c r="Q148" s="1331" t="str">
        <f>IFERROR(VLOOKUP(U148,リスト!$AW$1:$AY$44,2,0),"")</f>
        <v/>
      </c>
      <c r="R148" s="1332"/>
      <c r="S148" s="2377" t="str">
        <f>IFERROR(VLOOKUP(U148,リスト!$AW$1:$AY$44,3,0),"")</f>
        <v/>
      </c>
      <c r="T148" s="2378"/>
      <c r="U148" s="122"/>
      <c r="V148" s="1341"/>
      <c r="W148" s="1342"/>
      <c r="X148" s="1342"/>
      <c r="Y148" s="1342"/>
      <c r="Z148" s="1343"/>
      <c r="AA148" s="1298"/>
      <c r="AB148" s="1299"/>
      <c r="AC148" s="1299"/>
    </row>
    <row r="149" spans="1:29" s="393" customFormat="1" ht="15" hidden="1" customHeight="1" outlineLevel="1">
      <c r="A149" s="1314"/>
      <c r="B149" s="1318"/>
      <c r="C149" s="1319"/>
      <c r="D149" s="1319"/>
      <c r="E149" s="1319"/>
      <c r="F149" s="1320"/>
      <c r="G149" s="1322"/>
      <c r="H149" s="1319"/>
      <c r="I149" s="1319"/>
      <c r="J149" s="1319"/>
      <c r="K149" s="1320"/>
      <c r="L149" s="1325"/>
      <c r="M149" s="1326"/>
      <c r="N149" s="1328"/>
      <c r="O149" s="1330"/>
      <c r="P149" s="1330"/>
      <c r="Q149" s="1347" t="str">
        <f>IFERROR(VLOOKUP(U149,リスト!$AW$1:$AY$44,2,0),"")</f>
        <v/>
      </c>
      <c r="R149" s="1348"/>
      <c r="S149" s="2359" t="str">
        <f>IFERROR(VLOOKUP(U149,リスト!$AW$1:$AY$44,3,0),"")</f>
        <v/>
      </c>
      <c r="T149" s="2361"/>
      <c r="U149" s="123"/>
      <c r="V149" s="1344"/>
      <c r="W149" s="1345"/>
      <c r="X149" s="1345"/>
      <c r="Y149" s="1345"/>
      <c r="Z149" s="1346"/>
      <c r="AA149" s="1300"/>
      <c r="AB149" s="1301"/>
      <c r="AC149" s="1301"/>
    </row>
    <row r="150" spans="1:29" s="393" customFormat="1" ht="15" hidden="1" customHeight="1" outlineLevel="1">
      <c r="A150" s="1314"/>
      <c r="B150" s="1318"/>
      <c r="C150" s="1319"/>
      <c r="D150" s="1319"/>
      <c r="E150" s="1319"/>
      <c r="F150" s="1320"/>
      <c r="G150" s="1322"/>
      <c r="H150" s="1319"/>
      <c r="I150" s="1319"/>
      <c r="J150" s="1319"/>
      <c r="K150" s="1320"/>
      <c r="L150" s="1325"/>
      <c r="M150" s="1326"/>
      <c r="N150" s="1328"/>
      <c r="O150" s="1330"/>
      <c r="P150" s="1330"/>
      <c r="Q150" s="1347" t="str">
        <f>IFERROR(VLOOKUP(U150,リスト!$AW$1:$AY$44,2,0),"")</f>
        <v/>
      </c>
      <c r="R150" s="1348"/>
      <c r="S150" s="2359" t="str">
        <f>IFERROR(VLOOKUP(U150,リスト!$AW$1:$AY$44,3,0),"")</f>
        <v/>
      </c>
      <c r="T150" s="2361"/>
      <c r="U150" s="123"/>
      <c r="V150" s="1344"/>
      <c r="W150" s="1345"/>
      <c r="X150" s="1345"/>
      <c r="Y150" s="1345"/>
      <c r="Z150" s="1346"/>
      <c r="AA150" s="1300"/>
      <c r="AB150" s="1301"/>
      <c r="AC150" s="1301"/>
    </row>
    <row r="151" spans="1:29" s="393" customFormat="1" ht="15" hidden="1" customHeight="1" outlineLevel="1">
      <c r="A151" s="1314"/>
      <c r="B151" s="1318"/>
      <c r="C151" s="1319"/>
      <c r="D151" s="1319"/>
      <c r="E151" s="1319"/>
      <c r="F151" s="1320"/>
      <c r="G151" s="1322"/>
      <c r="H151" s="1319"/>
      <c r="I151" s="1319"/>
      <c r="J151" s="1319"/>
      <c r="K151" s="1320"/>
      <c r="L151" s="1325"/>
      <c r="M151" s="1326"/>
      <c r="N151" s="1328"/>
      <c r="O151" s="1330"/>
      <c r="P151" s="1330"/>
      <c r="Q151" s="1347" t="str">
        <f>IFERROR(VLOOKUP(U151,リスト!$AW$1:$AY$44,2,0),"")</f>
        <v/>
      </c>
      <c r="R151" s="1348"/>
      <c r="S151" s="2359" t="str">
        <f>IFERROR(VLOOKUP(U151,リスト!$AW$1:$AY$44,3,0),"")</f>
        <v/>
      </c>
      <c r="T151" s="2361"/>
      <c r="U151" s="123"/>
      <c r="V151" s="1344"/>
      <c r="W151" s="1345"/>
      <c r="X151" s="1345"/>
      <c r="Y151" s="1345"/>
      <c r="Z151" s="1346"/>
      <c r="AA151" s="1300"/>
      <c r="AB151" s="1301"/>
      <c r="AC151" s="1301"/>
    </row>
    <row r="152" spans="1:29" s="393" customFormat="1" ht="15" hidden="1" customHeight="1" outlineLevel="1">
      <c r="A152" s="1314"/>
      <c r="B152" s="1318"/>
      <c r="C152" s="1319"/>
      <c r="D152" s="1319"/>
      <c r="E152" s="1319"/>
      <c r="F152" s="1320"/>
      <c r="G152" s="1322"/>
      <c r="H152" s="1319"/>
      <c r="I152" s="1319"/>
      <c r="J152" s="1319"/>
      <c r="K152" s="1320"/>
      <c r="L152" s="1325"/>
      <c r="M152" s="1326"/>
      <c r="N152" s="1328"/>
      <c r="O152" s="1330"/>
      <c r="P152" s="1330"/>
      <c r="Q152" s="1347" t="str">
        <f>IFERROR(VLOOKUP(U152,リスト!$AW$1:$AY$44,2,0),"")</f>
        <v/>
      </c>
      <c r="R152" s="1348"/>
      <c r="S152" s="2359" t="str">
        <f>IFERROR(VLOOKUP(U152,リスト!$AW$1:$AY$44,3,0),"")</f>
        <v/>
      </c>
      <c r="T152" s="2361"/>
      <c r="U152" s="123"/>
      <c r="V152" s="1344"/>
      <c r="W152" s="1345"/>
      <c r="X152" s="1345"/>
      <c r="Y152" s="1345"/>
      <c r="Z152" s="1346"/>
      <c r="AA152" s="1300"/>
      <c r="AB152" s="1301"/>
      <c r="AC152" s="1301"/>
    </row>
    <row r="153" spans="1:29" s="393" customFormat="1" ht="15" hidden="1" customHeight="1" outlineLevel="1">
      <c r="A153" s="1314"/>
      <c r="B153" s="1318"/>
      <c r="C153" s="1319"/>
      <c r="D153" s="1319"/>
      <c r="E153" s="1319"/>
      <c r="F153" s="1320"/>
      <c r="G153" s="1322"/>
      <c r="H153" s="1319"/>
      <c r="I153" s="1319"/>
      <c r="J153" s="1319"/>
      <c r="K153" s="1320"/>
      <c r="L153" s="615"/>
      <c r="M153" s="616" t="s">
        <v>28</v>
      </c>
      <c r="N153" s="1328"/>
      <c r="O153" s="1352"/>
      <c r="P153" s="1352"/>
      <c r="Q153" s="1347" t="str">
        <f>IFERROR(VLOOKUP(U153,リスト!$AW$1:$AY$44,2,0),"")</f>
        <v/>
      </c>
      <c r="R153" s="1348"/>
      <c r="S153" s="2382" t="str">
        <f>IFERROR(VLOOKUP(U153,リスト!$AW$1:$AY$44,3,0),"")</f>
        <v/>
      </c>
      <c r="T153" s="2383"/>
      <c r="U153" s="124"/>
      <c r="V153" s="1349"/>
      <c r="W153" s="1350"/>
      <c r="X153" s="1350"/>
      <c r="Y153" s="1350"/>
      <c r="Z153" s="135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2377" t="str">
        <f>IFERROR(VLOOKUP(U154,リスト!$AW$1:$AY$44,3,0),"")</f>
        <v/>
      </c>
      <c r="T154" s="2378"/>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2359" t="str">
        <f>IFERROR(VLOOKUP(U155,リスト!$AW$1:$AY$44,3,0),"")</f>
        <v/>
      </c>
      <c r="T155" s="2361"/>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2359" t="str">
        <f>IFERROR(VLOOKUP(U156,リスト!$AW$1:$AY$44,3,0),"")</f>
        <v/>
      </c>
      <c r="T156" s="2361"/>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2359" t="str">
        <f>IFERROR(VLOOKUP(U157,リスト!$AW$1:$AY$44,3,0),"")</f>
        <v/>
      </c>
      <c r="T157" s="2361"/>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2359" t="str">
        <f>IFERROR(VLOOKUP(U158,リスト!$AW$1:$AY$44,3,0),"")</f>
        <v/>
      </c>
      <c r="T158" s="2361"/>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2382" t="str">
        <f>IFERROR(VLOOKUP(U159,リスト!$AW$1:$AY$44,3,0),"")</f>
        <v/>
      </c>
      <c r="T159" s="2383"/>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2377" t="str">
        <f>IFERROR(VLOOKUP(U160,リスト!$AW$1:$AY$44,3,0),"")</f>
        <v/>
      </c>
      <c r="T160" s="2378"/>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2359" t="str">
        <f>IFERROR(VLOOKUP(U161,リスト!$AW$1:$AY$44,3,0),"")</f>
        <v/>
      </c>
      <c r="T161" s="2361"/>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2359" t="str">
        <f>IFERROR(VLOOKUP(U162,リスト!$AW$1:$AY$44,3,0),"")</f>
        <v/>
      </c>
      <c r="T162" s="2361"/>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2359" t="str">
        <f>IFERROR(VLOOKUP(U163,リスト!$AW$1:$AY$44,3,0),"")</f>
        <v/>
      </c>
      <c r="T163" s="2361"/>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2359" t="str">
        <f>IFERROR(VLOOKUP(U164,リスト!$AW$1:$AY$44,3,0),"")</f>
        <v/>
      </c>
      <c r="T164" s="2361"/>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2359" t="str">
        <f>IFERROR(VLOOKUP(U165,リスト!$AW$1:$AY$44,3,0),"")</f>
        <v/>
      </c>
      <c r="T165" s="2361"/>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IF(ロール対応表ｰ1010!$T$57=0,"","「ロール対応表」シートと一致していないスキル項目があります")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558"/>
      <c r="B172" s="558"/>
      <c r="C172" s="558"/>
      <c r="D172" s="558"/>
      <c r="E172" s="562"/>
      <c r="F172" s="562"/>
      <c r="G172" s="562"/>
      <c r="H172" s="562"/>
      <c r="I172" s="562"/>
      <c r="J172" s="562"/>
      <c r="K172" s="562"/>
      <c r="L172" s="562"/>
      <c r="M172" s="562"/>
      <c r="N172" s="562"/>
      <c r="O172" s="562"/>
      <c r="P172" s="562"/>
      <c r="Q172" s="562"/>
      <c r="R172" s="562"/>
    </row>
    <row r="173" spans="1:29" ht="23.25" customHeight="1">
      <c r="A173" s="555" t="s">
        <v>848</v>
      </c>
      <c r="B173" s="558"/>
      <c r="C173" s="558"/>
      <c r="D173" s="558"/>
      <c r="E173" s="558"/>
      <c r="F173" s="558"/>
      <c r="G173" s="558"/>
      <c r="H173" s="558"/>
      <c r="I173" s="558"/>
      <c r="J173" s="558"/>
      <c r="K173" s="558"/>
      <c r="L173" s="558"/>
      <c r="M173" s="558"/>
      <c r="N173" s="558"/>
      <c r="O173" s="558"/>
      <c r="P173" s="558"/>
      <c r="Q173" s="558"/>
      <c r="R173" s="558"/>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555" t="s">
        <v>849</v>
      </c>
      <c r="B179" s="558"/>
      <c r="C179" s="558"/>
      <c r="D179" s="558"/>
      <c r="E179" s="558"/>
      <c r="F179" s="558"/>
      <c r="G179" s="558"/>
      <c r="H179" s="558"/>
      <c r="I179" s="558"/>
      <c r="J179" s="558"/>
      <c r="K179" s="558"/>
      <c r="L179" s="558"/>
      <c r="M179" s="558"/>
      <c r="N179" s="558"/>
      <c r="O179" s="558"/>
      <c r="P179" s="558"/>
      <c r="Q179" s="558"/>
      <c r="R179" s="558"/>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562"/>
      <c r="T181" s="562"/>
      <c r="U181" s="562"/>
      <c r="V181" s="562"/>
      <c r="W181" s="225"/>
      <c r="X181" s="562"/>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562"/>
      <c r="T182" s="562"/>
      <c r="U182" s="562"/>
      <c r="V182" s="562"/>
      <c r="W182" s="225"/>
      <c r="X182" s="562"/>
      <c r="Y182" s="562"/>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562"/>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562"/>
      <c r="T186" s="562"/>
      <c r="U186" s="562"/>
      <c r="V186" s="562"/>
      <c r="W186" s="225"/>
      <c r="X186" s="562"/>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562"/>
      <c r="T187" s="562"/>
      <c r="U187" s="562"/>
      <c r="V187" s="562"/>
      <c r="W187" s="225"/>
      <c r="X187" s="562"/>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562"/>
      <c r="T188" s="562"/>
      <c r="U188" s="562"/>
      <c r="V188" s="562"/>
      <c r="W188" s="225"/>
      <c r="X188" s="562"/>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562"/>
      <c r="T189" s="562"/>
      <c r="U189" s="562"/>
      <c r="V189" s="562"/>
      <c r="W189" s="225"/>
      <c r="X189" s="562"/>
      <c r="Y189" s="562"/>
      <c r="Z189" s="562"/>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562"/>
      <c r="T190" s="562"/>
      <c r="U190" s="562"/>
      <c r="V190" s="562"/>
      <c r="W190" s="225"/>
      <c r="X190" s="562"/>
      <c r="Y190" s="562"/>
      <c r="Z190" s="562"/>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562"/>
      <c r="T191" s="562"/>
      <c r="U191" s="562"/>
      <c r="V191" s="562"/>
      <c r="W191" s="225"/>
      <c r="X191" s="562"/>
      <c r="Y191" s="562"/>
      <c r="Z191" s="562"/>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562"/>
      <c r="Z192" s="562"/>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562"/>
      <c r="U193" s="562"/>
      <c r="V193" s="562"/>
      <c r="W193" s="225"/>
      <c r="X193" s="562"/>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562"/>
      <c r="U194" s="562"/>
      <c r="V194" s="562"/>
      <c r="W194" s="225"/>
      <c r="X194" s="562"/>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562"/>
      <c r="U195" s="562"/>
      <c r="V195" s="562"/>
      <c r="W195" s="225"/>
      <c r="X195" s="562"/>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562"/>
      <c r="U196" s="562"/>
      <c r="V196" s="562"/>
      <c r="W196" s="225"/>
      <c r="X196" s="562"/>
    </row>
    <row r="197" spans="1:26" ht="12" customHeight="1">
      <c r="A197" s="230"/>
      <c r="B197" s="230"/>
      <c r="C197" s="558"/>
      <c r="D197" s="558"/>
      <c r="E197" s="562"/>
      <c r="F197" s="562"/>
      <c r="G197" s="562"/>
      <c r="H197" s="562"/>
      <c r="I197" s="562"/>
      <c r="J197" s="562"/>
      <c r="K197" s="225"/>
      <c r="L197" s="562"/>
      <c r="M197" s="562"/>
      <c r="N197" s="562"/>
      <c r="O197" s="562"/>
      <c r="P197" s="562"/>
      <c r="Q197" s="562"/>
      <c r="R197" s="225"/>
      <c r="S197" s="562"/>
      <c r="X197" s="208"/>
      <c r="Y197" s="562"/>
      <c r="Z197" s="562"/>
    </row>
    <row r="198" spans="1:26" ht="21" customHeight="1">
      <c r="A198" s="555" t="s">
        <v>102</v>
      </c>
      <c r="B198" s="558"/>
      <c r="C198" s="558"/>
      <c r="D198" s="558"/>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558"/>
      <c r="B211" s="558"/>
      <c r="C211" s="558"/>
      <c r="D211" s="558"/>
      <c r="E211" s="562"/>
      <c r="F211" s="562"/>
      <c r="G211" s="562"/>
      <c r="H211" s="562"/>
      <c r="I211" s="562"/>
      <c r="J211" s="562"/>
      <c r="K211" s="562"/>
      <c r="L211" s="562"/>
      <c r="M211" s="562"/>
      <c r="N211" s="562"/>
      <c r="O211" s="562"/>
      <c r="P211" s="562"/>
      <c r="Q211" s="562"/>
      <c r="R211" s="562"/>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558"/>
      <c r="B221" s="558"/>
      <c r="C221" s="558"/>
      <c r="D221" s="558"/>
      <c r="E221" s="562"/>
      <c r="F221" s="562"/>
      <c r="G221" s="562"/>
      <c r="H221" s="562"/>
      <c r="I221" s="562"/>
      <c r="J221" s="562"/>
      <c r="K221" s="562"/>
      <c r="L221" s="562"/>
      <c r="M221" s="562"/>
      <c r="N221" s="562"/>
      <c r="O221" s="562"/>
      <c r="P221" s="562"/>
      <c r="Q221" s="562"/>
      <c r="R221" s="562"/>
    </row>
    <row r="222" spans="1:18" ht="16.5" customHeight="1">
      <c r="A222" s="555" t="s">
        <v>117</v>
      </c>
      <c r="B222" s="558"/>
      <c r="C222" s="558"/>
      <c r="D222" s="558"/>
      <c r="E222" s="558"/>
      <c r="F222" s="558"/>
      <c r="G222" s="558"/>
      <c r="H222" s="558"/>
      <c r="I222" s="558"/>
      <c r="J222" s="558"/>
      <c r="K222" s="558"/>
      <c r="L222" s="558"/>
      <c r="M222" s="558"/>
      <c r="N222" s="558"/>
      <c r="O222" s="558"/>
      <c r="P222" s="558"/>
      <c r="Q222" s="558"/>
      <c r="R222" s="558"/>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555" t="s">
        <v>134</v>
      </c>
      <c r="B231" s="558"/>
      <c r="C231" s="558"/>
      <c r="D231" s="558"/>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559"/>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558"/>
      <c r="B252" s="558"/>
      <c r="C252" s="558"/>
      <c r="D252" s="558"/>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557" t="s">
        <v>505</v>
      </c>
      <c r="CX256" s="557" t="s">
        <v>506</v>
      </c>
    </row>
    <row r="257" spans="1:128" ht="50.1" customHeight="1">
      <c r="A257" s="658" t="s">
        <v>850</v>
      </c>
      <c r="B257" s="659"/>
      <c r="C257" s="659"/>
      <c r="D257" s="659"/>
      <c r="E257" s="659"/>
      <c r="F257" s="659"/>
      <c r="G257" s="659"/>
      <c r="H257" s="659"/>
      <c r="I257" s="659"/>
      <c r="J257" s="659"/>
      <c r="K257" s="660"/>
      <c r="L257" s="1795"/>
      <c r="M257" s="1796"/>
      <c r="N257" s="1797"/>
      <c r="CP257" s="557" t="s">
        <v>505</v>
      </c>
      <c r="CX257" s="557" t="s">
        <v>506</v>
      </c>
    </row>
    <row r="258" spans="1:128" ht="50.1" customHeight="1">
      <c r="A258" s="658" t="s">
        <v>512</v>
      </c>
      <c r="B258" s="659"/>
      <c r="C258" s="659"/>
      <c r="D258" s="659"/>
      <c r="E258" s="659"/>
      <c r="F258" s="659"/>
      <c r="G258" s="659"/>
      <c r="H258" s="659"/>
      <c r="I258" s="659"/>
      <c r="J258" s="659"/>
      <c r="K258" s="660"/>
      <c r="L258" s="1795"/>
      <c r="M258" s="1796"/>
      <c r="N258" s="1797"/>
      <c r="CP258" s="557" t="s">
        <v>505</v>
      </c>
      <c r="CX258" s="557"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CP259" s="557" t="s">
        <v>505</v>
      </c>
      <c r="CX259" s="557" t="s">
        <v>506</v>
      </c>
    </row>
    <row r="260" spans="1:128">
      <c r="A260" s="1794" t="s">
        <v>513</v>
      </c>
      <c r="B260" s="1794"/>
      <c r="C260" s="1794"/>
      <c r="D260" s="1794"/>
      <c r="E260" s="1794"/>
      <c r="F260" s="69"/>
      <c r="G260" s="69"/>
      <c r="H260" s="69"/>
      <c r="I260" s="69"/>
      <c r="J260" s="69"/>
      <c r="K260" s="69"/>
      <c r="L260" s="265"/>
      <c r="M260" s="265"/>
      <c r="N260" s="265"/>
      <c r="O260" s="265"/>
      <c r="P260" s="265"/>
    </row>
    <row r="261" spans="1:128">
      <c r="A261" s="1794"/>
      <c r="B261" s="1794"/>
      <c r="C261" s="1794"/>
      <c r="D261" s="1794"/>
      <c r="E261" s="1794"/>
      <c r="F261" s="69"/>
      <c r="G261" s="69"/>
      <c r="H261" s="69"/>
      <c r="I261" s="69"/>
      <c r="J261" s="69"/>
      <c r="K261" s="69"/>
      <c r="L261" s="265"/>
      <c r="M261" s="265"/>
      <c r="N261" s="265"/>
      <c r="O261" s="265"/>
      <c r="P261" s="265"/>
    </row>
    <row r="262" spans="1:128">
      <c r="A262" s="69" t="s">
        <v>516</v>
      </c>
      <c r="B262" s="69"/>
      <c r="C262" s="69"/>
      <c r="D262" s="69"/>
      <c r="E262" s="69"/>
      <c r="F262" s="69"/>
      <c r="G262" s="69"/>
      <c r="H262" s="69"/>
      <c r="I262" s="69"/>
      <c r="J262" s="69"/>
      <c r="K262" s="69"/>
      <c r="L262" s="265"/>
      <c r="M262" s="265"/>
      <c r="N262" s="265"/>
      <c r="O262" s="265"/>
      <c r="P262" s="265"/>
    </row>
    <row r="263" spans="1:128">
      <c r="A263" s="69" t="s">
        <v>517</v>
      </c>
      <c r="B263" s="69"/>
      <c r="C263" s="69"/>
      <c r="D263" s="69"/>
      <c r="E263" s="69"/>
      <c r="F263" s="69"/>
      <c r="G263" s="69"/>
      <c r="H263" s="69"/>
      <c r="I263" s="69"/>
      <c r="J263" s="69"/>
      <c r="K263" s="69"/>
      <c r="L263" s="265"/>
      <c r="M263" s="265"/>
      <c r="N263" s="265"/>
      <c r="O263" s="265"/>
      <c r="P263" s="265"/>
    </row>
    <row r="264" spans="1:128">
      <c r="A264" s="69"/>
      <c r="B264" s="69"/>
      <c r="C264" s="69"/>
      <c r="D264" s="69"/>
      <c r="E264" s="69"/>
      <c r="F264" s="69"/>
      <c r="G264" s="69"/>
      <c r="H264" s="69"/>
      <c r="I264" s="69"/>
      <c r="J264" s="69"/>
      <c r="K264" s="69"/>
      <c r="L264" s="265"/>
      <c r="M264" s="265"/>
      <c r="N264" s="265"/>
      <c r="O264" s="265"/>
      <c r="P264" s="265"/>
    </row>
    <row r="265" spans="1:128" s="133" customFormat="1">
      <c r="A265" s="3" t="s">
        <v>518</v>
      </c>
      <c r="B265" s="3"/>
      <c r="C265" s="3"/>
      <c r="D265" s="3"/>
      <c r="E265" s="3"/>
      <c r="F265" s="3"/>
      <c r="G265" s="3"/>
      <c r="H265" s="3"/>
      <c r="I265" s="3"/>
      <c r="J265" s="3"/>
      <c r="K265" s="3"/>
      <c r="L265" s="458"/>
      <c r="M265" s="458"/>
      <c r="N265" s="458"/>
      <c r="O265" s="458"/>
      <c r="P265" s="458"/>
      <c r="Q265" s="1"/>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1"/>
    </row>
    <row r="267" spans="1:128" s="133" customFormat="1">
      <c r="A267" s="1803"/>
      <c r="B267" s="1803"/>
      <c r="C267" s="1803"/>
      <c r="D267" s="3"/>
      <c r="E267" s="3"/>
      <c r="F267" s="3"/>
      <c r="G267" s="3"/>
      <c r="H267" s="3"/>
      <c r="I267" s="3"/>
      <c r="J267" s="3"/>
      <c r="K267" s="3"/>
      <c r="L267" s="458"/>
      <c r="M267" s="458"/>
      <c r="N267" s="458"/>
      <c r="O267" s="458"/>
      <c r="P267" s="458"/>
      <c r="Q267" s="1"/>
    </row>
    <row r="268" spans="1:128" s="133" customFormat="1">
      <c r="A268" s="1803"/>
      <c r="B268" s="1804"/>
      <c r="C268" s="1804"/>
      <c r="D268" s="3"/>
      <c r="E268" s="3"/>
      <c r="F268" s="3"/>
      <c r="G268" s="3"/>
      <c r="H268" s="3"/>
      <c r="I268" s="3"/>
      <c r="J268" s="3"/>
      <c r="K268" s="3"/>
      <c r="L268" s="458"/>
      <c r="M268" s="458"/>
      <c r="N268" s="458"/>
      <c r="O268" s="458"/>
      <c r="P268" s="458"/>
      <c r="Q268" s="1"/>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1"/>
    </row>
    <row r="270" spans="1:128" s="133" customFormat="1">
      <c r="A270" s="1802"/>
      <c r="B270" s="1805"/>
      <c r="C270" s="1806"/>
      <c r="D270" s="1806"/>
      <c r="E270" s="1806"/>
      <c r="F270" s="1806"/>
      <c r="G270" s="1806"/>
      <c r="H270" s="1812"/>
      <c r="I270" s="1812"/>
      <c r="J270" s="1812"/>
      <c r="K270" s="1812"/>
      <c r="L270" s="1812"/>
      <c r="M270" s="1812"/>
      <c r="N270" s="1812"/>
      <c r="O270" s="1812"/>
      <c r="P270" s="1812"/>
      <c r="Q270" s="1"/>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2687"/>
      <c r="R271" s="2688"/>
      <c r="S271" s="2688"/>
      <c r="T271" s="2688"/>
      <c r="U271" s="2688"/>
      <c r="V271" s="2688"/>
      <c r="W271" s="2688"/>
      <c r="X271" s="2688"/>
      <c r="Y271" s="2688"/>
      <c r="Z271" s="2688"/>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2687"/>
      <c r="R272" s="2688"/>
      <c r="S272" s="2688"/>
      <c r="T272" s="2688"/>
      <c r="U272" s="2688"/>
      <c r="V272" s="2688"/>
      <c r="W272" s="2688"/>
      <c r="X272" s="2688"/>
      <c r="Y272" s="2688"/>
      <c r="Z272" s="2688"/>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2687"/>
      <c r="R273" s="2688"/>
      <c r="S273" s="2688"/>
      <c r="T273" s="2688"/>
      <c r="U273" s="2688"/>
      <c r="V273" s="2688"/>
      <c r="W273" s="2688"/>
      <c r="X273" s="2688"/>
      <c r="Y273" s="2688"/>
      <c r="Z273" s="2688"/>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2687"/>
      <c r="R274" s="2688"/>
      <c r="S274" s="2688"/>
      <c r="T274" s="2688"/>
      <c r="U274" s="2688"/>
      <c r="V274" s="2688"/>
      <c r="W274" s="2688"/>
      <c r="X274" s="2688"/>
      <c r="Y274" s="2688"/>
      <c r="Z274" s="2688"/>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2687"/>
      <c r="R275" s="2688"/>
      <c r="S275" s="2688"/>
      <c r="T275" s="2688"/>
      <c r="U275" s="2688"/>
      <c r="V275" s="2688"/>
      <c r="W275" s="2688"/>
      <c r="X275" s="2688"/>
      <c r="Y275" s="2688"/>
      <c r="Z275" s="2688"/>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2687"/>
      <c r="R276" s="2688"/>
      <c r="S276" s="2688"/>
      <c r="T276" s="2688"/>
      <c r="U276" s="2688"/>
      <c r="V276" s="2688"/>
      <c r="W276" s="2688"/>
      <c r="X276" s="2688"/>
      <c r="Y276" s="2688"/>
      <c r="Z276" s="2688"/>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2687"/>
      <c r="R277" s="2688"/>
      <c r="S277" s="2688"/>
      <c r="T277" s="2688"/>
      <c r="U277" s="2688"/>
      <c r="V277" s="2688"/>
      <c r="W277" s="2688"/>
      <c r="X277" s="2688"/>
      <c r="Y277" s="2688"/>
      <c r="Z277" s="2688"/>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2687"/>
      <c r="R278" s="2688"/>
      <c r="S278" s="2688"/>
      <c r="T278" s="2688"/>
      <c r="U278" s="2688"/>
      <c r="V278" s="2688"/>
      <c r="W278" s="2688"/>
      <c r="X278" s="2688"/>
      <c r="Y278" s="2688"/>
      <c r="Z278" s="2688"/>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1"/>
    </row>
    <row r="280" spans="1:128" s="133" customFormat="1">
      <c r="A280" s="1812"/>
      <c r="B280" s="1803"/>
      <c r="C280" s="1803"/>
      <c r="D280" s="1803"/>
      <c r="E280" s="1803"/>
      <c r="F280" s="1803"/>
      <c r="G280" s="1803"/>
      <c r="H280" s="1803"/>
      <c r="I280" s="1803"/>
      <c r="J280" s="1803"/>
      <c r="K280" s="1803"/>
      <c r="L280" s="1803"/>
      <c r="M280" s="1803"/>
      <c r="N280" s="1813"/>
      <c r="O280" s="1813"/>
      <c r="P280" s="1813"/>
      <c r="Q280" s="1"/>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1"/>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1"/>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1"/>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1"/>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1"/>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1"/>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1"/>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1"/>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554" customFormat="1" ht="15" customHeight="1">
      <c r="A329" s="1669" t="s">
        <v>570</v>
      </c>
      <c r="B329" s="1669"/>
      <c r="C329" s="1669"/>
      <c r="D329" s="1669"/>
      <c r="E329" s="1669"/>
      <c r="F329" s="1669"/>
      <c r="AA329" s="623"/>
      <c r="AB329" s="623"/>
      <c r="AC329" s="623"/>
    </row>
    <row r="330" spans="1:128" s="554" customFormat="1" ht="15" customHeight="1">
      <c r="A330" s="1669"/>
      <c r="B330" s="1669"/>
      <c r="C330" s="1669"/>
      <c r="D330" s="1669"/>
      <c r="E330" s="1669"/>
      <c r="F330" s="1669"/>
      <c r="AA330" s="623"/>
      <c r="AB330" s="623"/>
      <c r="AC330" s="623"/>
    </row>
    <row r="331" spans="1:128" s="554"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554"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554"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554"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554"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554"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554"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557" t="s">
        <v>597</v>
      </c>
    </row>
  </sheetData>
  <sheetProtection algorithmName="SHA-512" hashValue="WFErX0cu3DzkH1AUc6OB8k7R+eJA79lGCXRZwOFALj6V8b6xgQxgikwXK/lMN/+vUVmjS7hypNeN3tPE/F0lGw==" saltValue="0Db/3MEdCjGPI3RnsMIkjA==" spinCount="100000" sheet="1" formatCells="0" formatRows="0" insertRows="0" selectLockedCells="1"/>
  <mergeCells count="738">
    <mergeCell ref="A52:D58"/>
    <mergeCell ref="E52:O52"/>
    <mergeCell ref="P52:R52"/>
    <mergeCell ref="E53:R53"/>
    <mergeCell ref="F54:R54"/>
    <mergeCell ref="F55:R55"/>
    <mergeCell ref="F56:R56"/>
    <mergeCell ref="F57:R57"/>
    <mergeCell ref="F58:R58"/>
    <mergeCell ref="G335:S336"/>
    <mergeCell ref="E337:F338"/>
    <mergeCell ref="G337:M338"/>
    <mergeCell ref="N337:S338"/>
    <mergeCell ref="A348:D350"/>
    <mergeCell ref="E348:S350"/>
    <mergeCell ref="B351:D353"/>
    <mergeCell ref="E351:S353"/>
    <mergeCell ref="A340:G341"/>
    <mergeCell ref="A342:D344"/>
    <mergeCell ref="E342:S344"/>
    <mergeCell ref="T342:Z345"/>
    <mergeCell ref="B345:D347"/>
    <mergeCell ref="E345:S347"/>
    <mergeCell ref="A335:D338"/>
    <mergeCell ref="A320:D321"/>
    <mergeCell ref="E320:S321"/>
    <mergeCell ref="A322:D323"/>
    <mergeCell ref="E322:S323"/>
    <mergeCell ref="A324:D325"/>
    <mergeCell ref="E324:S325"/>
    <mergeCell ref="A326:XFD326"/>
    <mergeCell ref="A327:S327"/>
    <mergeCell ref="A328:S328"/>
    <mergeCell ref="A329:F330"/>
    <mergeCell ref="A331:D334"/>
    <mergeCell ref="E331:F331"/>
    <mergeCell ref="G331:M331"/>
    <mergeCell ref="N331:S332"/>
    <mergeCell ref="E332:F333"/>
    <mergeCell ref="G332:M333"/>
    <mergeCell ref="N333:S334"/>
    <mergeCell ref="E334:F334"/>
    <mergeCell ref="G334:M334"/>
    <mergeCell ref="E335:F336"/>
    <mergeCell ref="A314:D315"/>
    <mergeCell ref="E314:S315"/>
    <mergeCell ref="A316:D317"/>
    <mergeCell ref="E316:S317"/>
    <mergeCell ref="A318:D319"/>
    <mergeCell ref="E318:S319"/>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185:R185"/>
    <mergeCell ref="A186:D188"/>
    <mergeCell ref="E186:F186"/>
    <mergeCell ref="G186:H186"/>
    <mergeCell ref="I186:J186"/>
    <mergeCell ref="K186:N186"/>
    <mergeCell ref="O186:P186"/>
    <mergeCell ref="Q186:R186"/>
    <mergeCell ref="E187:R187"/>
    <mergeCell ref="E188:R188"/>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P118:P123"/>
    <mergeCell ref="Q118:R118"/>
    <mergeCell ref="S118:T118"/>
    <mergeCell ref="A118:A123"/>
    <mergeCell ref="B118:F123"/>
    <mergeCell ref="G118:K123"/>
    <mergeCell ref="L118:M122"/>
    <mergeCell ref="N118:N123"/>
    <mergeCell ref="O118:O123"/>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A9:B9"/>
    <mergeCell ref="C9:I9"/>
    <mergeCell ref="J9:K9"/>
    <mergeCell ref="L9:R9"/>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A124:A129"/>
    <mergeCell ref="B124:F129"/>
    <mergeCell ref="G124:K129"/>
    <mergeCell ref="L124:M128"/>
    <mergeCell ref="N124:N129"/>
    <mergeCell ref="O124:O129"/>
    <mergeCell ref="P124:P129"/>
    <mergeCell ref="Q124:R124"/>
    <mergeCell ref="S124:T124"/>
    <mergeCell ref="V124:Z129"/>
    <mergeCell ref="Q125:R125"/>
    <mergeCell ref="S125:T125"/>
    <mergeCell ref="Q126:R126"/>
    <mergeCell ref="S126:T126"/>
    <mergeCell ref="Q127:R127"/>
  </mergeCells>
  <phoneticPr fontId="20"/>
  <conditionalFormatting sqref="E54:R54 E55:F55 E56:R57">
    <cfRule type="expression" dxfId="30" priority="1">
      <formula>$P$52="含んでいない"</formula>
    </cfRule>
  </conditionalFormatting>
  <conditionalFormatting sqref="E192:R192">
    <cfRule type="cellIs" dxfId="29" priority="7" operator="equal">
      <formula>"自動で入力されます"</formula>
    </cfRule>
  </conditionalFormatting>
  <conditionalFormatting sqref="F178">
    <cfRule type="expression" dxfId="28" priority="8">
      <formula>"P73=""なし"""</formula>
    </cfRule>
  </conditionalFormatting>
  <conditionalFormatting sqref="F58:R58">
    <cfRule type="expression" dxfId="27" priority="3">
      <formula>$E57="○"</formula>
    </cfRule>
  </conditionalFormatting>
  <conditionalFormatting sqref="H66:R66">
    <cfRule type="cellIs" dxfId="26" priority="6" operator="equal">
      <formula>"自動で入力されます"</formula>
    </cfRule>
  </conditionalFormatting>
  <conditionalFormatting sqref="H68:R68">
    <cfRule type="cellIs" dxfId="25" priority="5" operator="equal">
      <formula>"自動で入力されます"</formula>
    </cfRule>
  </conditionalFormatting>
  <conditionalFormatting sqref="N166">
    <cfRule type="cellIs" dxfId="24" priority="4" operator="equal">
      <formula>"「ロール対応表」シートと一致していないスキル項目があります"</formula>
    </cfRule>
  </conditionalFormatting>
  <conditionalFormatting sqref="O3 C7:R7 N8:P8 C8:C9">
    <cfRule type="cellIs" dxfId="23" priority="10" operator="equal">
      <formula>0</formula>
    </cfRule>
  </conditionalFormatting>
  <conditionalFormatting sqref="P52:R52">
    <cfRule type="expression" priority="2">
      <formula>$P$52="含んでいない"</formula>
    </cfRule>
  </conditionalFormatting>
  <conditionalFormatting sqref="Z174">
    <cfRule type="expression" dxfId="22" priority="9">
      <formula>"P73=""なし"""</formula>
    </cfRule>
  </conditionalFormatting>
  <dataValidations count="41">
    <dataValidation type="list" allowBlank="1" showErrorMessage="1" sqref="N76:N135" xr:uid="{F82D33EC-3DAE-4962-AC60-1E7C7B522F24}">
      <formula1>"全部,一部,実施なし"</formula1>
    </dataValidation>
    <dataValidation type="list" allowBlank="1" showInputMessage="1" showErrorMessage="1" sqref="E348:S350" xr:uid="{1D95EF6D-CEF3-432F-B6E4-09F97AE9B9A6}">
      <formula1>"定期的に見直している,見直していない"</formula1>
    </dataValidation>
    <dataValidation type="list" allowBlank="1" showInputMessage="1" showErrorMessage="1" sqref="E342:S344" xr:uid="{9EFDDFFE-9702-450D-A141-15AE34A2D94C}">
      <formula1>"講座実績の検証を行っている,検証を行っていない"</formula1>
    </dataValidation>
    <dataValidation type="list" allowBlank="1" showInputMessage="1" showErrorMessage="1" sqref="E308:S309" xr:uid="{4D16CA8D-CBCB-4C17-9A45-638625D424D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28C3E01D-658C-46F3-BAD7-2D5A76759621}">
      <formula1>"はい,いいえ"</formula1>
    </dataValidation>
    <dataValidation imeMode="off" allowBlank="1" showInputMessage="1" showErrorMessage="1" prompt="教育訓練の時間が短いもの（２０時間以下）は対象外" sqref="M14:N14" xr:uid="{8640A181-1BD0-4AF2-AA6E-4501C05788F2}"/>
    <dataValidation imeMode="off" allowBlank="1" showInputMessage="1" showErrorMessage="1" sqref="E15:G15 E14" xr:uid="{EF058A72-248C-4D0F-B88A-5DB3A65F5DF5}"/>
    <dataValidation allowBlank="1" showInputMessage="1" showErrorMessage="1" prompt="新規のカリキュラムを加えるなど内容を変更した講座を申請を選択の場合→「（16)申請にあたり、新たに追加・変更した内容」へ。" sqref="O25:R25" xr:uid="{FEE99C31-9DCC-41F7-8A13-E486316F9BBA}"/>
    <dataValidation allowBlank="1" showInputMessage="1" showErrorMessage="1" prompt="ホームページ等で公表することが必要。" sqref="E217:R217" xr:uid="{36387C15-50A9-4A50-ADC7-EA7AECEE5C80}"/>
    <dataValidation allowBlank="1" showInputMessage="1" showErrorMessage="1" prompt="演習を通学で行う（eラーニングで実施しない）場合は、記載不要。_x000a_双方向又は多方向に授業を行うための措置が取られていることが必要。" sqref="E208" xr:uid="{746E2FD2-75BC-403C-B75A-B5FA8E68D26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155A089A-75DF-4B1E-950D-3FFD9C0E44DD}"/>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A8580F75-CEA2-416E-991D-B935E1C0452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114A14F2-2103-4168-94B9-8DF25D699CFA}">
      <formula1>"全部,一部,実施なし"</formula1>
    </dataValidation>
    <dataValidation allowBlank="1" showInputMessage="1" showErrorMessage="1" prompt="講義（演習）の内容と到達目標が分かるように具体的に記載。" sqref="G76 G82 G88 G94 G100 G106 G112 G118 G124 G130 G136 G142 G148 G160 G154" xr:uid="{ED5973E9-6788-4114-88E3-95019DB42C0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60 B154" xr:uid="{93E13565-6426-48D1-B254-0B50FF1445B2}"/>
    <dataValidation allowBlank="1" showInputMessage="1" showErrorMessage="1" prompt="受講前に身に付けておくことが推奨される知識・技術を記載。" sqref="E175" xr:uid="{D7134836-D26D-4AF7-BEC0-900F68A56D08}"/>
    <dataValidation allowBlank="1" showInputMessage="1" showErrorMessage="1" prompt="受講前に経験しておくことが推奨される実務経験を記載。" sqref="E174" xr:uid="{51959523-28F7-4130-87D3-71378D568869}"/>
    <dataValidation allowBlank="1" showInputMessage="1" showErrorMessage="1" prompt="身に付けられるスキルの具体的な内容を記載。" sqref="E64:R64" xr:uid="{5D0D83F5-400C-4A74-AC4D-60A055EDD731}"/>
    <dataValidation allowBlank="1" showInputMessage="1" showErrorMessage="1" prompt="再認定申請講座の場合は、改善内容や時期が分かるように具体的に記載してください。" sqref="E36:R36" xr:uid="{5C2B7D49-A531-408A-8B72-166A644FB6A1}"/>
    <dataValidation allowBlank="1" showInputMessage="1" showErrorMessage="1" prompt="申請にあたって講座内容を追加・変更した場合は、「4．教育訓練の内容（カリキュラム）」の番号を記載し、追加箇所及び追加内容等を具体的に記載してください。" sqref="E29:R29" xr:uid="{C128402E-CA4E-4624-BF89-DD9163CFF53B}"/>
    <dataValidation allowBlank="1" showInputMessage="1" showErrorMessage="1" prompt="前回の認定適用日から申請書提出前日までの実績を記載してください。" sqref="F22:G24 N22:O24" xr:uid="{03D3B751-E15C-445B-9F5A-150C55328557}"/>
    <dataValidation allowBlank="1" showInputMessage="1" showErrorMessage="1" prompt="２つ以上の既存講座をパッケージを選択の場合→「（15）パッケージの内容」へ。また、パッケージ内容や変更部分が分かるように、「4．教育訓練の内容（カリキュラム）」の「単元／章」を分けて記載してください。" sqref="J25:N25" xr:uid="{63D93B5A-5B36-422A-A503-7495122F05FB}"/>
    <dataValidation allowBlank="1" showInputMessage="1" showErrorMessage="1" prompt="既存講座の申請の場合→「２．教育訓練の対象分野」へ" sqref="E25" xr:uid="{B96D175B-DCB1-4775-AA9F-88A6F68029F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313F3E24-233B-4349-9C60-22E113B4AD16}">
      <formula1>1</formula1>
      <formula2>99999</formula2>
    </dataValidation>
    <dataValidation allowBlank="1" showInputMessage="1" showErrorMessage="1" prompt="教育訓練の時間が短いもの（２０時間以下）は対象外" sqref="I14:L14" xr:uid="{68A4844E-2A39-4ACE-AC32-C20761C45301}"/>
    <dataValidation type="list" allowBlank="1" showInputMessage="1" showErrorMessage="1" sqref="M20:R20 E177:E178 O76:P76 O82:P82 O88:P88 O94:P94 O100:P100 O106:P106 O112:P112 O118:P118 O124:P124 O130:P130 O136:P136 O142:P142 O148:P148 O154:P154 O160:P160" xr:uid="{409CC0AA-DA1A-44CA-BD4B-955E04DFCA23}">
      <formula1>"有,無"</formula1>
    </dataValidation>
    <dataValidation type="list" allowBlank="1" showInputMessage="1" showErrorMessage="1" sqref="E195" xr:uid="{7E725FB2-E502-4349-9400-5B426D3637F6}">
      <formula1>"あり（必須）,あり（任意）,なし"</formula1>
    </dataValidation>
    <dataValidation type="list" allowBlank="1" showInputMessage="1" showErrorMessage="1" sqref="E17:E19 AB10" xr:uid="{2ADFD22A-CE00-4638-8F22-FBE902616CFE}">
      <formula1>"通学,通信"</formula1>
    </dataValidation>
    <dataValidation type="list" allowBlank="1" showInputMessage="1" showErrorMessage="1" sqref="G186:H186 G189:H189" xr:uid="{C2E7CA54-372E-46A5-84F5-9A95DF0F149F}">
      <formula1>"100％,90%以上,70%以上,66%(2/3)以上,60%以上,50%以上,50%未満でも可,その他"</formula1>
    </dataValidation>
    <dataValidation type="list" allowBlank="1" showInputMessage="1" showErrorMessage="1" sqref="K186 K189" xr:uid="{85D1E3B7-2E9E-47DC-A2F8-EA55991CA3B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942C8B1F-89FB-4682-9996-57165C4D2E57}">
      <formula1>"認める,認めない,その他"</formula1>
    </dataValidation>
    <dataValidation type="list" allowBlank="1" showInputMessage="1" showErrorMessage="1" sqref="F19:H19" xr:uid="{C16C74D7-A72E-47A0-A19A-0C1CBEB28C2F}">
      <formula1>"通信,一部eラーニング,eラーニング"</formula1>
    </dataValidation>
    <dataValidation type="list" allowBlank="1" showInputMessage="1" showErrorMessage="1" sqref="F17:H17" xr:uid="{7730B683-F8D0-4ED3-9443-C4EC60DFE39B}">
      <formula1>"昼間（平日）,夜間（平日）,土日,昼間（平日）＋土日,夜間（平日）＋土日"</formula1>
    </dataValidation>
    <dataValidation type="list" allowBlank="1" showInputMessage="1" showErrorMessage="1" sqref="L259:N259" xr:uid="{0D2C3392-0D61-4F0F-A2F0-4B41861875B0}">
      <formula1>"該当する,該当しない"</formula1>
    </dataValidation>
    <dataValidation type="list" allowBlank="1" showInputMessage="1" showErrorMessage="1" sqref="E26:R26 E62 E54:E57" xr:uid="{7EC27AF0-F291-4270-9A2A-87B2A0BF95C5}">
      <formula1>"○"</formula1>
    </dataValidation>
    <dataValidation type="list" allowBlank="1" showInputMessage="1" showErrorMessage="1" sqref="E184:G184" xr:uid="{3F38F06C-F5A2-43A2-9A9D-7E9F299D08DC}">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96F98EC0-EAC8-418C-983E-49F64578009B}"/>
    <dataValidation type="list" allowBlank="1" showInputMessage="1" showErrorMessage="1" sqref="E204:H204" xr:uid="{979F5D8B-ACF8-4BC7-B423-2624AEE0285F}">
      <formula1>"パンフレット,ホームページ(右にURLを記載),パンフレット＋ホームページ(右にURLを記載)"</formula1>
    </dataValidation>
    <dataValidation type="list" allowBlank="1" showInputMessage="1" showErrorMessage="1" sqref="E70:H70" xr:uid="{0B5AC40F-F345-4F2A-B761-0DB6D5F940D8}">
      <formula1>"パンフレット,パンフレット＋ホームページ（右にURLを記載）,ホームページ（右にURLを記載）"</formula1>
    </dataValidation>
    <dataValidation type="list" allowBlank="1" showInputMessage="1" showErrorMessage="1" sqref="P52:R52" xr:uid="{9B0F46CB-BEAA-40D8-AA8F-C5727099DCF9}">
      <formula1>"含んでいる,含んでいない"</formula1>
    </dataValidation>
    <dataValidation allowBlank="1" showInputMessage="1" showErrorMessage="1" prompt="パッケージ前の各講座のカリキュラム（単元／章）が分かるように、「4．教育訓練の内容（カリキュラム）」の「単元／章」の「番号」を記載してください。" sqref="E28:R28" xr:uid="{BEFD0757-63BA-44FC-8FE9-D2871B880A99}"/>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B6BEEFB0-C8D6-4537-9058-4BA3BFE2002E}">
          <x14:formula1>
            <xm:f>ロール対応表ｰ1010!$V$14:$V$56</xm:f>
          </x14:formula1>
          <xm:sqref>U76:U165</xm:sqref>
        </x14:dataValidation>
        <x14:dataValidation type="list" allowBlank="1" showInputMessage="1" showErrorMessage="1" xr:uid="{E8D76D9C-2634-453A-95F3-39A4BDF4A3EB}">
          <x14:formula1>
            <xm:f>ロール対応表ｰ1010!$D$59:$S$59</xm:f>
          </x14:formula1>
          <xm:sqref>F51:R51</xm:sqref>
        </x14:dataValidation>
        <x14:dataValidation type="list" allowBlank="1" showInputMessage="1" showErrorMessage="1" xr:uid="{749E50AF-9284-4822-A194-B93C8EDCC71E}">
          <x14:formula1>
            <xm:f>ロール対応表ｰ1010!$D$58:$S$58</xm:f>
          </x14:formula1>
          <xm:sqref>F49:R49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664A2-5E59-4863-8456-7F8B46B38467}">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1880" t="s">
        <v>894</v>
      </c>
      <c r="B4" s="1880"/>
      <c r="C4" s="1880"/>
      <c r="D4" s="1880"/>
      <c r="E4" s="1880"/>
      <c r="F4" s="1880"/>
      <c r="G4" s="1880"/>
      <c r="H4" s="1880"/>
      <c r="I4" s="1880"/>
      <c r="J4" s="1880"/>
      <c r="K4" s="1880"/>
      <c r="L4" s="1880"/>
      <c r="M4" s="1880"/>
      <c r="N4" s="1880"/>
      <c r="O4" s="1880"/>
      <c r="P4" s="1880"/>
      <c r="Q4" s="1880"/>
      <c r="R4" s="1880"/>
      <c r="S4" s="1880"/>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1063</v>
      </c>
      <c r="B6" s="1879"/>
      <c r="C6" s="1879"/>
      <c r="D6" s="1879"/>
      <c r="E6" s="1879"/>
      <c r="F6" s="1879"/>
      <c r="G6" s="1879"/>
      <c r="H6" s="1879"/>
      <c r="I6" s="1879"/>
      <c r="J6" s="1879"/>
      <c r="K6" s="1879"/>
      <c r="L6" s="1879"/>
      <c r="M6" s="1879"/>
      <c r="N6" s="1879"/>
      <c r="O6" s="1879"/>
      <c r="P6" s="1879"/>
      <c r="Q6" s="1879"/>
      <c r="R6" s="1879"/>
      <c r="S6" s="1879"/>
    </row>
    <row r="7" spans="1:22" ht="65.25" customHeight="1">
      <c r="A7" s="1879" t="s">
        <v>1064</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1065</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IF(COUNTIF(個票ｰ1010!$U$76:$U$165,$C14),"○","")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IF(COUNTIF(個票ｰ1010!$U$76:$U$165,$C15),"○","")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IF(COUNTIF(個票ｰ1010!$U$76:$U$165,$C16),"○","")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IF(COUNTIF(個票ｰ1010!$U$76:$U$165,$C17),"○","")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IF(COUNTIF(個票ｰ1010!$U$76:$U$165,$C18),"○","")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IF(COUNTIF(個票ｰ1010!$U$76:$U$165,$C19),"○","")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IF(COUNTIF(個票ｰ1010!$U$76:$U$165,$C20),"○","")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IF(COUNTIF(個票ｰ1010!$U$76:$U$165,$C21),"○","")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IF(COUNTIF(個票ｰ1010!$U$76:$U$165,$C22),"○","")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IF(COUNTIF(個票ｰ1010!$U$76:$U$165,$C23),"○","")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IF(COUNTIF(個票ｰ1010!$U$76:$U$165,$C24),"○","")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IF(COUNTIF(個票ｰ1010!$U$76:$U$165,$C25),"○","")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IF(COUNTIF(個票ｰ1010!$U$76:$U$165,$C26),"○","")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IF(COUNTIF(個票ｰ1010!$U$76:$U$165,$C27),"○","")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IF(COUNTIF(個票ｰ1010!$U$76:$U$165,$C28),"○","")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IF(COUNTIF(個票ｰ1010!$U$76:$U$165,$C29),"○","")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IF(COUNTIF(個票ｰ1010!$U$76:$U$165,$C30),"○","")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IF(COUNTIF(個票ｰ1010!$U$76:$U$165,$C31),"○","")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IF(COUNTIF(個票ｰ1010!$U$76:$U$165,$C32),"○","")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IF(COUNTIF(個票ｰ1010!$U$76:$U$165,$C33),"○","")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IF(COUNTIF(個票ｰ1010!$U$76:$U$165,$C34),"○","")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IF(COUNTIF(個票ｰ1010!$U$76:$U$165,$C35),"○","")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IF(COUNTIF(個票ｰ1010!$U$76:$U$165,$C36),"○","")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IF(COUNTIF(個票ｰ1010!$U$76:$U$165,$C37),"○","")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IF(COUNTIF(個票ｰ1010!$U$76:$U$165,$C38),"○","")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IF(COUNTIF(個票ｰ1010!$U$76:$U$165,$C39),"○","")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IF(COUNTIF(個票ｰ1010!$U$76:$U$165,$C40),"○","")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IF(COUNTIF(個票ｰ1010!$U$76:$U$165,$C41),"○","")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IF(COUNTIF(個票ｰ1010!$U$76:$U$165,$C42),"○","")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IF(COUNTIF(個票ｰ1010!$U$76:$U$165,$C43),"○","")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IF(COUNTIF(個票ｰ1010!$U$76:$U$165,$C44),"○","")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IF(COUNTIF(個票ｰ1010!$U$76:$U$165,$C45),"○","")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IF(COUNTIF(個票ｰ1010!$U$76:$U$165,$C46),"○","")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IF(COUNTIF(個票ｰ1010!$U$76:$U$165,$C47),"○","")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IF(COUNTIF(個票ｰ1010!$U$76:$U$165,$C48),"○","")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IF(COUNTIF(個票ｰ1010!$U$76:$U$165,$C49),"○","")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IF(COUNTIF(個票ｰ1010!$U$76:$U$165,$C50),"○","")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IF(COUNTIF(個票ｰ1010!$U$76:$U$165,$C51),"○","")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IF(COUNTIF(個票ｰ1010!$U$76:$U$165,$C52),"○","")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IF(COUNTIF(個票ｰ1010!$U$76:$U$165,$C53),"○","")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IF(COUNTIF(個票ｰ1010!$U$76:$U$165,$C54),"○","")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IF(COUNTIF(個票ｰ1010!$U$76:$U$165,$C55),"○","")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IF(COUNTIF(個票ｰ1010!$U$76:$U$165,$C56),"○","")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2AQuhgk7n8w0Q6VaKpDZyW3I0J0RYfUnGwQ3x/iG0i+kfkJqhlv9MyZwEk6zkFeF2Hcs3Aau+2fqga4d3n7jaw==" saltValue="LErsP6vV/y5nPBVOS2Dc4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6D9F5935-F14B-4122-802C-0D758E7001AC}"/>
    <hyperlink ref="A8:S8" r:id="rId2" location="page=73" display="＜各人材類型における「ロール」の定義について＞" xr:uid="{52785FBA-067C-43D2-B969-2C67D88546FC}"/>
    <hyperlink ref="A5:S5" r:id="rId3" location="page=84" display="＜各スキル項目における具体的な学習項目例等について＞" xr:uid="{85237287-7340-4ACE-8B5A-C6C8A78D8AB7}"/>
    <hyperlink ref="E12" r:id="rId4" location="page=100" display="https://www.ipa.go.jp/jinzai/skill-standard/dss/ps6vr700000083ki-att/000106872.pdf - page=100" xr:uid="{54A43118-C923-469F-AEDF-2034F1CF3063}"/>
    <hyperlink ref="F12" r:id="rId5" location="page=101" display="https://www.ipa.go.jp/jinzai/skill-standard/dss/ps6vr700000083ki-att/000106872.pdf - page=101" xr:uid="{9BF4DC77-5448-4705-8DA1-1F7C79F9637C}"/>
    <hyperlink ref="G12" r:id="rId6" location="page=102" display="https://www.ipa.go.jp/jinzai/skill-standard/dss/ps6vr700000083ki-att/000106872.pdf - page=102" xr:uid="{2AEE48B7-C8B1-457C-98BD-7683D6B01D4B}"/>
    <hyperlink ref="H12" r:id="rId7" location="page=115" display="https://www.ipa.go.jp/jinzai/skill-standard/dss/ps6vr700000083ki-att/000106872.pdf - page=115" xr:uid="{DB07226B-6CDA-4E3C-BF4A-205CBC79237F}"/>
    <hyperlink ref="I12" r:id="rId8" location="page=116" display="https://www.ipa.go.jp/jinzai/skill-standard/dss/ps6vr700000083ki-att/000106872.pdf - page=116" xr:uid="{CFF7CFE0-0F9D-4047-971A-91CC1705DC04}"/>
    <hyperlink ref="J12" r:id="rId9" location="page=117" display="https://www.ipa.go.jp/jinzai/skill-standard/dss/ps6vr700000083ki-att/000106872.pdf - page=117" xr:uid="{235E6DD0-2AF4-4E2A-80C3-60DF64D77D52}"/>
    <hyperlink ref="K12" r:id="rId10" location="page=126" display="https://www.ipa.go.jp/jinzai/skill-standard/dss/ps6vr700000083ki-att/000106872.pdf - page=126" xr:uid="{65E7A591-0753-45BF-A21B-AE588FBC2173}"/>
    <hyperlink ref="L12" r:id="rId11" location="page=127" display="https://www.ipa.go.jp/jinzai/skill-standard/dss/ps6vr700000083ki-att/000106872.pdf - page=127" xr:uid="{AA783059-682B-4BA6-9F30-97B2DFB6DDD9}"/>
    <hyperlink ref="M12" r:id="rId12" location="page=128" xr:uid="{C990A414-8B09-4DA0-9ED7-DC7988455840}"/>
    <hyperlink ref="N12" r:id="rId13" location="page=135" display="https://www.ipa.go.jp/jinzai/skill-standard/dss/ps6vr700000083ki-att/000106872.pdf - page=135" xr:uid="{A7C06D96-93EA-4143-9D8D-C422A7A2D372}"/>
    <hyperlink ref="O12" r:id="rId14" location="page=136" display="https://www.ipa.go.jp/jinzai/skill-standard/dss/ps6vr700000083ki-att/000106872.pdf - page=136" xr:uid="{DCC1D256-D702-4175-B90C-80F682102106}"/>
    <hyperlink ref="P12" r:id="rId15" location="page=137" display="https://www.ipa.go.jp/jinzai/skill-standard/dss/ps6vr700000083ki-att/000106872.pdf - page=137" xr:uid="{CBEA67D6-092B-4D70-B639-F7D99BBFC2D5}"/>
    <hyperlink ref="Q12" r:id="rId16" location="page=138" display="https://www.ipa.go.jp/jinzai/skill-standard/dss/ps6vr700000083ki-att/000106872.pdf - page=138" xr:uid="{C4E901DB-49EC-4CB7-8610-EF697E5C8B60}"/>
    <hyperlink ref="R12" r:id="rId17" location="page=145" display="https://www.ipa.go.jp/jinzai/skill-standard/dss/ps6vr700000083ki-att/000106872.pdf - page=145" xr:uid="{5AB768B8-5A93-48AE-9A4F-CCE7BBDD34C9}"/>
    <hyperlink ref="S12" r:id="rId18" location="page=146" display="https://www.ipa.go.jp/jinzai/skill-standard/dss/ps6vr700000083ki-att/000106872.pdf - page=146" xr:uid="{320853DA-6B66-4AB6-B587-533A20026841}"/>
    <hyperlink ref="C14:C19" r:id="rId19" location="page=85" display="ビジネス戦略策定・実行" xr:uid="{71C39380-CDCD-4A66-B8AB-6AF75A1E7BC8}"/>
    <hyperlink ref="C20:C25" r:id="rId20" location="page=86" display="ビジネス調査" xr:uid="{559A4844-31C9-459E-98E7-50F13AD16AA2}"/>
    <hyperlink ref="C26:C30" r:id="rId21" location="page=87" display="顧客・ユーザー理解" xr:uid="{26A84534-42C2-4E6B-B38F-80CB14F6B6B2}"/>
    <hyperlink ref="C31:C35" r:id="rId22" location="page=88" display="データ理解・活用" xr:uid="{A2254314-259E-4E85-9565-33558F2C3AB6}"/>
    <hyperlink ref="C36:C37" r:id="rId23" location="page=89" display="データ活用基盤設計" xr:uid="{DFF97F9C-386E-4B0B-B404-61DA044ABC7C}"/>
    <hyperlink ref="C38:C50" r:id="rId24" location="page=90" display="コンピュータサイエンス" xr:uid="{23E7F154-4E00-4829-B78E-D14A3B92223B}"/>
    <hyperlink ref="C51:C56" r:id="rId25" location="page=91" display="セキュリティ体制構築・運営" xr:uid="{F7563EA9-C3D7-4D22-8CB7-2B2C5182A49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ACE48FA-4CC0-4D82-82EF-1F55A864EE60}">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4386-5486-41ED-97C5-31CE7185742E}">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33" customWidth="1"/>
    <col min="5" max="6" width="8" style="133" customWidth="1"/>
    <col min="7" max="19" width="6.125" style="133" customWidth="1"/>
    <col min="20" max="23" width="6.125" style="1" customWidth="1"/>
    <col min="24" max="24" width="6.125" style="133" customWidth="1"/>
    <col min="25" max="16384" width="9" style="133"/>
  </cols>
  <sheetData>
    <row r="1" spans="1:24" ht="15" customHeight="1">
      <c r="A1" s="435"/>
      <c r="B1" s="435"/>
      <c r="C1" s="436"/>
      <c r="D1" s="435"/>
      <c r="E1" s="435"/>
      <c r="F1" s="435"/>
      <c r="T1" s="2415" t="s">
        <v>684</v>
      </c>
      <c r="U1" s="2415"/>
      <c r="V1" s="2415"/>
      <c r="W1" s="2415"/>
      <c r="X1" s="2415"/>
    </row>
    <row r="2" spans="1:24" ht="15" customHeight="1">
      <c r="A2" s="435"/>
      <c r="B2" s="435"/>
      <c r="C2" s="436"/>
      <c r="D2" s="435"/>
      <c r="E2" s="435"/>
      <c r="F2" s="435"/>
      <c r="T2" s="2415" t="s">
        <v>708</v>
      </c>
      <c r="U2" s="2415"/>
      <c r="V2" s="2415"/>
      <c r="W2" s="2415"/>
      <c r="X2" s="2415"/>
    </row>
    <row r="3" spans="1:24" ht="15" customHeight="1">
      <c r="C3" s="431"/>
      <c r="T3" s="2416">
        <f>'申請書・総括票（共通）'!L3</f>
        <v>0</v>
      </c>
      <c r="U3" s="2416"/>
      <c r="V3" s="2416"/>
      <c r="W3" s="2416"/>
      <c r="X3" s="2416"/>
    </row>
    <row r="4" spans="1:24" ht="18.75" customHeight="1">
      <c r="A4" s="2417" t="s">
        <v>703</v>
      </c>
      <c r="B4" s="2418"/>
      <c r="C4" s="2418"/>
      <c r="D4" s="2418"/>
      <c r="E4" s="2418"/>
      <c r="F4" s="2418"/>
      <c r="G4" s="2418"/>
      <c r="H4" s="2418"/>
      <c r="I4" s="2418"/>
      <c r="J4" s="2418"/>
      <c r="K4" s="2418"/>
      <c r="L4" s="2418"/>
      <c r="M4" s="2418"/>
      <c r="N4" s="2418"/>
      <c r="O4" s="2418"/>
      <c r="P4" s="2418"/>
      <c r="Q4" s="2418"/>
      <c r="R4" s="2418"/>
      <c r="S4" s="2418"/>
      <c r="T4" s="2418"/>
      <c r="U4" s="2418"/>
      <c r="V4" s="2418"/>
      <c r="W4" s="2418"/>
      <c r="X4" s="2418"/>
    </row>
    <row r="5" spans="1:24" ht="11.25" customHeight="1">
      <c r="A5" s="432"/>
      <c r="B5" s="432"/>
      <c r="C5" s="432"/>
      <c r="D5" s="432"/>
      <c r="E5" s="432"/>
      <c r="F5" s="432"/>
      <c r="G5" s="432"/>
      <c r="H5" s="432"/>
      <c r="I5" s="432"/>
      <c r="J5" s="432"/>
      <c r="K5" s="432"/>
      <c r="L5" s="432"/>
      <c r="M5" s="432"/>
      <c r="N5" s="432"/>
      <c r="O5" s="432"/>
      <c r="P5" s="432"/>
      <c r="Q5" s="432"/>
      <c r="R5" s="432"/>
      <c r="S5" s="432"/>
      <c r="T5" s="437"/>
      <c r="U5" s="432"/>
      <c r="V5" s="432"/>
      <c r="W5" s="432"/>
      <c r="X5" s="432"/>
    </row>
    <row r="6" spans="1:24" ht="30" customHeight="1">
      <c r="A6" s="2419" t="s">
        <v>137</v>
      </c>
      <c r="B6" s="2420"/>
      <c r="C6" s="2420"/>
      <c r="D6" s="2421"/>
      <c r="E6" s="2422">
        <f>'申請書・総括票（共通）'!C19</f>
        <v>0</v>
      </c>
      <c r="F6" s="2423"/>
      <c r="G6" s="2423"/>
      <c r="H6" s="2423"/>
      <c r="I6" s="2423"/>
      <c r="J6" s="2423"/>
      <c r="K6" s="2423"/>
      <c r="L6" s="2423"/>
      <c r="M6" s="2423"/>
      <c r="N6" s="2423"/>
      <c r="O6" s="2423"/>
      <c r="P6" s="2423"/>
      <c r="Q6" s="2423"/>
      <c r="R6" s="2423"/>
      <c r="S6" s="2423"/>
      <c r="T6" s="2423"/>
      <c r="U6" s="2423"/>
      <c r="V6" s="2423"/>
      <c r="W6" s="2423"/>
      <c r="X6" s="2424"/>
    </row>
    <row r="7" spans="1:24" ht="18.75" customHeight="1">
      <c r="A7" s="2385" t="s">
        <v>84</v>
      </c>
      <c r="B7" s="2386"/>
      <c r="C7" s="2386"/>
      <c r="D7" s="2387"/>
      <c r="E7" s="2394">
        <f>'申請書・総括票（共通）'!B48</f>
        <v>0</v>
      </c>
      <c r="F7" s="2395"/>
      <c r="G7" s="2395"/>
      <c r="H7" s="2395"/>
      <c r="I7" s="2395"/>
      <c r="J7" s="2395"/>
      <c r="K7" s="2395"/>
      <c r="L7" s="2395"/>
      <c r="M7" s="2395"/>
      <c r="N7" s="2395"/>
      <c r="O7" s="2395"/>
      <c r="P7" s="2395"/>
      <c r="Q7" s="2396"/>
      <c r="R7" s="2403" t="s">
        <v>138</v>
      </c>
      <c r="S7" s="2404"/>
      <c r="T7" s="2405"/>
      <c r="U7" s="2406">
        <f>'申請書・総括票（共通）'!A48</f>
        <v>1010</v>
      </c>
      <c r="V7" s="2407"/>
      <c r="W7" s="2407"/>
      <c r="X7" s="2408"/>
    </row>
    <row r="8" spans="1:24" ht="22.5" customHeight="1">
      <c r="A8" s="2388"/>
      <c r="B8" s="2389"/>
      <c r="C8" s="2389"/>
      <c r="D8" s="2390"/>
      <c r="E8" s="2397"/>
      <c r="F8" s="2398"/>
      <c r="G8" s="2398"/>
      <c r="H8" s="2398"/>
      <c r="I8" s="2398"/>
      <c r="J8" s="2398"/>
      <c r="K8" s="2398"/>
      <c r="L8" s="2398"/>
      <c r="M8" s="2398"/>
      <c r="N8" s="2398"/>
      <c r="O8" s="2398"/>
      <c r="P8" s="2398"/>
      <c r="Q8" s="2399"/>
      <c r="R8" s="2409" t="s">
        <v>86</v>
      </c>
      <c r="S8" s="2410"/>
      <c r="T8" s="2411"/>
      <c r="U8" s="2406"/>
      <c r="V8" s="2407"/>
      <c r="W8" s="2407"/>
      <c r="X8" s="2408"/>
    </row>
    <row r="9" spans="1:24" ht="18.75" customHeight="1">
      <c r="A9" s="2391"/>
      <c r="B9" s="2392"/>
      <c r="C9" s="2392"/>
      <c r="D9" s="2393"/>
      <c r="E9" s="2400"/>
      <c r="F9" s="2401"/>
      <c r="G9" s="2401"/>
      <c r="H9" s="2401"/>
      <c r="I9" s="2401"/>
      <c r="J9" s="2401"/>
      <c r="K9" s="2401"/>
      <c r="L9" s="2401"/>
      <c r="M9" s="2401"/>
      <c r="N9" s="2401"/>
      <c r="O9" s="2401"/>
      <c r="P9" s="2401"/>
      <c r="Q9" s="2402"/>
      <c r="R9" s="2412" t="s">
        <v>139</v>
      </c>
      <c r="S9" s="2413"/>
      <c r="T9" s="2414"/>
      <c r="U9" s="438">
        <f>個票ｰ1010!E14</f>
        <v>0</v>
      </c>
      <c r="V9" s="439" t="s">
        <v>169</v>
      </c>
      <c r="W9" s="440">
        <f>個票ｰ1010!G14</f>
        <v>0</v>
      </c>
      <c r="X9" s="441" t="s">
        <v>133</v>
      </c>
    </row>
    <row r="10" spans="1:24" ht="15" customHeight="1">
      <c r="X10" s="1"/>
    </row>
    <row r="11" spans="1:24" ht="18" customHeight="1">
      <c r="A11" s="457" t="s">
        <v>1102</v>
      </c>
      <c r="H11" s="2"/>
      <c r="J11" s="2"/>
      <c r="K11" s="2"/>
      <c r="L11" s="2"/>
      <c r="M11" s="2"/>
      <c r="N11" s="2"/>
      <c r="O11" s="2"/>
      <c r="P11" s="2"/>
      <c r="Q11" s="2"/>
      <c r="R11" s="2"/>
      <c r="S11" s="442"/>
      <c r="T11" s="443"/>
      <c r="U11" s="443"/>
      <c r="V11" s="444"/>
      <c r="W11" s="444"/>
      <c r="X11" s="445"/>
    </row>
    <row r="12" spans="1:24" ht="4.5" customHeight="1">
      <c r="A12" s="433"/>
      <c r="H12" s="2"/>
      <c r="J12" s="2"/>
      <c r="K12" s="2"/>
      <c r="L12" s="2"/>
      <c r="M12" s="2"/>
      <c r="N12" s="2"/>
      <c r="O12" s="2"/>
      <c r="P12" s="2"/>
      <c r="Q12" s="2"/>
      <c r="R12" s="2"/>
      <c r="S12" s="442"/>
      <c r="T12" s="443"/>
      <c r="U12" s="443"/>
      <c r="V12" s="444"/>
      <c r="W12" s="444"/>
      <c r="X12" s="445"/>
    </row>
    <row r="13" spans="1:24" ht="34.35" customHeight="1">
      <c r="A13" s="2443"/>
      <c r="B13" s="2444"/>
      <c r="C13" s="2445" t="s">
        <v>140</v>
      </c>
      <c r="D13" s="2446"/>
      <c r="E13" s="2446"/>
      <c r="F13" s="2447"/>
      <c r="G13" s="2448" t="s">
        <v>141</v>
      </c>
      <c r="H13" s="2449"/>
      <c r="I13" s="2450" t="s">
        <v>142</v>
      </c>
      <c r="J13" s="2451"/>
      <c r="K13" s="2425" t="s">
        <v>143</v>
      </c>
      <c r="L13" s="2452"/>
      <c r="M13" s="2450" t="s">
        <v>144</v>
      </c>
      <c r="N13" s="2453"/>
      <c r="O13" s="2425" t="s">
        <v>145</v>
      </c>
      <c r="P13" s="2426"/>
      <c r="Q13" s="2427" t="s">
        <v>146</v>
      </c>
      <c r="R13" s="2428"/>
      <c r="S13" s="2429"/>
      <c r="T13" s="445"/>
      <c r="U13" s="133"/>
      <c r="V13" s="133"/>
      <c r="W13" s="133"/>
    </row>
    <row r="14" spans="1:24" ht="18" customHeight="1">
      <c r="A14" s="2430" t="s">
        <v>147</v>
      </c>
      <c r="B14" s="2431"/>
      <c r="C14" s="2436" t="s">
        <v>148</v>
      </c>
      <c r="D14" s="2437"/>
      <c r="E14" s="2437"/>
      <c r="F14" s="2438"/>
      <c r="G14" s="2439"/>
      <c r="H14" s="2046"/>
      <c r="I14" s="2047"/>
      <c r="J14" s="2440"/>
      <c r="K14" s="2440"/>
      <c r="L14" s="2439"/>
      <c r="M14" s="2047"/>
      <c r="N14" s="2440"/>
      <c r="O14" s="2440"/>
      <c r="P14" s="2441"/>
      <c r="Q14" s="2442">
        <f>SUM(G14:P14)</f>
        <v>0</v>
      </c>
      <c r="R14" s="2442"/>
      <c r="S14" s="2442"/>
      <c r="T14" s="445"/>
      <c r="U14" s="133"/>
      <c r="V14" s="133"/>
      <c r="W14" s="133"/>
    </row>
    <row r="15" spans="1:24" ht="18" customHeight="1">
      <c r="A15" s="2432"/>
      <c r="B15" s="2433"/>
      <c r="C15" s="2454" t="s">
        <v>149</v>
      </c>
      <c r="D15" s="2457" t="s">
        <v>150</v>
      </c>
      <c r="E15" s="2458"/>
      <c r="F15" s="2459"/>
      <c r="G15" s="2054"/>
      <c r="H15" s="2055"/>
      <c r="I15" s="2055"/>
      <c r="J15" s="2067"/>
      <c r="K15" s="2460"/>
      <c r="L15" s="2461"/>
      <c r="M15" s="2070"/>
      <c r="N15" s="2071"/>
      <c r="O15" s="2460"/>
      <c r="P15" s="2465"/>
      <c r="Q15" s="2056">
        <f>SUM(G15:P15)</f>
        <v>0</v>
      </c>
      <c r="R15" s="2057"/>
      <c r="S15" s="2058"/>
      <c r="T15" s="445"/>
      <c r="U15" s="133"/>
      <c r="V15" s="133"/>
      <c r="W15" s="133"/>
    </row>
    <row r="16" spans="1:24" ht="18" customHeight="1">
      <c r="A16" s="2432"/>
      <c r="B16" s="2433"/>
      <c r="C16" s="2455"/>
      <c r="D16" s="2466" t="s">
        <v>174</v>
      </c>
      <c r="E16" s="2467"/>
      <c r="F16" s="2468"/>
      <c r="G16" s="1897">
        <f>M89</f>
        <v>0</v>
      </c>
      <c r="H16" s="1898"/>
      <c r="I16" s="1899"/>
      <c r="J16" s="1900"/>
      <c r="K16" s="1901"/>
      <c r="L16" s="1902"/>
      <c r="M16" s="2073"/>
      <c r="N16" s="1902"/>
      <c r="O16" s="1901"/>
      <c r="P16" s="2073"/>
      <c r="Q16" s="2056">
        <f>SUM(G16:P16)</f>
        <v>0</v>
      </c>
      <c r="R16" s="2057"/>
      <c r="S16" s="2058"/>
      <c r="T16" s="445"/>
      <c r="U16" s="133"/>
      <c r="V16" s="133"/>
      <c r="W16" s="133"/>
    </row>
    <row r="17" spans="1:24" ht="18" customHeight="1">
      <c r="A17" s="2432"/>
      <c r="B17" s="2433"/>
      <c r="C17" s="2455"/>
      <c r="D17" s="2462" t="s">
        <v>151</v>
      </c>
      <c r="E17" s="2463"/>
      <c r="F17" s="2464"/>
      <c r="G17" s="2059"/>
      <c r="H17" s="2060"/>
      <c r="I17" s="2060"/>
      <c r="J17" s="2061"/>
      <c r="K17" s="2062"/>
      <c r="L17" s="2063"/>
      <c r="M17" s="2064"/>
      <c r="N17" s="2065"/>
      <c r="O17" s="2066"/>
      <c r="P17" s="2064"/>
      <c r="Q17" s="2056">
        <f>SUM(G17:P17)</f>
        <v>0</v>
      </c>
      <c r="R17" s="2057"/>
      <c r="S17" s="2058"/>
      <c r="T17" s="445"/>
      <c r="U17" s="133"/>
      <c r="V17" s="133"/>
      <c r="W17" s="133"/>
    </row>
    <row r="18" spans="1:24" ht="18" customHeight="1" thickBot="1">
      <c r="A18" s="2432"/>
      <c r="B18" s="2433"/>
      <c r="C18" s="2456"/>
      <c r="D18" s="2469" t="s">
        <v>152</v>
      </c>
      <c r="E18" s="2470"/>
      <c r="F18" s="2471"/>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446"/>
      <c r="U18" s="133"/>
      <c r="V18" s="133"/>
      <c r="W18" s="133"/>
    </row>
    <row r="19" spans="1:24" ht="18" customHeight="1" thickBot="1">
      <c r="A19" s="2434"/>
      <c r="B19" s="2435"/>
      <c r="C19" s="2472" t="s">
        <v>153</v>
      </c>
      <c r="D19" s="2473"/>
      <c r="E19" s="2473"/>
      <c r="F19" s="2474"/>
      <c r="G19" s="2077">
        <f>G14+G18</f>
        <v>0</v>
      </c>
      <c r="H19" s="2078"/>
      <c r="I19" s="2079">
        <f>I14+I18</f>
        <v>0</v>
      </c>
      <c r="J19" s="2080"/>
      <c r="K19" s="2077">
        <f>K14+K18</f>
        <v>0</v>
      </c>
      <c r="L19" s="2078"/>
      <c r="M19" s="2079">
        <f>M14+M18</f>
        <v>0</v>
      </c>
      <c r="N19" s="2080"/>
      <c r="O19" s="2077">
        <f>O14+O18</f>
        <v>0</v>
      </c>
      <c r="P19" s="2081"/>
      <c r="Q19" s="2077">
        <f>Q14+Q18</f>
        <v>0</v>
      </c>
      <c r="R19" s="2081"/>
      <c r="S19" s="2082"/>
      <c r="T19" s="446"/>
      <c r="U19" s="133"/>
      <c r="V19" s="133"/>
      <c r="W19" s="133"/>
    </row>
    <row r="20" spans="1:24" ht="18" customHeight="1">
      <c r="A20" s="2430" t="s">
        <v>545</v>
      </c>
      <c r="B20" s="2431"/>
      <c r="C20" s="2499" t="s">
        <v>175</v>
      </c>
      <c r="D20" s="2500"/>
      <c r="E20" s="2500"/>
      <c r="F20" s="2501"/>
      <c r="G20" s="2100">
        <f>M90</f>
        <v>0</v>
      </c>
      <c r="H20" s="2101"/>
      <c r="I20" s="2102"/>
      <c r="J20" s="2103"/>
      <c r="K20" s="2092"/>
      <c r="L20" s="2104"/>
      <c r="M20" s="2102"/>
      <c r="N20" s="2103"/>
      <c r="O20" s="2092"/>
      <c r="P20" s="2093"/>
      <c r="Q20" s="2094">
        <f>SUM(G20:P20)</f>
        <v>0</v>
      </c>
      <c r="R20" s="2095"/>
      <c r="S20" s="2096"/>
      <c r="T20" s="445"/>
      <c r="U20" s="133"/>
      <c r="V20" s="133"/>
      <c r="W20" s="133"/>
    </row>
    <row r="21" spans="1:24" ht="18" customHeight="1">
      <c r="A21" s="2432"/>
      <c r="B21" s="2433"/>
      <c r="C21" s="2466" t="s">
        <v>154</v>
      </c>
      <c r="D21" s="2467"/>
      <c r="E21" s="2467"/>
      <c r="F21" s="2468"/>
      <c r="G21" s="1901"/>
      <c r="H21" s="1902"/>
      <c r="I21" s="2090"/>
      <c r="J21" s="2091"/>
      <c r="K21" s="1901"/>
      <c r="L21" s="1902"/>
      <c r="M21" s="2090"/>
      <c r="N21" s="2091"/>
      <c r="O21" s="1901"/>
      <c r="P21" s="2073"/>
      <c r="Q21" s="2097">
        <f>SUM(G21:P21)</f>
        <v>0</v>
      </c>
      <c r="R21" s="2098"/>
      <c r="S21" s="2099"/>
      <c r="T21" s="445"/>
      <c r="U21" s="133"/>
      <c r="V21" s="133"/>
      <c r="W21" s="133"/>
    </row>
    <row r="22" spans="1:24" ht="18" customHeight="1">
      <c r="A22" s="2432"/>
      <c r="B22" s="2433"/>
      <c r="C22" s="2475" t="s">
        <v>155</v>
      </c>
      <c r="D22" s="2476"/>
      <c r="E22" s="2476"/>
      <c r="F22" s="2477"/>
      <c r="G22" s="1901"/>
      <c r="H22" s="1902"/>
      <c r="I22" s="2090"/>
      <c r="J22" s="2091"/>
      <c r="K22" s="1901"/>
      <c r="L22" s="1902"/>
      <c r="M22" s="2090"/>
      <c r="N22" s="2091"/>
      <c r="O22" s="1901"/>
      <c r="P22" s="2073"/>
      <c r="Q22" s="2097">
        <f>SUM(G22:P22)</f>
        <v>0</v>
      </c>
      <c r="R22" s="2098"/>
      <c r="S22" s="2099"/>
      <c r="T22" s="445"/>
      <c r="U22" s="133"/>
      <c r="V22" s="133"/>
      <c r="W22" s="133"/>
    </row>
    <row r="23" spans="1:24" ht="18" customHeight="1">
      <c r="A23" s="2432"/>
      <c r="B23" s="2433"/>
      <c r="C23" s="2475" t="s">
        <v>173</v>
      </c>
      <c r="D23" s="2476"/>
      <c r="E23" s="2476"/>
      <c r="F23" s="2477"/>
      <c r="G23" s="1901"/>
      <c r="H23" s="1902"/>
      <c r="I23" s="2090"/>
      <c r="J23" s="2091"/>
      <c r="K23" s="1901"/>
      <c r="L23" s="1902"/>
      <c r="M23" s="2090"/>
      <c r="N23" s="2091"/>
      <c r="O23" s="1901"/>
      <c r="P23" s="2073"/>
      <c r="Q23" s="2087">
        <f>SUM(G23:P23)</f>
        <v>0</v>
      </c>
      <c r="R23" s="2088"/>
      <c r="S23" s="2089"/>
      <c r="T23" s="445"/>
      <c r="U23" s="133"/>
      <c r="V23" s="133"/>
      <c r="W23" s="133"/>
    </row>
    <row r="24" spans="1:24" ht="18" customHeight="1">
      <c r="A24" s="2434"/>
      <c r="B24" s="2498"/>
      <c r="C24" s="2495" t="s">
        <v>156</v>
      </c>
      <c r="D24" s="2496"/>
      <c r="E24" s="2496"/>
      <c r="F24" s="2497"/>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445"/>
      <c r="U24" s="133"/>
      <c r="V24" s="133"/>
      <c r="W24" s="133"/>
    </row>
    <row r="25" spans="1:24" ht="18" customHeight="1">
      <c r="A25" s="2491" t="s">
        <v>157</v>
      </c>
      <c r="B25" s="2492"/>
      <c r="C25" s="2492"/>
      <c r="D25" s="2492"/>
      <c r="E25" s="2492"/>
      <c r="F25" s="447"/>
      <c r="G25" s="2493">
        <f>G19+G24</f>
        <v>0</v>
      </c>
      <c r="H25" s="2494"/>
      <c r="I25" s="2118">
        <f>I19+I24</f>
        <v>0</v>
      </c>
      <c r="J25" s="2119"/>
      <c r="K25" s="2120">
        <f>K19+K24</f>
        <v>0</v>
      </c>
      <c r="L25" s="2121"/>
      <c r="M25" s="2121">
        <f>M19+M24</f>
        <v>0</v>
      </c>
      <c r="N25" s="2122"/>
      <c r="O25" s="2123">
        <f>O19+O24</f>
        <v>0</v>
      </c>
      <c r="P25" s="2118"/>
      <c r="Q25" s="2123">
        <f>Q19+Q24</f>
        <v>0</v>
      </c>
      <c r="R25" s="2118"/>
      <c r="S25" s="2124">
        <f>S19+S20+S21+S24</f>
        <v>0</v>
      </c>
      <c r="T25" s="445"/>
      <c r="U25" s="133"/>
      <c r="V25" s="133"/>
      <c r="W25" s="133"/>
    </row>
    <row r="26" spans="1:24" ht="15" customHeight="1">
      <c r="A26" s="2478" t="s">
        <v>158</v>
      </c>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row>
    <row r="27" spans="1:24" ht="15" customHeight="1">
      <c r="A27" s="448" t="s">
        <v>661</v>
      </c>
      <c r="B27" s="567"/>
      <c r="C27" s="567"/>
      <c r="D27" s="567"/>
      <c r="E27" s="567"/>
      <c r="F27" s="567"/>
      <c r="G27" s="567"/>
      <c r="H27" s="567"/>
      <c r="I27" s="567"/>
      <c r="J27" s="567"/>
      <c r="K27" s="567"/>
      <c r="L27" s="567"/>
      <c r="M27" s="567"/>
      <c r="N27" s="567"/>
      <c r="O27" s="567"/>
      <c r="P27" s="567"/>
      <c r="Q27" s="567"/>
      <c r="R27" s="567"/>
      <c r="S27" s="567"/>
      <c r="T27" s="567"/>
      <c r="U27" s="567"/>
      <c r="V27" s="567"/>
      <c r="W27" s="567"/>
      <c r="X27" s="567"/>
    </row>
    <row r="28" spans="1:24" ht="15" customHeight="1">
      <c r="A28" s="2479" t="s">
        <v>172</v>
      </c>
      <c r="B28" s="2479"/>
      <c r="C28" s="2479"/>
      <c r="D28" s="2479"/>
      <c r="E28" s="2479"/>
      <c r="F28" s="2479"/>
      <c r="G28" s="2479"/>
      <c r="H28" s="2479"/>
      <c r="I28" s="2479"/>
      <c r="J28" s="2479"/>
      <c r="K28" s="2479"/>
      <c r="L28" s="2479"/>
      <c r="M28" s="2479"/>
      <c r="N28" s="2479"/>
      <c r="O28" s="2479"/>
      <c r="P28" s="2479"/>
      <c r="Q28" s="2479"/>
      <c r="R28" s="2479"/>
      <c r="S28" s="2479"/>
      <c r="T28" s="2479"/>
      <c r="U28" s="2479"/>
      <c r="V28" s="2479"/>
      <c r="W28" s="2479"/>
      <c r="X28" s="2479"/>
    </row>
    <row r="29" spans="1:24" ht="6" customHeight="1">
      <c r="A29" s="568"/>
      <c r="B29" s="568"/>
      <c r="C29" s="568"/>
      <c r="D29" s="568"/>
      <c r="E29" s="568"/>
      <c r="F29" s="568"/>
      <c r="G29" s="568"/>
      <c r="H29" s="568"/>
      <c r="I29" s="568"/>
      <c r="J29" s="568"/>
      <c r="K29" s="568"/>
      <c r="L29" s="568"/>
      <c r="M29" s="568"/>
      <c r="N29" s="568"/>
      <c r="O29" s="568"/>
      <c r="P29" s="568"/>
      <c r="Q29" s="568"/>
      <c r="R29" s="568"/>
      <c r="S29" s="568"/>
      <c r="T29" s="568"/>
      <c r="U29" s="568"/>
      <c r="V29" s="568"/>
      <c r="W29" s="568"/>
      <c r="X29" s="568"/>
    </row>
    <row r="30" spans="1:24" ht="31.5" customHeight="1">
      <c r="A30" s="2480" t="s">
        <v>159</v>
      </c>
      <c r="B30" s="2481"/>
      <c r="C30" s="2482"/>
      <c r="D30" s="2483"/>
      <c r="E30" s="2483"/>
      <c r="F30" s="2483"/>
      <c r="G30" s="2483"/>
      <c r="H30" s="2483"/>
      <c r="I30" s="2484"/>
      <c r="J30" s="2485" t="s">
        <v>611</v>
      </c>
      <c r="K30" s="2486"/>
      <c r="L30" s="2486"/>
      <c r="M30" s="2487"/>
      <c r="N30" s="2488"/>
      <c r="O30" s="2489"/>
      <c r="P30" s="2489"/>
      <c r="Q30" s="2489"/>
      <c r="R30" s="2489"/>
      <c r="S30" s="2489"/>
      <c r="T30" s="2489"/>
      <c r="U30" s="2489"/>
      <c r="V30" s="2489"/>
      <c r="W30" s="2489"/>
      <c r="X30" s="2490"/>
    </row>
    <row r="31" spans="1:24" ht="7.5" customHeight="1">
      <c r="A31" s="2514"/>
      <c r="B31" s="2514"/>
      <c r="C31" s="2514"/>
      <c r="D31" s="2514"/>
      <c r="E31" s="2514"/>
      <c r="F31" s="2514"/>
      <c r="G31" s="2514"/>
      <c r="H31" s="2514"/>
      <c r="I31" s="2514"/>
      <c r="J31" s="2514"/>
      <c r="K31" s="2514"/>
      <c r="L31" s="2514"/>
      <c r="M31" s="2514"/>
      <c r="N31" s="2514"/>
      <c r="O31" s="2514"/>
      <c r="P31" s="2514"/>
      <c r="Q31" s="2514"/>
      <c r="R31" s="2514"/>
      <c r="S31" s="2514"/>
      <c r="T31" s="2514"/>
      <c r="U31" s="2514"/>
      <c r="V31" s="2514"/>
      <c r="W31" s="2514"/>
      <c r="X31" s="2514"/>
    </row>
    <row r="32" spans="1:24" ht="18.75" customHeight="1">
      <c r="A32" s="2515" t="s">
        <v>160</v>
      </c>
      <c r="B32" s="2515"/>
      <c r="C32" s="2515"/>
      <c r="D32" s="2515"/>
      <c r="E32" s="2515"/>
      <c r="F32" s="2515"/>
      <c r="G32" s="2515"/>
      <c r="H32" s="2515"/>
      <c r="I32" s="2515"/>
      <c r="J32" s="2515"/>
      <c r="K32" s="2515"/>
      <c r="L32" s="2515"/>
      <c r="M32" s="2515"/>
      <c r="N32" s="2515"/>
      <c r="O32" s="2515"/>
      <c r="P32" s="2515"/>
      <c r="Q32" s="2515"/>
      <c r="R32" s="2515"/>
      <c r="S32" s="2515"/>
      <c r="T32" s="2515"/>
      <c r="U32" s="2515"/>
      <c r="V32" s="2515"/>
      <c r="W32" s="2515"/>
      <c r="X32" s="2515"/>
    </row>
    <row r="33" spans="1:24" ht="16.5" customHeight="1">
      <c r="A33" s="451" t="s">
        <v>161</v>
      </c>
    </row>
    <row r="34" spans="1:24" ht="25.5" customHeight="1">
      <c r="A34" s="2516" t="s">
        <v>162</v>
      </c>
      <c r="B34" s="2517"/>
      <c r="C34" s="2517"/>
      <c r="D34" s="2517"/>
      <c r="E34" s="2518"/>
      <c r="F34" s="1685"/>
      <c r="G34" s="2519"/>
      <c r="H34" s="2519"/>
      <c r="I34" s="2519"/>
      <c r="J34" s="2519"/>
      <c r="K34" s="2519"/>
      <c r="L34" s="2519"/>
      <c r="M34" s="2519"/>
      <c r="N34" s="2519"/>
      <c r="O34" s="2519"/>
      <c r="P34" s="2519"/>
      <c r="Q34" s="2519"/>
      <c r="R34" s="2519"/>
      <c r="S34" s="2519"/>
      <c r="T34" s="2519"/>
      <c r="U34" s="2519"/>
      <c r="V34" s="2519"/>
      <c r="W34" s="2519"/>
      <c r="X34" s="1476"/>
    </row>
    <row r="35" spans="1:24" ht="12" customHeight="1"/>
    <row r="36" spans="1:24" ht="16.5" customHeight="1">
      <c r="A36" s="2520" t="s">
        <v>163</v>
      </c>
      <c r="B36" s="2520"/>
      <c r="C36" s="2520"/>
      <c r="D36" s="2520"/>
      <c r="E36" s="2520"/>
      <c r="F36" s="2520"/>
      <c r="G36" s="2520"/>
      <c r="H36" s="2520"/>
      <c r="I36" s="2520"/>
      <c r="J36" s="2520"/>
      <c r="K36" s="2520"/>
      <c r="L36" s="2520"/>
      <c r="M36" s="2520"/>
      <c r="N36" s="2520"/>
      <c r="O36" s="2520"/>
      <c r="P36" s="2520"/>
      <c r="Q36" s="2520"/>
      <c r="R36" s="2520"/>
      <c r="S36" s="2520"/>
      <c r="T36" s="2520"/>
      <c r="U36" s="2520"/>
      <c r="V36" s="2520"/>
      <c r="W36" s="2520"/>
      <c r="X36" s="2520"/>
    </row>
    <row r="37" spans="1:24" ht="16.5" customHeight="1">
      <c r="A37" s="2521" t="s">
        <v>171</v>
      </c>
      <c r="B37" s="2522"/>
      <c r="C37" s="2522"/>
      <c r="D37" s="2522"/>
      <c r="E37" s="2523"/>
      <c r="F37" s="2521" t="s">
        <v>176</v>
      </c>
      <c r="G37" s="2522"/>
      <c r="H37" s="2522"/>
      <c r="I37" s="2522"/>
      <c r="J37" s="2522"/>
      <c r="K37" s="2522"/>
      <c r="L37" s="2522"/>
      <c r="M37" s="2522"/>
      <c r="N37" s="2522"/>
      <c r="O37" s="2522"/>
      <c r="P37" s="2522"/>
      <c r="Q37" s="2522"/>
      <c r="R37" s="2528"/>
      <c r="S37" s="2509"/>
      <c r="T37" s="2510"/>
      <c r="U37" s="569" t="s">
        <v>164</v>
      </c>
      <c r="V37" s="2504" t="str">
        <f>IFERROR(ROUND(S37/$Q$18*100,1),"")</f>
        <v/>
      </c>
      <c r="W37" s="2505"/>
      <c r="X37" s="453" t="s">
        <v>165</v>
      </c>
    </row>
    <row r="38" spans="1:24" ht="16.5" customHeight="1">
      <c r="A38" s="2524"/>
      <c r="B38" s="2525"/>
      <c r="C38" s="2525"/>
      <c r="D38" s="2525"/>
      <c r="E38" s="2526"/>
      <c r="F38" s="2506" t="s">
        <v>177</v>
      </c>
      <c r="G38" s="2507"/>
      <c r="H38" s="2507"/>
      <c r="I38" s="2507"/>
      <c r="J38" s="2507"/>
      <c r="K38" s="2507"/>
      <c r="L38" s="2507"/>
      <c r="M38" s="2507"/>
      <c r="N38" s="2507"/>
      <c r="O38" s="2507"/>
      <c r="P38" s="2507"/>
      <c r="Q38" s="2507"/>
      <c r="R38" s="2508"/>
      <c r="S38" s="2502">
        <f>G16</f>
        <v>0</v>
      </c>
      <c r="T38" s="2503"/>
      <c r="U38" s="569" t="s">
        <v>164</v>
      </c>
      <c r="V38" s="2504" t="str">
        <f>IFERROR(ROUND(S38/$Q$18*100,1),"")</f>
        <v/>
      </c>
      <c r="W38" s="2505"/>
      <c r="X38" s="454" t="s">
        <v>165</v>
      </c>
    </row>
    <row r="39" spans="1:24" ht="16.5" customHeight="1">
      <c r="A39" s="2524"/>
      <c r="B39" s="2525"/>
      <c r="C39" s="2525"/>
      <c r="D39" s="2525"/>
      <c r="E39" s="2526"/>
      <c r="F39" s="2506" t="s">
        <v>178</v>
      </c>
      <c r="G39" s="2507"/>
      <c r="H39" s="2507"/>
      <c r="I39" s="2507"/>
      <c r="J39" s="2507"/>
      <c r="K39" s="2507"/>
      <c r="L39" s="2507"/>
      <c r="M39" s="2507"/>
      <c r="N39" s="2507"/>
      <c r="O39" s="2507"/>
      <c r="P39" s="2507"/>
      <c r="Q39" s="2507"/>
      <c r="R39" s="2508"/>
      <c r="S39" s="2509"/>
      <c r="T39" s="2510"/>
      <c r="U39" s="569" t="s">
        <v>164</v>
      </c>
      <c r="V39" s="2504" t="str">
        <f>IFERROR(ROUND(S39/$Q$18*100,1),"")</f>
        <v/>
      </c>
      <c r="W39" s="2505"/>
      <c r="X39" s="453" t="s">
        <v>165</v>
      </c>
    </row>
    <row r="40" spans="1:24" ht="16.5" customHeight="1">
      <c r="A40" s="2511"/>
      <c r="B40" s="2512"/>
      <c r="C40" s="2512"/>
      <c r="D40" s="2512"/>
      <c r="E40" s="2527"/>
      <c r="F40" s="2511" t="s">
        <v>179</v>
      </c>
      <c r="G40" s="2512"/>
      <c r="H40" s="2512"/>
      <c r="I40" s="2512"/>
      <c r="J40" s="2512"/>
      <c r="K40" s="2512"/>
      <c r="L40" s="2512"/>
      <c r="M40" s="2512"/>
      <c r="N40" s="2512"/>
      <c r="O40" s="2512"/>
      <c r="P40" s="2512"/>
      <c r="Q40" s="2512"/>
      <c r="R40" s="2513"/>
      <c r="S40" s="2502">
        <f>Q18-(S37+S38+S39)</f>
        <v>0</v>
      </c>
      <c r="T40" s="2503"/>
      <c r="U40" s="569" t="s">
        <v>164</v>
      </c>
      <c r="V40" s="2504" t="str">
        <f>IFERROR(ROUND(S40/$Q$18*100,1),"")</f>
        <v/>
      </c>
      <c r="W40" s="2505"/>
      <c r="X40" s="455" t="s">
        <v>165</v>
      </c>
    </row>
    <row r="41" spans="1:24" ht="9" customHeight="1"/>
    <row r="42" spans="1:24" ht="9" customHeight="1">
      <c r="A42" s="2541" t="s">
        <v>622</v>
      </c>
      <c r="B42" s="2542"/>
      <c r="C42" s="2542"/>
      <c r="D42" s="2542"/>
      <c r="E42" s="2542"/>
      <c r="F42" s="2542"/>
      <c r="G42" s="2542"/>
      <c r="H42" s="2542"/>
      <c r="I42" s="2542"/>
      <c r="J42" s="2542"/>
      <c r="K42" s="2542"/>
      <c r="L42" s="2542"/>
      <c r="M42" s="2542"/>
      <c r="N42" s="2542"/>
      <c r="O42" s="2542"/>
      <c r="P42" s="2542"/>
      <c r="Q42" s="2542"/>
      <c r="R42" s="2542"/>
      <c r="S42" s="2542"/>
      <c r="T42" s="2542"/>
      <c r="U42" s="2542"/>
    </row>
    <row r="43" spans="1:24" ht="27.75" customHeight="1">
      <c r="A43" s="2542"/>
      <c r="B43" s="2542"/>
      <c r="C43" s="2542"/>
      <c r="D43" s="2542"/>
      <c r="E43" s="2542"/>
      <c r="F43" s="2542"/>
      <c r="G43" s="2542"/>
      <c r="H43" s="2542"/>
      <c r="I43" s="2542"/>
      <c r="J43" s="2542"/>
      <c r="K43" s="2542"/>
      <c r="L43" s="2542"/>
      <c r="M43" s="2542"/>
      <c r="N43" s="2542"/>
      <c r="O43" s="2542"/>
      <c r="P43" s="2542"/>
      <c r="Q43" s="2542"/>
      <c r="R43" s="2542"/>
      <c r="S43" s="2542"/>
      <c r="T43" s="2542"/>
      <c r="U43" s="2542"/>
    </row>
    <row r="44" spans="1:24" ht="9" customHeight="1">
      <c r="A44" s="2540" t="s">
        <v>540</v>
      </c>
      <c r="B44" s="2540"/>
      <c r="C44" s="2540"/>
      <c r="D44" s="2540"/>
      <c r="E44" s="2540"/>
      <c r="F44" s="2540"/>
    </row>
    <row r="45" spans="1:24" ht="9" customHeight="1">
      <c r="A45" s="2540"/>
      <c r="B45" s="2540"/>
      <c r="C45" s="2540"/>
      <c r="D45" s="2540"/>
      <c r="E45" s="2540"/>
      <c r="F45" s="2540"/>
    </row>
    <row r="46" spans="1:24" ht="9" customHeight="1">
      <c r="A46" s="2529" t="s">
        <v>541</v>
      </c>
      <c r="B46" s="2530"/>
      <c r="C46" s="2530"/>
      <c r="D46" s="2531"/>
      <c r="E46" s="1842"/>
      <c r="F46" s="2543"/>
      <c r="G46" s="2543"/>
      <c r="H46" s="2543"/>
      <c r="I46" s="2543"/>
      <c r="J46" s="1806" t="s">
        <v>598</v>
      </c>
      <c r="K46" s="1806"/>
      <c r="L46" s="1806"/>
      <c r="M46" s="1824"/>
      <c r="N46" s="2538"/>
      <c r="O46" s="2538"/>
      <c r="P46" s="2538"/>
      <c r="Q46" s="2538"/>
      <c r="R46" s="2538"/>
      <c r="S46" s="2538"/>
      <c r="T46" s="2538"/>
      <c r="U46" s="1826"/>
    </row>
    <row r="47" spans="1:24" ht="9" customHeight="1">
      <c r="A47" s="2532"/>
      <c r="B47" s="2533"/>
      <c r="C47" s="2533"/>
      <c r="D47" s="2534"/>
      <c r="E47" s="1946"/>
      <c r="F47" s="2544"/>
      <c r="G47" s="2544"/>
      <c r="H47" s="2544"/>
      <c r="I47" s="2544"/>
      <c r="J47" s="1806"/>
      <c r="K47" s="1806"/>
      <c r="L47" s="1806"/>
      <c r="M47" s="1952"/>
      <c r="N47" s="1840"/>
      <c r="O47" s="1840"/>
      <c r="P47" s="1840"/>
      <c r="Q47" s="1840"/>
      <c r="R47" s="1840"/>
      <c r="S47" s="1840"/>
      <c r="T47" s="1840"/>
      <c r="U47" s="1841"/>
    </row>
    <row r="48" spans="1:24" ht="9" customHeight="1">
      <c r="A48" s="2535"/>
      <c r="B48" s="2536"/>
      <c r="C48" s="2536"/>
      <c r="D48" s="2537"/>
      <c r="E48" s="1845"/>
      <c r="F48" s="1846"/>
      <c r="G48" s="1846"/>
      <c r="H48" s="1846"/>
      <c r="I48" s="1846"/>
      <c r="J48" s="1806"/>
      <c r="K48" s="1806"/>
      <c r="L48" s="1806"/>
      <c r="M48" s="1827"/>
      <c r="N48" s="1828"/>
      <c r="O48" s="1828"/>
      <c r="P48" s="1828"/>
      <c r="Q48" s="1828"/>
      <c r="R48" s="1828"/>
      <c r="S48" s="1828"/>
      <c r="T48" s="1828"/>
      <c r="U48" s="1829"/>
    </row>
    <row r="49" spans="1:21" ht="9" customHeight="1">
      <c r="A49" s="2529" t="s">
        <v>542</v>
      </c>
      <c r="B49" s="2530"/>
      <c r="C49" s="2530"/>
      <c r="D49" s="2531"/>
      <c r="E49" s="1824"/>
      <c r="F49" s="2538"/>
      <c r="G49" s="2538"/>
      <c r="H49" s="2538"/>
      <c r="I49" s="2538"/>
      <c r="J49" s="2538"/>
      <c r="K49" s="2538"/>
      <c r="L49" s="2538"/>
      <c r="M49" s="2538"/>
      <c r="N49" s="2538"/>
      <c r="O49" s="2538"/>
      <c r="P49" s="2538"/>
      <c r="Q49" s="2538"/>
      <c r="R49" s="2538"/>
      <c r="S49" s="2538"/>
      <c r="T49" s="2538"/>
      <c r="U49" s="1826"/>
    </row>
    <row r="50" spans="1:21" ht="9" customHeight="1">
      <c r="A50" s="2532"/>
      <c r="B50" s="2533"/>
      <c r="C50" s="2533"/>
      <c r="D50" s="2534"/>
      <c r="E50" s="1952"/>
      <c r="F50" s="1840"/>
      <c r="G50" s="1840"/>
      <c r="H50" s="1840"/>
      <c r="I50" s="1840"/>
      <c r="J50" s="1840"/>
      <c r="K50" s="1840"/>
      <c r="L50" s="1840"/>
      <c r="M50" s="1840"/>
      <c r="N50" s="1840"/>
      <c r="O50" s="1840"/>
      <c r="P50" s="1840"/>
      <c r="Q50" s="1840"/>
      <c r="R50" s="1840"/>
      <c r="S50" s="1840"/>
      <c r="T50" s="1840"/>
      <c r="U50" s="1841"/>
    </row>
    <row r="51" spans="1:21" ht="9" customHeight="1">
      <c r="A51" s="2535"/>
      <c r="B51" s="2536"/>
      <c r="C51" s="2536"/>
      <c r="D51" s="2537"/>
      <c r="E51" s="1827"/>
      <c r="F51" s="1828"/>
      <c r="G51" s="1828"/>
      <c r="H51" s="1828"/>
      <c r="I51" s="1828"/>
      <c r="J51" s="1828"/>
      <c r="K51" s="1828"/>
      <c r="L51" s="1828"/>
      <c r="M51" s="1828"/>
      <c r="N51" s="1828"/>
      <c r="O51" s="1828"/>
      <c r="P51" s="1828"/>
      <c r="Q51" s="1828"/>
      <c r="R51" s="1828"/>
      <c r="S51" s="1828"/>
      <c r="T51" s="1828"/>
      <c r="U51" s="1829"/>
    </row>
    <row r="52" spans="1:21" ht="9" customHeight="1">
      <c r="A52" s="2539" t="s">
        <v>543</v>
      </c>
      <c r="B52" s="2539"/>
      <c r="C52" s="2539"/>
      <c r="D52" s="2539"/>
      <c r="E52" s="1824"/>
      <c r="F52" s="2538"/>
      <c r="G52" s="2538"/>
      <c r="H52" s="2538"/>
      <c r="I52" s="2538"/>
      <c r="J52" s="2538"/>
      <c r="K52" s="2538"/>
      <c r="L52" s="2538"/>
      <c r="M52" s="2538"/>
      <c r="N52" s="2538"/>
      <c r="O52" s="2538"/>
      <c r="P52" s="2538"/>
      <c r="Q52" s="2538"/>
      <c r="R52" s="2538"/>
      <c r="S52" s="2538"/>
      <c r="T52" s="2538"/>
      <c r="U52" s="1826"/>
    </row>
    <row r="53" spans="1:21" ht="9" customHeight="1">
      <c r="A53" s="2539"/>
      <c r="B53" s="2539"/>
      <c r="C53" s="2539"/>
      <c r="D53" s="2539"/>
      <c r="E53" s="1952"/>
      <c r="F53" s="1840"/>
      <c r="G53" s="1840"/>
      <c r="H53" s="1840"/>
      <c r="I53" s="1840"/>
      <c r="J53" s="1840"/>
      <c r="K53" s="1840"/>
      <c r="L53" s="1840"/>
      <c r="M53" s="1840"/>
      <c r="N53" s="1840"/>
      <c r="O53" s="1840"/>
      <c r="P53" s="1840"/>
      <c r="Q53" s="1840"/>
      <c r="R53" s="1840"/>
      <c r="S53" s="1840"/>
      <c r="T53" s="1840"/>
      <c r="U53" s="1841"/>
    </row>
    <row r="54" spans="1:21" ht="9" customHeight="1">
      <c r="A54" s="2539"/>
      <c r="B54" s="2539"/>
      <c r="C54" s="2539"/>
      <c r="D54" s="2539"/>
      <c r="E54" s="1827"/>
      <c r="F54" s="1828"/>
      <c r="G54" s="1828"/>
      <c r="H54" s="1828"/>
      <c r="I54" s="1828"/>
      <c r="J54" s="1828"/>
      <c r="K54" s="1828"/>
      <c r="L54" s="1828"/>
      <c r="M54" s="1828"/>
      <c r="N54" s="1828"/>
      <c r="O54" s="1828"/>
      <c r="P54" s="1828"/>
      <c r="Q54" s="1828"/>
      <c r="R54" s="1828"/>
      <c r="S54" s="1828"/>
      <c r="T54" s="1828"/>
      <c r="U54" s="1829"/>
    </row>
    <row r="55" spans="1:21" ht="9" customHeight="1">
      <c r="A55" s="565"/>
      <c r="B55" s="565"/>
      <c r="C55" s="565"/>
      <c r="D55" s="565"/>
      <c r="E55" s="434"/>
      <c r="F55" s="434"/>
      <c r="G55" s="434"/>
      <c r="H55" s="434"/>
      <c r="I55" s="434"/>
      <c r="J55" s="434"/>
      <c r="K55" s="434"/>
      <c r="L55" s="434"/>
      <c r="M55" s="434"/>
      <c r="N55" s="434"/>
      <c r="O55" s="434"/>
      <c r="P55" s="434"/>
      <c r="Q55" s="434"/>
      <c r="R55" s="434"/>
    </row>
    <row r="56" spans="1:21" ht="9" customHeight="1">
      <c r="A56" s="2540" t="s">
        <v>544</v>
      </c>
      <c r="B56" s="2540"/>
      <c r="C56" s="2540"/>
      <c r="D56" s="2540"/>
      <c r="E56" s="2540"/>
      <c r="F56" s="2540"/>
      <c r="G56" s="2540"/>
      <c r="H56" s="2540"/>
      <c r="I56" s="2540"/>
    </row>
    <row r="57" spans="1:21" ht="9" customHeight="1">
      <c r="A57" s="2540"/>
      <c r="B57" s="2540"/>
      <c r="C57" s="2540"/>
      <c r="D57" s="2540"/>
      <c r="E57" s="2540"/>
      <c r="F57" s="2540"/>
      <c r="G57" s="2540"/>
      <c r="H57" s="2540"/>
      <c r="I57" s="2540"/>
    </row>
    <row r="58" spans="1:21" ht="9" customHeight="1">
      <c r="A58" s="1812" t="s">
        <v>546</v>
      </c>
      <c r="B58" s="1812"/>
      <c r="C58" s="1812"/>
      <c r="D58" s="1812"/>
      <c r="E58" s="1824"/>
      <c r="F58" s="2538"/>
      <c r="G58" s="2538"/>
      <c r="H58" s="2538"/>
      <c r="I58" s="2538"/>
      <c r="J58" s="2538"/>
      <c r="K58" s="2538"/>
      <c r="L58" s="2538"/>
      <c r="M58" s="2538"/>
      <c r="N58" s="2538"/>
      <c r="O58" s="2538"/>
      <c r="P58" s="2538"/>
      <c r="Q58" s="2538"/>
      <c r="R58" s="2538"/>
      <c r="S58" s="2538"/>
      <c r="T58" s="2538"/>
      <c r="U58" s="1826"/>
    </row>
    <row r="59" spans="1:21" ht="9" customHeight="1">
      <c r="A59" s="1812"/>
      <c r="B59" s="1812"/>
      <c r="C59" s="1812"/>
      <c r="D59" s="1812"/>
      <c r="E59" s="1952"/>
      <c r="F59" s="1840"/>
      <c r="G59" s="1840"/>
      <c r="H59" s="1840"/>
      <c r="I59" s="1840"/>
      <c r="J59" s="1840"/>
      <c r="K59" s="1840"/>
      <c r="L59" s="1840"/>
      <c r="M59" s="1840"/>
      <c r="N59" s="1840"/>
      <c r="O59" s="1840"/>
      <c r="P59" s="1840"/>
      <c r="Q59" s="1840"/>
      <c r="R59" s="1840"/>
      <c r="S59" s="1840"/>
      <c r="T59" s="1840"/>
      <c r="U59" s="1841"/>
    </row>
    <row r="60" spans="1:21" ht="9" customHeight="1">
      <c r="A60" s="1812"/>
      <c r="B60" s="1812"/>
      <c r="C60" s="1812"/>
      <c r="D60" s="1812"/>
      <c r="E60" s="1827"/>
      <c r="F60" s="1828"/>
      <c r="G60" s="1828"/>
      <c r="H60" s="1828"/>
      <c r="I60" s="1828"/>
      <c r="J60" s="1828"/>
      <c r="K60" s="1828"/>
      <c r="L60" s="1828"/>
      <c r="M60" s="1828"/>
      <c r="N60" s="1828"/>
      <c r="O60" s="1828"/>
      <c r="P60" s="1828"/>
      <c r="Q60" s="1828"/>
      <c r="R60" s="1828"/>
      <c r="S60" s="1828"/>
      <c r="T60" s="1828"/>
      <c r="U60" s="1829"/>
    </row>
    <row r="61" spans="1:21" ht="9" customHeight="1">
      <c r="A61" s="1812" t="s">
        <v>547</v>
      </c>
      <c r="B61" s="1812"/>
      <c r="C61" s="1812"/>
      <c r="D61" s="1812"/>
      <c r="E61" s="1824"/>
      <c r="F61" s="2538"/>
      <c r="G61" s="2538"/>
      <c r="H61" s="2538"/>
      <c r="I61" s="2538"/>
      <c r="J61" s="2538"/>
      <c r="K61" s="2538"/>
      <c r="L61" s="2538"/>
      <c r="M61" s="2538"/>
      <c r="N61" s="2538"/>
      <c r="O61" s="2538"/>
      <c r="P61" s="2538"/>
      <c r="Q61" s="2538"/>
      <c r="R61" s="2538"/>
      <c r="S61" s="2538"/>
      <c r="T61" s="2538"/>
      <c r="U61" s="1826"/>
    </row>
    <row r="62" spans="1:21" ht="9" customHeight="1">
      <c r="A62" s="1812"/>
      <c r="B62" s="1812"/>
      <c r="C62" s="1812"/>
      <c r="D62" s="1812"/>
      <c r="E62" s="1952"/>
      <c r="F62" s="1840"/>
      <c r="G62" s="1840"/>
      <c r="H62" s="1840"/>
      <c r="I62" s="1840"/>
      <c r="J62" s="1840"/>
      <c r="K62" s="1840"/>
      <c r="L62" s="1840"/>
      <c r="M62" s="1840"/>
      <c r="N62" s="1840"/>
      <c r="O62" s="1840"/>
      <c r="P62" s="1840"/>
      <c r="Q62" s="1840"/>
      <c r="R62" s="1840"/>
      <c r="S62" s="1840"/>
      <c r="T62" s="1840"/>
      <c r="U62" s="1841"/>
    </row>
    <row r="63" spans="1:21" ht="9" customHeight="1">
      <c r="A63" s="1812"/>
      <c r="B63" s="1812"/>
      <c r="C63" s="1812"/>
      <c r="D63" s="1812"/>
      <c r="E63" s="1827"/>
      <c r="F63" s="1828"/>
      <c r="G63" s="1828"/>
      <c r="H63" s="1828"/>
      <c r="I63" s="1828"/>
      <c r="J63" s="1828"/>
      <c r="K63" s="1828"/>
      <c r="L63" s="1828"/>
      <c r="M63" s="1828"/>
      <c r="N63" s="1828"/>
      <c r="O63" s="1828"/>
      <c r="P63" s="1828"/>
      <c r="Q63" s="1828"/>
      <c r="R63" s="1828"/>
      <c r="S63" s="1828"/>
      <c r="T63" s="1828"/>
      <c r="U63" s="1829"/>
    </row>
    <row r="64" spans="1:21" ht="9" customHeight="1"/>
    <row r="65" spans="1:16" s="3" customFormat="1" ht="21" customHeight="1">
      <c r="A65" s="457" t="s">
        <v>548</v>
      </c>
      <c r="N65" s="458"/>
    </row>
    <row r="66" spans="1:16" s="3" customFormat="1" ht="21" customHeight="1">
      <c r="A66" s="457" t="s">
        <v>656</v>
      </c>
      <c r="N66" s="458"/>
    </row>
    <row r="67" spans="1:16" s="3" customFormat="1" ht="22.5" customHeight="1">
      <c r="A67" s="2552" t="s">
        <v>629</v>
      </c>
      <c r="B67" s="2553"/>
      <c r="C67" s="2554" t="s">
        <v>168</v>
      </c>
      <c r="D67" s="2555"/>
      <c r="E67" s="2555"/>
      <c r="F67" s="2555"/>
      <c r="G67" s="2556"/>
      <c r="H67" s="2554" t="s">
        <v>167</v>
      </c>
      <c r="I67" s="2555"/>
      <c r="J67" s="2555"/>
      <c r="K67" s="2555"/>
      <c r="L67" s="2556"/>
      <c r="M67" s="2553" t="s">
        <v>166</v>
      </c>
      <c r="N67" s="2553"/>
      <c r="O67" s="2557"/>
    </row>
    <row r="68" spans="1:16" s="3" customFormat="1" ht="27" customHeight="1">
      <c r="A68" s="2545">
        <v>1</v>
      </c>
      <c r="B68" s="2546"/>
      <c r="C68" s="928"/>
      <c r="D68" s="2547"/>
      <c r="E68" s="2547"/>
      <c r="F68" s="2547"/>
      <c r="G68" s="2548"/>
      <c r="H68" s="928"/>
      <c r="I68" s="2547"/>
      <c r="J68" s="2547"/>
      <c r="K68" s="2547"/>
      <c r="L68" s="2548"/>
      <c r="M68" s="2163"/>
      <c r="N68" s="2549"/>
      <c r="O68" s="459" t="s">
        <v>164</v>
      </c>
    </row>
    <row r="69" spans="1:16" s="3" customFormat="1" ht="27" customHeight="1">
      <c r="A69" s="2550">
        <v>2</v>
      </c>
      <c r="B69" s="2551"/>
      <c r="C69" s="933"/>
      <c r="D69" s="934"/>
      <c r="E69" s="934"/>
      <c r="F69" s="934"/>
      <c r="G69" s="1959"/>
      <c r="H69" s="933"/>
      <c r="I69" s="934"/>
      <c r="J69" s="934"/>
      <c r="K69" s="934"/>
      <c r="L69" s="1959"/>
      <c r="M69" s="1966"/>
      <c r="N69" s="1967"/>
      <c r="O69" s="460" t="s">
        <v>164</v>
      </c>
    </row>
    <row r="70" spans="1:16" s="3" customFormat="1" ht="27" customHeight="1">
      <c r="A70" s="2558">
        <v>3</v>
      </c>
      <c r="B70" s="2559"/>
      <c r="C70" s="933"/>
      <c r="D70" s="934"/>
      <c r="E70" s="934"/>
      <c r="F70" s="934"/>
      <c r="G70" s="1959"/>
      <c r="H70" s="933"/>
      <c r="I70" s="934"/>
      <c r="J70" s="934"/>
      <c r="K70" s="934"/>
      <c r="L70" s="1959"/>
      <c r="M70" s="1966"/>
      <c r="N70" s="1967"/>
      <c r="O70" s="460" t="s">
        <v>164</v>
      </c>
    </row>
    <row r="71" spans="1:16" s="3" customFormat="1" ht="27" customHeight="1">
      <c r="A71" s="2558">
        <v>4</v>
      </c>
      <c r="B71" s="2559"/>
      <c r="C71" s="933"/>
      <c r="D71" s="934"/>
      <c r="E71" s="934"/>
      <c r="F71" s="934"/>
      <c r="G71" s="1959"/>
      <c r="H71" s="933"/>
      <c r="I71" s="934"/>
      <c r="J71" s="934"/>
      <c r="K71" s="934"/>
      <c r="L71" s="1959"/>
      <c r="M71" s="1966"/>
      <c r="N71" s="1967"/>
      <c r="O71" s="460" t="s">
        <v>164</v>
      </c>
    </row>
    <row r="72" spans="1:16" s="3" customFormat="1" ht="27" customHeight="1">
      <c r="A72" s="2558">
        <v>5</v>
      </c>
      <c r="B72" s="2559"/>
      <c r="C72" s="933"/>
      <c r="D72" s="934"/>
      <c r="E72" s="934"/>
      <c r="F72" s="934"/>
      <c r="G72" s="1959"/>
      <c r="H72" s="933"/>
      <c r="I72" s="934"/>
      <c r="J72" s="934"/>
      <c r="K72" s="934"/>
      <c r="L72" s="1959"/>
      <c r="M72" s="1966"/>
      <c r="N72" s="1967"/>
      <c r="O72" s="460" t="s">
        <v>164</v>
      </c>
    </row>
    <row r="73" spans="1:16" s="3" customFormat="1" ht="27" customHeight="1">
      <c r="A73" s="2558">
        <v>6</v>
      </c>
      <c r="B73" s="2559"/>
      <c r="C73" s="933"/>
      <c r="D73" s="934"/>
      <c r="E73" s="934"/>
      <c r="F73" s="934"/>
      <c r="G73" s="1959"/>
      <c r="H73" s="933"/>
      <c r="I73" s="934"/>
      <c r="J73" s="934"/>
      <c r="K73" s="934"/>
      <c r="L73" s="1959"/>
      <c r="M73" s="1966"/>
      <c r="N73" s="1967"/>
      <c r="O73" s="460" t="s">
        <v>164</v>
      </c>
    </row>
    <row r="74" spans="1:16" s="3" customFormat="1" ht="27" customHeight="1">
      <c r="A74" s="2558">
        <v>7</v>
      </c>
      <c r="B74" s="2559"/>
      <c r="C74" s="933"/>
      <c r="D74" s="934"/>
      <c r="E74" s="934"/>
      <c r="F74" s="934"/>
      <c r="G74" s="1959"/>
      <c r="H74" s="933"/>
      <c r="I74" s="934"/>
      <c r="J74" s="934"/>
      <c r="K74" s="934"/>
      <c r="L74" s="1959"/>
      <c r="M74" s="1966"/>
      <c r="N74" s="1967"/>
      <c r="O74" s="460" t="s">
        <v>164</v>
      </c>
    </row>
    <row r="75" spans="1:16" s="3" customFormat="1" ht="27" customHeight="1">
      <c r="A75" s="2558">
        <v>8</v>
      </c>
      <c r="B75" s="2559"/>
      <c r="C75" s="933"/>
      <c r="D75" s="934"/>
      <c r="E75" s="934"/>
      <c r="F75" s="934"/>
      <c r="G75" s="1959"/>
      <c r="H75" s="933"/>
      <c r="I75" s="934"/>
      <c r="J75" s="934"/>
      <c r="K75" s="934"/>
      <c r="L75" s="1959"/>
      <c r="M75" s="1966"/>
      <c r="N75" s="1967"/>
      <c r="O75" s="460" t="s">
        <v>164</v>
      </c>
    </row>
    <row r="76" spans="1:16" s="3" customFormat="1" ht="27" customHeight="1">
      <c r="A76" s="2558">
        <v>9</v>
      </c>
      <c r="B76" s="2559"/>
      <c r="C76" s="933"/>
      <c r="D76" s="934"/>
      <c r="E76" s="934"/>
      <c r="F76" s="934"/>
      <c r="G76" s="1959"/>
      <c r="H76" s="933"/>
      <c r="I76" s="934"/>
      <c r="J76" s="934"/>
      <c r="K76" s="934"/>
      <c r="L76" s="1959"/>
      <c r="M76" s="1966"/>
      <c r="N76" s="1967"/>
      <c r="O76" s="460" t="s">
        <v>164</v>
      </c>
    </row>
    <row r="77" spans="1:16" s="3" customFormat="1" ht="27" customHeight="1">
      <c r="A77" s="2560">
        <v>10</v>
      </c>
      <c r="B77" s="2561"/>
      <c r="C77" s="941"/>
      <c r="D77" s="937"/>
      <c r="E77" s="937"/>
      <c r="F77" s="937"/>
      <c r="G77" s="1976"/>
      <c r="H77" s="1986"/>
      <c r="I77" s="1987"/>
      <c r="J77" s="1987"/>
      <c r="K77" s="1987"/>
      <c r="L77" s="1988"/>
      <c r="M77" s="1989"/>
      <c r="N77" s="1990"/>
      <c r="O77" s="461" t="s">
        <v>164</v>
      </c>
    </row>
    <row r="78" spans="1:16" s="3" customFormat="1" ht="27" customHeight="1">
      <c r="A78" s="2565" t="s">
        <v>630</v>
      </c>
      <c r="B78" s="2566"/>
      <c r="C78" s="2567" t="s">
        <v>168</v>
      </c>
      <c r="D78" s="2568"/>
      <c r="E78" s="2568"/>
      <c r="F78" s="2568"/>
      <c r="G78" s="2569"/>
      <c r="H78" s="2570" t="s">
        <v>167</v>
      </c>
      <c r="I78" s="2571"/>
      <c r="J78" s="2571"/>
      <c r="K78" s="2571"/>
      <c r="L78" s="2566"/>
      <c r="M78" s="2570" t="s">
        <v>166</v>
      </c>
      <c r="N78" s="2571"/>
      <c r="O78" s="2572"/>
      <c r="P78" s="462"/>
    </row>
    <row r="79" spans="1:16" s="3" customFormat="1" ht="27" customHeight="1">
      <c r="A79" s="2573">
        <v>1</v>
      </c>
      <c r="B79" s="2574"/>
      <c r="C79" s="933"/>
      <c r="D79" s="934"/>
      <c r="E79" s="934"/>
      <c r="F79" s="934"/>
      <c r="G79" s="1959"/>
      <c r="H79" s="933"/>
      <c r="I79" s="934"/>
      <c r="J79" s="934"/>
      <c r="K79" s="934"/>
      <c r="L79" s="1959"/>
      <c r="M79" s="1962"/>
      <c r="N79" s="1963"/>
      <c r="O79" s="463" t="s">
        <v>164</v>
      </c>
    </row>
    <row r="80" spans="1:16" s="3" customFormat="1" ht="27" customHeight="1">
      <c r="A80" s="2562">
        <v>2</v>
      </c>
      <c r="B80" s="2563"/>
      <c r="C80" s="933"/>
      <c r="D80" s="934"/>
      <c r="E80" s="934"/>
      <c r="F80" s="934"/>
      <c r="G80" s="1959"/>
      <c r="H80" s="933"/>
      <c r="I80" s="934"/>
      <c r="J80" s="934"/>
      <c r="K80" s="934"/>
      <c r="L80" s="1959"/>
      <c r="M80" s="1966"/>
      <c r="N80" s="1967"/>
      <c r="O80" s="460" t="s">
        <v>164</v>
      </c>
    </row>
    <row r="81" spans="1:15" s="3" customFormat="1" ht="27" customHeight="1">
      <c r="A81" s="2564">
        <v>3</v>
      </c>
      <c r="B81" s="2551"/>
      <c r="C81" s="933"/>
      <c r="D81" s="934"/>
      <c r="E81" s="934"/>
      <c r="F81" s="934"/>
      <c r="G81" s="1959"/>
      <c r="H81" s="933"/>
      <c r="I81" s="934"/>
      <c r="J81" s="934"/>
      <c r="K81" s="934"/>
      <c r="L81" s="1959"/>
      <c r="M81" s="1966"/>
      <c r="N81" s="1967"/>
      <c r="O81" s="460" t="s">
        <v>164</v>
      </c>
    </row>
    <row r="82" spans="1:15" s="3" customFormat="1" ht="27" customHeight="1">
      <c r="A82" s="2550">
        <v>4</v>
      </c>
      <c r="B82" s="2551"/>
      <c r="C82" s="933"/>
      <c r="D82" s="934"/>
      <c r="E82" s="934"/>
      <c r="F82" s="934"/>
      <c r="G82" s="1959"/>
      <c r="H82" s="933"/>
      <c r="I82" s="934"/>
      <c r="J82" s="934"/>
      <c r="K82" s="934"/>
      <c r="L82" s="1959"/>
      <c r="M82" s="1966"/>
      <c r="N82" s="1967"/>
      <c r="O82" s="460" t="s">
        <v>164</v>
      </c>
    </row>
    <row r="83" spans="1:15" s="3" customFormat="1" ht="27" customHeight="1">
      <c r="A83" s="2550">
        <v>5</v>
      </c>
      <c r="B83" s="2551"/>
      <c r="C83" s="933"/>
      <c r="D83" s="934"/>
      <c r="E83" s="934"/>
      <c r="F83" s="934"/>
      <c r="G83" s="1959"/>
      <c r="H83" s="933"/>
      <c r="I83" s="934"/>
      <c r="J83" s="934"/>
      <c r="K83" s="934"/>
      <c r="L83" s="1959"/>
      <c r="M83" s="1966"/>
      <c r="N83" s="1967"/>
      <c r="O83" s="460" t="s">
        <v>164</v>
      </c>
    </row>
    <row r="84" spans="1:15" s="3" customFormat="1" ht="27" customHeight="1">
      <c r="A84" s="2550">
        <v>6</v>
      </c>
      <c r="B84" s="2551"/>
      <c r="C84" s="933"/>
      <c r="D84" s="934"/>
      <c r="E84" s="934"/>
      <c r="F84" s="934"/>
      <c r="G84" s="1959"/>
      <c r="H84" s="933"/>
      <c r="I84" s="934"/>
      <c r="J84" s="934"/>
      <c r="K84" s="934"/>
      <c r="L84" s="1959"/>
      <c r="M84" s="1966"/>
      <c r="N84" s="1967"/>
      <c r="O84" s="460" t="s">
        <v>164</v>
      </c>
    </row>
    <row r="85" spans="1:15" s="3" customFormat="1" ht="27" customHeight="1">
      <c r="A85" s="2550">
        <v>7</v>
      </c>
      <c r="B85" s="2551"/>
      <c r="C85" s="933"/>
      <c r="D85" s="934"/>
      <c r="E85" s="934"/>
      <c r="F85" s="934"/>
      <c r="G85" s="1959"/>
      <c r="H85" s="933"/>
      <c r="I85" s="934"/>
      <c r="J85" s="934"/>
      <c r="K85" s="934"/>
      <c r="L85" s="1959"/>
      <c r="M85" s="1966"/>
      <c r="N85" s="1967"/>
      <c r="O85" s="460" t="s">
        <v>164</v>
      </c>
    </row>
    <row r="86" spans="1:15" s="3" customFormat="1" ht="27" customHeight="1">
      <c r="A86" s="2558">
        <v>8</v>
      </c>
      <c r="B86" s="2559"/>
      <c r="C86" s="933"/>
      <c r="D86" s="934"/>
      <c r="E86" s="934"/>
      <c r="F86" s="934"/>
      <c r="G86" s="1959"/>
      <c r="H86" s="933"/>
      <c r="I86" s="934"/>
      <c r="J86" s="934"/>
      <c r="K86" s="934"/>
      <c r="L86" s="1959"/>
      <c r="M86" s="1966"/>
      <c r="N86" s="1967"/>
      <c r="O86" s="460" t="s">
        <v>164</v>
      </c>
    </row>
    <row r="87" spans="1:15" s="3" customFormat="1" ht="27" customHeight="1">
      <c r="A87" s="2562">
        <v>9</v>
      </c>
      <c r="B87" s="2563"/>
      <c r="C87" s="933"/>
      <c r="D87" s="934"/>
      <c r="E87" s="934"/>
      <c r="F87" s="934"/>
      <c r="G87" s="1959"/>
      <c r="H87" s="933"/>
      <c r="I87" s="934"/>
      <c r="J87" s="934"/>
      <c r="K87" s="934"/>
      <c r="L87" s="1959"/>
      <c r="M87" s="1966"/>
      <c r="N87" s="1967"/>
      <c r="O87" s="460" t="s">
        <v>164</v>
      </c>
    </row>
    <row r="88" spans="1:15" s="3" customFormat="1" ht="27" customHeight="1">
      <c r="A88" s="2560">
        <v>10</v>
      </c>
      <c r="B88" s="2561"/>
      <c r="C88" s="941"/>
      <c r="D88" s="937"/>
      <c r="E88" s="937"/>
      <c r="F88" s="937"/>
      <c r="G88" s="1976"/>
      <c r="H88" s="941"/>
      <c r="I88" s="937"/>
      <c r="J88" s="937"/>
      <c r="K88" s="937"/>
      <c r="L88" s="1976"/>
      <c r="M88" s="1977"/>
      <c r="N88" s="1978"/>
      <c r="O88" s="464" t="s">
        <v>164</v>
      </c>
    </row>
    <row r="89" spans="1:15" s="3" customFormat="1" ht="30" customHeight="1">
      <c r="A89" s="2576" t="s">
        <v>658</v>
      </c>
      <c r="B89" s="2577"/>
      <c r="C89" s="2577"/>
      <c r="D89" s="2577"/>
      <c r="E89" s="2577"/>
      <c r="F89" s="2577"/>
      <c r="G89" s="2577"/>
      <c r="H89" s="2577"/>
      <c r="I89" s="2577"/>
      <c r="J89" s="2577"/>
      <c r="K89" s="2577"/>
      <c r="L89" s="2578"/>
      <c r="M89" s="1982">
        <f>SUM(M68:N77)</f>
        <v>0</v>
      </c>
      <c r="N89" s="2579"/>
      <c r="O89" s="465" t="s">
        <v>164</v>
      </c>
    </row>
    <row r="90" spans="1:15" s="3" customFormat="1" ht="30" customHeight="1">
      <c r="A90" s="1807" t="s">
        <v>659</v>
      </c>
      <c r="B90" s="1808"/>
      <c r="C90" s="1808"/>
      <c r="D90" s="1808"/>
      <c r="E90" s="1808"/>
      <c r="F90" s="1808"/>
      <c r="G90" s="1808"/>
      <c r="H90" s="1808"/>
      <c r="I90" s="1808"/>
      <c r="J90" s="1808"/>
      <c r="K90" s="1808"/>
      <c r="L90" s="2575"/>
      <c r="M90" s="1972">
        <f>SUM(M79:N88)</f>
        <v>0</v>
      </c>
      <c r="N90" s="1973"/>
      <c r="O90" s="466" t="s">
        <v>164</v>
      </c>
    </row>
    <row r="91" spans="1:15" s="3" customFormat="1" ht="21" customHeight="1">
      <c r="A91" s="467" t="s">
        <v>1066</v>
      </c>
      <c r="N91" s="4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 priority="2" operator="equal">
      <formula>0</formula>
    </cfRule>
  </conditionalFormatting>
  <conditionalFormatting sqref="T3:X3">
    <cfRule type="cellIs" dxfId="5" priority="1" operator="equal">
      <formula>0</formula>
    </cfRule>
  </conditionalFormatting>
  <dataValidations count="6">
    <dataValidation allowBlank="1" showInputMessage="1" showErrorMessage="1" prompt="本様式4．教材費の内訳より自動計算されます" sqref="G20:H20" xr:uid="{1161E120-A601-4B3B-9A45-75BD12A8C54D}"/>
    <dataValidation allowBlank="1" showInputMessage="1" showErrorMessage="1" prompt="費用の決定にあたり、参考とした例がある場合に記載。（社内基準で定めている場合は、その旨を記載。）" sqref="N30:X30" xr:uid="{9BC4BA88-679C-471E-A4CF-6723ED5BA9EF}"/>
    <dataValidation allowBlank="1" showInputMessage="1" showErrorMessage="1" prompt="受講料に占めるそれぞれの内訳（ベースとなる考え方）を記載。" sqref="S37:T37 S39:T39" xr:uid="{30137F2C-10D6-4865-97B7-CBA8FF0C731B}"/>
    <dataValidation type="list" allowBlank="1" showInputMessage="1" showErrorMessage="1" sqref="E46" xr:uid="{9884E68C-8689-44EB-AB4D-B022D26FB89E}">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8C8661F-0EE7-48D9-892A-A18B9E5A02F7}"/>
    <dataValidation allowBlank="1" showInputMessage="1" showErrorMessage="1" prompt="本様式４．教材費の内訳より自動計算されます" sqref="G16:H16" xr:uid="{CB84AB8D-0A5B-4794-9309-79132A1534C2}"/>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0D3E-D169-43A6-AF11-0103C5ED2644}">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85" customWidth="1"/>
    <col min="2" max="2" width="15.375" style="485" customWidth="1"/>
    <col min="3" max="3" width="16.5" style="485" customWidth="1"/>
    <col min="4" max="4" width="3.875" style="485" customWidth="1"/>
    <col min="5" max="5" width="16.5" style="485" customWidth="1"/>
    <col min="6" max="7" width="15" style="485" customWidth="1"/>
    <col min="8" max="8" width="6.875" style="485" customWidth="1"/>
    <col min="9" max="9" width="4.375" style="485" customWidth="1"/>
    <col min="10" max="10" width="6.875" style="485" customWidth="1"/>
    <col min="11" max="11" width="2.5" style="485" customWidth="1"/>
    <col min="12" max="16384" width="9" style="485"/>
  </cols>
  <sheetData>
    <row r="1" spans="1:11" s="3" customFormat="1" ht="12" customHeight="1">
      <c r="C1" s="570"/>
      <c r="H1" s="2415" t="s">
        <v>654</v>
      </c>
      <c r="I1" s="2415"/>
      <c r="J1" s="2415"/>
      <c r="K1" s="2415"/>
    </row>
    <row r="2" spans="1:11" s="3" customFormat="1" ht="12" customHeight="1">
      <c r="C2" s="570"/>
      <c r="H2" s="2580" t="s">
        <v>707</v>
      </c>
      <c r="I2" s="2580"/>
      <c r="J2" s="2580"/>
      <c r="K2" s="2580"/>
    </row>
    <row r="3" spans="1:11" s="3" customFormat="1" ht="12" customHeight="1">
      <c r="C3" s="570"/>
      <c r="H3" s="2416">
        <f>'申請書・総括票（共通）'!L3</f>
        <v>0</v>
      </c>
      <c r="I3" s="2416"/>
      <c r="J3" s="2416"/>
      <c r="K3" s="2416"/>
    </row>
    <row r="4" spans="1:11" s="3" customFormat="1" ht="12" customHeight="1">
      <c r="C4" s="570"/>
      <c r="H4" s="437"/>
      <c r="K4" s="469"/>
    </row>
    <row r="5" spans="1:11" s="3" customFormat="1" ht="30" customHeight="1">
      <c r="A5" s="2581" t="s">
        <v>687</v>
      </c>
      <c r="B5" s="2582"/>
      <c r="C5" s="2582"/>
      <c r="D5" s="2582"/>
      <c r="E5" s="2582"/>
      <c r="F5" s="2582"/>
      <c r="G5" s="2582"/>
      <c r="H5" s="2582"/>
      <c r="I5" s="2582"/>
      <c r="J5" s="2582"/>
      <c r="K5" s="2582"/>
    </row>
    <row r="6" spans="1:11" s="3" customFormat="1" ht="11.25" customHeight="1">
      <c r="A6" s="470"/>
      <c r="B6" s="470"/>
      <c r="C6" s="470"/>
      <c r="D6" s="470"/>
      <c r="E6" s="470"/>
      <c r="F6" s="470"/>
      <c r="G6" s="470"/>
      <c r="H6" s="470"/>
      <c r="I6" s="470"/>
      <c r="J6" s="470"/>
      <c r="K6" s="470"/>
    </row>
    <row r="7" spans="1:11" s="3" customFormat="1" ht="45" customHeight="1">
      <c r="A7" s="2583" t="s">
        <v>197</v>
      </c>
      <c r="B7" s="2584"/>
      <c r="C7" s="2585">
        <f>'申請書・総括票（共通）'!C19</f>
        <v>0</v>
      </c>
      <c r="D7" s="2586"/>
      <c r="E7" s="2586"/>
      <c r="F7" s="2586"/>
      <c r="G7" s="2586"/>
      <c r="H7" s="2586"/>
      <c r="I7" s="2586"/>
      <c r="J7" s="2586"/>
      <c r="K7" s="471"/>
    </row>
    <row r="8" spans="1:11" s="3" customFormat="1" ht="26.25" customHeight="1">
      <c r="A8" s="2591" t="s">
        <v>84</v>
      </c>
      <c r="B8" s="2592"/>
      <c r="C8" s="2585">
        <f>'申請書・総括票（共通）'!B48</f>
        <v>0</v>
      </c>
      <c r="D8" s="2586"/>
      <c r="E8" s="2586"/>
      <c r="F8" s="2595"/>
      <c r="G8" s="472" t="s">
        <v>85</v>
      </c>
      <c r="H8" s="2596">
        <f>'申請書・総括票（共通）'!A48</f>
        <v>1010</v>
      </c>
      <c r="I8" s="2597"/>
      <c r="J8" s="2598"/>
      <c r="K8" s="473"/>
    </row>
    <row r="9" spans="1:11" s="3" customFormat="1" ht="26.25" customHeight="1">
      <c r="A9" s="2593"/>
      <c r="B9" s="2594"/>
      <c r="C9" s="2585"/>
      <c r="D9" s="2586"/>
      <c r="E9" s="2586"/>
      <c r="F9" s="2595"/>
      <c r="G9" s="566" t="s">
        <v>638</v>
      </c>
      <c r="H9" s="2596"/>
      <c r="I9" s="2597"/>
      <c r="J9" s="2598"/>
      <c r="K9" s="475"/>
    </row>
    <row r="10" spans="1:11" s="3" customFormat="1" ht="15" customHeight="1">
      <c r="K10" s="458"/>
    </row>
    <row r="11" spans="1:11" s="3" customFormat="1" ht="18.75" customHeight="1">
      <c r="B11" s="457" t="s">
        <v>186</v>
      </c>
      <c r="K11" s="458"/>
    </row>
    <row r="12" spans="1:11" s="3" customFormat="1" ht="5.25" customHeight="1">
      <c r="K12" s="458"/>
    </row>
    <row r="13" spans="1:11" s="3" customFormat="1" ht="27" customHeight="1">
      <c r="A13" s="476"/>
      <c r="B13" s="2599" t="s">
        <v>252</v>
      </c>
      <c r="C13" s="2599"/>
      <c r="D13" s="2600"/>
      <c r="E13" s="477" t="s">
        <v>239</v>
      </c>
      <c r="F13" s="274"/>
      <c r="G13" s="2603" t="s">
        <v>642</v>
      </c>
      <c r="H13" s="2603"/>
      <c r="I13" s="2603"/>
      <c r="J13" s="2604"/>
      <c r="K13" s="471"/>
    </row>
    <row r="14" spans="1:11" s="3" customFormat="1" ht="27" customHeight="1">
      <c r="A14" s="478"/>
      <c r="B14" s="2187"/>
      <c r="C14" s="2187"/>
      <c r="D14" s="2188"/>
      <c r="E14" s="477" t="s">
        <v>240</v>
      </c>
      <c r="F14" s="274"/>
      <c r="G14" s="2603" t="s">
        <v>642</v>
      </c>
      <c r="H14" s="2603"/>
      <c r="I14" s="2603"/>
      <c r="J14" s="2604"/>
      <c r="K14" s="471"/>
    </row>
    <row r="15" spans="1:11" s="3" customFormat="1" ht="27" customHeight="1">
      <c r="A15" s="479"/>
      <c r="B15" s="2601"/>
      <c r="C15" s="2601"/>
      <c r="D15" s="2602"/>
      <c r="E15" s="477" t="s">
        <v>241</v>
      </c>
      <c r="F15" s="274"/>
      <c r="G15" s="2603" t="s">
        <v>642</v>
      </c>
      <c r="H15" s="2603"/>
      <c r="I15" s="2603"/>
      <c r="J15" s="2603"/>
      <c r="K15" s="471"/>
    </row>
    <row r="16" spans="1:11" s="3" customFormat="1" ht="21" customHeight="1">
      <c r="A16" s="478"/>
      <c r="B16" s="2599" t="s">
        <v>253</v>
      </c>
      <c r="C16" s="2599"/>
      <c r="D16" s="2600"/>
      <c r="E16" s="1368"/>
      <c r="F16" s="1612"/>
      <c r="G16" s="1612"/>
      <c r="H16" s="1612"/>
      <c r="I16" s="1612"/>
      <c r="J16" s="2182"/>
      <c r="K16" s="480"/>
    </row>
    <row r="17" spans="1:21" s="3" customFormat="1" ht="27" customHeight="1">
      <c r="A17" s="476" t="s">
        <v>641</v>
      </c>
      <c r="B17" s="2599" t="s">
        <v>640</v>
      </c>
      <c r="C17" s="2599"/>
      <c r="D17" s="2600"/>
      <c r="E17" s="1368"/>
      <c r="F17" s="1612"/>
      <c r="G17" s="1612"/>
      <c r="H17" s="1612"/>
      <c r="I17" s="1612"/>
      <c r="J17" s="2182"/>
      <c r="K17" s="576"/>
    </row>
    <row r="18" spans="1:21" s="3" customFormat="1" ht="69" customHeight="1">
      <c r="A18" s="2587"/>
      <c r="B18" s="2588" t="s">
        <v>185</v>
      </c>
      <c r="C18" s="2589"/>
      <c r="D18" s="2590"/>
      <c r="E18" s="1666"/>
      <c r="F18" s="2254"/>
      <c r="G18" s="2254"/>
      <c r="H18" s="2254"/>
      <c r="I18" s="2254"/>
      <c r="J18" s="2255"/>
      <c r="K18" s="482"/>
    </row>
    <row r="19" spans="1:21" s="3" customFormat="1" ht="45.75" customHeight="1">
      <c r="A19" s="2587"/>
      <c r="B19" s="2588" t="s">
        <v>184</v>
      </c>
      <c r="C19" s="2589"/>
      <c r="D19" s="2590"/>
      <c r="E19" s="1666"/>
      <c r="F19" s="2254"/>
      <c r="G19" s="2254"/>
      <c r="H19" s="2254"/>
      <c r="I19" s="2254"/>
      <c r="J19" s="2255"/>
      <c r="K19" s="480"/>
      <c r="M19" s="2605"/>
      <c r="N19" s="2606"/>
      <c r="O19" s="2606"/>
      <c r="P19" s="2606"/>
      <c r="Q19" s="2606"/>
      <c r="R19" s="2606"/>
      <c r="S19" s="2606"/>
      <c r="T19" s="2606"/>
      <c r="U19" s="2606"/>
    </row>
    <row r="20" spans="1:21" s="3" customFormat="1" ht="69" customHeight="1">
      <c r="A20" s="483"/>
      <c r="B20" s="2588" t="s">
        <v>183</v>
      </c>
      <c r="C20" s="2589"/>
      <c r="D20" s="2590"/>
      <c r="E20" s="1666"/>
      <c r="F20" s="2254"/>
      <c r="G20" s="2254"/>
      <c r="H20" s="2254"/>
      <c r="I20" s="2254"/>
      <c r="J20" s="2255"/>
      <c r="K20" s="482"/>
    </row>
    <row r="21" spans="1:21" s="3" customFormat="1" ht="27" customHeight="1">
      <c r="A21" s="476" t="s">
        <v>251</v>
      </c>
      <c r="B21" s="2599" t="s">
        <v>639</v>
      </c>
      <c r="C21" s="2599"/>
      <c r="D21" s="2600"/>
      <c r="E21" s="1368"/>
      <c r="F21" s="1612"/>
      <c r="G21" s="1612"/>
      <c r="H21" s="1612"/>
      <c r="I21" s="1612"/>
      <c r="J21" s="2182"/>
      <c r="K21" s="484"/>
      <c r="M21" s="2605"/>
      <c r="N21" s="2606"/>
      <c r="O21" s="2606"/>
      <c r="P21" s="2606"/>
      <c r="Q21" s="2606"/>
      <c r="R21" s="2606"/>
      <c r="S21" s="2606"/>
      <c r="T21" s="2606"/>
      <c r="U21" s="2606"/>
    </row>
    <row r="22" spans="1:21" s="3" customFormat="1" ht="69" customHeight="1">
      <c r="A22" s="479"/>
      <c r="B22" s="2588" t="s">
        <v>182</v>
      </c>
      <c r="C22" s="2589"/>
      <c r="D22" s="2590"/>
      <c r="E22" s="1666"/>
      <c r="F22" s="2254"/>
      <c r="G22" s="2254"/>
      <c r="H22" s="2254"/>
      <c r="I22" s="2254"/>
      <c r="J22" s="2255"/>
      <c r="K22" s="482"/>
    </row>
    <row r="23" spans="1:21" s="3" customFormat="1" ht="45" customHeight="1">
      <c r="A23" s="610"/>
      <c r="B23" s="2183" t="s">
        <v>1015</v>
      </c>
      <c r="C23" s="2184"/>
      <c r="D23" s="2185"/>
      <c r="E23" s="2192" t="s">
        <v>1016</v>
      </c>
      <c r="F23" s="2192"/>
      <c r="G23" s="2193"/>
      <c r="H23" s="2194"/>
      <c r="I23" s="2195"/>
      <c r="J23" s="2196"/>
      <c r="K23" s="482"/>
    </row>
    <row r="24" spans="1:21" s="3" customFormat="1" ht="63" customHeight="1">
      <c r="A24" s="610"/>
      <c r="B24" s="2186"/>
      <c r="C24" s="2187"/>
      <c r="D24" s="2188"/>
      <c r="E24" s="2197" t="s">
        <v>1017</v>
      </c>
      <c r="F24" s="2192"/>
      <c r="G24" s="2192"/>
      <c r="H24" s="2192"/>
      <c r="I24" s="2192"/>
      <c r="J24" s="2193"/>
      <c r="K24" s="482"/>
    </row>
    <row r="25" spans="1:21" s="3" customFormat="1" ht="30.75" customHeight="1">
      <c r="A25" s="610"/>
      <c r="B25" s="2186"/>
      <c r="C25" s="2187"/>
      <c r="D25" s="2188"/>
      <c r="E25" s="611"/>
      <c r="F25" s="2198" t="s">
        <v>1018</v>
      </c>
      <c r="G25" s="2199"/>
      <c r="H25" s="2199"/>
      <c r="I25" s="2199"/>
      <c r="J25" s="2200"/>
      <c r="K25" s="482"/>
    </row>
    <row r="26" spans="1:21" s="3" customFormat="1" ht="30.75" customHeight="1">
      <c r="A26" s="610"/>
      <c r="B26" s="2186"/>
      <c r="C26" s="2187"/>
      <c r="D26" s="2188"/>
      <c r="E26" s="611"/>
      <c r="F26" s="2198" t="s">
        <v>1019</v>
      </c>
      <c r="G26" s="2199"/>
      <c r="H26" s="2199"/>
      <c r="I26" s="2199"/>
      <c r="J26" s="2200"/>
      <c r="K26" s="482"/>
    </row>
    <row r="27" spans="1:21" s="3" customFormat="1" ht="30.75" customHeight="1">
      <c r="A27" s="610"/>
      <c r="B27" s="2186"/>
      <c r="C27" s="2187"/>
      <c r="D27" s="2188"/>
      <c r="E27" s="611"/>
      <c r="F27" s="2198" t="s">
        <v>1020</v>
      </c>
      <c r="G27" s="2199"/>
      <c r="H27" s="2199"/>
      <c r="I27" s="2199"/>
      <c r="J27" s="2200"/>
      <c r="K27" s="482"/>
    </row>
    <row r="28" spans="1:21" s="3" customFormat="1" ht="47.25" customHeight="1">
      <c r="A28" s="610"/>
      <c r="B28" s="2189"/>
      <c r="C28" s="2190"/>
      <c r="D28" s="2191"/>
      <c r="E28" s="612"/>
      <c r="F28" s="2201"/>
      <c r="G28" s="2201"/>
      <c r="H28" s="2201"/>
      <c r="I28" s="2201"/>
      <c r="J28" s="2201"/>
      <c r="K28" s="482"/>
    </row>
    <row r="31" spans="1:21" ht="13.35" customHeight="1">
      <c r="B31" s="486" t="s">
        <v>198</v>
      </c>
      <c r="G31" s="487"/>
      <c r="H31" s="2625" t="s">
        <v>655</v>
      </c>
      <c r="I31" s="2625"/>
      <c r="J31" s="2625"/>
      <c r="K31" s="2625"/>
    </row>
    <row r="32" spans="1:21">
      <c r="G32" s="487"/>
      <c r="H32" s="2626">
        <f>'申請書・総括票（共通）'!L3</f>
        <v>0</v>
      </c>
      <c r="I32" s="2626"/>
      <c r="J32" s="2626"/>
      <c r="K32" s="2626"/>
    </row>
    <row r="33" spans="1:26" ht="15" customHeight="1"/>
    <row r="34" spans="1:26" ht="22.5" customHeight="1">
      <c r="B34" s="2627" t="s">
        <v>686</v>
      </c>
      <c r="C34" s="2627"/>
      <c r="D34" s="2627"/>
      <c r="E34" s="2627"/>
      <c r="F34" s="2627"/>
      <c r="G34" s="2627"/>
      <c r="H34" s="2627"/>
      <c r="I34" s="2627"/>
      <c r="J34" s="2627"/>
    </row>
    <row r="36" spans="1:26" s="492" customFormat="1" ht="18.75" customHeight="1">
      <c r="A36" s="488"/>
      <c r="B36" s="488"/>
      <c r="C36" s="488"/>
      <c r="D36" s="488"/>
      <c r="E36" s="488"/>
      <c r="F36" s="488"/>
      <c r="G36" s="489"/>
      <c r="H36" s="489"/>
      <c r="I36" s="489"/>
      <c r="J36" s="2628"/>
      <c r="K36" s="2628"/>
      <c r="L36" s="2628"/>
      <c r="M36" s="490"/>
      <c r="N36" s="2607"/>
      <c r="O36" s="2607"/>
      <c r="P36" s="2607"/>
      <c r="Q36" s="2607"/>
      <c r="R36" s="491"/>
      <c r="V36" s="490"/>
      <c r="W36" s="490"/>
      <c r="X36" s="490"/>
      <c r="Y36" s="490"/>
      <c r="Z36" s="491"/>
    </row>
    <row r="37" spans="1:26" ht="41.25" customHeight="1">
      <c r="B37" s="575" t="s">
        <v>197</v>
      </c>
      <c r="C37" s="2608">
        <f>'申請書・総括票（共通）'!C19</f>
        <v>0</v>
      </c>
      <c r="D37" s="2609"/>
      <c r="E37" s="2609"/>
      <c r="F37" s="2609"/>
      <c r="G37" s="2609"/>
      <c r="H37" s="2609"/>
      <c r="I37" s="2609"/>
      <c r="J37" s="2610"/>
    </row>
    <row r="38" spans="1:26" ht="27.75" customHeight="1">
      <c r="B38" s="2611" t="s">
        <v>196</v>
      </c>
      <c r="C38" s="2613">
        <f>'申請書・総括票（共通）'!B48</f>
        <v>0</v>
      </c>
      <c r="D38" s="2614"/>
      <c r="E38" s="2614"/>
      <c r="F38" s="2615"/>
      <c r="G38" s="472" t="s">
        <v>85</v>
      </c>
      <c r="H38" s="2619">
        <f>'申請書・総括票（共通）'!A48</f>
        <v>1010</v>
      </c>
      <c r="I38" s="2620"/>
      <c r="J38" s="2621"/>
    </row>
    <row r="39" spans="1:26" ht="27.75" customHeight="1">
      <c r="B39" s="2612"/>
      <c r="C39" s="2616"/>
      <c r="D39" s="2617"/>
      <c r="E39" s="2617"/>
      <c r="F39" s="2618"/>
      <c r="G39" s="566" t="s">
        <v>638</v>
      </c>
      <c r="H39" s="2622"/>
      <c r="I39" s="2623"/>
      <c r="J39" s="2624"/>
    </row>
    <row r="40" spans="1:26" ht="15" customHeight="1"/>
    <row r="41" spans="1:26" ht="15" customHeight="1"/>
    <row r="42" spans="1:26" ht="15" customHeight="1">
      <c r="B42" s="485" t="s">
        <v>242</v>
      </c>
    </row>
    <row r="43" spans="1:26" ht="6.6" customHeight="1" thickBot="1"/>
    <row r="44" spans="1:26" ht="33.75" customHeight="1">
      <c r="B44" s="494" t="s">
        <v>195</v>
      </c>
      <c r="C44" s="2632">
        <f>個票ｰ1010!B235</f>
        <v>0</v>
      </c>
      <c r="D44" s="2633"/>
      <c r="E44" s="2633"/>
      <c r="F44" s="2634"/>
      <c r="G44" s="495" t="s">
        <v>660</v>
      </c>
      <c r="H44" s="2635">
        <v>1</v>
      </c>
      <c r="I44" s="2636"/>
      <c r="J44" s="2637"/>
    </row>
    <row r="45" spans="1:26" ht="30" customHeight="1">
      <c r="B45" s="573" t="s">
        <v>210</v>
      </c>
      <c r="C45" s="2638" t="s">
        <v>209</v>
      </c>
      <c r="D45" s="2639"/>
      <c r="E45" s="2639"/>
      <c r="F45" s="2639"/>
      <c r="G45" s="2639"/>
      <c r="H45" s="2639"/>
      <c r="I45" s="2639"/>
      <c r="J45" s="2640"/>
    </row>
    <row r="46" spans="1:26" ht="30" customHeight="1">
      <c r="B46" s="571" t="s">
        <v>194</v>
      </c>
      <c r="C46" s="2641"/>
      <c r="D46" s="2642"/>
      <c r="E46" s="2642"/>
      <c r="F46" s="2642"/>
      <c r="G46" s="2642"/>
      <c r="H46" s="2642"/>
      <c r="I46" s="2642"/>
      <c r="J46" s="2643"/>
    </row>
    <row r="47" spans="1:26" ht="30" customHeight="1">
      <c r="B47" s="574" t="s">
        <v>193</v>
      </c>
      <c r="C47" s="2212"/>
      <c r="D47" s="2331"/>
      <c r="E47" s="2331"/>
      <c r="F47" s="2331"/>
      <c r="G47" s="2331"/>
      <c r="H47" s="2331"/>
      <c r="I47" s="2331"/>
      <c r="J47" s="2332"/>
    </row>
    <row r="48" spans="1:26" ht="14.25" customHeight="1">
      <c r="B48" s="2644" t="s">
        <v>657</v>
      </c>
      <c r="C48" s="2645" t="s">
        <v>191</v>
      </c>
      <c r="D48" s="2646"/>
      <c r="E48" s="2647"/>
      <c r="F48" s="2645" t="s">
        <v>192</v>
      </c>
      <c r="G48" s="2646"/>
      <c r="H48" s="2646"/>
      <c r="I48" s="2646"/>
      <c r="J48" s="2648"/>
    </row>
    <row r="49" spans="2:10" ht="34.5" customHeight="1">
      <c r="B49" s="2644"/>
      <c r="C49" s="275"/>
      <c r="D49" s="499" t="s">
        <v>181</v>
      </c>
      <c r="E49" s="275"/>
      <c r="F49" s="2339"/>
      <c r="G49" s="2340"/>
      <c r="H49" s="2340"/>
      <c r="I49" s="2340"/>
      <c r="J49" s="2341"/>
    </row>
    <row r="50" spans="2:10" ht="34.5" customHeight="1">
      <c r="B50" s="2644"/>
      <c r="C50" s="275"/>
      <c r="D50" s="500" t="s">
        <v>181</v>
      </c>
      <c r="E50" s="275"/>
      <c r="F50" s="2206"/>
      <c r="G50" s="2342"/>
      <c r="H50" s="2342"/>
      <c r="I50" s="2342"/>
      <c r="J50" s="2343"/>
    </row>
    <row r="51" spans="2:10" ht="34.5" customHeight="1">
      <c r="B51" s="2644"/>
      <c r="C51" s="275"/>
      <c r="D51" s="500" t="s">
        <v>181</v>
      </c>
      <c r="E51" s="275"/>
      <c r="F51" s="2206"/>
      <c r="G51" s="2342"/>
      <c r="H51" s="2342"/>
      <c r="I51" s="2342"/>
      <c r="J51" s="2343"/>
    </row>
    <row r="52" spans="2:10" ht="34.5" customHeight="1">
      <c r="B52" s="2644"/>
      <c r="C52" s="275"/>
      <c r="D52" s="500" t="s">
        <v>181</v>
      </c>
      <c r="E52" s="275"/>
      <c r="F52" s="2206"/>
      <c r="G52" s="2342"/>
      <c r="H52" s="2342"/>
      <c r="I52" s="2342"/>
      <c r="J52" s="2343"/>
    </row>
    <row r="53" spans="2:10" ht="34.5" customHeight="1">
      <c r="B53" s="2644"/>
      <c r="C53" s="275"/>
      <c r="D53" s="501" t="s">
        <v>181</v>
      </c>
      <c r="E53" s="275"/>
      <c r="F53" s="2333"/>
      <c r="G53" s="2334"/>
      <c r="H53" s="2334"/>
      <c r="I53" s="2334"/>
      <c r="J53" s="2335"/>
    </row>
    <row r="54" spans="2:10" ht="15" customHeight="1">
      <c r="B54" s="2666" t="s">
        <v>243</v>
      </c>
      <c r="C54" s="2645" t="s">
        <v>191</v>
      </c>
      <c r="D54" s="2646"/>
      <c r="E54" s="2647"/>
      <c r="F54" s="2645" t="s">
        <v>190</v>
      </c>
      <c r="G54" s="2646"/>
      <c r="H54" s="2646"/>
      <c r="I54" s="2646"/>
      <c r="J54" s="2648"/>
    </row>
    <row r="55" spans="2:10" ht="31.5" customHeight="1">
      <c r="B55" s="2655"/>
      <c r="C55" s="276"/>
      <c r="D55" s="502" t="s">
        <v>180</v>
      </c>
      <c r="E55" s="277"/>
      <c r="F55" s="2202"/>
      <c r="G55" s="2202"/>
      <c r="H55" s="2203"/>
      <c r="I55" s="2203"/>
      <c r="J55" s="2204"/>
    </row>
    <row r="56" spans="2:10" ht="31.5" customHeight="1">
      <c r="B56" s="2655"/>
      <c r="C56" s="278"/>
      <c r="D56" s="503" t="s">
        <v>180</v>
      </c>
      <c r="E56" s="279"/>
      <c r="F56" s="2205"/>
      <c r="G56" s="2205"/>
      <c r="H56" s="2206"/>
      <c r="I56" s="2206"/>
      <c r="J56" s="2207"/>
    </row>
    <row r="57" spans="2:10" ht="31.5" customHeight="1">
      <c r="B57" s="2655"/>
      <c r="C57" s="278"/>
      <c r="D57" s="503" t="s">
        <v>180</v>
      </c>
      <c r="E57" s="279"/>
      <c r="F57" s="2205"/>
      <c r="G57" s="2205"/>
      <c r="H57" s="2206"/>
      <c r="I57" s="2206"/>
      <c r="J57" s="2207"/>
    </row>
    <row r="58" spans="2:10" ht="31.5" customHeight="1">
      <c r="B58" s="2655"/>
      <c r="C58" s="278"/>
      <c r="D58" s="503" t="s">
        <v>180</v>
      </c>
      <c r="E58" s="279"/>
      <c r="F58" s="2205"/>
      <c r="G58" s="2205"/>
      <c r="H58" s="2206"/>
      <c r="I58" s="2206"/>
      <c r="J58" s="2207"/>
    </row>
    <row r="59" spans="2:10" ht="31.5" customHeight="1">
      <c r="B59" s="2667"/>
      <c r="C59" s="280"/>
      <c r="D59" s="504" t="s">
        <v>180</v>
      </c>
      <c r="E59" s="281"/>
      <c r="F59" s="2238"/>
      <c r="G59" s="2238"/>
      <c r="H59" s="2239"/>
      <c r="I59" s="2239"/>
      <c r="J59" s="2240"/>
    </row>
    <row r="60" spans="2:10" ht="15" customHeight="1">
      <c r="B60" s="2654" t="s">
        <v>635</v>
      </c>
      <c r="C60" s="2657" t="s">
        <v>203</v>
      </c>
      <c r="D60" s="2658"/>
      <c r="E60" s="2659"/>
      <c r="F60" s="2660" t="s">
        <v>204</v>
      </c>
      <c r="G60" s="2661"/>
      <c r="H60" s="2661"/>
      <c r="I60" s="2661"/>
      <c r="J60" s="2662"/>
    </row>
    <row r="61" spans="2:10" ht="30" customHeight="1">
      <c r="B61" s="2655"/>
      <c r="C61" s="278"/>
      <c r="D61" s="503" t="s">
        <v>180</v>
      </c>
      <c r="E61" s="275"/>
      <c r="F61" s="2663"/>
      <c r="G61" s="2663"/>
      <c r="H61" s="2664"/>
      <c r="I61" s="2664"/>
      <c r="J61" s="2665"/>
    </row>
    <row r="62" spans="2:10" ht="30" customHeight="1">
      <c r="B62" s="2655"/>
      <c r="C62" s="278"/>
      <c r="D62" s="503" t="s">
        <v>180</v>
      </c>
      <c r="E62" s="275"/>
      <c r="F62" s="2205"/>
      <c r="G62" s="2205"/>
      <c r="H62" s="2206"/>
      <c r="I62" s="2206"/>
      <c r="J62" s="2207"/>
    </row>
    <row r="63" spans="2:10" ht="30" customHeight="1">
      <c r="B63" s="2655"/>
      <c r="C63" s="278"/>
      <c r="D63" s="503" t="s">
        <v>180</v>
      </c>
      <c r="E63" s="275"/>
      <c r="F63" s="2205"/>
      <c r="G63" s="2205"/>
      <c r="H63" s="2206"/>
      <c r="I63" s="2206"/>
      <c r="J63" s="2207"/>
    </row>
    <row r="64" spans="2:10" ht="30" customHeight="1" thickBot="1">
      <c r="B64" s="2656"/>
      <c r="C64" s="282"/>
      <c r="D64" s="505" t="s">
        <v>180</v>
      </c>
      <c r="E64" s="283"/>
      <c r="F64" s="2208"/>
      <c r="G64" s="2208"/>
      <c r="H64" s="2209"/>
      <c r="I64" s="2209"/>
      <c r="J64" s="2210"/>
    </row>
    <row r="65" spans="1:26" s="492" customFormat="1" ht="18.75" customHeight="1" thickBot="1">
      <c r="A65" s="488"/>
      <c r="B65" s="506"/>
      <c r="C65" s="488"/>
      <c r="D65" s="488"/>
      <c r="E65" s="488"/>
      <c r="F65" s="488"/>
      <c r="G65" s="489"/>
      <c r="H65" s="489"/>
      <c r="I65" s="489"/>
      <c r="J65" s="489"/>
      <c r="K65" s="489"/>
      <c r="L65" s="489"/>
      <c r="M65" s="490"/>
      <c r="N65" s="2607"/>
      <c r="O65" s="2607"/>
      <c r="P65" s="2607"/>
      <c r="Q65" s="2607"/>
      <c r="R65" s="491"/>
      <c r="V65" s="490"/>
      <c r="W65" s="490"/>
      <c r="X65" s="490"/>
      <c r="Y65" s="490"/>
      <c r="Z65" s="491"/>
    </row>
    <row r="66" spans="1:26" ht="18.75" customHeight="1">
      <c r="B66" s="2629" t="s">
        <v>189</v>
      </c>
      <c r="C66" s="2291"/>
      <c r="D66" s="2292"/>
      <c r="E66" s="2292"/>
      <c r="F66" s="2292"/>
      <c r="G66" s="2292"/>
      <c r="H66" s="2292"/>
      <c r="I66" s="2292"/>
      <c r="J66" s="2293"/>
    </row>
    <row r="67" spans="1:26" ht="18.75" customHeight="1">
      <c r="B67" s="2630"/>
      <c r="C67" s="2272"/>
      <c r="D67" s="2273"/>
      <c r="E67" s="2273"/>
      <c r="F67" s="2273"/>
      <c r="G67" s="2273"/>
      <c r="H67" s="2273"/>
      <c r="I67" s="2273"/>
      <c r="J67" s="2274"/>
    </row>
    <row r="68" spans="1:26" ht="18.75" customHeight="1">
      <c r="B68" s="2631"/>
      <c r="C68" s="2294"/>
      <c r="D68" s="2295"/>
      <c r="E68" s="2295"/>
      <c r="F68" s="2295"/>
      <c r="G68" s="2295"/>
      <c r="H68" s="2295"/>
      <c r="I68" s="2295"/>
      <c r="J68" s="2296"/>
    </row>
    <row r="69" spans="1:26" ht="18.75" customHeight="1">
      <c r="B69" s="2649" t="s">
        <v>188</v>
      </c>
      <c r="C69" s="2651"/>
      <c r="D69" s="2652"/>
      <c r="E69" s="2652"/>
      <c r="F69" s="2652"/>
      <c r="G69" s="2652"/>
      <c r="H69" s="2652"/>
      <c r="I69" s="2652"/>
      <c r="J69" s="2653"/>
    </row>
    <row r="70" spans="1:26" ht="18.75" customHeight="1">
      <c r="B70" s="2630"/>
      <c r="C70" s="2272"/>
      <c r="D70" s="2273"/>
      <c r="E70" s="2273"/>
      <c r="F70" s="2273"/>
      <c r="G70" s="2273"/>
      <c r="H70" s="2273"/>
      <c r="I70" s="2273"/>
      <c r="J70" s="2274"/>
    </row>
    <row r="71" spans="1:26" ht="18.75" customHeight="1" thickBot="1">
      <c r="B71" s="2650"/>
      <c r="C71" s="2275"/>
      <c r="D71" s="2276"/>
      <c r="E71" s="2276"/>
      <c r="F71" s="2276"/>
      <c r="G71" s="2276"/>
      <c r="H71" s="2276"/>
      <c r="I71" s="2276"/>
      <c r="J71" s="2277"/>
    </row>
    <row r="72" spans="1:26" ht="18.75" customHeight="1" thickBot="1">
      <c r="B72" s="507"/>
      <c r="C72" s="508"/>
      <c r="D72" s="508"/>
      <c r="E72" s="508"/>
      <c r="F72" s="508"/>
      <c r="G72" s="508"/>
      <c r="H72" s="508"/>
      <c r="I72" s="508"/>
      <c r="J72" s="508"/>
    </row>
    <row r="73" spans="1:26" ht="18.75" customHeight="1">
      <c r="B73" s="509" t="s">
        <v>187</v>
      </c>
      <c r="C73" s="510"/>
      <c r="D73" s="510"/>
      <c r="E73" s="510"/>
      <c r="F73" s="511"/>
      <c r="G73" s="511"/>
      <c r="H73" s="511"/>
      <c r="I73" s="511"/>
      <c r="J73" s="512"/>
    </row>
    <row r="74" spans="1:26" ht="18.75" customHeight="1">
      <c r="B74" s="2256"/>
      <c r="C74" s="2257"/>
      <c r="D74" s="2257"/>
      <c r="E74" s="2257"/>
      <c r="F74" s="2257"/>
      <c r="G74" s="2257"/>
      <c r="H74" s="2257"/>
      <c r="I74" s="2257"/>
      <c r="J74" s="2258"/>
    </row>
    <row r="75" spans="1:26" ht="12" customHeight="1" thickBot="1">
      <c r="B75" s="572"/>
      <c r="C75" s="514"/>
      <c r="D75" s="514"/>
      <c r="E75" s="514"/>
      <c r="F75" s="514"/>
      <c r="G75" s="514"/>
      <c r="H75" s="514"/>
      <c r="I75" s="514"/>
      <c r="J75" s="515"/>
    </row>
    <row r="76" spans="1:26" ht="17.25" customHeight="1"/>
    <row r="77" spans="1:26" ht="17.25" customHeight="1">
      <c r="B77" s="516"/>
      <c r="C77" s="516"/>
      <c r="D77" s="516"/>
      <c r="E77" s="516"/>
      <c r="F77" s="516"/>
      <c r="G77" s="516"/>
      <c r="H77" s="516"/>
      <c r="I77" s="516"/>
      <c r="J77" s="516"/>
      <c r="K77" s="516"/>
    </row>
    <row r="78" spans="1:26" ht="33.75" customHeight="1">
      <c r="B78" s="517" t="s">
        <v>195</v>
      </c>
      <c r="C78" s="2668">
        <f>個票ｰ1010!B236</f>
        <v>0</v>
      </c>
      <c r="D78" s="2609"/>
      <c r="E78" s="2609"/>
      <c r="F78" s="2610"/>
      <c r="G78" s="518" t="s">
        <v>660</v>
      </c>
      <c r="H78" s="2619">
        <v>2</v>
      </c>
      <c r="I78" s="2620"/>
      <c r="J78" s="2669"/>
    </row>
    <row r="79" spans="1:26" ht="30" customHeight="1" outlineLevel="1">
      <c r="B79" s="573" t="s">
        <v>210</v>
      </c>
      <c r="C79" s="2670" t="s">
        <v>209</v>
      </c>
      <c r="D79" s="2671"/>
      <c r="E79" s="2671"/>
      <c r="F79" s="2671"/>
      <c r="G79" s="2671"/>
      <c r="H79" s="2671"/>
      <c r="I79" s="2671"/>
      <c r="J79" s="2672"/>
    </row>
    <row r="80" spans="1:26" ht="30" customHeight="1" outlineLevel="1">
      <c r="B80" s="571" t="s">
        <v>194</v>
      </c>
      <c r="C80" s="2641"/>
      <c r="D80" s="2642"/>
      <c r="E80" s="2642"/>
      <c r="F80" s="2642"/>
      <c r="G80" s="2642"/>
      <c r="H80" s="2642"/>
      <c r="I80" s="2642"/>
      <c r="J80" s="2643"/>
    </row>
    <row r="81" spans="2:10" ht="30" customHeight="1" outlineLevel="1">
      <c r="B81" s="574" t="s">
        <v>193</v>
      </c>
      <c r="C81" s="2211"/>
      <c r="D81" s="2211"/>
      <c r="E81" s="2211"/>
      <c r="F81" s="2211"/>
      <c r="G81" s="2211"/>
      <c r="H81" s="2212"/>
      <c r="I81" s="2212"/>
      <c r="J81" s="2213"/>
    </row>
    <row r="82" spans="2:10" ht="14.25" customHeight="1" outlineLevel="1">
      <c r="B82" s="2644" t="s">
        <v>636</v>
      </c>
      <c r="C82" s="2673" t="s">
        <v>191</v>
      </c>
      <c r="D82" s="2673"/>
      <c r="E82" s="2673"/>
      <c r="F82" s="2673" t="s">
        <v>192</v>
      </c>
      <c r="G82" s="2673"/>
      <c r="H82" s="2645"/>
      <c r="I82" s="2645"/>
      <c r="J82" s="2674"/>
    </row>
    <row r="83" spans="2:10" ht="34.5" customHeight="1" outlineLevel="1">
      <c r="B83" s="2644"/>
      <c r="C83" s="275"/>
      <c r="D83" s="499" t="s">
        <v>181</v>
      </c>
      <c r="E83" s="275"/>
      <c r="F83" s="2202"/>
      <c r="G83" s="2202"/>
      <c r="H83" s="2203"/>
      <c r="I83" s="2203"/>
      <c r="J83" s="2204"/>
    </row>
    <row r="84" spans="2:10" ht="34.5" customHeight="1" outlineLevel="1">
      <c r="B84" s="2644"/>
      <c r="C84" s="275"/>
      <c r="D84" s="500" t="s">
        <v>181</v>
      </c>
      <c r="E84" s="275"/>
      <c r="F84" s="2205"/>
      <c r="G84" s="2205"/>
      <c r="H84" s="2206"/>
      <c r="I84" s="2206"/>
      <c r="J84" s="2207"/>
    </row>
    <row r="85" spans="2:10" ht="34.5" customHeight="1" outlineLevel="1">
      <c r="B85" s="2644"/>
      <c r="C85" s="275"/>
      <c r="D85" s="500" t="s">
        <v>181</v>
      </c>
      <c r="E85" s="275"/>
      <c r="F85" s="2205"/>
      <c r="G85" s="2205"/>
      <c r="H85" s="2206"/>
      <c r="I85" s="2206"/>
      <c r="J85" s="2207"/>
    </row>
    <row r="86" spans="2:10" ht="34.5" customHeight="1" outlineLevel="1">
      <c r="B86" s="2644"/>
      <c r="C86" s="275"/>
      <c r="D86" s="500" t="s">
        <v>181</v>
      </c>
      <c r="E86" s="275"/>
      <c r="F86" s="2205"/>
      <c r="G86" s="2205"/>
      <c r="H86" s="2206"/>
      <c r="I86" s="2206"/>
      <c r="J86" s="2207"/>
    </row>
    <row r="87" spans="2:10" ht="34.5" customHeight="1" outlineLevel="1">
      <c r="B87" s="2644"/>
      <c r="C87" s="275"/>
      <c r="D87" s="501" t="s">
        <v>181</v>
      </c>
      <c r="E87" s="275"/>
      <c r="F87" s="2259"/>
      <c r="G87" s="2260"/>
      <c r="H87" s="2261"/>
      <c r="I87" s="2261"/>
      <c r="J87" s="2262"/>
    </row>
    <row r="88" spans="2:10" ht="15" customHeight="1" outlineLevel="1">
      <c r="B88" s="2666" t="s">
        <v>243</v>
      </c>
      <c r="C88" s="2673" t="s">
        <v>191</v>
      </c>
      <c r="D88" s="2673"/>
      <c r="E88" s="2673"/>
      <c r="F88" s="2673" t="s">
        <v>190</v>
      </c>
      <c r="G88" s="2673"/>
      <c r="H88" s="2645"/>
      <c r="I88" s="2645"/>
      <c r="J88" s="2674"/>
    </row>
    <row r="89" spans="2:10" ht="31.5" customHeight="1" outlineLevel="1">
      <c r="B89" s="2655"/>
      <c r="C89" s="276"/>
      <c r="D89" s="502" t="s">
        <v>180</v>
      </c>
      <c r="E89" s="277"/>
      <c r="F89" s="2202"/>
      <c r="G89" s="2202"/>
      <c r="H89" s="2203"/>
      <c r="I89" s="2203"/>
      <c r="J89" s="2204"/>
    </row>
    <row r="90" spans="2:10" ht="31.5" customHeight="1" outlineLevel="1">
      <c r="B90" s="2655"/>
      <c r="C90" s="278"/>
      <c r="D90" s="503" t="s">
        <v>180</v>
      </c>
      <c r="E90" s="279"/>
      <c r="F90" s="2205"/>
      <c r="G90" s="2205"/>
      <c r="H90" s="2206"/>
      <c r="I90" s="2206"/>
      <c r="J90" s="2207"/>
    </row>
    <row r="91" spans="2:10" ht="31.5" customHeight="1" outlineLevel="1">
      <c r="B91" s="2655"/>
      <c r="C91" s="278"/>
      <c r="D91" s="503" t="s">
        <v>180</v>
      </c>
      <c r="E91" s="279"/>
      <c r="F91" s="2205"/>
      <c r="G91" s="2205"/>
      <c r="H91" s="2206"/>
      <c r="I91" s="2206"/>
      <c r="J91" s="2207"/>
    </row>
    <row r="92" spans="2:10" ht="31.5" customHeight="1" outlineLevel="1">
      <c r="B92" s="2655"/>
      <c r="C92" s="278"/>
      <c r="D92" s="503" t="s">
        <v>180</v>
      </c>
      <c r="E92" s="279"/>
      <c r="F92" s="2205"/>
      <c r="G92" s="2205"/>
      <c r="H92" s="2206"/>
      <c r="I92" s="2206"/>
      <c r="J92" s="2207"/>
    </row>
    <row r="93" spans="2:10" ht="31.5" customHeight="1" outlineLevel="1">
      <c r="B93" s="2667"/>
      <c r="C93" s="280"/>
      <c r="D93" s="504" t="s">
        <v>180</v>
      </c>
      <c r="E93" s="281"/>
      <c r="F93" s="2238"/>
      <c r="G93" s="2238"/>
      <c r="H93" s="2239"/>
      <c r="I93" s="2239"/>
      <c r="J93" s="2240"/>
    </row>
    <row r="94" spans="2:10" ht="15" customHeight="1" outlineLevel="1">
      <c r="B94" s="2654" t="s">
        <v>635</v>
      </c>
      <c r="C94" s="2657" t="s">
        <v>203</v>
      </c>
      <c r="D94" s="2658"/>
      <c r="E94" s="2659"/>
      <c r="F94" s="2660" t="s">
        <v>204</v>
      </c>
      <c r="G94" s="2661"/>
      <c r="H94" s="2661"/>
      <c r="I94" s="2661"/>
      <c r="J94" s="2662"/>
    </row>
    <row r="95" spans="2:10" ht="30" customHeight="1" outlineLevel="1">
      <c r="B95" s="2655"/>
      <c r="C95" s="278"/>
      <c r="D95" s="503" t="s">
        <v>180</v>
      </c>
      <c r="E95" s="275"/>
      <c r="F95" s="2663"/>
      <c r="G95" s="2663"/>
      <c r="H95" s="2664"/>
      <c r="I95" s="2664"/>
      <c r="J95" s="2665"/>
    </row>
    <row r="96" spans="2:10" ht="30" customHeight="1" outlineLevel="1">
      <c r="B96" s="2655"/>
      <c r="C96" s="278"/>
      <c r="D96" s="503" t="s">
        <v>180</v>
      </c>
      <c r="E96" s="275"/>
      <c r="F96" s="2205"/>
      <c r="G96" s="2205"/>
      <c r="H96" s="2206"/>
      <c r="I96" s="2206"/>
      <c r="J96" s="2207"/>
    </row>
    <row r="97" spans="1:26" ht="30" customHeight="1" outlineLevel="1">
      <c r="B97" s="2655"/>
      <c r="C97" s="278"/>
      <c r="D97" s="503" t="s">
        <v>180</v>
      </c>
      <c r="E97" s="275"/>
      <c r="F97" s="2205"/>
      <c r="G97" s="2205"/>
      <c r="H97" s="2206"/>
      <c r="I97" s="2206"/>
      <c r="J97" s="2207"/>
    </row>
    <row r="98" spans="1:26" ht="30" customHeight="1" outlineLevel="1" thickBot="1">
      <c r="B98" s="2656"/>
      <c r="C98" s="282"/>
      <c r="D98" s="505" t="s">
        <v>180</v>
      </c>
      <c r="E98" s="283"/>
      <c r="F98" s="2208"/>
      <c r="G98" s="2208"/>
      <c r="H98" s="2209"/>
      <c r="I98" s="2209"/>
      <c r="J98" s="2210"/>
    </row>
    <row r="99" spans="1:26" s="492" customFormat="1" ht="18.75" customHeight="1" outlineLevel="1" thickBot="1">
      <c r="A99" s="488"/>
      <c r="B99" s="506"/>
      <c r="C99" s="488"/>
      <c r="D99" s="488"/>
      <c r="E99" s="488"/>
      <c r="F99" s="488"/>
      <c r="G99" s="489"/>
      <c r="H99" s="489"/>
      <c r="I99" s="489"/>
      <c r="J99" s="489"/>
      <c r="K99" s="489"/>
      <c r="L99" s="489"/>
      <c r="M99" s="490"/>
      <c r="N99" s="2607"/>
      <c r="O99" s="2607"/>
      <c r="P99" s="2607"/>
      <c r="Q99" s="2607"/>
      <c r="R99" s="491"/>
      <c r="V99" s="490"/>
      <c r="W99" s="490"/>
      <c r="X99" s="490"/>
      <c r="Y99" s="490"/>
      <c r="Z99" s="491"/>
    </row>
    <row r="100" spans="1:26" ht="18.75" customHeight="1" outlineLevel="1">
      <c r="B100" s="2629" t="s">
        <v>189</v>
      </c>
      <c r="C100" s="2291"/>
      <c r="D100" s="2292"/>
      <c r="E100" s="2292"/>
      <c r="F100" s="2292"/>
      <c r="G100" s="2292"/>
      <c r="H100" s="2292"/>
      <c r="I100" s="2292"/>
      <c r="J100" s="2293"/>
    </row>
    <row r="101" spans="1:26" ht="18.75" customHeight="1" outlineLevel="1">
      <c r="B101" s="2630"/>
      <c r="C101" s="2272"/>
      <c r="D101" s="2273"/>
      <c r="E101" s="2273"/>
      <c r="F101" s="2273"/>
      <c r="G101" s="2273"/>
      <c r="H101" s="2273"/>
      <c r="I101" s="2273"/>
      <c r="J101" s="2274"/>
    </row>
    <row r="102" spans="1:26" ht="18.75" customHeight="1" outlineLevel="1">
      <c r="B102" s="2631"/>
      <c r="C102" s="2294"/>
      <c r="D102" s="2295"/>
      <c r="E102" s="2295"/>
      <c r="F102" s="2295"/>
      <c r="G102" s="2295"/>
      <c r="H102" s="2295"/>
      <c r="I102" s="2295"/>
      <c r="J102" s="2296"/>
    </row>
    <row r="103" spans="1:26" ht="18.75" customHeight="1" outlineLevel="1">
      <c r="B103" s="2649" t="s">
        <v>188</v>
      </c>
      <c r="C103" s="2651"/>
      <c r="D103" s="2652"/>
      <c r="E103" s="2652"/>
      <c r="F103" s="2652"/>
      <c r="G103" s="2652"/>
      <c r="H103" s="2652"/>
      <c r="I103" s="2652"/>
      <c r="J103" s="2653"/>
    </row>
    <row r="104" spans="1:26" ht="18.75" customHeight="1" outlineLevel="1">
      <c r="B104" s="2630"/>
      <c r="C104" s="2272"/>
      <c r="D104" s="2273"/>
      <c r="E104" s="2273"/>
      <c r="F104" s="2273"/>
      <c r="G104" s="2273"/>
      <c r="H104" s="2273"/>
      <c r="I104" s="2273"/>
      <c r="J104" s="2274"/>
    </row>
    <row r="105" spans="1:26" ht="18.75" customHeight="1" outlineLevel="1" thickBot="1">
      <c r="B105" s="2650"/>
      <c r="C105" s="2275"/>
      <c r="D105" s="2276"/>
      <c r="E105" s="2276"/>
      <c r="F105" s="2276"/>
      <c r="G105" s="2276"/>
      <c r="H105" s="2276"/>
      <c r="I105" s="2276"/>
      <c r="J105" s="2277"/>
    </row>
    <row r="106" spans="1:26" ht="18.75" customHeight="1" outlineLevel="1" thickBot="1">
      <c r="B106" s="507"/>
      <c r="C106" s="508"/>
      <c r="D106" s="508"/>
      <c r="E106" s="508"/>
      <c r="F106" s="508"/>
      <c r="G106" s="508"/>
      <c r="H106" s="508"/>
      <c r="I106" s="508"/>
      <c r="J106" s="508"/>
    </row>
    <row r="107" spans="1:26" ht="18.75" customHeight="1" outlineLevel="1">
      <c r="B107" s="509" t="s">
        <v>187</v>
      </c>
      <c r="C107" s="510"/>
      <c r="D107" s="510"/>
      <c r="E107" s="510"/>
      <c r="F107" s="511"/>
      <c r="G107" s="511"/>
      <c r="H107" s="511"/>
      <c r="I107" s="511"/>
      <c r="J107" s="512"/>
    </row>
    <row r="108" spans="1:26" ht="18.75" customHeight="1" outlineLevel="1">
      <c r="B108" s="2256"/>
      <c r="C108" s="2257"/>
      <c r="D108" s="2257"/>
      <c r="E108" s="2257"/>
      <c r="F108" s="2257"/>
      <c r="G108" s="2257"/>
      <c r="H108" s="2257"/>
      <c r="I108" s="2257"/>
      <c r="J108" s="2258"/>
    </row>
    <row r="109" spans="1:26" ht="12" customHeight="1" outlineLevel="1" thickBot="1">
      <c r="B109" s="572"/>
      <c r="C109" s="514"/>
      <c r="D109" s="514"/>
      <c r="E109" s="514"/>
      <c r="F109" s="514"/>
      <c r="G109" s="514"/>
      <c r="H109" s="514"/>
      <c r="I109" s="514"/>
      <c r="J109" s="515"/>
    </row>
    <row r="110" spans="1:26" ht="17.25" customHeight="1"/>
    <row r="111" spans="1:26" ht="17.25" customHeight="1"/>
    <row r="112" spans="1:26" ht="15" customHeight="1">
      <c r="B112" s="485" t="s">
        <v>244</v>
      </c>
    </row>
    <row r="113" spans="1:18" ht="6.6" customHeight="1"/>
    <row r="114" spans="1:18">
      <c r="B114" s="490" t="s">
        <v>387</v>
      </c>
      <c r="C114" s="519"/>
    </row>
    <row r="115" spans="1:18" s="2" customFormat="1" ht="14.25" customHeight="1" thickBot="1">
      <c r="A115" s="520" t="s">
        <v>130</v>
      </c>
      <c r="B115" s="2675"/>
      <c r="C115" s="2675"/>
      <c r="D115" s="2675"/>
      <c r="E115" s="2675"/>
      <c r="F115" s="2675"/>
      <c r="G115" s="2675"/>
      <c r="H115" s="2675"/>
      <c r="I115" s="2675"/>
      <c r="J115" s="2675"/>
      <c r="K115" s="2675"/>
      <c r="L115" s="2675"/>
      <c r="M115" s="2675"/>
      <c r="N115" s="2675"/>
      <c r="O115" s="2675"/>
      <c r="P115" s="2675"/>
      <c r="Q115" s="2675"/>
      <c r="R115" s="2675"/>
    </row>
    <row r="116" spans="1:18" ht="33.75" customHeight="1">
      <c r="B116" s="494" t="s">
        <v>195</v>
      </c>
      <c r="C116" s="2632">
        <f>個票ｰ1010!B239</f>
        <v>0</v>
      </c>
      <c r="D116" s="2633"/>
      <c r="E116" s="2633"/>
      <c r="F116" s="2634"/>
      <c r="G116" s="495" t="s">
        <v>660</v>
      </c>
      <c r="H116" s="2635">
        <v>11</v>
      </c>
      <c r="I116" s="2636"/>
      <c r="J116" s="2637"/>
    </row>
    <row r="117" spans="1:18" ht="30" customHeight="1" outlineLevel="1">
      <c r="B117" s="573" t="s">
        <v>210</v>
      </c>
      <c r="C117" s="2298"/>
      <c r="D117" s="2299"/>
      <c r="E117" s="2299"/>
      <c r="F117" s="2299"/>
      <c r="G117" s="2299"/>
      <c r="H117" s="2299"/>
      <c r="I117" s="2299"/>
      <c r="J117" s="2300"/>
    </row>
    <row r="118" spans="1:18" ht="30" customHeight="1" outlineLevel="1">
      <c r="B118" s="571" t="s">
        <v>194</v>
      </c>
      <c r="C118" s="2641"/>
      <c r="D118" s="2642"/>
      <c r="E118" s="2642"/>
      <c r="F118" s="2642"/>
      <c r="G118" s="2642"/>
      <c r="H118" s="2642"/>
      <c r="I118" s="2642"/>
      <c r="J118" s="2643"/>
    </row>
    <row r="119" spans="1:18" ht="30" customHeight="1" outlineLevel="1">
      <c r="B119" s="574" t="s">
        <v>193</v>
      </c>
      <c r="C119" s="2211"/>
      <c r="D119" s="2211"/>
      <c r="E119" s="2211"/>
      <c r="F119" s="2211"/>
      <c r="G119" s="2211"/>
      <c r="H119" s="2212"/>
      <c r="I119" s="2212"/>
      <c r="J119" s="2213"/>
    </row>
    <row r="120" spans="1:18" ht="14.25" customHeight="1" outlineLevel="1">
      <c r="B120" s="2644" t="s">
        <v>636</v>
      </c>
      <c r="C120" s="2673" t="s">
        <v>191</v>
      </c>
      <c r="D120" s="2673"/>
      <c r="E120" s="2673"/>
      <c r="F120" s="2673" t="s">
        <v>192</v>
      </c>
      <c r="G120" s="2673"/>
      <c r="H120" s="2645"/>
      <c r="I120" s="2645"/>
      <c r="J120" s="2674"/>
    </row>
    <row r="121" spans="1:18" ht="34.5" customHeight="1" outlineLevel="1">
      <c r="B121" s="2644"/>
      <c r="C121" s="275"/>
      <c r="D121" s="499" t="s">
        <v>181</v>
      </c>
      <c r="E121" s="275"/>
      <c r="F121" s="2202"/>
      <c r="G121" s="2202"/>
      <c r="H121" s="2203"/>
      <c r="I121" s="2203"/>
      <c r="J121" s="2204"/>
    </row>
    <row r="122" spans="1:18" ht="34.5" customHeight="1" outlineLevel="1">
      <c r="B122" s="2644"/>
      <c r="C122" s="275"/>
      <c r="D122" s="500" t="s">
        <v>181</v>
      </c>
      <c r="E122" s="275"/>
      <c r="F122" s="2205"/>
      <c r="G122" s="2205"/>
      <c r="H122" s="2206"/>
      <c r="I122" s="2206"/>
      <c r="J122" s="2207"/>
    </row>
    <row r="123" spans="1:18" ht="34.5" customHeight="1" outlineLevel="1">
      <c r="B123" s="2644"/>
      <c r="C123" s="275"/>
      <c r="D123" s="500" t="s">
        <v>181</v>
      </c>
      <c r="E123" s="275"/>
      <c r="F123" s="2205"/>
      <c r="G123" s="2205"/>
      <c r="H123" s="2206"/>
      <c r="I123" s="2206"/>
      <c r="J123" s="2207"/>
    </row>
    <row r="124" spans="1:18" ht="34.5" customHeight="1" outlineLevel="1">
      <c r="B124" s="2644"/>
      <c r="C124" s="275"/>
      <c r="D124" s="500" t="s">
        <v>181</v>
      </c>
      <c r="E124" s="275"/>
      <c r="F124" s="2205"/>
      <c r="G124" s="2205"/>
      <c r="H124" s="2206"/>
      <c r="I124" s="2206"/>
      <c r="J124" s="2207"/>
    </row>
    <row r="125" spans="1:18" ht="34.5" customHeight="1" outlineLevel="1">
      <c r="B125" s="2644"/>
      <c r="C125" s="275"/>
      <c r="D125" s="501" t="s">
        <v>181</v>
      </c>
      <c r="E125" s="275"/>
      <c r="F125" s="2259"/>
      <c r="G125" s="2260"/>
      <c r="H125" s="2261"/>
      <c r="I125" s="2261"/>
      <c r="J125" s="2262"/>
    </row>
    <row r="126" spans="1:18" ht="15" customHeight="1" outlineLevel="1">
      <c r="B126" s="2666" t="s">
        <v>243</v>
      </c>
      <c r="C126" s="2673" t="s">
        <v>191</v>
      </c>
      <c r="D126" s="2673"/>
      <c r="E126" s="2673"/>
      <c r="F126" s="2673" t="s">
        <v>190</v>
      </c>
      <c r="G126" s="2673"/>
      <c r="H126" s="2645"/>
      <c r="I126" s="2645"/>
      <c r="J126" s="2674"/>
    </row>
    <row r="127" spans="1:18" ht="31.5" customHeight="1" outlineLevel="1">
      <c r="B127" s="2655"/>
      <c r="C127" s="276"/>
      <c r="D127" s="502" t="s">
        <v>180</v>
      </c>
      <c r="E127" s="277"/>
      <c r="F127" s="2202"/>
      <c r="G127" s="2202"/>
      <c r="H127" s="2203"/>
      <c r="I127" s="2203"/>
      <c r="J127" s="2204"/>
    </row>
    <row r="128" spans="1:18" ht="31.5" customHeight="1" outlineLevel="1">
      <c r="B128" s="2655"/>
      <c r="C128" s="278"/>
      <c r="D128" s="503" t="s">
        <v>180</v>
      </c>
      <c r="E128" s="279"/>
      <c r="F128" s="2205"/>
      <c r="G128" s="2205"/>
      <c r="H128" s="2206"/>
      <c r="I128" s="2206"/>
      <c r="J128" s="2207"/>
    </row>
    <row r="129" spans="1:26" ht="31.5" customHeight="1" outlineLevel="1">
      <c r="B129" s="2655"/>
      <c r="C129" s="278"/>
      <c r="D129" s="503" t="s">
        <v>180</v>
      </c>
      <c r="E129" s="279"/>
      <c r="F129" s="2205"/>
      <c r="G129" s="2205"/>
      <c r="H129" s="2206"/>
      <c r="I129" s="2206"/>
      <c r="J129" s="2207"/>
    </row>
    <row r="130" spans="1:26" ht="31.5" customHeight="1" outlineLevel="1">
      <c r="B130" s="2655"/>
      <c r="C130" s="278"/>
      <c r="D130" s="503" t="s">
        <v>180</v>
      </c>
      <c r="E130" s="279"/>
      <c r="F130" s="2205"/>
      <c r="G130" s="2205"/>
      <c r="H130" s="2206"/>
      <c r="I130" s="2206"/>
      <c r="J130" s="2207"/>
    </row>
    <row r="131" spans="1:26" ht="31.5" customHeight="1" outlineLevel="1">
      <c r="B131" s="2667"/>
      <c r="C131" s="280"/>
      <c r="D131" s="504" t="s">
        <v>180</v>
      </c>
      <c r="E131" s="281"/>
      <c r="F131" s="2238"/>
      <c r="G131" s="2238"/>
      <c r="H131" s="2239"/>
      <c r="I131" s="2239"/>
      <c r="J131" s="2240"/>
    </row>
    <row r="132" spans="1:26" ht="15" customHeight="1" outlineLevel="1">
      <c r="B132" s="2654" t="s">
        <v>635</v>
      </c>
      <c r="C132" s="2657" t="s">
        <v>203</v>
      </c>
      <c r="D132" s="2658"/>
      <c r="E132" s="2659"/>
      <c r="F132" s="2660" t="s">
        <v>204</v>
      </c>
      <c r="G132" s="2661"/>
      <c r="H132" s="2661"/>
      <c r="I132" s="2661"/>
      <c r="J132" s="2662"/>
    </row>
    <row r="133" spans="1:26" ht="30" customHeight="1" outlineLevel="1">
      <c r="B133" s="2655"/>
      <c r="C133" s="278"/>
      <c r="D133" s="503" t="s">
        <v>180</v>
      </c>
      <c r="E133" s="275"/>
      <c r="F133" s="2663"/>
      <c r="G133" s="2663"/>
      <c r="H133" s="2664"/>
      <c r="I133" s="2664"/>
      <c r="J133" s="2665"/>
    </row>
    <row r="134" spans="1:26" ht="30" customHeight="1" outlineLevel="1">
      <c r="B134" s="2655"/>
      <c r="C134" s="278"/>
      <c r="D134" s="503" t="s">
        <v>180</v>
      </c>
      <c r="E134" s="275"/>
      <c r="F134" s="2205"/>
      <c r="G134" s="2205"/>
      <c r="H134" s="2206"/>
      <c r="I134" s="2206"/>
      <c r="J134" s="2207"/>
    </row>
    <row r="135" spans="1:26" ht="30" customHeight="1" outlineLevel="1">
      <c r="B135" s="2655"/>
      <c r="C135" s="278"/>
      <c r="D135" s="503" t="s">
        <v>180</v>
      </c>
      <c r="E135" s="275"/>
      <c r="F135" s="2205"/>
      <c r="G135" s="2205"/>
      <c r="H135" s="2206"/>
      <c r="I135" s="2206"/>
      <c r="J135" s="2207"/>
    </row>
    <row r="136" spans="1:26" ht="30" customHeight="1" outlineLevel="1" thickBot="1">
      <c r="B136" s="2656"/>
      <c r="C136" s="282"/>
      <c r="D136" s="505" t="s">
        <v>180</v>
      </c>
      <c r="E136" s="283"/>
      <c r="F136" s="2208"/>
      <c r="G136" s="2208"/>
      <c r="H136" s="2209"/>
      <c r="I136" s="2209"/>
      <c r="J136" s="2210"/>
    </row>
    <row r="137" spans="1:26" s="492" customFormat="1" ht="18.75" customHeight="1" outlineLevel="1" thickBot="1">
      <c r="A137" s="488"/>
      <c r="B137" s="506"/>
      <c r="C137" s="488"/>
      <c r="D137" s="488"/>
      <c r="E137" s="488"/>
      <c r="F137" s="488"/>
      <c r="G137" s="489"/>
      <c r="H137" s="489"/>
      <c r="I137" s="489"/>
      <c r="J137" s="489"/>
      <c r="K137" s="489"/>
      <c r="L137" s="489"/>
      <c r="M137" s="490"/>
      <c r="N137" s="2607"/>
      <c r="O137" s="2607"/>
      <c r="P137" s="2607"/>
      <c r="Q137" s="2607"/>
      <c r="R137" s="491"/>
      <c r="V137" s="490"/>
      <c r="W137" s="490"/>
      <c r="X137" s="490"/>
      <c r="Y137" s="490"/>
      <c r="Z137" s="491"/>
    </row>
    <row r="138" spans="1:26" ht="18.75" customHeight="1" outlineLevel="1">
      <c r="B138" s="2629" t="s">
        <v>189</v>
      </c>
      <c r="C138" s="2291"/>
      <c r="D138" s="2292"/>
      <c r="E138" s="2292"/>
      <c r="F138" s="2292"/>
      <c r="G138" s="2292"/>
      <c r="H138" s="2292"/>
      <c r="I138" s="2292"/>
      <c r="J138" s="2293"/>
    </row>
    <row r="139" spans="1:26" ht="18.75" customHeight="1" outlineLevel="1">
      <c r="B139" s="2630"/>
      <c r="C139" s="2272"/>
      <c r="D139" s="2273"/>
      <c r="E139" s="2273"/>
      <c r="F139" s="2273"/>
      <c r="G139" s="2273"/>
      <c r="H139" s="2273"/>
      <c r="I139" s="2273"/>
      <c r="J139" s="2274"/>
    </row>
    <row r="140" spans="1:26" ht="18.75" customHeight="1" outlineLevel="1">
      <c r="B140" s="2631"/>
      <c r="C140" s="2294"/>
      <c r="D140" s="2295"/>
      <c r="E140" s="2295"/>
      <c r="F140" s="2295"/>
      <c r="G140" s="2295"/>
      <c r="H140" s="2295"/>
      <c r="I140" s="2295"/>
      <c r="J140" s="2296"/>
    </row>
    <row r="141" spans="1:26" ht="18.75" customHeight="1" outlineLevel="1">
      <c r="B141" s="2649" t="s">
        <v>188</v>
      </c>
      <c r="C141" s="2651"/>
      <c r="D141" s="2652"/>
      <c r="E141" s="2652"/>
      <c r="F141" s="2652"/>
      <c r="G141" s="2652"/>
      <c r="H141" s="2652"/>
      <c r="I141" s="2652"/>
      <c r="J141" s="2653"/>
    </row>
    <row r="142" spans="1:26" ht="18.75" customHeight="1" outlineLevel="1">
      <c r="B142" s="2630"/>
      <c r="C142" s="2272"/>
      <c r="D142" s="2273"/>
      <c r="E142" s="2273"/>
      <c r="F142" s="2273"/>
      <c r="G142" s="2273"/>
      <c r="H142" s="2273"/>
      <c r="I142" s="2273"/>
      <c r="J142" s="2274"/>
    </row>
    <row r="143" spans="1:26" ht="18.75" customHeight="1" outlineLevel="1" thickBot="1">
      <c r="B143" s="2650"/>
      <c r="C143" s="2275"/>
      <c r="D143" s="2276"/>
      <c r="E143" s="2276"/>
      <c r="F143" s="2276"/>
      <c r="G143" s="2276"/>
      <c r="H143" s="2276"/>
      <c r="I143" s="2276"/>
      <c r="J143" s="2277"/>
    </row>
    <row r="144" spans="1:26" ht="18.75" customHeight="1" outlineLevel="1" thickBot="1">
      <c r="B144" s="507"/>
      <c r="C144" s="508"/>
      <c r="D144" s="508"/>
      <c r="E144" s="508"/>
      <c r="F144" s="508"/>
      <c r="G144" s="508"/>
      <c r="H144" s="508"/>
      <c r="I144" s="508"/>
      <c r="J144" s="508"/>
    </row>
    <row r="145" spans="2:11" ht="18.75" customHeight="1" outlineLevel="1">
      <c r="B145" s="509" t="s">
        <v>187</v>
      </c>
      <c r="C145" s="510"/>
      <c r="D145" s="510"/>
      <c r="E145" s="510"/>
      <c r="F145" s="511"/>
      <c r="G145" s="511"/>
      <c r="H145" s="511"/>
      <c r="I145" s="511"/>
      <c r="J145" s="512"/>
    </row>
    <row r="146" spans="2:11" ht="18.75" customHeight="1" outlineLevel="1">
      <c r="B146" s="2256"/>
      <c r="C146" s="2257"/>
      <c r="D146" s="2257"/>
      <c r="E146" s="2257"/>
      <c r="F146" s="2257"/>
      <c r="G146" s="2257"/>
      <c r="H146" s="2257"/>
      <c r="I146" s="2257"/>
      <c r="J146" s="2258"/>
    </row>
    <row r="147" spans="2:11" ht="12" customHeight="1" outlineLevel="1" thickBot="1">
      <c r="B147" s="572"/>
      <c r="C147" s="514"/>
      <c r="D147" s="514"/>
      <c r="E147" s="514"/>
      <c r="F147" s="514"/>
      <c r="G147" s="514"/>
      <c r="H147" s="514"/>
      <c r="I147" s="514"/>
      <c r="J147" s="515"/>
    </row>
    <row r="150" spans="2:11" ht="17.25" customHeight="1">
      <c r="B150" s="516"/>
      <c r="C150" s="516"/>
      <c r="D150" s="516"/>
      <c r="E150" s="516"/>
      <c r="F150" s="516"/>
      <c r="G150" s="516"/>
      <c r="H150" s="516"/>
      <c r="I150" s="516"/>
      <c r="J150" s="516"/>
      <c r="K150" s="516"/>
    </row>
    <row r="151" spans="2:11" ht="33.75" customHeight="1">
      <c r="B151" s="517" t="s">
        <v>195</v>
      </c>
      <c r="C151" s="2668">
        <f>個票ｰ1010!B240</f>
        <v>0</v>
      </c>
      <c r="D151" s="2609"/>
      <c r="E151" s="2609"/>
      <c r="F151" s="2610"/>
      <c r="G151" s="518" t="s">
        <v>660</v>
      </c>
      <c r="H151" s="2619">
        <v>12</v>
      </c>
      <c r="I151" s="2620"/>
      <c r="J151" s="2669"/>
    </row>
    <row r="152" spans="2:11" ht="30" customHeight="1" outlineLevel="1">
      <c r="B152" s="573" t="s">
        <v>210</v>
      </c>
      <c r="C152" s="2298"/>
      <c r="D152" s="2299"/>
      <c r="E152" s="2299"/>
      <c r="F152" s="2299"/>
      <c r="G152" s="2299"/>
      <c r="H152" s="2299"/>
      <c r="I152" s="2299"/>
      <c r="J152" s="2300"/>
    </row>
    <row r="153" spans="2:11" ht="30" customHeight="1" outlineLevel="1">
      <c r="B153" s="571" t="s">
        <v>194</v>
      </c>
      <c r="C153" s="2641"/>
      <c r="D153" s="2642"/>
      <c r="E153" s="2642"/>
      <c r="F153" s="2642"/>
      <c r="G153" s="2642"/>
      <c r="H153" s="2642"/>
      <c r="I153" s="2642"/>
      <c r="J153" s="2643"/>
    </row>
    <row r="154" spans="2:11" ht="30" customHeight="1" outlineLevel="1">
      <c r="B154" s="574" t="s">
        <v>193</v>
      </c>
      <c r="C154" s="2211"/>
      <c r="D154" s="2211"/>
      <c r="E154" s="2211"/>
      <c r="F154" s="2211"/>
      <c r="G154" s="2211"/>
      <c r="H154" s="2212"/>
      <c r="I154" s="2212"/>
      <c r="J154" s="2213"/>
    </row>
    <row r="155" spans="2:11" ht="14.25" customHeight="1" outlineLevel="1">
      <c r="B155" s="2644" t="s">
        <v>636</v>
      </c>
      <c r="C155" s="2673" t="s">
        <v>191</v>
      </c>
      <c r="D155" s="2673"/>
      <c r="E155" s="2673"/>
      <c r="F155" s="2673" t="s">
        <v>192</v>
      </c>
      <c r="G155" s="2673"/>
      <c r="H155" s="2645"/>
      <c r="I155" s="2645"/>
      <c r="J155" s="2674"/>
    </row>
    <row r="156" spans="2:11" ht="34.5" customHeight="1" outlineLevel="1">
      <c r="B156" s="2644"/>
      <c r="C156" s="275"/>
      <c r="D156" s="499" t="s">
        <v>181</v>
      </c>
      <c r="E156" s="275"/>
      <c r="F156" s="2202"/>
      <c r="G156" s="2202"/>
      <c r="H156" s="2203"/>
      <c r="I156" s="2203"/>
      <c r="J156" s="2204"/>
    </row>
    <row r="157" spans="2:11" ht="34.5" customHeight="1" outlineLevel="1">
      <c r="B157" s="2644"/>
      <c r="C157" s="275"/>
      <c r="D157" s="500" t="s">
        <v>181</v>
      </c>
      <c r="E157" s="275"/>
      <c r="F157" s="2205"/>
      <c r="G157" s="2205"/>
      <c r="H157" s="2206"/>
      <c r="I157" s="2206"/>
      <c r="J157" s="2207"/>
    </row>
    <row r="158" spans="2:11" ht="34.5" customHeight="1" outlineLevel="1">
      <c r="B158" s="2644"/>
      <c r="C158" s="275"/>
      <c r="D158" s="500" t="s">
        <v>181</v>
      </c>
      <c r="E158" s="275"/>
      <c r="F158" s="2205"/>
      <c r="G158" s="2205"/>
      <c r="H158" s="2206"/>
      <c r="I158" s="2206"/>
      <c r="J158" s="2207"/>
    </row>
    <row r="159" spans="2:11" ht="34.5" customHeight="1" outlineLevel="1">
      <c r="B159" s="2644"/>
      <c r="C159" s="275"/>
      <c r="D159" s="500" t="s">
        <v>181</v>
      </c>
      <c r="E159" s="275"/>
      <c r="F159" s="2205"/>
      <c r="G159" s="2205"/>
      <c r="H159" s="2206"/>
      <c r="I159" s="2206"/>
      <c r="J159" s="2207"/>
    </row>
    <row r="160" spans="2:11" ht="34.5" customHeight="1" outlineLevel="1">
      <c r="B160" s="2644"/>
      <c r="C160" s="275"/>
      <c r="D160" s="501" t="s">
        <v>181</v>
      </c>
      <c r="E160" s="275"/>
      <c r="F160" s="2259"/>
      <c r="G160" s="2260"/>
      <c r="H160" s="2261"/>
      <c r="I160" s="2261"/>
      <c r="J160" s="2262"/>
    </row>
    <row r="161" spans="1:26" ht="15" customHeight="1" outlineLevel="1">
      <c r="B161" s="2666" t="s">
        <v>243</v>
      </c>
      <c r="C161" s="2676" t="s">
        <v>191</v>
      </c>
      <c r="D161" s="2676"/>
      <c r="E161" s="2676"/>
      <c r="F161" s="2676" t="s">
        <v>190</v>
      </c>
      <c r="G161" s="2676"/>
      <c r="H161" s="2677"/>
      <c r="I161" s="2677"/>
      <c r="J161" s="2678"/>
    </row>
    <row r="162" spans="1:26" ht="31.5" customHeight="1" outlineLevel="1">
      <c r="B162" s="2655"/>
      <c r="C162" s="276"/>
      <c r="D162" s="502" t="s">
        <v>180</v>
      </c>
      <c r="E162" s="277"/>
      <c r="F162" s="2202"/>
      <c r="G162" s="2202"/>
      <c r="H162" s="2203"/>
      <c r="I162" s="2203"/>
      <c r="J162" s="2204"/>
    </row>
    <row r="163" spans="1:26" ht="31.5" customHeight="1" outlineLevel="1">
      <c r="B163" s="2655"/>
      <c r="C163" s="278"/>
      <c r="D163" s="503" t="s">
        <v>180</v>
      </c>
      <c r="E163" s="279"/>
      <c r="F163" s="2205"/>
      <c r="G163" s="2205"/>
      <c r="H163" s="2206"/>
      <c r="I163" s="2206"/>
      <c r="J163" s="2207"/>
    </row>
    <row r="164" spans="1:26" ht="31.5" customHeight="1" outlineLevel="1">
      <c r="B164" s="2655"/>
      <c r="C164" s="278"/>
      <c r="D164" s="503" t="s">
        <v>180</v>
      </c>
      <c r="E164" s="279"/>
      <c r="F164" s="2205"/>
      <c r="G164" s="2205"/>
      <c r="H164" s="2206"/>
      <c r="I164" s="2206"/>
      <c r="J164" s="2207"/>
    </row>
    <row r="165" spans="1:26" ht="31.5" customHeight="1" outlineLevel="1">
      <c r="B165" s="2655"/>
      <c r="C165" s="278"/>
      <c r="D165" s="503" t="s">
        <v>180</v>
      </c>
      <c r="E165" s="279"/>
      <c r="F165" s="2205"/>
      <c r="G165" s="2205"/>
      <c r="H165" s="2206"/>
      <c r="I165" s="2206"/>
      <c r="J165" s="2207"/>
    </row>
    <row r="166" spans="1:26" ht="31.5" customHeight="1" outlineLevel="1">
      <c r="B166" s="2667"/>
      <c r="C166" s="280"/>
      <c r="D166" s="504" t="s">
        <v>180</v>
      </c>
      <c r="E166" s="281"/>
      <c r="F166" s="2238"/>
      <c r="G166" s="2238"/>
      <c r="H166" s="2239"/>
      <c r="I166" s="2239"/>
      <c r="J166" s="2240"/>
    </row>
    <row r="167" spans="1:26" ht="15" customHeight="1" outlineLevel="1">
      <c r="B167" s="2654" t="s">
        <v>635</v>
      </c>
      <c r="C167" s="2657" t="s">
        <v>203</v>
      </c>
      <c r="D167" s="2658"/>
      <c r="E167" s="2659"/>
      <c r="F167" s="2660" t="s">
        <v>204</v>
      </c>
      <c r="G167" s="2661"/>
      <c r="H167" s="2661"/>
      <c r="I167" s="2661"/>
      <c r="J167" s="2662"/>
    </row>
    <row r="168" spans="1:26" ht="30" customHeight="1" outlineLevel="1">
      <c r="B168" s="2655"/>
      <c r="C168" s="278"/>
      <c r="D168" s="503" t="s">
        <v>180</v>
      </c>
      <c r="E168" s="275"/>
      <c r="F168" s="2663"/>
      <c r="G168" s="2663"/>
      <c r="H168" s="2664"/>
      <c r="I168" s="2664"/>
      <c r="J168" s="2665"/>
    </row>
    <row r="169" spans="1:26" ht="30" customHeight="1" outlineLevel="1">
      <c r="B169" s="2655"/>
      <c r="C169" s="278"/>
      <c r="D169" s="503" t="s">
        <v>180</v>
      </c>
      <c r="E169" s="275"/>
      <c r="F169" s="2205"/>
      <c r="G169" s="2205"/>
      <c r="H169" s="2206"/>
      <c r="I169" s="2206"/>
      <c r="J169" s="2207"/>
    </row>
    <row r="170" spans="1:26" ht="30" customHeight="1" outlineLevel="1">
      <c r="B170" s="2655"/>
      <c r="C170" s="278"/>
      <c r="D170" s="503" t="s">
        <v>180</v>
      </c>
      <c r="E170" s="275"/>
      <c r="F170" s="2205"/>
      <c r="G170" s="2205"/>
      <c r="H170" s="2206"/>
      <c r="I170" s="2206"/>
      <c r="J170" s="2207"/>
    </row>
    <row r="171" spans="1:26" ht="30" customHeight="1" outlineLevel="1" thickBot="1">
      <c r="B171" s="2656"/>
      <c r="C171" s="282"/>
      <c r="D171" s="505" t="s">
        <v>180</v>
      </c>
      <c r="E171" s="283"/>
      <c r="F171" s="2208"/>
      <c r="G171" s="2208"/>
      <c r="H171" s="2209"/>
      <c r="I171" s="2209"/>
      <c r="J171" s="2210"/>
    </row>
    <row r="172" spans="1:26" s="492" customFormat="1" ht="18.75" customHeight="1" outlineLevel="1" thickBot="1">
      <c r="A172" s="488"/>
      <c r="B172" s="506"/>
      <c r="C172" s="488"/>
      <c r="D172" s="488"/>
      <c r="E172" s="488"/>
      <c r="F172" s="488"/>
      <c r="G172" s="489"/>
      <c r="H172" s="489"/>
      <c r="I172" s="489"/>
      <c r="J172" s="489"/>
      <c r="K172" s="489"/>
      <c r="L172" s="489"/>
      <c r="M172" s="490"/>
      <c r="N172" s="2607"/>
      <c r="O172" s="2607"/>
      <c r="P172" s="2607"/>
      <c r="Q172" s="2607"/>
      <c r="R172" s="491"/>
      <c r="V172" s="490"/>
      <c r="W172" s="490"/>
      <c r="X172" s="490"/>
      <c r="Y172" s="490"/>
      <c r="Z172" s="491"/>
    </row>
    <row r="173" spans="1:26" ht="18.75" customHeight="1" outlineLevel="1">
      <c r="B173" s="2629" t="s">
        <v>189</v>
      </c>
      <c r="C173" s="2291"/>
      <c r="D173" s="2292"/>
      <c r="E173" s="2292"/>
      <c r="F173" s="2292"/>
      <c r="G173" s="2292"/>
      <c r="H173" s="2292"/>
      <c r="I173" s="2292"/>
      <c r="J173" s="2293"/>
    </row>
    <row r="174" spans="1:26" ht="18.75" customHeight="1" outlineLevel="1">
      <c r="B174" s="2630"/>
      <c r="C174" s="2272"/>
      <c r="D174" s="2273"/>
      <c r="E174" s="2273"/>
      <c r="F174" s="2273"/>
      <c r="G174" s="2273"/>
      <c r="H174" s="2273"/>
      <c r="I174" s="2273"/>
      <c r="J174" s="2274"/>
    </row>
    <row r="175" spans="1:26" ht="18.75" customHeight="1" outlineLevel="1">
      <c r="B175" s="2631"/>
      <c r="C175" s="2294"/>
      <c r="D175" s="2295"/>
      <c r="E175" s="2295"/>
      <c r="F175" s="2295"/>
      <c r="G175" s="2295"/>
      <c r="H175" s="2295"/>
      <c r="I175" s="2295"/>
      <c r="J175" s="2296"/>
    </row>
    <row r="176" spans="1:26" ht="18.75" customHeight="1" outlineLevel="1">
      <c r="B176" s="2649" t="s">
        <v>188</v>
      </c>
      <c r="C176" s="2651"/>
      <c r="D176" s="2652"/>
      <c r="E176" s="2652"/>
      <c r="F176" s="2652"/>
      <c r="G176" s="2652"/>
      <c r="H176" s="2652"/>
      <c r="I176" s="2652"/>
      <c r="J176" s="2653"/>
    </row>
    <row r="177" spans="2:10" ht="18.75" customHeight="1" outlineLevel="1">
      <c r="B177" s="2630"/>
      <c r="C177" s="2272"/>
      <c r="D177" s="2273"/>
      <c r="E177" s="2273"/>
      <c r="F177" s="2273"/>
      <c r="G177" s="2273"/>
      <c r="H177" s="2273"/>
      <c r="I177" s="2273"/>
      <c r="J177" s="2274"/>
    </row>
    <row r="178" spans="2:10" ht="18.75" customHeight="1" outlineLevel="1" thickBot="1">
      <c r="B178" s="2650"/>
      <c r="C178" s="2275"/>
      <c r="D178" s="2276"/>
      <c r="E178" s="2276"/>
      <c r="F178" s="2276"/>
      <c r="G178" s="2276"/>
      <c r="H178" s="2276"/>
      <c r="I178" s="2276"/>
      <c r="J178" s="2277"/>
    </row>
    <row r="179" spans="2:10" ht="18.75" customHeight="1" outlineLevel="1" thickBot="1">
      <c r="B179" s="507"/>
      <c r="C179" s="508"/>
      <c r="D179" s="508"/>
      <c r="E179" s="508"/>
      <c r="F179" s="508"/>
      <c r="G179" s="508"/>
      <c r="H179" s="508"/>
      <c r="I179" s="508"/>
      <c r="J179" s="508"/>
    </row>
    <row r="180" spans="2:10" ht="18.75" customHeight="1" outlineLevel="1">
      <c r="B180" s="509" t="s">
        <v>187</v>
      </c>
      <c r="C180" s="510"/>
      <c r="D180" s="510"/>
      <c r="E180" s="510"/>
      <c r="F180" s="511"/>
      <c r="G180" s="511"/>
      <c r="H180" s="511"/>
      <c r="I180" s="511"/>
      <c r="J180" s="512"/>
    </row>
    <row r="181" spans="2:10" ht="18.75" customHeight="1" outlineLevel="1">
      <c r="B181" s="2256"/>
      <c r="C181" s="2257"/>
      <c r="D181" s="2257"/>
      <c r="E181" s="2257"/>
      <c r="F181" s="2257"/>
      <c r="G181" s="2257"/>
      <c r="H181" s="2257"/>
      <c r="I181" s="2257"/>
      <c r="J181" s="2258"/>
    </row>
    <row r="182" spans="2:10" ht="12" customHeight="1" outlineLevel="1" thickBot="1">
      <c r="B182" s="572"/>
      <c r="C182" s="514"/>
      <c r="D182" s="514"/>
      <c r="E182" s="514"/>
      <c r="F182" s="514"/>
      <c r="G182" s="514"/>
      <c r="H182" s="514"/>
      <c r="I182" s="514"/>
      <c r="J182" s="515"/>
    </row>
    <row r="183" spans="2:10" ht="17.25" customHeight="1"/>
    <row r="185" spans="2:10" ht="33.75" customHeight="1">
      <c r="B185" s="517" t="s">
        <v>195</v>
      </c>
      <c r="C185" s="2668">
        <f>個票ｰ1010!B241</f>
        <v>0</v>
      </c>
      <c r="D185" s="2609"/>
      <c r="E185" s="2609"/>
      <c r="F185" s="2610"/>
      <c r="G185" s="518" t="s">
        <v>660</v>
      </c>
      <c r="H185" s="2619">
        <v>13</v>
      </c>
      <c r="I185" s="2620"/>
      <c r="J185" s="2669"/>
    </row>
    <row r="186" spans="2:10" ht="30" customHeight="1" outlineLevel="1">
      <c r="B186" s="573" t="s">
        <v>210</v>
      </c>
      <c r="C186" s="2298"/>
      <c r="D186" s="2299"/>
      <c r="E186" s="2299"/>
      <c r="F186" s="2299"/>
      <c r="G186" s="2299"/>
      <c r="H186" s="2299"/>
      <c r="I186" s="2299"/>
      <c r="J186" s="2300"/>
    </row>
    <row r="187" spans="2:10" ht="30" customHeight="1" outlineLevel="1">
      <c r="B187" s="571" t="s">
        <v>194</v>
      </c>
      <c r="C187" s="2641"/>
      <c r="D187" s="2642"/>
      <c r="E187" s="2642"/>
      <c r="F187" s="2642"/>
      <c r="G187" s="2642"/>
      <c r="H187" s="2642"/>
      <c r="I187" s="2642"/>
      <c r="J187" s="2643"/>
    </row>
    <row r="188" spans="2:10" ht="30" customHeight="1" outlineLevel="1">
      <c r="B188" s="574" t="s">
        <v>193</v>
      </c>
      <c r="C188" s="2211"/>
      <c r="D188" s="2211"/>
      <c r="E188" s="2211"/>
      <c r="F188" s="2211"/>
      <c r="G188" s="2211"/>
      <c r="H188" s="2212"/>
      <c r="I188" s="2212"/>
      <c r="J188" s="2213"/>
    </row>
    <row r="189" spans="2:10" ht="14.25" customHeight="1" outlineLevel="1">
      <c r="B189" s="2679" t="s">
        <v>441</v>
      </c>
      <c r="C189" s="2673" t="s">
        <v>191</v>
      </c>
      <c r="D189" s="2673"/>
      <c r="E189" s="2673"/>
      <c r="F189" s="2673" t="s">
        <v>192</v>
      </c>
      <c r="G189" s="2673"/>
      <c r="H189" s="2645"/>
      <c r="I189" s="2645"/>
      <c r="J189" s="2674"/>
    </row>
    <row r="190" spans="2:10" ht="34.5" customHeight="1" outlineLevel="1">
      <c r="B190" s="2679"/>
      <c r="C190" s="275"/>
      <c r="D190" s="499" t="s">
        <v>181</v>
      </c>
      <c r="E190" s="275"/>
      <c r="F190" s="2202"/>
      <c r="G190" s="2202"/>
      <c r="H190" s="2203"/>
      <c r="I190" s="2203"/>
      <c r="J190" s="2204"/>
    </row>
    <row r="191" spans="2:10" ht="34.5" customHeight="1" outlineLevel="1">
      <c r="B191" s="2679"/>
      <c r="C191" s="275"/>
      <c r="D191" s="500" t="s">
        <v>181</v>
      </c>
      <c r="E191" s="275"/>
      <c r="F191" s="2205"/>
      <c r="G191" s="2205"/>
      <c r="H191" s="2206"/>
      <c r="I191" s="2206"/>
      <c r="J191" s="2207"/>
    </row>
    <row r="192" spans="2:10" ht="34.5" customHeight="1" outlineLevel="1">
      <c r="B192" s="2679"/>
      <c r="C192" s="275"/>
      <c r="D192" s="500" t="s">
        <v>181</v>
      </c>
      <c r="E192" s="275"/>
      <c r="F192" s="2205"/>
      <c r="G192" s="2205"/>
      <c r="H192" s="2206"/>
      <c r="I192" s="2206"/>
      <c r="J192" s="2207"/>
    </row>
    <row r="193" spans="1:26" ht="34.5" customHeight="1" outlineLevel="1">
      <c r="B193" s="2679"/>
      <c r="C193" s="275"/>
      <c r="D193" s="500" t="s">
        <v>181</v>
      </c>
      <c r="E193" s="275"/>
      <c r="F193" s="2205"/>
      <c r="G193" s="2205"/>
      <c r="H193" s="2206"/>
      <c r="I193" s="2206"/>
      <c r="J193" s="2207"/>
    </row>
    <row r="194" spans="1:26" ht="34.5" customHeight="1" outlineLevel="1">
      <c r="B194" s="2679"/>
      <c r="C194" s="275"/>
      <c r="D194" s="501" t="s">
        <v>181</v>
      </c>
      <c r="E194" s="275"/>
      <c r="F194" s="2259"/>
      <c r="G194" s="2260"/>
      <c r="H194" s="2261"/>
      <c r="I194" s="2261"/>
      <c r="J194" s="2262"/>
    </row>
    <row r="195" spans="1:26" ht="15" customHeight="1" outlineLevel="1">
      <c r="B195" s="2680" t="s">
        <v>442</v>
      </c>
      <c r="C195" s="2673" t="s">
        <v>191</v>
      </c>
      <c r="D195" s="2673"/>
      <c r="E195" s="2673"/>
      <c r="F195" s="2673" t="s">
        <v>190</v>
      </c>
      <c r="G195" s="2673"/>
      <c r="H195" s="2645"/>
      <c r="I195" s="2645"/>
      <c r="J195" s="2674"/>
    </row>
    <row r="196" spans="1:26" ht="31.5" customHeight="1" outlineLevel="1">
      <c r="B196" s="2681"/>
      <c r="C196" s="276"/>
      <c r="D196" s="502" t="s">
        <v>180</v>
      </c>
      <c r="E196" s="277"/>
      <c r="F196" s="2202"/>
      <c r="G196" s="2202"/>
      <c r="H196" s="2203"/>
      <c r="I196" s="2203"/>
      <c r="J196" s="2204"/>
    </row>
    <row r="197" spans="1:26" ht="31.5" customHeight="1" outlineLevel="1">
      <c r="B197" s="2681"/>
      <c r="C197" s="278"/>
      <c r="D197" s="503" t="s">
        <v>180</v>
      </c>
      <c r="E197" s="279"/>
      <c r="F197" s="2205"/>
      <c r="G197" s="2205"/>
      <c r="H197" s="2206"/>
      <c r="I197" s="2206"/>
      <c r="J197" s="2207"/>
    </row>
    <row r="198" spans="1:26" ht="31.5" customHeight="1" outlineLevel="1">
      <c r="B198" s="2681"/>
      <c r="C198" s="278"/>
      <c r="D198" s="503" t="s">
        <v>180</v>
      </c>
      <c r="E198" s="279"/>
      <c r="F198" s="2205"/>
      <c r="G198" s="2205"/>
      <c r="H198" s="2206"/>
      <c r="I198" s="2206"/>
      <c r="J198" s="2207"/>
    </row>
    <row r="199" spans="1:26" ht="31.5" customHeight="1" outlineLevel="1">
      <c r="B199" s="2681"/>
      <c r="C199" s="278"/>
      <c r="D199" s="503" t="s">
        <v>180</v>
      </c>
      <c r="E199" s="279"/>
      <c r="F199" s="2205"/>
      <c r="G199" s="2205"/>
      <c r="H199" s="2206"/>
      <c r="I199" s="2206"/>
      <c r="J199" s="2207"/>
    </row>
    <row r="200" spans="1:26" ht="31.5" customHeight="1" outlineLevel="1">
      <c r="B200" s="2682"/>
      <c r="C200" s="280"/>
      <c r="D200" s="504" t="s">
        <v>180</v>
      </c>
      <c r="E200" s="281"/>
      <c r="F200" s="2238"/>
      <c r="G200" s="2238"/>
      <c r="H200" s="2239"/>
      <c r="I200" s="2239"/>
      <c r="J200" s="2240"/>
    </row>
    <row r="201" spans="1:26" ht="15" customHeight="1" outlineLevel="1">
      <c r="B201" s="2654" t="s">
        <v>637</v>
      </c>
      <c r="C201" s="2657" t="s">
        <v>203</v>
      </c>
      <c r="D201" s="2658"/>
      <c r="E201" s="2659"/>
      <c r="F201" s="2660" t="s">
        <v>204</v>
      </c>
      <c r="G201" s="2661"/>
      <c r="H201" s="2661"/>
      <c r="I201" s="2661"/>
      <c r="J201" s="2662"/>
    </row>
    <row r="202" spans="1:26" ht="30" customHeight="1" outlineLevel="1">
      <c r="B202" s="2655"/>
      <c r="C202" s="278"/>
      <c r="D202" s="503" t="s">
        <v>180</v>
      </c>
      <c r="E202" s="275"/>
      <c r="F202" s="2663"/>
      <c r="G202" s="2663"/>
      <c r="H202" s="2664"/>
      <c r="I202" s="2664"/>
      <c r="J202" s="2665"/>
    </row>
    <row r="203" spans="1:26" ht="30" customHeight="1" outlineLevel="1">
      <c r="B203" s="2655"/>
      <c r="C203" s="278"/>
      <c r="D203" s="503" t="s">
        <v>180</v>
      </c>
      <c r="E203" s="275"/>
      <c r="F203" s="2205"/>
      <c r="G203" s="2205"/>
      <c r="H203" s="2206"/>
      <c r="I203" s="2206"/>
      <c r="J203" s="2207"/>
    </row>
    <row r="204" spans="1:26" ht="30" customHeight="1" outlineLevel="1">
      <c r="B204" s="2655"/>
      <c r="C204" s="278"/>
      <c r="D204" s="503" t="s">
        <v>180</v>
      </c>
      <c r="E204" s="275"/>
      <c r="F204" s="2205"/>
      <c r="G204" s="2205"/>
      <c r="H204" s="2206"/>
      <c r="I204" s="2206"/>
      <c r="J204" s="2207"/>
    </row>
    <row r="205" spans="1:26" ht="30" customHeight="1" outlineLevel="1" thickBot="1">
      <c r="B205" s="2656"/>
      <c r="C205" s="282"/>
      <c r="D205" s="505" t="s">
        <v>180</v>
      </c>
      <c r="E205" s="283"/>
      <c r="F205" s="2208"/>
      <c r="G205" s="2208"/>
      <c r="H205" s="2209"/>
      <c r="I205" s="2209"/>
      <c r="J205" s="2210"/>
    </row>
    <row r="206" spans="1:26" s="492" customFormat="1" ht="18.75" customHeight="1" outlineLevel="1" thickBot="1">
      <c r="A206" s="488"/>
      <c r="B206" s="506"/>
      <c r="C206" s="488"/>
      <c r="D206" s="488"/>
      <c r="E206" s="488"/>
      <c r="F206" s="488"/>
      <c r="G206" s="489"/>
      <c r="H206" s="489"/>
      <c r="I206" s="489"/>
      <c r="J206" s="489"/>
      <c r="K206" s="489"/>
      <c r="L206" s="489"/>
      <c r="M206" s="490"/>
      <c r="N206" s="2607"/>
      <c r="O206" s="2607"/>
      <c r="P206" s="2607"/>
      <c r="Q206" s="2607"/>
      <c r="R206" s="491"/>
      <c r="V206" s="490"/>
      <c r="W206" s="490"/>
      <c r="X206" s="490"/>
      <c r="Y206" s="490"/>
      <c r="Z206" s="491"/>
    </row>
    <row r="207" spans="1:26" ht="18.75" customHeight="1" outlineLevel="1">
      <c r="B207" s="2629" t="s">
        <v>189</v>
      </c>
      <c r="C207" s="2291"/>
      <c r="D207" s="2292"/>
      <c r="E207" s="2292"/>
      <c r="F207" s="2292"/>
      <c r="G207" s="2292"/>
      <c r="H207" s="2292"/>
      <c r="I207" s="2292"/>
      <c r="J207" s="2293"/>
    </row>
    <row r="208" spans="1:26" ht="18.75" customHeight="1" outlineLevel="1">
      <c r="B208" s="2630"/>
      <c r="C208" s="2272"/>
      <c r="D208" s="2273"/>
      <c r="E208" s="2273"/>
      <c r="F208" s="2273"/>
      <c r="G208" s="2273"/>
      <c r="H208" s="2273"/>
      <c r="I208" s="2273"/>
      <c r="J208" s="2274"/>
    </row>
    <row r="209" spans="2:10" ht="18.75" customHeight="1" outlineLevel="1">
      <c r="B209" s="2631"/>
      <c r="C209" s="2294"/>
      <c r="D209" s="2295"/>
      <c r="E209" s="2295"/>
      <c r="F209" s="2295"/>
      <c r="G209" s="2295"/>
      <c r="H209" s="2295"/>
      <c r="I209" s="2295"/>
      <c r="J209" s="2296"/>
    </row>
    <row r="210" spans="2:10" ht="18.75" customHeight="1" outlineLevel="1">
      <c r="B210" s="2649" t="s">
        <v>188</v>
      </c>
      <c r="C210" s="2651"/>
      <c r="D210" s="2652"/>
      <c r="E210" s="2652"/>
      <c r="F210" s="2652"/>
      <c r="G210" s="2652"/>
      <c r="H210" s="2652"/>
      <c r="I210" s="2652"/>
      <c r="J210" s="2653"/>
    </row>
    <row r="211" spans="2:10" ht="18.75" customHeight="1" outlineLevel="1">
      <c r="B211" s="2630"/>
      <c r="C211" s="2272"/>
      <c r="D211" s="2273"/>
      <c r="E211" s="2273"/>
      <c r="F211" s="2273"/>
      <c r="G211" s="2273"/>
      <c r="H211" s="2273"/>
      <c r="I211" s="2273"/>
      <c r="J211" s="2274"/>
    </row>
    <row r="212" spans="2:10" ht="18.75" customHeight="1" outlineLevel="1" thickBot="1">
      <c r="B212" s="2650"/>
      <c r="C212" s="2275"/>
      <c r="D212" s="2276"/>
      <c r="E212" s="2276"/>
      <c r="F212" s="2276"/>
      <c r="G212" s="2276"/>
      <c r="H212" s="2276"/>
      <c r="I212" s="2276"/>
      <c r="J212" s="2277"/>
    </row>
    <row r="213" spans="2:10" ht="18.75" customHeight="1" outlineLevel="1" thickBot="1">
      <c r="B213" s="507"/>
      <c r="C213" s="508"/>
      <c r="D213" s="508"/>
      <c r="E213" s="508"/>
      <c r="F213" s="508"/>
      <c r="G213" s="508"/>
      <c r="H213" s="508"/>
      <c r="I213" s="508"/>
      <c r="J213" s="508"/>
    </row>
    <row r="214" spans="2:10" ht="18.75" customHeight="1" outlineLevel="1">
      <c r="B214" s="509" t="s">
        <v>187</v>
      </c>
      <c r="C214" s="510"/>
      <c r="D214" s="510"/>
      <c r="E214" s="510"/>
      <c r="F214" s="511"/>
      <c r="G214" s="511"/>
      <c r="H214" s="511"/>
      <c r="I214" s="511"/>
      <c r="J214" s="512"/>
    </row>
    <row r="215" spans="2:10" ht="18.75" customHeight="1" outlineLevel="1">
      <c r="B215" s="2256"/>
      <c r="C215" s="2257"/>
      <c r="D215" s="2257"/>
      <c r="E215" s="2257"/>
      <c r="F215" s="2257"/>
      <c r="G215" s="2257"/>
      <c r="H215" s="2257"/>
      <c r="I215" s="2257"/>
      <c r="J215" s="2258"/>
    </row>
    <row r="216" spans="2:10" ht="12" customHeight="1" outlineLevel="1" thickBot="1">
      <c r="B216" s="572"/>
      <c r="C216" s="514"/>
      <c r="D216" s="514"/>
      <c r="E216" s="514"/>
      <c r="F216" s="514"/>
      <c r="G216" s="514"/>
      <c r="H216" s="514"/>
      <c r="I216" s="514"/>
      <c r="J216" s="515"/>
    </row>
    <row r="219" spans="2:10" ht="33.75" customHeight="1">
      <c r="B219" s="517" t="s">
        <v>195</v>
      </c>
      <c r="C219" s="2668">
        <f>個票ｰ1010!B242</f>
        <v>0</v>
      </c>
      <c r="D219" s="2609"/>
      <c r="E219" s="2609"/>
      <c r="F219" s="2610"/>
      <c r="G219" s="518" t="s">
        <v>660</v>
      </c>
      <c r="H219" s="2619">
        <v>14</v>
      </c>
      <c r="I219" s="2620"/>
      <c r="J219" s="2669"/>
    </row>
    <row r="220" spans="2:10" ht="30" customHeight="1" outlineLevel="1">
      <c r="B220" s="573" t="s">
        <v>210</v>
      </c>
      <c r="C220" s="2298"/>
      <c r="D220" s="2299"/>
      <c r="E220" s="2299"/>
      <c r="F220" s="2299"/>
      <c r="G220" s="2299"/>
      <c r="H220" s="2299"/>
      <c r="I220" s="2299"/>
      <c r="J220" s="2300"/>
    </row>
    <row r="221" spans="2:10" ht="30" customHeight="1" outlineLevel="1">
      <c r="B221" s="571" t="s">
        <v>194</v>
      </c>
      <c r="C221" s="2641"/>
      <c r="D221" s="2642"/>
      <c r="E221" s="2642"/>
      <c r="F221" s="2642"/>
      <c r="G221" s="2642"/>
      <c r="H221" s="2642"/>
      <c r="I221" s="2642"/>
      <c r="J221" s="2643"/>
    </row>
    <row r="222" spans="2:10" ht="30" customHeight="1" outlineLevel="1">
      <c r="B222" s="574" t="s">
        <v>193</v>
      </c>
      <c r="C222" s="2211"/>
      <c r="D222" s="2211"/>
      <c r="E222" s="2211"/>
      <c r="F222" s="2211"/>
      <c r="G222" s="2211"/>
      <c r="H222" s="2212"/>
      <c r="I222" s="2212"/>
      <c r="J222" s="2213"/>
    </row>
    <row r="223" spans="2:10" ht="14.25" customHeight="1" outlineLevel="1">
      <c r="B223" s="2644" t="s">
        <v>636</v>
      </c>
      <c r="C223" s="2673" t="s">
        <v>191</v>
      </c>
      <c r="D223" s="2673"/>
      <c r="E223" s="2673"/>
      <c r="F223" s="2673" t="s">
        <v>192</v>
      </c>
      <c r="G223" s="2673"/>
      <c r="H223" s="2645"/>
      <c r="I223" s="2645"/>
      <c r="J223" s="2674"/>
    </row>
    <row r="224" spans="2:10" ht="34.5" customHeight="1" outlineLevel="1">
      <c r="B224" s="2644"/>
      <c r="C224" s="275"/>
      <c r="D224" s="499" t="s">
        <v>181</v>
      </c>
      <c r="E224" s="275"/>
      <c r="F224" s="2202"/>
      <c r="G224" s="2202"/>
      <c r="H224" s="2203"/>
      <c r="I224" s="2203"/>
      <c r="J224" s="2204"/>
    </row>
    <row r="225" spans="1:26" ht="34.5" customHeight="1" outlineLevel="1">
      <c r="B225" s="2644"/>
      <c r="C225" s="275"/>
      <c r="D225" s="500" t="s">
        <v>181</v>
      </c>
      <c r="E225" s="275"/>
      <c r="F225" s="2205"/>
      <c r="G225" s="2205"/>
      <c r="H225" s="2206"/>
      <c r="I225" s="2206"/>
      <c r="J225" s="2207"/>
    </row>
    <row r="226" spans="1:26" ht="34.5" customHeight="1" outlineLevel="1">
      <c r="B226" s="2644"/>
      <c r="C226" s="275"/>
      <c r="D226" s="500" t="s">
        <v>181</v>
      </c>
      <c r="E226" s="275"/>
      <c r="F226" s="2205"/>
      <c r="G226" s="2205"/>
      <c r="H226" s="2206"/>
      <c r="I226" s="2206"/>
      <c r="J226" s="2207"/>
    </row>
    <row r="227" spans="1:26" ht="34.5" customHeight="1" outlineLevel="1">
      <c r="B227" s="2644"/>
      <c r="C227" s="275"/>
      <c r="D227" s="500" t="s">
        <v>181</v>
      </c>
      <c r="E227" s="275"/>
      <c r="F227" s="2205"/>
      <c r="G227" s="2205"/>
      <c r="H227" s="2206"/>
      <c r="I227" s="2206"/>
      <c r="J227" s="2207"/>
    </row>
    <row r="228" spans="1:26" ht="34.5" customHeight="1" outlineLevel="1">
      <c r="B228" s="2644"/>
      <c r="C228" s="275"/>
      <c r="D228" s="501" t="s">
        <v>181</v>
      </c>
      <c r="E228" s="275"/>
      <c r="F228" s="2259"/>
      <c r="G228" s="2260"/>
      <c r="H228" s="2261"/>
      <c r="I228" s="2261"/>
      <c r="J228" s="2262"/>
    </row>
    <row r="229" spans="1:26" ht="15" customHeight="1" outlineLevel="1">
      <c r="B229" s="2666" t="s">
        <v>243</v>
      </c>
      <c r="C229" s="2673" t="s">
        <v>191</v>
      </c>
      <c r="D229" s="2673"/>
      <c r="E229" s="2673"/>
      <c r="F229" s="2673" t="s">
        <v>190</v>
      </c>
      <c r="G229" s="2673"/>
      <c r="H229" s="2645"/>
      <c r="I229" s="2645"/>
      <c r="J229" s="2674"/>
    </row>
    <row r="230" spans="1:26" ht="31.5" customHeight="1" outlineLevel="1">
      <c r="B230" s="2655"/>
      <c r="C230" s="276"/>
      <c r="D230" s="502" t="s">
        <v>180</v>
      </c>
      <c r="E230" s="277"/>
      <c r="F230" s="2202"/>
      <c r="G230" s="2202"/>
      <c r="H230" s="2203"/>
      <c r="I230" s="2203"/>
      <c r="J230" s="2204"/>
    </row>
    <row r="231" spans="1:26" ht="31.5" customHeight="1" outlineLevel="1">
      <c r="B231" s="2655"/>
      <c r="C231" s="278"/>
      <c r="D231" s="503" t="s">
        <v>180</v>
      </c>
      <c r="E231" s="279"/>
      <c r="F231" s="2205"/>
      <c r="G231" s="2205"/>
      <c r="H231" s="2206"/>
      <c r="I231" s="2206"/>
      <c r="J231" s="2207"/>
    </row>
    <row r="232" spans="1:26" ht="31.5" customHeight="1" outlineLevel="1">
      <c r="B232" s="2655"/>
      <c r="C232" s="278"/>
      <c r="D232" s="503" t="s">
        <v>180</v>
      </c>
      <c r="E232" s="279"/>
      <c r="F232" s="2205"/>
      <c r="G232" s="2205"/>
      <c r="H232" s="2206"/>
      <c r="I232" s="2206"/>
      <c r="J232" s="2207"/>
    </row>
    <row r="233" spans="1:26" ht="31.5" customHeight="1" outlineLevel="1">
      <c r="B233" s="2655"/>
      <c r="C233" s="278"/>
      <c r="D233" s="503" t="s">
        <v>180</v>
      </c>
      <c r="E233" s="279"/>
      <c r="F233" s="2205"/>
      <c r="G233" s="2205"/>
      <c r="H233" s="2206"/>
      <c r="I233" s="2206"/>
      <c r="J233" s="2207"/>
    </row>
    <row r="234" spans="1:26" ht="31.5" customHeight="1" outlineLevel="1">
      <c r="B234" s="2667"/>
      <c r="C234" s="280"/>
      <c r="D234" s="504" t="s">
        <v>180</v>
      </c>
      <c r="E234" s="281"/>
      <c r="F234" s="2238"/>
      <c r="G234" s="2238"/>
      <c r="H234" s="2239"/>
      <c r="I234" s="2239"/>
      <c r="J234" s="2240"/>
    </row>
    <row r="235" spans="1:26" ht="15" customHeight="1" outlineLevel="1">
      <c r="B235" s="2654" t="s">
        <v>635</v>
      </c>
      <c r="C235" s="2657" t="s">
        <v>203</v>
      </c>
      <c r="D235" s="2658"/>
      <c r="E235" s="2659"/>
      <c r="F235" s="2660" t="s">
        <v>204</v>
      </c>
      <c r="G235" s="2661"/>
      <c r="H235" s="2661"/>
      <c r="I235" s="2661"/>
      <c r="J235" s="2662"/>
    </row>
    <row r="236" spans="1:26" ht="30" customHeight="1" outlineLevel="1">
      <c r="B236" s="2655"/>
      <c r="C236" s="278"/>
      <c r="D236" s="503" t="s">
        <v>180</v>
      </c>
      <c r="E236" s="275"/>
      <c r="F236" s="2663"/>
      <c r="G236" s="2663"/>
      <c r="H236" s="2664"/>
      <c r="I236" s="2664"/>
      <c r="J236" s="2665"/>
    </row>
    <row r="237" spans="1:26" ht="30" customHeight="1" outlineLevel="1">
      <c r="B237" s="2655"/>
      <c r="C237" s="278"/>
      <c r="D237" s="503" t="s">
        <v>180</v>
      </c>
      <c r="E237" s="275"/>
      <c r="F237" s="2205"/>
      <c r="G237" s="2205"/>
      <c r="H237" s="2206"/>
      <c r="I237" s="2206"/>
      <c r="J237" s="2207"/>
    </row>
    <row r="238" spans="1:26" ht="30" customHeight="1" outlineLevel="1">
      <c r="B238" s="2655"/>
      <c r="C238" s="278"/>
      <c r="D238" s="503" t="s">
        <v>180</v>
      </c>
      <c r="E238" s="275"/>
      <c r="F238" s="2205"/>
      <c r="G238" s="2205"/>
      <c r="H238" s="2206"/>
      <c r="I238" s="2206"/>
      <c r="J238" s="2207"/>
    </row>
    <row r="239" spans="1:26" ht="30" customHeight="1" outlineLevel="1" thickBot="1">
      <c r="B239" s="2656"/>
      <c r="C239" s="282"/>
      <c r="D239" s="505" t="s">
        <v>180</v>
      </c>
      <c r="E239" s="283"/>
      <c r="F239" s="2208"/>
      <c r="G239" s="2208"/>
      <c r="H239" s="2209"/>
      <c r="I239" s="2209"/>
      <c r="J239" s="2210"/>
    </row>
    <row r="240" spans="1:26" s="492" customFormat="1" ht="18.75" customHeight="1" outlineLevel="1" thickBot="1">
      <c r="A240" s="488"/>
      <c r="B240" s="506"/>
      <c r="C240" s="488"/>
      <c r="D240" s="488"/>
      <c r="E240" s="488"/>
      <c r="F240" s="488"/>
      <c r="G240" s="489"/>
      <c r="H240" s="489"/>
      <c r="I240" s="489"/>
      <c r="J240" s="489"/>
      <c r="K240" s="489"/>
      <c r="L240" s="489"/>
      <c r="M240" s="490"/>
      <c r="N240" s="2607"/>
      <c r="O240" s="2607"/>
      <c r="P240" s="2607"/>
      <c r="Q240" s="2607"/>
      <c r="R240" s="491"/>
      <c r="V240" s="490"/>
      <c r="W240" s="490"/>
      <c r="X240" s="490"/>
      <c r="Y240" s="490"/>
      <c r="Z240" s="491"/>
    </row>
    <row r="241" spans="2:11" ht="18.75" customHeight="1" outlineLevel="1">
      <c r="B241" s="2629" t="s">
        <v>189</v>
      </c>
      <c r="C241" s="2291"/>
      <c r="D241" s="2292"/>
      <c r="E241" s="2292"/>
      <c r="F241" s="2292"/>
      <c r="G241" s="2292"/>
      <c r="H241" s="2292"/>
      <c r="I241" s="2292"/>
      <c r="J241" s="2293"/>
    </row>
    <row r="242" spans="2:11" ht="18.75" customHeight="1" outlineLevel="1">
      <c r="B242" s="2630"/>
      <c r="C242" s="2272"/>
      <c r="D242" s="2273"/>
      <c r="E242" s="2273"/>
      <c r="F242" s="2273"/>
      <c r="G242" s="2273"/>
      <c r="H242" s="2273"/>
      <c r="I242" s="2273"/>
      <c r="J242" s="2274"/>
    </row>
    <row r="243" spans="2:11" ht="18.75" customHeight="1" outlineLevel="1">
      <c r="B243" s="2631"/>
      <c r="C243" s="2294"/>
      <c r="D243" s="2295"/>
      <c r="E243" s="2295"/>
      <c r="F243" s="2295"/>
      <c r="G243" s="2295"/>
      <c r="H243" s="2295"/>
      <c r="I243" s="2295"/>
      <c r="J243" s="2296"/>
    </row>
    <row r="244" spans="2:11" ht="18.75" customHeight="1" outlineLevel="1">
      <c r="B244" s="2649" t="s">
        <v>188</v>
      </c>
      <c r="C244" s="2651"/>
      <c r="D244" s="2652"/>
      <c r="E244" s="2652"/>
      <c r="F244" s="2652"/>
      <c r="G244" s="2652"/>
      <c r="H244" s="2652"/>
      <c r="I244" s="2652"/>
      <c r="J244" s="2653"/>
    </row>
    <row r="245" spans="2:11" ht="18.75" customHeight="1" outlineLevel="1">
      <c r="B245" s="2630"/>
      <c r="C245" s="2272"/>
      <c r="D245" s="2273"/>
      <c r="E245" s="2273"/>
      <c r="F245" s="2273"/>
      <c r="G245" s="2273"/>
      <c r="H245" s="2273"/>
      <c r="I245" s="2273"/>
      <c r="J245" s="2274"/>
    </row>
    <row r="246" spans="2:11" ht="18.75" customHeight="1" outlineLevel="1" thickBot="1">
      <c r="B246" s="2650"/>
      <c r="C246" s="2275"/>
      <c r="D246" s="2276"/>
      <c r="E246" s="2276"/>
      <c r="F246" s="2276"/>
      <c r="G246" s="2276"/>
      <c r="H246" s="2276"/>
      <c r="I246" s="2276"/>
      <c r="J246" s="2277"/>
    </row>
    <row r="247" spans="2:11" ht="18.75" customHeight="1" outlineLevel="1" thickBot="1">
      <c r="B247" s="507"/>
      <c r="C247" s="508"/>
      <c r="D247" s="508"/>
      <c r="E247" s="508"/>
      <c r="F247" s="508"/>
      <c r="G247" s="508"/>
      <c r="H247" s="508"/>
      <c r="I247" s="508"/>
      <c r="J247" s="508"/>
    </row>
    <row r="248" spans="2:11" ht="18.75" customHeight="1" outlineLevel="1">
      <c r="B248" s="509" t="s">
        <v>187</v>
      </c>
      <c r="C248" s="510"/>
      <c r="D248" s="510"/>
      <c r="E248" s="510"/>
      <c r="F248" s="511"/>
      <c r="G248" s="511"/>
      <c r="H248" s="511"/>
      <c r="I248" s="511"/>
      <c r="J248" s="512"/>
    </row>
    <row r="249" spans="2:11" ht="18.75" customHeight="1" outlineLevel="1">
      <c r="B249" s="2256"/>
      <c r="C249" s="2257"/>
      <c r="D249" s="2257"/>
      <c r="E249" s="2257"/>
      <c r="F249" s="2257"/>
      <c r="G249" s="2257"/>
      <c r="H249" s="2257"/>
      <c r="I249" s="2257"/>
      <c r="J249" s="2258"/>
    </row>
    <row r="250" spans="2:11" ht="12" customHeight="1" outlineLevel="1" thickBot="1">
      <c r="B250" s="572"/>
      <c r="C250" s="514"/>
      <c r="D250" s="514"/>
      <c r="E250" s="514"/>
      <c r="F250" s="514"/>
      <c r="G250" s="514"/>
      <c r="H250" s="514"/>
      <c r="I250" s="514"/>
      <c r="J250" s="515"/>
    </row>
    <row r="253" spans="2:11" ht="17.25" customHeight="1">
      <c r="B253" s="516"/>
      <c r="C253" s="516"/>
      <c r="D253" s="516"/>
      <c r="E253" s="516"/>
      <c r="F253" s="516"/>
      <c r="G253" s="516"/>
      <c r="H253" s="516"/>
      <c r="I253" s="516"/>
      <c r="J253" s="516"/>
      <c r="K253" s="516"/>
    </row>
    <row r="254" spans="2:11" ht="33.75" customHeight="1">
      <c r="B254" s="517" t="s">
        <v>195</v>
      </c>
      <c r="C254" s="2668">
        <f>個票ｰ1010!B243</f>
        <v>0</v>
      </c>
      <c r="D254" s="2609"/>
      <c r="E254" s="2609"/>
      <c r="F254" s="2610"/>
      <c r="G254" s="518" t="s">
        <v>660</v>
      </c>
      <c r="H254" s="2619">
        <v>15</v>
      </c>
      <c r="I254" s="2620"/>
      <c r="J254" s="2669"/>
    </row>
    <row r="255" spans="2:11" ht="30" customHeight="1" outlineLevel="1">
      <c r="B255" s="573" t="s">
        <v>210</v>
      </c>
      <c r="C255" s="2298"/>
      <c r="D255" s="2299"/>
      <c r="E255" s="2299"/>
      <c r="F255" s="2299"/>
      <c r="G255" s="2299"/>
      <c r="H255" s="2299"/>
      <c r="I255" s="2299"/>
      <c r="J255" s="2300"/>
    </row>
    <row r="256" spans="2:11" ht="30" customHeight="1" outlineLevel="1">
      <c r="B256" s="571" t="s">
        <v>194</v>
      </c>
      <c r="C256" s="2641"/>
      <c r="D256" s="2642"/>
      <c r="E256" s="2642"/>
      <c r="F256" s="2642"/>
      <c r="G256" s="2642"/>
      <c r="H256" s="2642"/>
      <c r="I256" s="2642"/>
      <c r="J256" s="2643"/>
    </row>
    <row r="257" spans="2:10" ht="30" customHeight="1" outlineLevel="1">
      <c r="B257" s="574" t="s">
        <v>193</v>
      </c>
      <c r="C257" s="2211"/>
      <c r="D257" s="2211"/>
      <c r="E257" s="2211"/>
      <c r="F257" s="2211"/>
      <c r="G257" s="2211"/>
      <c r="H257" s="2212"/>
      <c r="I257" s="2212"/>
      <c r="J257" s="2213"/>
    </row>
    <row r="258" spans="2:10" ht="14.25" customHeight="1" outlineLevel="1">
      <c r="B258" s="2644" t="s">
        <v>636</v>
      </c>
      <c r="C258" s="2673" t="s">
        <v>191</v>
      </c>
      <c r="D258" s="2673"/>
      <c r="E258" s="2673"/>
      <c r="F258" s="2673" t="s">
        <v>192</v>
      </c>
      <c r="G258" s="2673"/>
      <c r="H258" s="2645"/>
      <c r="I258" s="2645"/>
      <c r="J258" s="2674"/>
    </row>
    <row r="259" spans="2:10" ht="34.5" customHeight="1" outlineLevel="1">
      <c r="B259" s="2644"/>
      <c r="C259" s="275"/>
      <c r="D259" s="499" t="s">
        <v>181</v>
      </c>
      <c r="E259" s="275"/>
      <c r="F259" s="2202"/>
      <c r="G259" s="2202"/>
      <c r="H259" s="2203"/>
      <c r="I259" s="2203"/>
      <c r="J259" s="2204"/>
    </row>
    <row r="260" spans="2:10" ht="34.5" customHeight="1" outlineLevel="1">
      <c r="B260" s="2644"/>
      <c r="C260" s="275"/>
      <c r="D260" s="500" t="s">
        <v>181</v>
      </c>
      <c r="E260" s="275"/>
      <c r="F260" s="2205"/>
      <c r="G260" s="2205"/>
      <c r="H260" s="2206"/>
      <c r="I260" s="2206"/>
      <c r="J260" s="2207"/>
    </row>
    <row r="261" spans="2:10" ht="34.5" customHeight="1" outlineLevel="1">
      <c r="B261" s="2644"/>
      <c r="C261" s="275"/>
      <c r="D261" s="500" t="s">
        <v>181</v>
      </c>
      <c r="E261" s="275"/>
      <c r="F261" s="2205"/>
      <c r="G261" s="2205"/>
      <c r="H261" s="2206"/>
      <c r="I261" s="2206"/>
      <c r="J261" s="2207"/>
    </row>
    <row r="262" spans="2:10" ht="34.5" customHeight="1" outlineLevel="1">
      <c r="B262" s="2644"/>
      <c r="C262" s="275"/>
      <c r="D262" s="500" t="s">
        <v>181</v>
      </c>
      <c r="E262" s="275"/>
      <c r="F262" s="2205"/>
      <c r="G262" s="2205"/>
      <c r="H262" s="2206"/>
      <c r="I262" s="2206"/>
      <c r="J262" s="2207"/>
    </row>
    <row r="263" spans="2:10" ht="34.5" customHeight="1" outlineLevel="1">
      <c r="B263" s="2644"/>
      <c r="C263" s="275"/>
      <c r="D263" s="501" t="s">
        <v>181</v>
      </c>
      <c r="E263" s="275"/>
      <c r="F263" s="2259"/>
      <c r="G263" s="2260"/>
      <c r="H263" s="2261"/>
      <c r="I263" s="2261"/>
      <c r="J263" s="2262"/>
    </row>
    <row r="264" spans="2:10" ht="15" customHeight="1" outlineLevel="1">
      <c r="B264" s="2666" t="s">
        <v>243</v>
      </c>
      <c r="C264" s="2673" t="s">
        <v>191</v>
      </c>
      <c r="D264" s="2673"/>
      <c r="E264" s="2673"/>
      <c r="F264" s="2673" t="s">
        <v>190</v>
      </c>
      <c r="G264" s="2673"/>
      <c r="H264" s="2645"/>
      <c r="I264" s="2645"/>
      <c r="J264" s="2674"/>
    </row>
    <row r="265" spans="2:10" ht="31.5" customHeight="1" outlineLevel="1">
      <c r="B265" s="2655"/>
      <c r="C265" s="276"/>
      <c r="D265" s="502" t="s">
        <v>180</v>
      </c>
      <c r="E265" s="277"/>
      <c r="F265" s="2202"/>
      <c r="G265" s="2202"/>
      <c r="H265" s="2203"/>
      <c r="I265" s="2203"/>
      <c r="J265" s="2204"/>
    </row>
    <row r="266" spans="2:10" ht="31.5" customHeight="1" outlineLevel="1">
      <c r="B266" s="2655"/>
      <c r="C266" s="278"/>
      <c r="D266" s="503" t="s">
        <v>180</v>
      </c>
      <c r="E266" s="279"/>
      <c r="F266" s="2205"/>
      <c r="G266" s="2205"/>
      <c r="H266" s="2206"/>
      <c r="I266" s="2206"/>
      <c r="J266" s="2207"/>
    </row>
    <row r="267" spans="2:10" ht="31.5" customHeight="1" outlineLevel="1">
      <c r="B267" s="2655"/>
      <c r="C267" s="278"/>
      <c r="D267" s="503" t="s">
        <v>180</v>
      </c>
      <c r="E267" s="279"/>
      <c r="F267" s="2205"/>
      <c r="G267" s="2205"/>
      <c r="H267" s="2206"/>
      <c r="I267" s="2206"/>
      <c r="J267" s="2207"/>
    </row>
    <row r="268" spans="2:10" ht="31.5" customHeight="1" outlineLevel="1">
      <c r="B268" s="2655"/>
      <c r="C268" s="278"/>
      <c r="D268" s="503" t="s">
        <v>180</v>
      </c>
      <c r="E268" s="279"/>
      <c r="F268" s="2205"/>
      <c r="G268" s="2205"/>
      <c r="H268" s="2206"/>
      <c r="I268" s="2206"/>
      <c r="J268" s="2207"/>
    </row>
    <row r="269" spans="2:10" ht="31.5" customHeight="1" outlineLevel="1">
      <c r="B269" s="2667"/>
      <c r="C269" s="280"/>
      <c r="D269" s="504" t="s">
        <v>180</v>
      </c>
      <c r="E269" s="281"/>
      <c r="F269" s="2238"/>
      <c r="G269" s="2238"/>
      <c r="H269" s="2239"/>
      <c r="I269" s="2239"/>
      <c r="J269" s="2240"/>
    </row>
    <row r="270" spans="2:10" ht="15" customHeight="1" outlineLevel="1">
      <c r="B270" s="2654" t="s">
        <v>635</v>
      </c>
      <c r="C270" s="2657" t="s">
        <v>203</v>
      </c>
      <c r="D270" s="2658"/>
      <c r="E270" s="2659"/>
      <c r="F270" s="2660" t="s">
        <v>204</v>
      </c>
      <c r="G270" s="2661"/>
      <c r="H270" s="2661"/>
      <c r="I270" s="2661"/>
      <c r="J270" s="2662"/>
    </row>
    <row r="271" spans="2:10" ht="30" customHeight="1" outlineLevel="1">
      <c r="B271" s="2655"/>
      <c r="C271" s="278"/>
      <c r="D271" s="503" t="s">
        <v>180</v>
      </c>
      <c r="E271" s="275"/>
      <c r="F271" s="2683"/>
      <c r="G271" s="2683"/>
      <c r="H271" s="2684"/>
      <c r="I271" s="2684"/>
      <c r="J271" s="2685"/>
    </row>
    <row r="272" spans="2:10" ht="30" customHeight="1" outlineLevel="1">
      <c r="B272" s="2655"/>
      <c r="C272" s="278"/>
      <c r="D272" s="503" t="s">
        <v>180</v>
      </c>
      <c r="E272" s="275"/>
      <c r="F272" s="2241"/>
      <c r="G272" s="2241"/>
      <c r="H272" s="2242"/>
      <c r="I272" s="2242"/>
      <c r="J272" s="2243"/>
    </row>
    <row r="273" spans="1:26" ht="30" customHeight="1" outlineLevel="1">
      <c r="B273" s="2655"/>
      <c r="C273" s="278"/>
      <c r="D273" s="503" t="s">
        <v>180</v>
      </c>
      <c r="E273" s="275"/>
      <c r="F273" s="2241"/>
      <c r="G273" s="2241"/>
      <c r="H273" s="2242"/>
      <c r="I273" s="2242"/>
      <c r="J273" s="2243"/>
    </row>
    <row r="274" spans="1:26" ht="30" customHeight="1" outlineLevel="1" thickBot="1">
      <c r="B274" s="2656"/>
      <c r="C274" s="282"/>
      <c r="D274" s="505" t="s">
        <v>180</v>
      </c>
      <c r="E274" s="283"/>
      <c r="F274" s="2244"/>
      <c r="G274" s="2244"/>
      <c r="H274" s="2245"/>
      <c r="I274" s="2245"/>
      <c r="J274" s="2246"/>
    </row>
    <row r="275" spans="1:26" s="492" customFormat="1" ht="18.75" customHeight="1" outlineLevel="1" thickBot="1">
      <c r="A275" s="488"/>
      <c r="B275" s="506"/>
      <c r="C275" s="488"/>
      <c r="D275" s="488"/>
      <c r="E275" s="488"/>
      <c r="F275" s="488"/>
      <c r="G275" s="489"/>
      <c r="H275" s="489"/>
      <c r="I275" s="489"/>
      <c r="J275" s="489"/>
      <c r="K275" s="489"/>
      <c r="L275" s="489"/>
      <c r="M275" s="490"/>
      <c r="N275" s="2607"/>
      <c r="O275" s="2607"/>
      <c r="P275" s="2607"/>
      <c r="Q275" s="2607"/>
      <c r="R275" s="491"/>
      <c r="V275" s="490"/>
      <c r="W275" s="490"/>
      <c r="X275" s="490"/>
      <c r="Y275" s="490"/>
      <c r="Z275" s="491"/>
    </row>
    <row r="276" spans="1:26" ht="18.75" customHeight="1" outlineLevel="1">
      <c r="B276" s="2629" t="s">
        <v>189</v>
      </c>
      <c r="C276" s="2291"/>
      <c r="D276" s="2292"/>
      <c r="E276" s="2292"/>
      <c r="F276" s="2292"/>
      <c r="G276" s="2292"/>
      <c r="H276" s="2292"/>
      <c r="I276" s="2292"/>
      <c r="J276" s="2293"/>
    </row>
    <row r="277" spans="1:26" ht="18.75" customHeight="1" outlineLevel="1">
      <c r="B277" s="2630"/>
      <c r="C277" s="2272"/>
      <c r="D277" s="2273"/>
      <c r="E277" s="2273"/>
      <c r="F277" s="2273"/>
      <c r="G277" s="2273"/>
      <c r="H277" s="2273"/>
      <c r="I277" s="2273"/>
      <c r="J277" s="2274"/>
    </row>
    <row r="278" spans="1:26" ht="18.75" customHeight="1" outlineLevel="1">
      <c r="B278" s="2631"/>
      <c r="C278" s="2294"/>
      <c r="D278" s="2295"/>
      <c r="E278" s="2295"/>
      <c r="F278" s="2295"/>
      <c r="G278" s="2295"/>
      <c r="H278" s="2295"/>
      <c r="I278" s="2295"/>
      <c r="J278" s="2296"/>
    </row>
    <row r="279" spans="1:26" ht="18.75" customHeight="1" outlineLevel="1">
      <c r="B279" s="2649" t="s">
        <v>188</v>
      </c>
      <c r="C279" s="2651"/>
      <c r="D279" s="2652"/>
      <c r="E279" s="2652"/>
      <c r="F279" s="2652"/>
      <c r="G279" s="2652"/>
      <c r="H279" s="2652"/>
      <c r="I279" s="2652"/>
      <c r="J279" s="2653"/>
    </row>
    <row r="280" spans="1:26" ht="18.75" customHeight="1" outlineLevel="1">
      <c r="B280" s="2630"/>
      <c r="C280" s="2272"/>
      <c r="D280" s="2273"/>
      <c r="E280" s="2273"/>
      <c r="F280" s="2273"/>
      <c r="G280" s="2273"/>
      <c r="H280" s="2273"/>
      <c r="I280" s="2273"/>
      <c r="J280" s="2274"/>
    </row>
    <row r="281" spans="1:26" ht="18.75" customHeight="1" outlineLevel="1" thickBot="1">
      <c r="B281" s="2650"/>
      <c r="C281" s="2275"/>
      <c r="D281" s="2276"/>
      <c r="E281" s="2276"/>
      <c r="F281" s="2276"/>
      <c r="G281" s="2276"/>
      <c r="H281" s="2276"/>
      <c r="I281" s="2276"/>
      <c r="J281" s="2277"/>
    </row>
    <row r="282" spans="1:26" ht="18.75" customHeight="1" outlineLevel="1" thickBot="1">
      <c r="B282" s="507"/>
      <c r="C282" s="508"/>
      <c r="D282" s="508"/>
      <c r="E282" s="508"/>
      <c r="F282" s="508"/>
      <c r="G282" s="508"/>
      <c r="H282" s="508"/>
      <c r="I282" s="508"/>
      <c r="J282" s="508"/>
    </row>
    <row r="283" spans="1:26" ht="18.75" customHeight="1" outlineLevel="1">
      <c r="B283" s="509" t="s">
        <v>187</v>
      </c>
      <c r="C283" s="510"/>
      <c r="D283" s="510"/>
      <c r="E283" s="510"/>
      <c r="F283" s="511"/>
      <c r="G283" s="511"/>
      <c r="H283" s="511"/>
      <c r="I283" s="511"/>
      <c r="J283" s="512"/>
    </row>
    <row r="284" spans="1:26" ht="18.75" customHeight="1" outlineLevel="1">
      <c r="B284" s="2256"/>
      <c r="C284" s="2257"/>
      <c r="D284" s="2257"/>
      <c r="E284" s="2257"/>
      <c r="F284" s="2257"/>
      <c r="G284" s="2257"/>
      <c r="H284" s="2257"/>
      <c r="I284" s="2257"/>
      <c r="J284" s="2258"/>
    </row>
    <row r="285" spans="1:26" ht="12" customHeight="1" outlineLevel="1" thickBot="1">
      <c r="B285" s="572"/>
      <c r="C285" s="514"/>
      <c r="D285" s="514"/>
      <c r="E285" s="514"/>
      <c r="F285" s="514"/>
      <c r="G285" s="514"/>
      <c r="H285" s="514"/>
      <c r="I285" s="514"/>
      <c r="J285" s="515"/>
    </row>
    <row r="286" spans="1:26" ht="17.25" customHeight="1"/>
    <row r="288" spans="1:26" ht="33.75" customHeight="1">
      <c r="B288" s="517" t="s">
        <v>326</v>
      </c>
      <c r="C288" s="2668">
        <f>個票ｰ1010!B244</f>
        <v>0</v>
      </c>
      <c r="D288" s="2609"/>
      <c r="E288" s="2609"/>
      <c r="F288" s="2610"/>
      <c r="G288" s="518" t="s">
        <v>660</v>
      </c>
      <c r="H288" s="2619">
        <v>16</v>
      </c>
      <c r="I288" s="2620"/>
      <c r="J288" s="2669"/>
    </row>
    <row r="289" spans="2:10" ht="30" customHeight="1" outlineLevel="1">
      <c r="B289" s="573" t="s">
        <v>210</v>
      </c>
      <c r="C289" s="2298"/>
      <c r="D289" s="2299"/>
      <c r="E289" s="2299"/>
      <c r="F289" s="2299"/>
      <c r="G289" s="2299"/>
      <c r="H289" s="2299"/>
      <c r="I289" s="2299"/>
      <c r="J289" s="2300"/>
    </row>
    <row r="290" spans="2:10" ht="30" customHeight="1" outlineLevel="1">
      <c r="B290" s="571" t="s">
        <v>194</v>
      </c>
      <c r="C290" s="2641"/>
      <c r="D290" s="2642"/>
      <c r="E290" s="2642"/>
      <c r="F290" s="2642"/>
      <c r="G290" s="2642"/>
      <c r="H290" s="2642"/>
      <c r="I290" s="2642"/>
      <c r="J290" s="2643"/>
    </row>
    <row r="291" spans="2:10" ht="30" customHeight="1" outlineLevel="1">
      <c r="B291" s="574" t="s">
        <v>193</v>
      </c>
      <c r="C291" s="2211"/>
      <c r="D291" s="2211"/>
      <c r="E291" s="2211"/>
      <c r="F291" s="2211"/>
      <c r="G291" s="2211"/>
      <c r="H291" s="2212"/>
      <c r="I291" s="2212"/>
      <c r="J291" s="2213"/>
    </row>
    <row r="292" spans="2:10" ht="14.25" customHeight="1" outlineLevel="1">
      <c r="B292" s="2644" t="s">
        <v>636</v>
      </c>
      <c r="C292" s="2673" t="s">
        <v>191</v>
      </c>
      <c r="D292" s="2673"/>
      <c r="E292" s="2673"/>
      <c r="F292" s="2673" t="s">
        <v>192</v>
      </c>
      <c r="G292" s="2673"/>
      <c r="H292" s="2645"/>
      <c r="I292" s="2645"/>
      <c r="J292" s="2674"/>
    </row>
    <row r="293" spans="2:10" ht="34.5" customHeight="1" outlineLevel="1">
      <c r="B293" s="2644"/>
      <c r="C293" s="275"/>
      <c r="D293" s="499" t="s">
        <v>181</v>
      </c>
      <c r="E293" s="275"/>
      <c r="F293" s="2202"/>
      <c r="G293" s="2202"/>
      <c r="H293" s="2203"/>
      <c r="I293" s="2203"/>
      <c r="J293" s="2204"/>
    </row>
    <row r="294" spans="2:10" ht="34.5" customHeight="1" outlineLevel="1">
      <c r="B294" s="2644"/>
      <c r="C294" s="275"/>
      <c r="D294" s="500" t="s">
        <v>181</v>
      </c>
      <c r="E294" s="275"/>
      <c r="F294" s="2205"/>
      <c r="G294" s="2205"/>
      <c r="H294" s="2206"/>
      <c r="I294" s="2206"/>
      <c r="J294" s="2207"/>
    </row>
    <row r="295" spans="2:10" ht="34.5" customHeight="1" outlineLevel="1">
      <c r="B295" s="2644"/>
      <c r="C295" s="275"/>
      <c r="D295" s="500" t="s">
        <v>181</v>
      </c>
      <c r="E295" s="275"/>
      <c r="F295" s="2205"/>
      <c r="G295" s="2205"/>
      <c r="H295" s="2206"/>
      <c r="I295" s="2206"/>
      <c r="J295" s="2207"/>
    </row>
    <row r="296" spans="2:10" ht="34.5" customHeight="1" outlineLevel="1">
      <c r="B296" s="2644"/>
      <c r="C296" s="275"/>
      <c r="D296" s="500" t="s">
        <v>181</v>
      </c>
      <c r="E296" s="275"/>
      <c r="F296" s="2205"/>
      <c r="G296" s="2205"/>
      <c r="H296" s="2206"/>
      <c r="I296" s="2206"/>
      <c r="J296" s="2207"/>
    </row>
    <row r="297" spans="2:10" ht="34.5" customHeight="1" outlineLevel="1">
      <c r="B297" s="2644"/>
      <c r="C297" s="275"/>
      <c r="D297" s="501" t="s">
        <v>181</v>
      </c>
      <c r="E297" s="275"/>
      <c r="F297" s="2259"/>
      <c r="G297" s="2260"/>
      <c r="H297" s="2261"/>
      <c r="I297" s="2261"/>
      <c r="J297" s="2262"/>
    </row>
    <row r="298" spans="2:10" ht="15" customHeight="1" outlineLevel="1">
      <c r="B298" s="2666" t="s">
        <v>243</v>
      </c>
      <c r="C298" s="2673" t="s">
        <v>191</v>
      </c>
      <c r="D298" s="2673"/>
      <c r="E298" s="2673"/>
      <c r="F298" s="2673" t="s">
        <v>190</v>
      </c>
      <c r="G298" s="2673"/>
      <c r="H298" s="2645"/>
      <c r="I298" s="2645"/>
      <c r="J298" s="2674"/>
    </row>
    <row r="299" spans="2:10" ht="31.5" customHeight="1" outlineLevel="1">
      <c r="B299" s="2655"/>
      <c r="C299" s="276"/>
      <c r="D299" s="502" t="s">
        <v>180</v>
      </c>
      <c r="E299" s="277"/>
      <c r="F299" s="2202"/>
      <c r="G299" s="2202"/>
      <c r="H299" s="2203"/>
      <c r="I299" s="2203"/>
      <c r="J299" s="2204"/>
    </row>
    <row r="300" spans="2:10" ht="31.5" customHeight="1" outlineLevel="1">
      <c r="B300" s="2655"/>
      <c r="C300" s="278"/>
      <c r="D300" s="503" t="s">
        <v>180</v>
      </c>
      <c r="E300" s="279"/>
      <c r="F300" s="2205"/>
      <c r="G300" s="2205"/>
      <c r="H300" s="2206"/>
      <c r="I300" s="2206"/>
      <c r="J300" s="2207"/>
    </row>
    <row r="301" spans="2:10" ht="31.5" customHeight="1" outlineLevel="1">
      <c r="B301" s="2655"/>
      <c r="C301" s="278"/>
      <c r="D301" s="503" t="s">
        <v>180</v>
      </c>
      <c r="E301" s="279"/>
      <c r="F301" s="2205"/>
      <c r="G301" s="2205"/>
      <c r="H301" s="2206"/>
      <c r="I301" s="2206"/>
      <c r="J301" s="2207"/>
    </row>
    <row r="302" spans="2:10" ht="31.5" customHeight="1" outlineLevel="1">
      <c r="B302" s="2655"/>
      <c r="C302" s="278"/>
      <c r="D302" s="503" t="s">
        <v>180</v>
      </c>
      <c r="E302" s="279"/>
      <c r="F302" s="2205"/>
      <c r="G302" s="2205"/>
      <c r="H302" s="2206"/>
      <c r="I302" s="2206"/>
      <c r="J302" s="2207"/>
    </row>
    <row r="303" spans="2:10" ht="31.5" customHeight="1" outlineLevel="1">
      <c r="B303" s="2667"/>
      <c r="C303" s="280"/>
      <c r="D303" s="504" t="s">
        <v>180</v>
      </c>
      <c r="E303" s="281"/>
      <c r="F303" s="2238"/>
      <c r="G303" s="2238"/>
      <c r="H303" s="2239"/>
      <c r="I303" s="2239"/>
      <c r="J303" s="2240"/>
    </row>
    <row r="304" spans="2:10" ht="15" customHeight="1" outlineLevel="1">
      <c r="B304" s="2654" t="s">
        <v>635</v>
      </c>
      <c r="C304" s="2657" t="s">
        <v>203</v>
      </c>
      <c r="D304" s="2658"/>
      <c r="E304" s="2659"/>
      <c r="F304" s="2660" t="s">
        <v>204</v>
      </c>
      <c r="G304" s="2661"/>
      <c r="H304" s="2661"/>
      <c r="I304" s="2661"/>
      <c r="J304" s="2662"/>
    </row>
    <row r="305" spans="1:26" ht="30" customHeight="1" outlineLevel="1">
      <c r="B305" s="2655"/>
      <c r="C305" s="278"/>
      <c r="D305" s="503" t="s">
        <v>180</v>
      </c>
      <c r="E305" s="275"/>
      <c r="F305" s="2683"/>
      <c r="G305" s="2683"/>
      <c r="H305" s="2684"/>
      <c r="I305" s="2684"/>
      <c r="J305" s="2685"/>
    </row>
    <row r="306" spans="1:26" ht="30" customHeight="1" outlineLevel="1">
      <c r="B306" s="2655"/>
      <c r="C306" s="278"/>
      <c r="D306" s="503" t="s">
        <v>180</v>
      </c>
      <c r="E306" s="275"/>
      <c r="F306" s="2241"/>
      <c r="G306" s="2241"/>
      <c r="H306" s="2242"/>
      <c r="I306" s="2242"/>
      <c r="J306" s="2243"/>
    </row>
    <row r="307" spans="1:26" ht="30" customHeight="1" outlineLevel="1">
      <c r="B307" s="2655"/>
      <c r="C307" s="278"/>
      <c r="D307" s="503" t="s">
        <v>180</v>
      </c>
      <c r="E307" s="275"/>
      <c r="F307" s="2241"/>
      <c r="G307" s="2241"/>
      <c r="H307" s="2242"/>
      <c r="I307" s="2242"/>
      <c r="J307" s="2243"/>
    </row>
    <row r="308" spans="1:26" ht="30" customHeight="1" outlineLevel="1" thickBot="1">
      <c r="B308" s="2656"/>
      <c r="C308" s="282"/>
      <c r="D308" s="505" t="s">
        <v>180</v>
      </c>
      <c r="E308" s="283"/>
      <c r="F308" s="2244"/>
      <c r="G308" s="2244"/>
      <c r="H308" s="2245"/>
      <c r="I308" s="2245"/>
      <c r="J308" s="2246"/>
    </row>
    <row r="309" spans="1:26" s="492" customFormat="1" ht="18.75" customHeight="1" outlineLevel="1" thickBot="1">
      <c r="A309" s="488"/>
      <c r="B309" s="506"/>
      <c r="C309" s="488"/>
      <c r="D309" s="488"/>
      <c r="E309" s="488"/>
      <c r="F309" s="488"/>
      <c r="G309" s="489"/>
      <c r="H309" s="489"/>
      <c r="I309" s="489"/>
      <c r="J309" s="489"/>
      <c r="K309" s="489"/>
      <c r="L309" s="489"/>
      <c r="M309" s="490"/>
      <c r="N309" s="2607"/>
      <c r="O309" s="2607"/>
      <c r="P309" s="2607"/>
      <c r="Q309" s="2607"/>
      <c r="R309" s="491"/>
      <c r="V309" s="490"/>
      <c r="W309" s="490"/>
      <c r="X309" s="490"/>
      <c r="Y309" s="490"/>
      <c r="Z309" s="491"/>
    </row>
    <row r="310" spans="1:26" ht="18.75" customHeight="1" outlineLevel="1">
      <c r="B310" s="2629" t="s">
        <v>189</v>
      </c>
      <c r="C310" s="2291"/>
      <c r="D310" s="2292"/>
      <c r="E310" s="2292"/>
      <c r="F310" s="2292"/>
      <c r="G310" s="2292"/>
      <c r="H310" s="2292"/>
      <c r="I310" s="2292"/>
      <c r="J310" s="2293"/>
    </row>
    <row r="311" spans="1:26" ht="18.75" customHeight="1" outlineLevel="1">
      <c r="B311" s="2630"/>
      <c r="C311" s="2272"/>
      <c r="D311" s="2273"/>
      <c r="E311" s="2273"/>
      <c r="F311" s="2273"/>
      <c r="G311" s="2273"/>
      <c r="H311" s="2273"/>
      <c r="I311" s="2273"/>
      <c r="J311" s="2274"/>
    </row>
    <row r="312" spans="1:26" ht="18.75" customHeight="1" outlineLevel="1">
      <c r="B312" s="2631"/>
      <c r="C312" s="2294"/>
      <c r="D312" s="2295"/>
      <c r="E312" s="2295"/>
      <c r="F312" s="2295"/>
      <c r="G312" s="2295"/>
      <c r="H312" s="2295"/>
      <c r="I312" s="2295"/>
      <c r="J312" s="2296"/>
    </row>
    <row r="313" spans="1:26" ht="18.75" customHeight="1" outlineLevel="1">
      <c r="B313" s="2649" t="s">
        <v>188</v>
      </c>
      <c r="C313" s="2651"/>
      <c r="D313" s="2652"/>
      <c r="E313" s="2652"/>
      <c r="F313" s="2652"/>
      <c r="G313" s="2652"/>
      <c r="H313" s="2652"/>
      <c r="I313" s="2652"/>
      <c r="J313" s="2653"/>
    </row>
    <row r="314" spans="1:26" ht="18.75" customHeight="1" outlineLevel="1">
      <c r="B314" s="2630"/>
      <c r="C314" s="2272"/>
      <c r="D314" s="2273"/>
      <c r="E314" s="2273"/>
      <c r="F314" s="2273"/>
      <c r="G314" s="2273"/>
      <c r="H314" s="2273"/>
      <c r="I314" s="2273"/>
      <c r="J314" s="2274"/>
    </row>
    <row r="315" spans="1:26" ht="18.75" customHeight="1" outlineLevel="1" thickBot="1">
      <c r="B315" s="2650"/>
      <c r="C315" s="2275"/>
      <c r="D315" s="2276"/>
      <c r="E315" s="2276"/>
      <c r="F315" s="2276"/>
      <c r="G315" s="2276"/>
      <c r="H315" s="2276"/>
      <c r="I315" s="2276"/>
      <c r="J315" s="2277"/>
    </row>
    <row r="316" spans="1:26" ht="18.75" customHeight="1" outlineLevel="1" thickBot="1">
      <c r="B316" s="507"/>
      <c r="C316" s="508"/>
      <c r="D316" s="508"/>
      <c r="E316" s="508"/>
      <c r="F316" s="508"/>
      <c r="G316" s="508"/>
      <c r="H316" s="508"/>
      <c r="I316" s="508"/>
      <c r="J316" s="508"/>
    </row>
    <row r="317" spans="1:26" ht="18.75" customHeight="1" outlineLevel="1">
      <c r="B317" s="509" t="s">
        <v>187</v>
      </c>
      <c r="C317" s="510"/>
      <c r="D317" s="510"/>
      <c r="E317" s="510"/>
      <c r="F317" s="511"/>
      <c r="G317" s="511"/>
      <c r="H317" s="511"/>
      <c r="I317" s="511"/>
      <c r="J317" s="512"/>
    </row>
    <row r="318" spans="1:26" ht="18.75" customHeight="1" outlineLevel="1">
      <c r="B318" s="2256"/>
      <c r="C318" s="2257"/>
      <c r="D318" s="2257"/>
      <c r="E318" s="2257"/>
      <c r="F318" s="2257"/>
      <c r="G318" s="2257"/>
      <c r="H318" s="2257"/>
      <c r="I318" s="2257"/>
      <c r="J318" s="2258"/>
    </row>
    <row r="319" spans="1:26" ht="12" customHeight="1" outlineLevel="1" thickBot="1">
      <c r="B319" s="572"/>
      <c r="C319" s="514"/>
      <c r="D319" s="514"/>
      <c r="E319" s="514"/>
      <c r="F319" s="514"/>
      <c r="G319" s="514"/>
      <c r="H319" s="514"/>
      <c r="I319" s="514"/>
      <c r="J319" s="515"/>
    </row>
    <row r="322" spans="2:10" ht="33.75" customHeight="1">
      <c r="B322" s="517" t="s">
        <v>195</v>
      </c>
      <c r="C322" s="2668">
        <f>個票ｰ1010!B245</f>
        <v>0</v>
      </c>
      <c r="D322" s="2609"/>
      <c r="E322" s="2609"/>
      <c r="F322" s="2610"/>
      <c r="G322" s="518" t="s">
        <v>660</v>
      </c>
      <c r="H322" s="2619">
        <v>17</v>
      </c>
      <c r="I322" s="2620"/>
      <c r="J322" s="2669"/>
    </row>
    <row r="323" spans="2:10" ht="30" customHeight="1" outlineLevel="1">
      <c r="B323" s="573" t="s">
        <v>210</v>
      </c>
      <c r="C323" s="2298"/>
      <c r="D323" s="2299"/>
      <c r="E323" s="2299"/>
      <c r="F323" s="2299"/>
      <c r="G323" s="2299"/>
      <c r="H323" s="2299"/>
      <c r="I323" s="2299"/>
      <c r="J323" s="2300"/>
    </row>
    <row r="324" spans="2:10" ht="30" customHeight="1" outlineLevel="1">
      <c r="B324" s="571" t="s">
        <v>194</v>
      </c>
      <c r="C324" s="2641"/>
      <c r="D324" s="2642"/>
      <c r="E324" s="2642"/>
      <c r="F324" s="2642"/>
      <c r="G324" s="2642"/>
      <c r="H324" s="2642"/>
      <c r="I324" s="2642"/>
      <c r="J324" s="2643"/>
    </row>
    <row r="325" spans="2:10" ht="30" customHeight="1" outlineLevel="1">
      <c r="B325" s="574" t="s">
        <v>193</v>
      </c>
      <c r="C325" s="2211"/>
      <c r="D325" s="2211"/>
      <c r="E325" s="2211"/>
      <c r="F325" s="2211"/>
      <c r="G325" s="2211"/>
      <c r="H325" s="2212"/>
      <c r="I325" s="2212"/>
      <c r="J325" s="2213"/>
    </row>
    <row r="326" spans="2:10" ht="14.25" customHeight="1" outlineLevel="1">
      <c r="B326" s="2644" t="s">
        <v>636</v>
      </c>
      <c r="C326" s="2673" t="s">
        <v>191</v>
      </c>
      <c r="D326" s="2673"/>
      <c r="E326" s="2673"/>
      <c r="F326" s="2673" t="s">
        <v>192</v>
      </c>
      <c r="G326" s="2673"/>
      <c r="H326" s="2645"/>
      <c r="I326" s="2645"/>
      <c r="J326" s="2674"/>
    </row>
    <row r="327" spans="2:10" ht="34.5" customHeight="1" outlineLevel="1">
      <c r="B327" s="2644"/>
      <c r="C327" s="275"/>
      <c r="D327" s="499" t="s">
        <v>181</v>
      </c>
      <c r="E327" s="275"/>
      <c r="F327" s="2202"/>
      <c r="G327" s="2202"/>
      <c r="H327" s="2203"/>
      <c r="I327" s="2203"/>
      <c r="J327" s="2204"/>
    </row>
    <row r="328" spans="2:10" ht="34.5" customHeight="1" outlineLevel="1">
      <c r="B328" s="2644"/>
      <c r="C328" s="275"/>
      <c r="D328" s="500" t="s">
        <v>181</v>
      </c>
      <c r="E328" s="275"/>
      <c r="F328" s="2205"/>
      <c r="G328" s="2205"/>
      <c r="H328" s="2206"/>
      <c r="I328" s="2206"/>
      <c r="J328" s="2207"/>
    </row>
    <row r="329" spans="2:10" ht="34.5" customHeight="1" outlineLevel="1">
      <c r="B329" s="2644"/>
      <c r="C329" s="275"/>
      <c r="D329" s="500" t="s">
        <v>181</v>
      </c>
      <c r="E329" s="275"/>
      <c r="F329" s="2205"/>
      <c r="G329" s="2205"/>
      <c r="H329" s="2206"/>
      <c r="I329" s="2206"/>
      <c r="J329" s="2207"/>
    </row>
    <row r="330" spans="2:10" ht="34.5" customHeight="1" outlineLevel="1">
      <c r="B330" s="2644"/>
      <c r="C330" s="275"/>
      <c r="D330" s="500" t="s">
        <v>181</v>
      </c>
      <c r="E330" s="275"/>
      <c r="F330" s="2205"/>
      <c r="G330" s="2205"/>
      <c r="H330" s="2206"/>
      <c r="I330" s="2206"/>
      <c r="J330" s="2207"/>
    </row>
    <row r="331" spans="2:10" ht="34.5" customHeight="1" outlineLevel="1">
      <c r="B331" s="2644"/>
      <c r="C331" s="275"/>
      <c r="D331" s="501" t="s">
        <v>181</v>
      </c>
      <c r="E331" s="275"/>
      <c r="F331" s="2259"/>
      <c r="G331" s="2260"/>
      <c r="H331" s="2261"/>
      <c r="I331" s="2261"/>
      <c r="J331" s="2262"/>
    </row>
    <row r="332" spans="2:10" ht="15" customHeight="1" outlineLevel="1">
      <c r="B332" s="2666" t="s">
        <v>243</v>
      </c>
      <c r="C332" s="2673" t="s">
        <v>191</v>
      </c>
      <c r="D332" s="2673"/>
      <c r="E332" s="2673"/>
      <c r="F332" s="2673" t="s">
        <v>190</v>
      </c>
      <c r="G332" s="2673"/>
      <c r="H332" s="2645"/>
      <c r="I332" s="2645"/>
      <c r="J332" s="2674"/>
    </row>
    <row r="333" spans="2:10" ht="31.5" customHeight="1" outlineLevel="1">
      <c r="B333" s="2655"/>
      <c r="C333" s="276"/>
      <c r="D333" s="502" t="s">
        <v>180</v>
      </c>
      <c r="E333" s="277"/>
      <c r="F333" s="2202"/>
      <c r="G333" s="2202"/>
      <c r="H333" s="2203"/>
      <c r="I333" s="2203"/>
      <c r="J333" s="2204"/>
    </row>
    <row r="334" spans="2:10" ht="31.5" customHeight="1" outlineLevel="1">
      <c r="B334" s="2655"/>
      <c r="C334" s="278"/>
      <c r="D334" s="503" t="s">
        <v>180</v>
      </c>
      <c r="E334" s="279"/>
      <c r="F334" s="2205"/>
      <c r="G334" s="2205"/>
      <c r="H334" s="2206"/>
      <c r="I334" s="2206"/>
      <c r="J334" s="2207"/>
    </row>
    <row r="335" spans="2:10" ht="31.5" customHeight="1" outlineLevel="1">
      <c r="B335" s="2655"/>
      <c r="C335" s="278"/>
      <c r="D335" s="503" t="s">
        <v>180</v>
      </c>
      <c r="E335" s="279"/>
      <c r="F335" s="2205"/>
      <c r="G335" s="2205"/>
      <c r="H335" s="2206"/>
      <c r="I335" s="2206"/>
      <c r="J335" s="2207"/>
    </row>
    <row r="336" spans="2:10" ht="31.5" customHeight="1" outlineLevel="1">
      <c r="B336" s="2655"/>
      <c r="C336" s="278"/>
      <c r="D336" s="503" t="s">
        <v>180</v>
      </c>
      <c r="E336" s="279"/>
      <c r="F336" s="2205"/>
      <c r="G336" s="2205"/>
      <c r="H336" s="2206"/>
      <c r="I336" s="2206"/>
      <c r="J336" s="2207"/>
    </row>
    <row r="337" spans="1:26" ht="31.5" customHeight="1" outlineLevel="1">
      <c r="B337" s="2667"/>
      <c r="C337" s="280"/>
      <c r="D337" s="504" t="s">
        <v>180</v>
      </c>
      <c r="E337" s="281"/>
      <c r="F337" s="2238"/>
      <c r="G337" s="2238"/>
      <c r="H337" s="2239"/>
      <c r="I337" s="2239"/>
      <c r="J337" s="2240"/>
    </row>
    <row r="338" spans="1:26" ht="15" customHeight="1" outlineLevel="1">
      <c r="B338" s="2654" t="s">
        <v>635</v>
      </c>
      <c r="C338" s="2657" t="s">
        <v>203</v>
      </c>
      <c r="D338" s="2658"/>
      <c r="E338" s="2659"/>
      <c r="F338" s="2660" t="s">
        <v>204</v>
      </c>
      <c r="G338" s="2661"/>
      <c r="H338" s="2661"/>
      <c r="I338" s="2661"/>
      <c r="J338" s="2662"/>
    </row>
    <row r="339" spans="1:26" ht="30" customHeight="1" outlineLevel="1">
      <c r="B339" s="2655"/>
      <c r="C339" s="278"/>
      <c r="D339" s="503" t="s">
        <v>180</v>
      </c>
      <c r="E339" s="275"/>
      <c r="F339" s="2683"/>
      <c r="G339" s="2683"/>
      <c r="H339" s="2684"/>
      <c r="I339" s="2684"/>
      <c r="J339" s="2685"/>
    </row>
    <row r="340" spans="1:26" ht="30" customHeight="1" outlineLevel="1">
      <c r="B340" s="2655"/>
      <c r="C340" s="278"/>
      <c r="D340" s="503" t="s">
        <v>180</v>
      </c>
      <c r="E340" s="275"/>
      <c r="F340" s="2241"/>
      <c r="G340" s="2241"/>
      <c r="H340" s="2242"/>
      <c r="I340" s="2242"/>
      <c r="J340" s="2243"/>
    </row>
    <row r="341" spans="1:26" ht="30" customHeight="1" outlineLevel="1">
      <c r="B341" s="2655"/>
      <c r="C341" s="278"/>
      <c r="D341" s="503" t="s">
        <v>180</v>
      </c>
      <c r="E341" s="275"/>
      <c r="F341" s="2241"/>
      <c r="G341" s="2241"/>
      <c r="H341" s="2242"/>
      <c r="I341" s="2242"/>
      <c r="J341" s="2243"/>
    </row>
    <row r="342" spans="1:26" ht="30" customHeight="1" outlineLevel="1" thickBot="1">
      <c r="B342" s="2656"/>
      <c r="C342" s="282"/>
      <c r="D342" s="505" t="s">
        <v>180</v>
      </c>
      <c r="E342" s="283"/>
      <c r="F342" s="2244"/>
      <c r="G342" s="2244"/>
      <c r="H342" s="2245"/>
      <c r="I342" s="2245"/>
      <c r="J342" s="2246"/>
    </row>
    <row r="343" spans="1:26" s="492" customFormat="1" ht="18.75" customHeight="1" outlineLevel="1" thickBot="1">
      <c r="A343" s="488"/>
      <c r="B343" s="506"/>
      <c r="C343" s="488"/>
      <c r="D343" s="488"/>
      <c r="E343" s="488"/>
      <c r="F343" s="488"/>
      <c r="G343" s="489"/>
      <c r="H343" s="489"/>
      <c r="I343" s="489"/>
      <c r="J343" s="489"/>
      <c r="K343" s="489"/>
      <c r="L343" s="489"/>
      <c r="M343" s="490"/>
      <c r="N343" s="2607"/>
      <c r="O343" s="2607"/>
      <c r="P343" s="2607"/>
      <c r="Q343" s="2607"/>
      <c r="R343" s="491"/>
      <c r="V343" s="490"/>
      <c r="W343" s="490"/>
      <c r="X343" s="490"/>
      <c r="Y343" s="490"/>
      <c r="Z343" s="491"/>
    </row>
    <row r="344" spans="1:26" ht="18.75" customHeight="1" outlineLevel="1">
      <c r="B344" s="2629" t="s">
        <v>189</v>
      </c>
      <c r="C344" s="2291"/>
      <c r="D344" s="2292"/>
      <c r="E344" s="2292"/>
      <c r="F344" s="2292"/>
      <c r="G344" s="2292"/>
      <c r="H344" s="2292"/>
      <c r="I344" s="2292"/>
      <c r="J344" s="2293"/>
    </row>
    <row r="345" spans="1:26" ht="18.75" customHeight="1" outlineLevel="1">
      <c r="B345" s="2630"/>
      <c r="C345" s="2272"/>
      <c r="D345" s="2273"/>
      <c r="E345" s="2273"/>
      <c r="F345" s="2273"/>
      <c r="G345" s="2273"/>
      <c r="H345" s="2273"/>
      <c r="I345" s="2273"/>
      <c r="J345" s="2274"/>
    </row>
    <row r="346" spans="1:26" ht="18.75" customHeight="1" outlineLevel="1">
      <c r="B346" s="2631"/>
      <c r="C346" s="2294"/>
      <c r="D346" s="2295"/>
      <c r="E346" s="2295"/>
      <c r="F346" s="2295"/>
      <c r="G346" s="2295"/>
      <c r="H346" s="2295"/>
      <c r="I346" s="2295"/>
      <c r="J346" s="2296"/>
    </row>
    <row r="347" spans="1:26" ht="18.75" customHeight="1" outlineLevel="1">
      <c r="B347" s="2649" t="s">
        <v>188</v>
      </c>
      <c r="C347" s="2651"/>
      <c r="D347" s="2652"/>
      <c r="E347" s="2652"/>
      <c r="F347" s="2652"/>
      <c r="G347" s="2652"/>
      <c r="H347" s="2652"/>
      <c r="I347" s="2652"/>
      <c r="J347" s="2653"/>
    </row>
    <row r="348" spans="1:26" ht="18.75" customHeight="1" outlineLevel="1">
      <c r="B348" s="2630"/>
      <c r="C348" s="2272"/>
      <c r="D348" s="2273"/>
      <c r="E348" s="2273"/>
      <c r="F348" s="2273"/>
      <c r="G348" s="2273"/>
      <c r="H348" s="2273"/>
      <c r="I348" s="2273"/>
      <c r="J348" s="2274"/>
    </row>
    <row r="349" spans="1:26" ht="18.75" customHeight="1" outlineLevel="1" thickBot="1">
      <c r="B349" s="2650"/>
      <c r="C349" s="2275"/>
      <c r="D349" s="2276"/>
      <c r="E349" s="2276"/>
      <c r="F349" s="2276"/>
      <c r="G349" s="2276"/>
      <c r="H349" s="2276"/>
      <c r="I349" s="2276"/>
      <c r="J349" s="2277"/>
    </row>
    <row r="350" spans="1:26" ht="18.75" customHeight="1" outlineLevel="1" thickBot="1">
      <c r="B350" s="507"/>
      <c r="C350" s="508"/>
      <c r="D350" s="508"/>
      <c r="E350" s="508"/>
      <c r="F350" s="508"/>
      <c r="G350" s="508"/>
      <c r="H350" s="508"/>
      <c r="I350" s="508"/>
      <c r="J350" s="508"/>
    </row>
    <row r="351" spans="1:26" ht="18.75" customHeight="1" outlineLevel="1">
      <c r="B351" s="509" t="s">
        <v>187</v>
      </c>
      <c r="C351" s="510"/>
      <c r="D351" s="510"/>
      <c r="E351" s="510"/>
      <c r="F351" s="511"/>
      <c r="G351" s="511"/>
      <c r="H351" s="511"/>
      <c r="I351" s="511"/>
      <c r="J351" s="512"/>
    </row>
    <row r="352" spans="1:26" ht="18.75" customHeight="1" outlineLevel="1">
      <c r="B352" s="2256"/>
      <c r="C352" s="2257"/>
      <c r="D352" s="2257"/>
      <c r="E352" s="2257"/>
      <c r="F352" s="2257"/>
      <c r="G352" s="2257"/>
      <c r="H352" s="2257"/>
      <c r="I352" s="2257"/>
      <c r="J352" s="2258"/>
    </row>
    <row r="353" spans="2:11" ht="12" customHeight="1" outlineLevel="1" thickBot="1">
      <c r="B353" s="572"/>
      <c r="C353" s="514"/>
      <c r="D353" s="514"/>
      <c r="E353" s="514"/>
      <c r="F353" s="514"/>
      <c r="G353" s="514"/>
      <c r="H353" s="514"/>
      <c r="I353" s="514"/>
      <c r="J353" s="515"/>
    </row>
    <row r="356" spans="2:11" ht="17.25" customHeight="1">
      <c r="B356" s="516"/>
      <c r="C356" s="516"/>
      <c r="D356" s="516"/>
      <c r="E356" s="516"/>
      <c r="F356" s="516"/>
      <c r="G356" s="516"/>
      <c r="H356" s="516"/>
      <c r="I356" s="516"/>
      <c r="J356" s="516"/>
      <c r="K356" s="516"/>
    </row>
    <row r="357" spans="2:11" ht="33.75" customHeight="1">
      <c r="B357" s="517" t="s">
        <v>195</v>
      </c>
      <c r="C357" s="2668">
        <f>個票ｰ1010!B246</f>
        <v>0</v>
      </c>
      <c r="D357" s="2609"/>
      <c r="E357" s="2609"/>
      <c r="F357" s="2610"/>
      <c r="G357" s="518" t="s">
        <v>660</v>
      </c>
      <c r="H357" s="2619">
        <v>18</v>
      </c>
      <c r="I357" s="2620"/>
      <c r="J357" s="2669"/>
    </row>
    <row r="358" spans="2:11" ht="30" customHeight="1" outlineLevel="1">
      <c r="B358" s="573" t="s">
        <v>210</v>
      </c>
      <c r="C358" s="2298"/>
      <c r="D358" s="2299"/>
      <c r="E358" s="2299"/>
      <c r="F358" s="2299"/>
      <c r="G358" s="2299"/>
      <c r="H358" s="2299"/>
      <c r="I358" s="2299"/>
      <c r="J358" s="2300"/>
    </row>
    <row r="359" spans="2:11" ht="30" customHeight="1" outlineLevel="1">
      <c r="B359" s="571" t="s">
        <v>194</v>
      </c>
      <c r="C359" s="2641"/>
      <c r="D359" s="2642"/>
      <c r="E359" s="2642"/>
      <c r="F359" s="2642"/>
      <c r="G359" s="2642"/>
      <c r="H359" s="2642"/>
      <c r="I359" s="2642"/>
      <c r="J359" s="2643"/>
    </row>
    <row r="360" spans="2:11" ht="30" customHeight="1" outlineLevel="1">
      <c r="B360" s="574" t="s">
        <v>193</v>
      </c>
      <c r="C360" s="2211"/>
      <c r="D360" s="2211"/>
      <c r="E360" s="2211"/>
      <c r="F360" s="2211"/>
      <c r="G360" s="2211"/>
      <c r="H360" s="2212"/>
      <c r="I360" s="2212"/>
      <c r="J360" s="2213"/>
    </row>
    <row r="361" spans="2:11" ht="14.25" customHeight="1" outlineLevel="1">
      <c r="B361" s="2644" t="s">
        <v>636</v>
      </c>
      <c r="C361" s="2673" t="s">
        <v>191</v>
      </c>
      <c r="D361" s="2673"/>
      <c r="E361" s="2673"/>
      <c r="F361" s="2673" t="s">
        <v>192</v>
      </c>
      <c r="G361" s="2673"/>
      <c r="H361" s="2645"/>
      <c r="I361" s="2645"/>
      <c r="J361" s="2674"/>
    </row>
    <row r="362" spans="2:11" ht="34.5" customHeight="1" outlineLevel="1">
      <c r="B362" s="2644"/>
      <c r="C362" s="275"/>
      <c r="D362" s="499" t="s">
        <v>181</v>
      </c>
      <c r="E362" s="275"/>
      <c r="F362" s="2202"/>
      <c r="G362" s="2202"/>
      <c r="H362" s="2203"/>
      <c r="I362" s="2203"/>
      <c r="J362" s="2204"/>
    </row>
    <row r="363" spans="2:11" ht="34.5" customHeight="1" outlineLevel="1">
      <c r="B363" s="2644"/>
      <c r="C363" s="275"/>
      <c r="D363" s="500" t="s">
        <v>181</v>
      </c>
      <c r="E363" s="275"/>
      <c r="F363" s="2205"/>
      <c r="G363" s="2205"/>
      <c r="H363" s="2206"/>
      <c r="I363" s="2206"/>
      <c r="J363" s="2207"/>
    </row>
    <row r="364" spans="2:11" ht="34.5" customHeight="1" outlineLevel="1">
      <c r="B364" s="2644"/>
      <c r="C364" s="275"/>
      <c r="D364" s="500" t="s">
        <v>181</v>
      </c>
      <c r="E364" s="275"/>
      <c r="F364" s="2205"/>
      <c r="G364" s="2205"/>
      <c r="H364" s="2206"/>
      <c r="I364" s="2206"/>
      <c r="J364" s="2207"/>
    </row>
    <row r="365" spans="2:11" ht="34.5" customHeight="1" outlineLevel="1">
      <c r="B365" s="2644"/>
      <c r="C365" s="275"/>
      <c r="D365" s="500" t="s">
        <v>181</v>
      </c>
      <c r="E365" s="275"/>
      <c r="F365" s="2205"/>
      <c r="G365" s="2205"/>
      <c r="H365" s="2206"/>
      <c r="I365" s="2206"/>
      <c r="J365" s="2207"/>
    </row>
    <row r="366" spans="2:11" ht="34.5" customHeight="1" outlineLevel="1">
      <c r="B366" s="2644"/>
      <c r="C366" s="275"/>
      <c r="D366" s="501" t="s">
        <v>181</v>
      </c>
      <c r="E366" s="275"/>
      <c r="F366" s="2259"/>
      <c r="G366" s="2260"/>
      <c r="H366" s="2261"/>
      <c r="I366" s="2261"/>
      <c r="J366" s="2262"/>
    </row>
    <row r="367" spans="2:11" ht="15" customHeight="1" outlineLevel="1">
      <c r="B367" s="2666" t="s">
        <v>243</v>
      </c>
      <c r="C367" s="2673" t="s">
        <v>191</v>
      </c>
      <c r="D367" s="2673"/>
      <c r="E367" s="2673"/>
      <c r="F367" s="2673" t="s">
        <v>190</v>
      </c>
      <c r="G367" s="2673"/>
      <c r="H367" s="2645"/>
      <c r="I367" s="2645"/>
      <c r="J367" s="2674"/>
    </row>
    <row r="368" spans="2:11" ht="31.5" customHeight="1" outlineLevel="1">
      <c r="B368" s="2655"/>
      <c r="C368" s="276"/>
      <c r="D368" s="502" t="s">
        <v>180</v>
      </c>
      <c r="E368" s="277"/>
      <c r="F368" s="2202"/>
      <c r="G368" s="2202"/>
      <c r="H368" s="2203"/>
      <c r="I368" s="2203"/>
      <c r="J368" s="2204"/>
    </row>
    <row r="369" spans="1:26" ht="31.5" customHeight="1" outlineLevel="1">
      <c r="B369" s="2655"/>
      <c r="C369" s="278"/>
      <c r="D369" s="503" t="s">
        <v>180</v>
      </c>
      <c r="E369" s="279"/>
      <c r="F369" s="2205"/>
      <c r="G369" s="2205"/>
      <c r="H369" s="2206"/>
      <c r="I369" s="2206"/>
      <c r="J369" s="2207"/>
    </row>
    <row r="370" spans="1:26" ht="31.5" customHeight="1" outlineLevel="1">
      <c r="B370" s="2655"/>
      <c r="C370" s="278"/>
      <c r="D370" s="503" t="s">
        <v>180</v>
      </c>
      <c r="E370" s="279"/>
      <c r="F370" s="2205"/>
      <c r="G370" s="2205"/>
      <c r="H370" s="2206"/>
      <c r="I370" s="2206"/>
      <c r="J370" s="2207"/>
    </row>
    <row r="371" spans="1:26" ht="31.5" customHeight="1" outlineLevel="1">
      <c r="B371" s="2655"/>
      <c r="C371" s="278"/>
      <c r="D371" s="503" t="s">
        <v>180</v>
      </c>
      <c r="E371" s="279"/>
      <c r="F371" s="2205"/>
      <c r="G371" s="2205"/>
      <c r="H371" s="2206"/>
      <c r="I371" s="2206"/>
      <c r="J371" s="2207"/>
    </row>
    <row r="372" spans="1:26" ht="31.5" customHeight="1" outlineLevel="1">
      <c r="B372" s="2667"/>
      <c r="C372" s="280"/>
      <c r="D372" s="504" t="s">
        <v>180</v>
      </c>
      <c r="E372" s="281"/>
      <c r="F372" s="2238"/>
      <c r="G372" s="2238"/>
      <c r="H372" s="2239"/>
      <c r="I372" s="2239"/>
      <c r="J372" s="2240"/>
    </row>
    <row r="373" spans="1:26" ht="15" customHeight="1" outlineLevel="1">
      <c r="B373" s="2654" t="s">
        <v>635</v>
      </c>
      <c r="C373" s="2657" t="s">
        <v>203</v>
      </c>
      <c r="D373" s="2658"/>
      <c r="E373" s="2659"/>
      <c r="F373" s="2660" t="s">
        <v>204</v>
      </c>
      <c r="G373" s="2661"/>
      <c r="H373" s="2661"/>
      <c r="I373" s="2661"/>
      <c r="J373" s="2662"/>
    </row>
    <row r="374" spans="1:26" ht="30" customHeight="1" outlineLevel="1">
      <c r="B374" s="2655"/>
      <c r="C374" s="278"/>
      <c r="D374" s="503" t="s">
        <v>180</v>
      </c>
      <c r="E374" s="275"/>
      <c r="F374" s="2663"/>
      <c r="G374" s="2663"/>
      <c r="H374" s="2664"/>
      <c r="I374" s="2664"/>
      <c r="J374" s="2665"/>
    </row>
    <row r="375" spans="1:26" ht="30" customHeight="1" outlineLevel="1">
      <c r="B375" s="2655"/>
      <c r="C375" s="278"/>
      <c r="D375" s="503" t="s">
        <v>180</v>
      </c>
      <c r="E375" s="275"/>
      <c r="F375" s="2205"/>
      <c r="G375" s="2205"/>
      <c r="H375" s="2206"/>
      <c r="I375" s="2206"/>
      <c r="J375" s="2207"/>
    </row>
    <row r="376" spans="1:26" ht="30" customHeight="1" outlineLevel="1">
      <c r="B376" s="2655"/>
      <c r="C376" s="278"/>
      <c r="D376" s="503" t="s">
        <v>180</v>
      </c>
      <c r="E376" s="275"/>
      <c r="F376" s="2205"/>
      <c r="G376" s="2205"/>
      <c r="H376" s="2206"/>
      <c r="I376" s="2206"/>
      <c r="J376" s="2207"/>
    </row>
    <row r="377" spans="1:26" ht="30" customHeight="1" outlineLevel="1" thickBot="1">
      <c r="B377" s="2656"/>
      <c r="C377" s="282"/>
      <c r="D377" s="505" t="s">
        <v>180</v>
      </c>
      <c r="E377" s="283"/>
      <c r="F377" s="2208"/>
      <c r="G377" s="2208"/>
      <c r="H377" s="2209"/>
      <c r="I377" s="2209"/>
      <c r="J377" s="2210"/>
    </row>
    <row r="378" spans="1:26" s="492" customFormat="1" ht="18.75" customHeight="1" outlineLevel="1" thickBot="1">
      <c r="A378" s="488"/>
      <c r="B378" s="506"/>
      <c r="C378" s="488"/>
      <c r="D378" s="488"/>
      <c r="E378" s="488"/>
      <c r="F378" s="488"/>
      <c r="G378" s="489"/>
      <c r="H378" s="489"/>
      <c r="I378" s="489"/>
      <c r="J378" s="489"/>
      <c r="K378" s="489"/>
      <c r="L378" s="489"/>
      <c r="M378" s="490"/>
      <c r="N378" s="2607"/>
      <c r="O378" s="2607"/>
      <c r="P378" s="2607"/>
      <c r="Q378" s="2607"/>
      <c r="R378" s="491"/>
      <c r="V378" s="490"/>
      <c r="W378" s="490"/>
      <c r="X378" s="490"/>
      <c r="Y378" s="490"/>
      <c r="Z378" s="491"/>
    </row>
    <row r="379" spans="1:26" ht="18.75" customHeight="1" outlineLevel="1">
      <c r="B379" s="2629" t="s">
        <v>189</v>
      </c>
      <c r="C379" s="2291"/>
      <c r="D379" s="2292"/>
      <c r="E379" s="2292"/>
      <c r="F379" s="2292"/>
      <c r="G379" s="2292"/>
      <c r="H379" s="2292"/>
      <c r="I379" s="2292"/>
      <c r="J379" s="2293"/>
    </row>
    <row r="380" spans="1:26" ht="18.75" customHeight="1" outlineLevel="1">
      <c r="B380" s="2630"/>
      <c r="C380" s="2272"/>
      <c r="D380" s="2273"/>
      <c r="E380" s="2273"/>
      <c r="F380" s="2273"/>
      <c r="G380" s="2273"/>
      <c r="H380" s="2273"/>
      <c r="I380" s="2273"/>
      <c r="J380" s="2274"/>
    </row>
    <row r="381" spans="1:26" ht="18.75" customHeight="1" outlineLevel="1">
      <c r="B381" s="2631"/>
      <c r="C381" s="2294"/>
      <c r="D381" s="2295"/>
      <c r="E381" s="2295"/>
      <c r="F381" s="2295"/>
      <c r="G381" s="2295"/>
      <c r="H381" s="2295"/>
      <c r="I381" s="2295"/>
      <c r="J381" s="2296"/>
    </row>
    <row r="382" spans="1:26" ht="18.75" customHeight="1" outlineLevel="1">
      <c r="B382" s="2649" t="s">
        <v>188</v>
      </c>
      <c r="C382" s="2651"/>
      <c r="D382" s="2652"/>
      <c r="E382" s="2652"/>
      <c r="F382" s="2652"/>
      <c r="G382" s="2652"/>
      <c r="H382" s="2652"/>
      <c r="I382" s="2652"/>
      <c r="J382" s="2653"/>
    </row>
    <row r="383" spans="1:26" ht="18.75" customHeight="1" outlineLevel="1">
      <c r="B383" s="2630"/>
      <c r="C383" s="2272"/>
      <c r="D383" s="2273"/>
      <c r="E383" s="2273"/>
      <c r="F383" s="2273"/>
      <c r="G383" s="2273"/>
      <c r="H383" s="2273"/>
      <c r="I383" s="2273"/>
      <c r="J383" s="2274"/>
    </row>
    <row r="384" spans="1:26" ht="18.75" customHeight="1" outlineLevel="1" thickBot="1">
      <c r="B384" s="2650"/>
      <c r="C384" s="2275"/>
      <c r="D384" s="2276"/>
      <c r="E384" s="2276"/>
      <c r="F384" s="2276"/>
      <c r="G384" s="2276"/>
      <c r="H384" s="2276"/>
      <c r="I384" s="2276"/>
      <c r="J384" s="2277"/>
    </row>
    <row r="385" spans="2:10" ht="18.75" customHeight="1" outlineLevel="1" thickBot="1">
      <c r="B385" s="507"/>
      <c r="C385" s="508"/>
      <c r="D385" s="508"/>
      <c r="E385" s="508"/>
      <c r="F385" s="508"/>
      <c r="G385" s="508"/>
      <c r="H385" s="508"/>
      <c r="I385" s="508"/>
      <c r="J385" s="508"/>
    </row>
    <row r="386" spans="2:10" ht="18.75" customHeight="1" outlineLevel="1">
      <c r="B386" s="509" t="s">
        <v>187</v>
      </c>
      <c r="C386" s="510"/>
      <c r="D386" s="510"/>
      <c r="E386" s="510"/>
      <c r="F386" s="511"/>
      <c r="G386" s="511"/>
      <c r="H386" s="511"/>
      <c r="I386" s="511"/>
      <c r="J386" s="512"/>
    </row>
    <row r="387" spans="2:10" ht="18.75" customHeight="1" outlineLevel="1">
      <c r="B387" s="2256"/>
      <c r="C387" s="2257"/>
      <c r="D387" s="2257"/>
      <c r="E387" s="2257"/>
      <c r="F387" s="2257"/>
      <c r="G387" s="2257"/>
      <c r="H387" s="2257"/>
      <c r="I387" s="2257"/>
      <c r="J387" s="2258"/>
    </row>
    <row r="388" spans="2:10" ht="12" customHeight="1" outlineLevel="1" thickBot="1">
      <c r="B388" s="572"/>
      <c r="C388" s="514"/>
      <c r="D388" s="514"/>
      <c r="E388" s="514"/>
      <c r="F388" s="514"/>
      <c r="G388" s="514"/>
      <c r="H388" s="514"/>
      <c r="I388" s="514"/>
      <c r="J388" s="515"/>
    </row>
    <row r="389" spans="2:10" ht="17.25" customHeight="1"/>
    <row r="391" spans="2:10" ht="33.75" customHeight="1">
      <c r="B391" s="517" t="s">
        <v>195</v>
      </c>
      <c r="C391" s="2668">
        <f>個票ｰ1010!B247</f>
        <v>0</v>
      </c>
      <c r="D391" s="2609"/>
      <c r="E391" s="2609"/>
      <c r="F391" s="2610"/>
      <c r="G391" s="518" t="s">
        <v>660</v>
      </c>
      <c r="H391" s="2619">
        <v>19</v>
      </c>
      <c r="I391" s="2620"/>
      <c r="J391" s="2669"/>
    </row>
    <row r="392" spans="2:10" ht="30" customHeight="1" outlineLevel="1">
      <c r="B392" s="573" t="s">
        <v>210</v>
      </c>
      <c r="C392" s="2298"/>
      <c r="D392" s="2299"/>
      <c r="E392" s="2299"/>
      <c r="F392" s="2299"/>
      <c r="G392" s="2299"/>
      <c r="H392" s="2299"/>
      <c r="I392" s="2299"/>
      <c r="J392" s="2300"/>
    </row>
    <row r="393" spans="2:10" ht="30" customHeight="1" outlineLevel="1">
      <c r="B393" s="571" t="s">
        <v>194</v>
      </c>
      <c r="C393" s="2641"/>
      <c r="D393" s="2642"/>
      <c r="E393" s="2642"/>
      <c r="F393" s="2642"/>
      <c r="G393" s="2642"/>
      <c r="H393" s="2642"/>
      <c r="I393" s="2642"/>
      <c r="J393" s="2643"/>
    </row>
    <row r="394" spans="2:10" ht="30" customHeight="1" outlineLevel="1">
      <c r="B394" s="574" t="s">
        <v>193</v>
      </c>
      <c r="C394" s="2211"/>
      <c r="D394" s="2211"/>
      <c r="E394" s="2211"/>
      <c r="F394" s="2211"/>
      <c r="G394" s="2211"/>
      <c r="H394" s="2212"/>
      <c r="I394" s="2212"/>
      <c r="J394" s="2213"/>
    </row>
    <row r="395" spans="2:10" ht="14.25" customHeight="1" outlineLevel="1">
      <c r="B395" s="2644" t="s">
        <v>636</v>
      </c>
      <c r="C395" s="2673" t="s">
        <v>191</v>
      </c>
      <c r="D395" s="2673"/>
      <c r="E395" s="2673"/>
      <c r="F395" s="2673" t="s">
        <v>192</v>
      </c>
      <c r="G395" s="2673"/>
      <c r="H395" s="2645"/>
      <c r="I395" s="2645"/>
      <c r="J395" s="2674"/>
    </row>
    <row r="396" spans="2:10" ht="34.5" customHeight="1" outlineLevel="1">
      <c r="B396" s="2644"/>
      <c r="C396" s="275"/>
      <c r="D396" s="499" t="s">
        <v>181</v>
      </c>
      <c r="E396" s="275"/>
      <c r="F396" s="2202"/>
      <c r="G396" s="2202"/>
      <c r="H396" s="2203"/>
      <c r="I396" s="2203"/>
      <c r="J396" s="2204"/>
    </row>
    <row r="397" spans="2:10" ht="34.5" customHeight="1" outlineLevel="1">
      <c r="B397" s="2644"/>
      <c r="C397" s="275"/>
      <c r="D397" s="500" t="s">
        <v>181</v>
      </c>
      <c r="E397" s="275"/>
      <c r="F397" s="2205"/>
      <c r="G397" s="2205"/>
      <c r="H397" s="2206"/>
      <c r="I397" s="2206"/>
      <c r="J397" s="2207"/>
    </row>
    <row r="398" spans="2:10" ht="34.5" customHeight="1" outlineLevel="1">
      <c r="B398" s="2644"/>
      <c r="C398" s="275"/>
      <c r="D398" s="500" t="s">
        <v>181</v>
      </c>
      <c r="E398" s="275"/>
      <c r="F398" s="2205"/>
      <c r="G398" s="2205"/>
      <c r="H398" s="2206"/>
      <c r="I398" s="2206"/>
      <c r="J398" s="2207"/>
    </row>
    <row r="399" spans="2:10" ht="34.5" customHeight="1" outlineLevel="1">
      <c r="B399" s="2644"/>
      <c r="C399" s="275"/>
      <c r="D399" s="500" t="s">
        <v>181</v>
      </c>
      <c r="E399" s="275"/>
      <c r="F399" s="2205"/>
      <c r="G399" s="2205"/>
      <c r="H399" s="2206"/>
      <c r="I399" s="2206"/>
      <c r="J399" s="2207"/>
    </row>
    <row r="400" spans="2:10" ht="34.5" customHeight="1" outlineLevel="1">
      <c r="B400" s="2644"/>
      <c r="C400" s="275"/>
      <c r="D400" s="501" t="s">
        <v>181</v>
      </c>
      <c r="E400" s="275"/>
      <c r="F400" s="2259"/>
      <c r="G400" s="2260"/>
      <c r="H400" s="2261"/>
      <c r="I400" s="2261"/>
      <c r="J400" s="2262"/>
    </row>
    <row r="401" spans="1:26" ht="15" customHeight="1" outlineLevel="1">
      <c r="B401" s="2666" t="s">
        <v>243</v>
      </c>
      <c r="C401" s="2673" t="s">
        <v>191</v>
      </c>
      <c r="D401" s="2673"/>
      <c r="E401" s="2673"/>
      <c r="F401" s="2673" t="s">
        <v>190</v>
      </c>
      <c r="G401" s="2673"/>
      <c r="H401" s="2645"/>
      <c r="I401" s="2645"/>
      <c r="J401" s="2674"/>
    </row>
    <row r="402" spans="1:26" ht="31.5" customHeight="1" outlineLevel="1">
      <c r="B402" s="2655"/>
      <c r="C402" s="276"/>
      <c r="D402" s="502" t="s">
        <v>180</v>
      </c>
      <c r="E402" s="277"/>
      <c r="F402" s="2202"/>
      <c r="G402" s="2202"/>
      <c r="H402" s="2203"/>
      <c r="I402" s="2203"/>
      <c r="J402" s="2204"/>
    </row>
    <row r="403" spans="1:26" ht="31.5" customHeight="1" outlineLevel="1">
      <c r="B403" s="2655"/>
      <c r="C403" s="278"/>
      <c r="D403" s="503" t="s">
        <v>180</v>
      </c>
      <c r="E403" s="279"/>
      <c r="F403" s="2205"/>
      <c r="G403" s="2205"/>
      <c r="H403" s="2206"/>
      <c r="I403" s="2206"/>
      <c r="J403" s="2207"/>
    </row>
    <row r="404" spans="1:26" ht="31.5" customHeight="1" outlineLevel="1">
      <c r="B404" s="2655"/>
      <c r="C404" s="278"/>
      <c r="D404" s="503" t="s">
        <v>180</v>
      </c>
      <c r="E404" s="279"/>
      <c r="F404" s="2205"/>
      <c r="G404" s="2205"/>
      <c r="H404" s="2206"/>
      <c r="I404" s="2206"/>
      <c r="J404" s="2207"/>
    </row>
    <row r="405" spans="1:26" ht="31.5" customHeight="1" outlineLevel="1">
      <c r="B405" s="2655"/>
      <c r="C405" s="278"/>
      <c r="D405" s="503" t="s">
        <v>180</v>
      </c>
      <c r="E405" s="279"/>
      <c r="F405" s="2205"/>
      <c r="G405" s="2205"/>
      <c r="H405" s="2206"/>
      <c r="I405" s="2206"/>
      <c r="J405" s="2207"/>
    </row>
    <row r="406" spans="1:26" ht="31.5" customHeight="1" outlineLevel="1">
      <c r="B406" s="2667"/>
      <c r="C406" s="280"/>
      <c r="D406" s="504" t="s">
        <v>180</v>
      </c>
      <c r="E406" s="281"/>
      <c r="F406" s="2238"/>
      <c r="G406" s="2238"/>
      <c r="H406" s="2239"/>
      <c r="I406" s="2239"/>
      <c r="J406" s="2240"/>
    </row>
    <row r="407" spans="1:26" ht="15" customHeight="1" outlineLevel="1">
      <c r="B407" s="2654" t="s">
        <v>635</v>
      </c>
      <c r="C407" s="2657" t="s">
        <v>203</v>
      </c>
      <c r="D407" s="2658"/>
      <c r="E407" s="2659"/>
      <c r="F407" s="2660" t="s">
        <v>204</v>
      </c>
      <c r="G407" s="2661"/>
      <c r="H407" s="2661"/>
      <c r="I407" s="2661"/>
      <c r="J407" s="2662"/>
    </row>
    <row r="408" spans="1:26" ht="30" customHeight="1" outlineLevel="1">
      <c r="B408" s="2655"/>
      <c r="C408" s="278"/>
      <c r="D408" s="503" t="s">
        <v>180</v>
      </c>
      <c r="E408" s="275"/>
      <c r="F408" s="2663"/>
      <c r="G408" s="2663"/>
      <c r="H408" s="2664"/>
      <c r="I408" s="2664"/>
      <c r="J408" s="2665"/>
    </row>
    <row r="409" spans="1:26" ht="30" customHeight="1" outlineLevel="1">
      <c r="B409" s="2655"/>
      <c r="C409" s="278"/>
      <c r="D409" s="503" t="s">
        <v>180</v>
      </c>
      <c r="E409" s="275"/>
      <c r="F409" s="2205"/>
      <c r="G409" s="2205"/>
      <c r="H409" s="2206"/>
      <c r="I409" s="2206"/>
      <c r="J409" s="2207"/>
    </row>
    <row r="410" spans="1:26" ht="30" customHeight="1" outlineLevel="1">
      <c r="B410" s="2655"/>
      <c r="C410" s="278"/>
      <c r="D410" s="503" t="s">
        <v>180</v>
      </c>
      <c r="E410" s="275"/>
      <c r="F410" s="2205"/>
      <c r="G410" s="2205"/>
      <c r="H410" s="2206"/>
      <c r="I410" s="2206"/>
      <c r="J410" s="2207"/>
    </row>
    <row r="411" spans="1:26" ht="30" customHeight="1" outlineLevel="1" thickBot="1">
      <c r="B411" s="2656"/>
      <c r="C411" s="282"/>
      <c r="D411" s="505" t="s">
        <v>180</v>
      </c>
      <c r="E411" s="283"/>
      <c r="F411" s="2208"/>
      <c r="G411" s="2208"/>
      <c r="H411" s="2209"/>
      <c r="I411" s="2209"/>
      <c r="J411" s="2210"/>
    </row>
    <row r="412" spans="1:26" s="492" customFormat="1" ht="18.75" customHeight="1" outlineLevel="1" thickBot="1">
      <c r="A412" s="488"/>
      <c r="B412" s="506"/>
      <c r="C412" s="488"/>
      <c r="D412" s="488"/>
      <c r="E412" s="488"/>
      <c r="F412" s="488"/>
      <c r="G412" s="489"/>
      <c r="H412" s="489"/>
      <c r="I412" s="489"/>
      <c r="J412" s="489"/>
      <c r="K412" s="489"/>
      <c r="L412" s="489"/>
      <c r="M412" s="490"/>
      <c r="N412" s="2607"/>
      <c r="O412" s="2607"/>
      <c r="P412" s="2607"/>
      <c r="Q412" s="2607"/>
      <c r="R412" s="491"/>
      <c r="V412" s="490"/>
      <c r="W412" s="490"/>
      <c r="X412" s="490"/>
      <c r="Y412" s="490"/>
      <c r="Z412" s="491"/>
    </row>
    <row r="413" spans="1:26" ht="18.75" customHeight="1" outlineLevel="1">
      <c r="B413" s="2629" t="s">
        <v>189</v>
      </c>
      <c r="C413" s="2291"/>
      <c r="D413" s="2292"/>
      <c r="E413" s="2292"/>
      <c r="F413" s="2292"/>
      <c r="G413" s="2292"/>
      <c r="H413" s="2292"/>
      <c r="I413" s="2292"/>
      <c r="J413" s="2293"/>
    </row>
    <row r="414" spans="1:26" ht="18.75" customHeight="1" outlineLevel="1">
      <c r="B414" s="2630"/>
      <c r="C414" s="2272"/>
      <c r="D414" s="2273"/>
      <c r="E414" s="2273"/>
      <c r="F414" s="2273"/>
      <c r="G414" s="2273"/>
      <c r="H414" s="2273"/>
      <c r="I414" s="2273"/>
      <c r="J414" s="2274"/>
    </row>
    <row r="415" spans="1:26" ht="18.75" customHeight="1" outlineLevel="1">
      <c r="B415" s="2631"/>
      <c r="C415" s="2294"/>
      <c r="D415" s="2295"/>
      <c r="E415" s="2295"/>
      <c r="F415" s="2295"/>
      <c r="G415" s="2295"/>
      <c r="H415" s="2295"/>
      <c r="I415" s="2295"/>
      <c r="J415" s="2296"/>
    </row>
    <row r="416" spans="1:26" ht="18.75" customHeight="1" outlineLevel="1">
      <c r="B416" s="2649" t="s">
        <v>188</v>
      </c>
      <c r="C416" s="2651"/>
      <c r="D416" s="2652"/>
      <c r="E416" s="2652"/>
      <c r="F416" s="2652"/>
      <c r="G416" s="2652"/>
      <c r="H416" s="2652"/>
      <c r="I416" s="2652"/>
      <c r="J416" s="2653"/>
    </row>
    <row r="417" spans="2:10" ht="18.75" customHeight="1" outlineLevel="1">
      <c r="B417" s="2630"/>
      <c r="C417" s="2272"/>
      <c r="D417" s="2273"/>
      <c r="E417" s="2273"/>
      <c r="F417" s="2273"/>
      <c r="G417" s="2273"/>
      <c r="H417" s="2273"/>
      <c r="I417" s="2273"/>
      <c r="J417" s="2274"/>
    </row>
    <row r="418" spans="2:10" ht="18.75" customHeight="1" outlineLevel="1" thickBot="1">
      <c r="B418" s="2650"/>
      <c r="C418" s="2275"/>
      <c r="D418" s="2276"/>
      <c r="E418" s="2276"/>
      <c r="F418" s="2276"/>
      <c r="G418" s="2276"/>
      <c r="H418" s="2276"/>
      <c r="I418" s="2276"/>
      <c r="J418" s="2277"/>
    </row>
    <row r="419" spans="2:10" ht="18.75" customHeight="1" outlineLevel="1" thickBot="1">
      <c r="B419" s="507"/>
      <c r="C419" s="508"/>
      <c r="D419" s="508"/>
      <c r="E419" s="508"/>
      <c r="F419" s="508"/>
      <c r="G419" s="508"/>
      <c r="H419" s="508"/>
      <c r="I419" s="508"/>
      <c r="J419" s="508"/>
    </row>
    <row r="420" spans="2:10" ht="18.75" customHeight="1" outlineLevel="1">
      <c r="B420" s="509" t="s">
        <v>187</v>
      </c>
      <c r="C420" s="510"/>
      <c r="D420" s="510"/>
      <c r="E420" s="510"/>
      <c r="F420" s="511"/>
      <c r="G420" s="511"/>
      <c r="H420" s="511"/>
      <c r="I420" s="511"/>
      <c r="J420" s="512"/>
    </row>
    <row r="421" spans="2:10" ht="18.75" customHeight="1" outlineLevel="1">
      <c r="B421" s="2256"/>
      <c r="C421" s="2257"/>
      <c r="D421" s="2257"/>
      <c r="E421" s="2257"/>
      <c r="F421" s="2257"/>
      <c r="G421" s="2257"/>
      <c r="H421" s="2257"/>
      <c r="I421" s="2257"/>
      <c r="J421" s="2258"/>
    </row>
    <row r="422" spans="2:10" ht="12" customHeight="1" outlineLevel="1" thickBot="1">
      <c r="B422" s="572"/>
      <c r="C422" s="514"/>
      <c r="D422" s="514"/>
      <c r="E422" s="514"/>
      <c r="F422" s="514"/>
      <c r="G422" s="514"/>
      <c r="H422" s="514"/>
      <c r="I422" s="514"/>
      <c r="J422" s="515"/>
    </row>
    <row r="425" spans="2:10" ht="33" customHeight="1">
      <c r="B425" s="517" t="s">
        <v>195</v>
      </c>
      <c r="C425" s="2668">
        <f>個票ｰ1010!B248</f>
        <v>0</v>
      </c>
      <c r="D425" s="2609"/>
      <c r="E425" s="2609"/>
      <c r="F425" s="2610"/>
      <c r="G425" s="518" t="s">
        <v>660</v>
      </c>
      <c r="H425" s="2619">
        <v>20</v>
      </c>
      <c r="I425" s="2620"/>
      <c r="J425" s="2669"/>
    </row>
    <row r="426" spans="2:10" ht="30" customHeight="1" outlineLevel="1">
      <c r="B426" s="573" t="s">
        <v>210</v>
      </c>
      <c r="C426" s="2298"/>
      <c r="D426" s="2299"/>
      <c r="E426" s="2299"/>
      <c r="F426" s="2299"/>
      <c r="G426" s="2299"/>
      <c r="H426" s="2299"/>
      <c r="I426" s="2299"/>
      <c r="J426" s="2300"/>
    </row>
    <row r="427" spans="2:10" ht="30" customHeight="1" outlineLevel="1">
      <c r="B427" s="571" t="s">
        <v>194</v>
      </c>
      <c r="C427" s="2641"/>
      <c r="D427" s="2642"/>
      <c r="E427" s="2642"/>
      <c r="F427" s="2642"/>
      <c r="G427" s="2642"/>
      <c r="H427" s="2642"/>
      <c r="I427" s="2642"/>
      <c r="J427" s="2643"/>
    </row>
    <row r="428" spans="2:10" ht="30" customHeight="1" outlineLevel="1">
      <c r="B428" s="574" t="s">
        <v>193</v>
      </c>
      <c r="C428" s="2211"/>
      <c r="D428" s="2211"/>
      <c r="E428" s="2211"/>
      <c r="F428" s="2211"/>
      <c r="G428" s="2211"/>
      <c r="H428" s="2212"/>
      <c r="I428" s="2212"/>
      <c r="J428" s="2213"/>
    </row>
    <row r="429" spans="2:10" ht="14.25" customHeight="1" outlineLevel="1">
      <c r="B429" s="2644" t="s">
        <v>636</v>
      </c>
      <c r="C429" s="2673" t="s">
        <v>191</v>
      </c>
      <c r="D429" s="2673"/>
      <c r="E429" s="2673"/>
      <c r="F429" s="2673" t="s">
        <v>192</v>
      </c>
      <c r="G429" s="2673"/>
      <c r="H429" s="2645"/>
      <c r="I429" s="2645"/>
      <c r="J429" s="2674"/>
    </row>
    <row r="430" spans="2:10" ht="34.5" customHeight="1" outlineLevel="1">
      <c r="B430" s="2644"/>
      <c r="C430" s="275"/>
      <c r="D430" s="499" t="s">
        <v>181</v>
      </c>
      <c r="E430" s="275"/>
      <c r="F430" s="2202"/>
      <c r="G430" s="2202"/>
      <c r="H430" s="2203"/>
      <c r="I430" s="2203"/>
      <c r="J430" s="2204"/>
    </row>
    <row r="431" spans="2:10" ht="34.5" customHeight="1" outlineLevel="1">
      <c r="B431" s="2644"/>
      <c r="C431" s="275"/>
      <c r="D431" s="500" t="s">
        <v>181</v>
      </c>
      <c r="E431" s="275"/>
      <c r="F431" s="2205"/>
      <c r="G431" s="2205"/>
      <c r="H431" s="2206"/>
      <c r="I431" s="2206"/>
      <c r="J431" s="2207"/>
    </row>
    <row r="432" spans="2:10" ht="34.5" customHeight="1" outlineLevel="1">
      <c r="B432" s="2644"/>
      <c r="C432" s="275"/>
      <c r="D432" s="500" t="s">
        <v>181</v>
      </c>
      <c r="E432" s="275"/>
      <c r="F432" s="2205"/>
      <c r="G432" s="2205"/>
      <c r="H432" s="2206"/>
      <c r="I432" s="2206"/>
      <c r="J432" s="2207"/>
    </row>
    <row r="433" spans="1:26" ht="34.5" customHeight="1" outlineLevel="1">
      <c r="B433" s="2644"/>
      <c r="C433" s="275"/>
      <c r="D433" s="500" t="s">
        <v>181</v>
      </c>
      <c r="E433" s="275"/>
      <c r="F433" s="2205"/>
      <c r="G433" s="2205"/>
      <c r="H433" s="2206"/>
      <c r="I433" s="2206"/>
      <c r="J433" s="2207"/>
    </row>
    <row r="434" spans="1:26" ht="34.5" customHeight="1" outlineLevel="1">
      <c r="B434" s="2644"/>
      <c r="C434" s="275"/>
      <c r="D434" s="501" t="s">
        <v>181</v>
      </c>
      <c r="E434" s="275"/>
      <c r="F434" s="2259"/>
      <c r="G434" s="2260"/>
      <c r="H434" s="2261"/>
      <c r="I434" s="2261"/>
      <c r="J434" s="2262"/>
    </row>
    <row r="435" spans="1:26" ht="15" customHeight="1" outlineLevel="1">
      <c r="B435" s="2666" t="s">
        <v>243</v>
      </c>
      <c r="C435" s="2673" t="s">
        <v>191</v>
      </c>
      <c r="D435" s="2673"/>
      <c r="E435" s="2673"/>
      <c r="F435" s="2673" t="s">
        <v>190</v>
      </c>
      <c r="G435" s="2673"/>
      <c r="H435" s="2645"/>
      <c r="I435" s="2645"/>
      <c r="J435" s="2674"/>
    </row>
    <row r="436" spans="1:26" ht="31.5" customHeight="1" outlineLevel="1">
      <c r="B436" s="2655"/>
      <c r="C436" s="276"/>
      <c r="D436" s="502" t="s">
        <v>180</v>
      </c>
      <c r="E436" s="277"/>
      <c r="F436" s="2202"/>
      <c r="G436" s="2202"/>
      <c r="H436" s="2203"/>
      <c r="I436" s="2203"/>
      <c r="J436" s="2204"/>
    </row>
    <row r="437" spans="1:26" ht="31.5" customHeight="1" outlineLevel="1">
      <c r="B437" s="2655"/>
      <c r="C437" s="278"/>
      <c r="D437" s="503" t="s">
        <v>180</v>
      </c>
      <c r="E437" s="279"/>
      <c r="F437" s="2205"/>
      <c r="G437" s="2205"/>
      <c r="H437" s="2206"/>
      <c r="I437" s="2206"/>
      <c r="J437" s="2207"/>
    </row>
    <row r="438" spans="1:26" ht="31.5" customHeight="1" outlineLevel="1">
      <c r="B438" s="2655"/>
      <c r="C438" s="278"/>
      <c r="D438" s="503" t="s">
        <v>180</v>
      </c>
      <c r="E438" s="279"/>
      <c r="F438" s="2205"/>
      <c r="G438" s="2205"/>
      <c r="H438" s="2206"/>
      <c r="I438" s="2206"/>
      <c r="J438" s="2207"/>
    </row>
    <row r="439" spans="1:26" ht="31.5" customHeight="1" outlineLevel="1">
      <c r="B439" s="2655"/>
      <c r="C439" s="278"/>
      <c r="D439" s="503" t="s">
        <v>180</v>
      </c>
      <c r="E439" s="279"/>
      <c r="F439" s="2205"/>
      <c r="G439" s="2205"/>
      <c r="H439" s="2206"/>
      <c r="I439" s="2206"/>
      <c r="J439" s="2207"/>
    </row>
    <row r="440" spans="1:26" ht="31.5" customHeight="1" outlineLevel="1">
      <c r="B440" s="2667"/>
      <c r="C440" s="280"/>
      <c r="D440" s="504" t="s">
        <v>180</v>
      </c>
      <c r="E440" s="281"/>
      <c r="F440" s="2238"/>
      <c r="G440" s="2238"/>
      <c r="H440" s="2239"/>
      <c r="I440" s="2239"/>
      <c r="J440" s="2240"/>
    </row>
    <row r="441" spans="1:26" ht="15" customHeight="1" outlineLevel="1">
      <c r="B441" s="2654" t="s">
        <v>635</v>
      </c>
      <c r="C441" s="2657" t="s">
        <v>203</v>
      </c>
      <c r="D441" s="2658"/>
      <c r="E441" s="2659"/>
      <c r="F441" s="2660" t="s">
        <v>204</v>
      </c>
      <c r="G441" s="2661"/>
      <c r="H441" s="2661"/>
      <c r="I441" s="2661"/>
      <c r="J441" s="2662"/>
    </row>
    <row r="442" spans="1:26" ht="30" customHeight="1" outlineLevel="1">
      <c r="B442" s="2655"/>
      <c r="C442" s="278"/>
      <c r="D442" s="503" t="s">
        <v>180</v>
      </c>
      <c r="E442" s="275"/>
      <c r="F442" s="2663"/>
      <c r="G442" s="2663"/>
      <c r="H442" s="2664"/>
      <c r="I442" s="2664"/>
      <c r="J442" s="2665"/>
    </row>
    <row r="443" spans="1:26" ht="30" customHeight="1" outlineLevel="1">
      <c r="B443" s="2655"/>
      <c r="C443" s="278"/>
      <c r="D443" s="503" t="s">
        <v>180</v>
      </c>
      <c r="E443" s="275"/>
      <c r="F443" s="2205"/>
      <c r="G443" s="2205"/>
      <c r="H443" s="2206"/>
      <c r="I443" s="2206"/>
      <c r="J443" s="2207"/>
    </row>
    <row r="444" spans="1:26" ht="30" customHeight="1" outlineLevel="1">
      <c r="B444" s="2655"/>
      <c r="C444" s="278"/>
      <c r="D444" s="503" t="s">
        <v>180</v>
      </c>
      <c r="E444" s="275"/>
      <c r="F444" s="2205"/>
      <c r="G444" s="2205"/>
      <c r="H444" s="2206"/>
      <c r="I444" s="2206"/>
      <c r="J444" s="2207"/>
    </row>
    <row r="445" spans="1:26" ht="30" customHeight="1" outlineLevel="1" thickBot="1">
      <c r="B445" s="2656"/>
      <c r="C445" s="282"/>
      <c r="D445" s="505" t="s">
        <v>180</v>
      </c>
      <c r="E445" s="283"/>
      <c r="F445" s="2208"/>
      <c r="G445" s="2208"/>
      <c r="H445" s="2209"/>
      <c r="I445" s="2209"/>
      <c r="J445" s="2210"/>
    </row>
    <row r="446" spans="1:26" s="492" customFormat="1" ht="18.75" customHeight="1" outlineLevel="1" thickBot="1">
      <c r="A446" s="488"/>
      <c r="B446" s="506"/>
      <c r="C446" s="488"/>
      <c r="D446" s="488"/>
      <c r="E446" s="488"/>
      <c r="F446" s="488"/>
      <c r="G446" s="489"/>
      <c r="H446" s="489"/>
      <c r="I446" s="489"/>
      <c r="J446" s="489"/>
      <c r="K446" s="489"/>
      <c r="L446" s="489"/>
      <c r="M446" s="490"/>
      <c r="N446" s="2607"/>
      <c r="O446" s="2607"/>
      <c r="P446" s="2607"/>
      <c r="Q446" s="2607"/>
      <c r="R446" s="491"/>
      <c r="V446" s="490"/>
      <c r="W446" s="490"/>
      <c r="X446" s="490"/>
      <c r="Y446" s="490"/>
      <c r="Z446" s="491"/>
    </row>
    <row r="447" spans="1:26" ht="18.75" customHeight="1" outlineLevel="1">
      <c r="B447" s="2629" t="s">
        <v>189</v>
      </c>
      <c r="C447" s="2291"/>
      <c r="D447" s="2292"/>
      <c r="E447" s="2292"/>
      <c r="F447" s="2292"/>
      <c r="G447" s="2292"/>
      <c r="H447" s="2292"/>
      <c r="I447" s="2292"/>
      <c r="J447" s="2293"/>
    </row>
    <row r="448" spans="1:26" ht="18.75" customHeight="1" outlineLevel="1">
      <c r="B448" s="2630"/>
      <c r="C448" s="2272"/>
      <c r="D448" s="2273"/>
      <c r="E448" s="2273"/>
      <c r="F448" s="2273"/>
      <c r="G448" s="2273"/>
      <c r="H448" s="2273"/>
      <c r="I448" s="2273"/>
      <c r="J448" s="2274"/>
    </row>
    <row r="449" spans="2:10" ht="18.75" customHeight="1" outlineLevel="1">
      <c r="B449" s="2631"/>
      <c r="C449" s="2294"/>
      <c r="D449" s="2295"/>
      <c r="E449" s="2295"/>
      <c r="F449" s="2295"/>
      <c r="G449" s="2295"/>
      <c r="H449" s="2295"/>
      <c r="I449" s="2295"/>
      <c r="J449" s="2296"/>
    </row>
    <row r="450" spans="2:10" ht="18.75" customHeight="1" outlineLevel="1">
      <c r="B450" s="2649" t="s">
        <v>188</v>
      </c>
      <c r="C450" s="2651"/>
      <c r="D450" s="2652"/>
      <c r="E450" s="2652"/>
      <c r="F450" s="2652"/>
      <c r="G450" s="2652"/>
      <c r="H450" s="2652"/>
      <c r="I450" s="2652"/>
      <c r="J450" s="2653"/>
    </row>
    <row r="451" spans="2:10" ht="18.75" customHeight="1" outlineLevel="1">
      <c r="B451" s="2630"/>
      <c r="C451" s="2272"/>
      <c r="D451" s="2273"/>
      <c r="E451" s="2273"/>
      <c r="F451" s="2273"/>
      <c r="G451" s="2273"/>
      <c r="H451" s="2273"/>
      <c r="I451" s="2273"/>
      <c r="J451" s="2274"/>
    </row>
    <row r="452" spans="2:10" ht="18.75" customHeight="1" outlineLevel="1" thickBot="1">
      <c r="B452" s="2650"/>
      <c r="C452" s="2275"/>
      <c r="D452" s="2276"/>
      <c r="E452" s="2276"/>
      <c r="F452" s="2276"/>
      <c r="G452" s="2276"/>
      <c r="H452" s="2276"/>
      <c r="I452" s="2276"/>
      <c r="J452" s="2277"/>
    </row>
    <row r="453" spans="2:10" ht="18.75" customHeight="1" outlineLevel="1" thickBot="1">
      <c r="B453" s="507"/>
      <c r="C453" s="508"/>
      <c r="D453" s="508"/>
      <c r="E453" s="508"/>
      <c r="F453" s="508"/>
      <c r="G453" s="508"/>
      <c r="H453" s="508"/>
      <c r="I453" s="508"/>
      <c r="J453" s="508"/>
    </row>
    <row r="454" spans="2:10" ht="18.75" customHeight="1" outlineLevel="1">
      <c r="B454" s="509" t="s">
        <v>187</v>
      </c>
      <c r="C454" s="510"/>
      <c r="D454" s="510"/>
      <c r="E454" s="510"/>
      <c r="F454" s="511"/>
      <c r="G454" s="511"/>
      <c r="H454" s="511"/>
      <c r="I454" s="511"/>
      <c r="J454" s="512"/>
    </row>
    <row r="455" spans="2:10" ht="18.75" customHeight="1" outlineLevel="1">
      <c r="B455" s="2256"/>
      <c r="C455" s="2257"/>
      <c r="D455" s="2257"/>
      <c r="E455" s="2257"/>
      <c r="F455" s="2257"/>
      <c r="G455" s="2257"/>
      <c r="H455" s="2257"/>
      <c r="I455" s="2257"/>
      <c r="J455" s="2258"/>
    </row>
    <row r="456" spans="2:10" ht="12" customHeight="1" outlineLevel="1" thickBot="1">
      <c r="B456" s="572"/>
      <c r="C456" s="514"/>
      <c r="D456" s="514"/>
      <c r="E456" s="514"/>
      <c r="F456" s="514"/>
      <c r="G456" s="514"/>
      <c r="H456" s="514"/>
      <c r="I456" s="514"/>
      <c r="J456" s="515"/>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4" priority="5"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4" operator="equal">
      <formula>0</formula>
    </cfRule>
  </conditionalFormatting>
  <conditionalFormatting sqref="H32:K32">
    <cfRule type="cellIs" dxfId="0" priority="3" operator="equal">
      <formula>0</formula>
    </cfRule>
  </conditionalFormatting>
  <dataValidations count="11">
    <dataValidation allowBlank="1" showInputMessage="1" showErrorMessage="1" prompt="これまでの講師歴について、所属だけでなく「担当分野」まで記載。" sqref="F89:J93 F127:J131 F162:J166" xr:uid="{7D7F16ED-6012-4A44-98E2-625E74D59E6C}"/>
    <dataValidation allowBlank="1" showInputMessage="1" showErrorMessage="1" prompt="直近の職歴について、所属だけではなく「担当分野」も記載。" sqref="F61:J64 F95:J98 F133:J136 F168:J171" xr:uid="{4929DEA6-B35E-4D49-9A55-2350F1736E13}"/>
    <dataValidation allowBlank="1" showInputMessage="1" showErrorMessage="1" prompt="当該教育訓練の内容に関係する実務経験を具体的に記載。" sqref="F49:J53 F55:J59 F83:J87 F121:J125 F156:J160" xr:uid="{07063106-1AB8-4C3A-9B3C-BED2E1750F52}"/>
    <dataValidation type="list" allowBlank="1" showInputMessage="1" showErrorMessage="1" sqref="C358:J358 C289:J289 C392:J392 C152:J152 C186:J186 C117:J117 C220:J220 C255:J255 C323:J323 C426:J426" xr:uid="{FBA31316-3141-4656-AD35-2089E2B128C6}">
      <formula1>"主担当講師,担当講師"</formula1>
    </dataValidation>
    <dataValidation type="list" allowBlank="1" showInputMessage="1" showErrorMessage="1" sqref="E16:J16 C46:J46 C80:J80 C118:J118 C153:J153 C187:J187 C221:J221 C256:J256 C290:J290 C324:J324 C359:J359 C393:J393 C427:J427" xr:uid="{A548F2C0-0193-487A-899E-AD109D7BA0FF}">
      <formula1>"直接雇用（常勤）,直接雇用（非常勤）,委託・派遣等"</formula1>
    </dataValidation>
    <dataValidation type="list" allowBlank="1" showInputMessage="1" showErrorMessage="1" sqref="E17:J17" xr:uid="{8DED082E-1297-480D-A409-A8A5ABCC99DB}">
      <formula1>"全員の評価を行っている,一部の評価を行っている,評価を行っていない"</formula1>
    </dataValidation>
    <dataValidation type="list" allowBlank="1" showInputMessage="1" showErrorMessage="1" sqref="E19:J19" xr:uid="{DA6A32E2-15B6-428A-9F0C-2B455E62861C}">
      <formula1>"全員に伝えている,一部に伝えている,伝えていない"</formula1>
    </dataValidation>
    <dataValidation type="list" allowBlank="1" showInputMessage="1" showErrorMessage="1" sqref="E21:J21" xr:uid="{5671DD99-07AF-4A1C-8FC3-320AE81C8FA5}">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EE368C58-F6EF-4BAA-A6A6-C88646DD82E9}">
      <formula1>"はい（いずれにも該当しない）,いいえ（いずれかに該当する）"</formula1>
    </dataValidation>
    <dataValidation type="list" allowBlank="1" showInputMessage="1" showErrorMessage="1" sqref="H23:J23" xr:uid="{850290DC-8431-484D-A6ED-ABEF5774B6E1}">
      <formula1>"含んでいる,含んでいない"</formula1>
    </dataValidation>
    <dataValidation type="list" allowBlank="1" showInputMessage="1" showErrorMessage="1" sqref="E25:E27" xr:uid="{21224D69-DEA4-49F0-B239-7A5E965B8FC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66" sqref="C266"/>
    </sheetView>
  </sheetViews>
  <sheetFormatPr defaultRowHeight="13.5"/>
  <sheetData>
    <row r="1" spans="1:15" s="409" customFormat="1" ht="21.75" customHeight="1">
      <c r="A1" s="2731" t="s">
        <v>934</v>
      </c>
      <c r="B1" s="2732"/>
      <c r="C1" s="2732"/>
      <c r="D1" s="2732"/>
      <c r="E1" s="2732"/>
      <c r="F1" s="2732"/>
      <c r="G1" s="2732"/>
      <c r="H1" s="2732"/>
      <c r="I1" s="2732"/>
      <c r="J1" s="2732"/>
    </row>
    <row r="2" spans="1:15" s="409" customFormat="1" ht="4.5" customHeight="1">
      <c r="A2" s="410"/>
      <c r="B2" s="411"/>
    </row>
    <row r="3" spans="1:15" s="412" customFormat="1" ht="17.25" customHeight="1">
      <c r="A3" s="2733">
        <f>C6</f>
        <v>0</v>
      </c>
      <c r="B3" s="2733"/>
      <c r="C3" s="2733"/>
      <c r="D3" s="2733"/>
      <c r="E3" s="2733"/>
      <c r="F3" s="2733"/>
      <c r="G3" s="2733"/>
      <c r="H3" s="2733"/>
      <c r="I3" s="2733"/>
      <c r="J3" s="2733"/>
    </row>
    <row r="4" spans="1:15" s="412" customFormat="1" ht="30" customHeight="1" thickBot="1">
      <c r="A4" s="2734">
        <f>C7</f>
        <v>0</v>
      </c>
      <c r="B4" s="2734"/>
      <c r="C4" s="2734"/>
      <c r="D4" s="2734"/>
      <c r="E4" s="2734"/>
      <c r="F4" s="2734"/>
      <c r="G4" s="2734"/>
      <c r="H4" s="2734"/>
      <c r="I4" s="2734"/>
      <c r="J4" s="2734"/>
    </row>
    <row r="5" spans="1:15" s="412" customFormat="1" ht="4.5" customHeight="1" thickTop="1">
      <c r="A5" s="413"/>
      <c r="B5" s="413"/>
      <c r="C5" s="413"/>
      <c r="D5" s="413"/>
      <c r="E5" s="413"/>
      <c r="F5" s="413"/>
      <c r="G5" s="413"/>
      <c r="H5" s="413"/>
      <c r="I5" s="413"/>
      <c r="J5" s="413"/>
      <c r="L5" s="414"/>
    </row>
    <row r="6" spans="1:15" s="412" customFormat="1" ht="15.95" customHeight="1" thickBot="1">
      <c r="A6" s="2735" t="s">
        <v>935</v>
      </c>
      <c r="B6" s="2736"/>
      <c r="C6" s="2737">
        <f>'申請書・総括票（共通）'!$C$19</f>
        <v>0</v>
      </c>
      <c r="D6" s="2737"/>
      <c r="E6" s="2737"/>
      <c r="F6" s="2737"/>
      <c r="G6" s="2737"/>
      <c r="H6" s="2737"/>
      <c r="I6" s="2737"/>
      <c r="J6" s="2738"/>
      <c r="K6" s="415"/>
      <c r="L6" s="415"/>
      <c r="M6" s="415"/>
      <c r="N6" s="415"/>
      <c r="O6" s="415"/>
    </row>
    <row r="7" spans="1:15" s="412" customFormat="1" ht="15.95" customHeight="1" thickBot="1">
      <c r="A7" s="2727" t="s">
        <v>936</v>
      </c>
      <c r="B7" s="2728"/>
      <c r="C7" s="2730">
        <f>'申請書・総括票（共通）'!B40</f>
        <v>0</v>
      </c>
      <c r="D7" s="2730"/>
      <c r="E7" s="2730"/>
      <c r="F7" s="2730"/>
      <c r="G7" s="2730"/>
      <c r="H7" s="2730"/>
      <c r="I7" s="2730"/>
      <c r="J7" s="2739"/>
      <c r="K7" s="415"/>
      <c r="L7" s="415"/>
      <c r="M7" s="415"/>
      <c r="N7" s="415"/>
      <c r="O7" s="415"/>
    </row>
    <row r="8" spans="1:15" s="412" customFormat="1" ht="15.95" customHeight="1" thickBot="1">
      <c r="A8" s="2727" t="s">
        <v>937</v>
      </c>
      <c r="B8" s="2728"/>
      <c r="C8" s="2729"/>
      <c r="D8" s="2729"/>
      <c r="E8" s="2729"/>
      <c r="F8" s="2728" t="s">
        <v>938</v>
      </c>
      <c r="G8" s="2728"/>
      <c r="H8" s="416"/>
      <c r="I8" s="417" t="s">
        <v>939</v>
      </c>
      <c r="J8" s="418"/>
      <c r="K8" s="415"/>
      <c r="L8" s="415"/>
      <c r="M8" s="415"/>
      <c r="N8" s="415"/>
      <c r="O8" s="415"/>
    </row>
    <row r="9" spans="1:15" s="412" customFormat="1" ht="15.95" customHeight="1" thickBot="1">
      <c r="A9" s="2727" t="s">
        <v>940</v>
      </c>
      <c r="B9" s="2728"/>
      <c r="C9" s="2730">
        <f>個票ｰ1001!E17</f>
        <v>0</v>
      </c>
      <c r="D9" s="2730"/>
      <c r="E9" s="2730"/>
      <c r="F9" s="2728" t="s">
        <v>941</v>
      </c>
      <c r="G9" s="2728"/>
      <c r="H9" s="419">
        <f>個票ｰ1001!E15</f>
        <v>0</v>
      </c>
      <c r="I9" s="420" t="s">
        <v>942</v>
      </c>
      <c r="J9" s="420"/>
      <c r="K9" s="415"/>
      <c r="L9" s="415"/>
      <c r="M9" s="415"/>
      <c r="N9" s="415"/>
      <c r="O9" s="415"/>
    </row>
    <row r="10" spans="1:15" s="412" customFormat="1" ht="15.95" customHeight="1" thickBot="1">
      <c r="A10" s="2727" t="s">
        <v>943</v>
      </c>
      <c r="B10" s="2728"/>
      <c r="C10" s="419">
        <f>個票ｰ1001!G14</f>
        <v>0</v>
      </c>
      <c r="D10" s="2749" t="s">
        <v>944</v>
      </c>
      <c r="E10" s="2750"/>
      <c r="F10" s="2728" t="s">
        <v>945</v>
      </c>
      <c r="G10" s="2728"/>
      <c r="H10" s="419">
        <f>個票ｰ1001!M14</f>
        <v>0</v>
      </c>
      <c r="I10" s="420" t="s">
        <v>946</v>
      </c>
      <c r="J10" s="420"/>
      <c r="K10" s="415"/>
      <c r="M10" s="415"/>
      <c r="N10" s="415"/>
      <c r="O10" s="415"/>
    </row>
    <row r="11" spans="1:15" s="412" customFormat="1" ht="15.95" customHeight="1" thickBot="1">
      <c r="A11" s="2727" t="s">
        <v>947</v>
      </c>
      <c r="B11" s="2728"/>
      <c r="C11" s="2729"/>
      <c r="D11" s="2729"/>
      <c r="E11" s="2729"/>
      <c r="F11" s="2729"/>
      <c r="G11" s="2729"/>
      <c r="H11" s="2729"/>
      <c r="I11" s="2729"/>
      <c r="J11" s="2751"/>
      <c r="K11" s="415"/>
      <c r="M11" s="415"/>
      <c r="N11" s="415"/>
      <c r="O11" s="415"/>
    </row>
    <row r="12" spans="1:15" s="426" customFormat="1" ht="15.95" customHeight="1" thickBot="1">
      <c r="A12" s="2727" t="s">
        <v>948</v>
      </c>
      <c r="B12" s="2728"/>
      <c r="C12" s="421" t="s">
        <v>949</v>
      </c>
      <c r="D12" s="422">
        <f>'訓練経費内訳票-1001'!Q14</f>
        <v>0</v>
      </c>
      <c r="E12" s="423" t="s">
        <v>950</v>
      </c>
      <c r="F12" s="422">
        <f>'訓練経費内訳票-1001'!Q18</f>
        <v>0</v>
      </c>
      <c r="G12" s="423" t="s">
        <v>514</v>
      </c>
      <c r="H12" s="422">
        <f>D12+F12</f>
        <v>0</v>
      </c>
      <c r="I12" s="424"/>
      <c r="J12" s="424"/>
      <c r="K12" s="425"/>
      <c r="M12" s="425"/>
      <c r="N12" s="425"/>
      <c r="O12" s="425"/>
    </row>
    <row r="13" spans="1:15" s="412" customFormat="1" ht="15.95" customHeight="1" thickBot="1">
      <c r="A13" s="2740" t="s">
        <v>951</v>
      </c>
      <c r="B13" s="2741"/>
      <c r="C13" s="2742" t="s">
        <v>952</v>
      </c>
      <c r="D13" s="2742"/>
      <c r="E13" s="2742"/>
      <c r="F13" s="2728" t="s">
        <v>953</v>
      </c>
      <c r="G13" s="2728"/>
      <c r="H13" s="427"/>
      <c r="I13" s="428" t="s">
        <v>939</v>
      </c>
      <c r="J13" s="429"/>
      <c r="K13" s="415"/>
      <c r="L13" s="415"/>
      <c r="M13" s="415"/>
      <c r="N13" s="415"/>
      <c r="O13" s="415"/>
    </row>
    <row r="14" spans="1:15" s="412" customFormat="1" ht="4.5" customHeight="1" thickBot="1">
      <c r="A14" s="430"/>
      <c r="B14" s="430"/>
      <c r="C14" s="430"/>
      <c r="D14" s="430"/>
      <c r="E14" s="430"/>
      <c r="F14" s="430"/>
      <c r="G14" s="430"/>
      <c r="H14" s="430"/>
      <c r="I14" s="430"/>
      <c r="J14" s="430"/>
      <c r="L14" s="414"/>
    </row>
    <row r="15" spans="1:15" s="412" customFormat="1" ht="4.5" customHeight="1" thickTop="1" thickBot="1">
      <c r="A15" s="413"/>
      <c r="B15" s="413"/>
      <c r="C15" s="413"/>
      <c r="D15" s="413"/>
      <c r="E15" s="413"/>
      <c r="F15" s="413"/>
      <c r="G15" s="413"/>
      <c r="H15" s="413"/>
      <c r="I15" s="413"/>
      <c r="J15" s="413"/>
      <c r="L15" s="414"/>
    </row>
    <row r="16" spans="1:15" s="412" customFormat="1" ht="20.100000000000001" customHeight="1" thickTop="1" thickBot="1">
      <c r="A16" s="2743" t="s">
        <v>954</v>
      </c>
      <c r="B16" s="2743"/>
      <c r="C16" s="2744" t="str">
        <f>個票ｰ1001!F49</f>
        <v>プルダウンメニューよりロールを選択してください</v>
      </c>
      <c r="D16" s="2745"/>
      <c r="E16" s="2745"/>
      <c r="F16" s="2745"/>
      <c r="G16" s="2745"/>
      <c r="H16" s="2745"/>
      <c r="I16" s="2745"/>
      <c r="J16" s="2745"/>
      <c r="K16" s="415"/>
      <c r="L16" s="415"/>
      <c r="M16" s="415"/>
      <c r="N16" s="415"/>
      <c r="O16" s="415"/>
    </row>
    <row r="17" spans="1:15" s="412" customFormat="1" ht="42" customHeight="1" thickBot="1">
      <c r="A17" s="2746" t="s">
        <v>955</v>
      </c>
      <c r="B17" s="2746"/>
      <c r="C17" s="2747">
        <f>個票ｰ1001!E13</f>
        <v>0</v>
      </c>
      <c r="D17" s="2748"/>
      <c r="E17" s="2748"/>
      <c r="F17" s="2748"/>
      <c r="G17" s="2748"/>
      <c r="H17" s="2748"/>
      <c r="I17" s="2748"/>
      <c r="J17" s="2748"/>
      <c r="K17" s="415"/>
      <c r="L17" s="415"/>
      <c r="M17" s="415"/>
      <c r="N17" s="415"/>
      <c r="O17" s="415"/>
    </row>
    <row r="18" spans="1:15" s="412" customFormat="1" ht="26.1" customHeight="1" thickBot="1">
      <c r="A18" s="2746" t="s">
        <v>956</v>
      </c>
      <c r="B18" s="2727"/>
      <c r="C18" s="2754" t="s">
        <v>957</v>
      </c>
      <c r="D18" s="2755"/>
      <c r="E18" s="2755"/>
      <c r="F18" s="2755"/>
      <c r="G18" s="2755"/>
      <c r="H18" s="2755"/>
      <c r="I18" s="2755"/>
      <c r="J18" s="2755"/>
      <c r="K18" s="415"/>
      <c r="L18" s="415"/>
      <c r="M18" s="415"/>
      <c r="N18" s="415"/>
      <c r="O18" s="415"/>
    </row>
    <row r="19" spans="1:15" s="412" customFormat="1" ht="78" customHeight="1" thickBot="1">
      <c r="A19" s="2753" t="s">
        <v>958</v>
      </c>
      <c r="B19" s="2753"/>
      <c r="C19" s="2747">
        <f>個票ｰ1001!E64</f>
        <v>0</v>
      </c>
      <c r="D19" s="2748"/>
      <c r="E19" s="2748"/>
      <c r="F19" s="2748"/>
      <c r="G19" s="2748"/>
      <c r="H19" s="2748"/>
      <c r="I19" s="2748"/>
      <c r="J19" s="2748"/>
      <c r="K19" s="415"/>
      <c r="L19" s="415"/>
      <c r="M19" s="415"/>
      <c r="N19" s="415"/>
      <c r="O19" s="415"/>
    </row>
    <row r="20" spans="1:15" s="412" customFormat="1" ht="78" customHeight="1" thickBot="1">
      <c r="A20" s="2753" t="s">
        <v>959</v>
      </c>
      <c r="B20" s="2753"/>
      <c r="C20" s="2747">
        <f>個票ｰ1001!E67</f>
        <v>0</v>
      </c>
      <c r="D20" s="2748"/>
      <c r="E20" s="2748"/>
      <c r="F20" s="2748"/>
      <c r="G20" s="2748"/>
      <c r="H20" s="2748"/>
      <c r="I20" s="2748"/>
      <c r="J20" s="2748"/>
      <c r="K20" s="415"/>
      <c r="L20" s="415"/>
      <c r="M20" s="415"/>
      <c r="N20" s="415"/>
      <c r="O20" s="415"/>
    </row>
    <row r="21" spans="1:15" s="412" customFormat="1" ht="33.950000000000003" customHeight="1" thickBot="1">
      <c r="A21" s="2752" t="s">
        <v>960</v>
      </c>
      <c r="B21" s="2752"/>
      <c r="C21" s="2747">
        <f>個票ｰ1001!E174</f>
        <v>0</v>
      </c>
      <c r="D21" s="2748"/>
      <c r="E21" s="2748"/>
      <c r="F21" s="2748"/>
      <c r="G21" s="2748"/>
      <c r="H21" s="2748"/>
      <c r="I21" s="2748"/>
      <c r="J21" s="2748"/>
      <c r="K21" s="415"/>
      <c r="L21" s="415"/>
      <c r="M21" s="415"/>
      <c r="N21" s="415"/>
      <c r="O21" s="415"/>
    </row>
    <row r="22" spans="1:15" s="412" customFormat="1" ht="33.950000000000003" customHeight="1" thickBot="1">
      <c r="A22" s="2753" t="s">
        <v>961</v>
      </c>
      <c r="B22" s="2753"/>
      <c r="C22" s="2747">
        <f>個票ｰ1001!E175</f>
        <v>0</v>
      </c>
      <c r="D22" s="2748"/>
      <c r="E22" s="2748"/>
      <c r="F22" s="2748"/>
      <c r="G22" s="2748"/>
      <c r="H22" s="2748"/>
      <c r="I22" s="2748"/>
      <c r="J22" s="2748"/>
      <c r="K22" s="415"/>
      <c r="L22" s="415"/>
      <c r="M22" s="415"/>
      <c r="N22" s="415"/>
      <c r="O22" s="415"/>
    </row>
    <row r="23" spans="1:15" s="412" customFormat="1" ht="33.950000000000003" customHeight="1" thickBot="1">
      <c r="A23" s="2753" t="s">
        <v>962</v>
      </c>
      <c r="B23" s="2753"/>
      <c r="C23" s="2747">
        <f>個票ｰ1001!E181</f>
        <v>0</v>
      </c>
      <c r="D23" s="2748"/>
      <c r="E23" s="2748"/>
      <c r="F23" s="2748"/>
      <c r="G23" s="2748"/>
      <c r="H23" s="2748"/>
      <c r="I23" s="2748"/>
      <c r="J23" s="2748"/>
      <c r="K23" s="415"/>
      <c r="L23" s="415"/>
      <c r="M23" s="415"/>
      <c r="N23" s="415"/>
      <c r="O23" s="415"/>
    </row>
    <row r="24" spans="1:15" s="412" customFormat="1" ht="42" customHeight="1" thickBot="1">
      <c r="A24" s="2753" t="s">
        <v>963</v>
      </c>
      <c r="B24" s="2753"/>
      <c r="C24" s="2747">
        <f>個票ｰ1001!E182</f>
        <v>0</v>
      </c>
      <c r="D24" s="2748"/>
      <c r="E24" s="2748"/>
      <c r="F24" s="2748"/>
      <c r="G24" s="2748"/>
      <c r="H24" s="2748"/>
      <c r="I24" s="2748"/>
      <c r="J24" s="2748"/>
      <c r="K24" s="415"/>
      <c r="L24" s="415"/>
      <c r="M24" s="415"/>
      <c r="N24" s="415"/>
      <c r="O24" s="415"/>
    </row>
    <row r="25" spans="1:15" s="412" customFormat="1" ht="33.75" customHeight="1" thickBot="1">
      <c r="A25" s="2753" t="s">
        <v>964</v>
      </c>
      <c r="B25" s="2753"/>
      <c r="C25" s="2747">
        <f>個票ｰ1001!E183</f>
        <v>0</v>
      </c>
      <c r="D25" s="2748"/>
      <c r="E25" s="2748"/>
      <c r="F25" s="2748"/>
      <c r="G25" s="2748"/>
      <c r="H25" s="2748"/>
      <c r="I25" s="2748"/>
      <c r="J25" s="2748"/>
      <c r="K25" s="415"/>
      <c r="L25" s="415"/>
      <c r="M25" s="415"/>
      <c r="N25" s="415"/>
      <c r="O25" s="415"/>
    </row>
    <row r="26" spans="1:15" s="412" customFormat="1" ht="33" customHeight="1" thickBot="1">
      <c r="A26" s="2753" t="s">
        <v>965</v>
      </c>
      <c r="B26" s="2753"/>
      <c r="C26" s="2747">
        <f>個票ｰ1001!E201</f>
        <v>0</v>
      </c>
      <c r="D26" s="2748"/>
      <c r="E26" s="2748"/>
      <c r="F26" s="2748"/>
      <c r="G26" s="2748"/>
      <c r="H26" s="2748"/>
      <c r="I26" s="2748"/>
      <c r="J26" s="2748"/>
      <c r="K26" s="415"/>
      <c r="L26" s="415"/>
      <c r="M26" s="415"/>
      <c r="N26" s="415"/>
      <c r="O26" s="415"/>
    </row>
    <row r="27" spans="1:15" s="412" customFormat="1" ht="33" customHeight="1" thickBot="1">
      <c r="A27" s="2753" t="s">
        <v>966</v>
      </c>
      <c r="B27" s="2753"/>
      <c r="C27" s="2747">
        <f>個票ｰ1001!E203</f>
        <v>0</v>
      </c>
      <c r="D27" s="2748"/>
      <c r="E27" s="2748"/>
      <c r="F27" s="2748"/>
      <c r="G27" s="2748"/>
      <c r="H27" s="2748"/>
      <c r="I27" s="2748"/>
      <c r="J27" s="2748"/>
      <c r="K27" s="415"/>
      <c r="L27" s="415"/>
      <c r="M27" s="415"/>
      <c r="N27" s="415"/>
      <c r="O27" s="415"/>
    </row>
    <row r="28" spans="1:15" s="412" customFormat="1" ht="33" customHeight="1" thickBot="1">
      <c r="A28" s="2753" t="s">
        <v>967</v>
      </c>
      <c r="B28" s="2753"/>
      <c r="C28" s="2747">
        <f>施設別教育訓練講座票!$B$19</f>
        <v>0</v>
      </c>
      <c r="D28" s="2748"/>
      <c r="E28" s="2748"/>
      <c r="F28" s="2748"/>
      <c r="G28" s="2748"/>
      <c r="H28" s="2748"/>
      <c r="I28" s="2748"/>
      <c r="J28" s="2748"/>
      <c r="K28" s="415"/>
      <c r="L28" s="415"/>
      <c r="M28" s="415"/>
      <c r="N28" s="415"/>
      <c r="O28" s="415"/>
    </row>
    <row r="29" spans="1:15" s="426" customFormat="1" ht="15.75" customHeight="1">
      <c r="A29" s="2756" t="s">
        <v>968</v>
      </c>
      <c r="B29" s="2756"/>
      <c r="C29" s="2757">
        <f>個票ｰ1001!K70</f>
        <v>0</v>
      </c>
      <c r="D29" s="2758"/>
      <c r="E29" s="2758"/>
      <c r="F29" s="2758"/>
      <c r="G29" s="2758"/>
      <c r="H29" s="2758"/>
      <c r="I29" s="2758"/>
      <c r="J29" s="2758"/>
      <c r="K29" s="425"/>
      <c r="L29" s="425"/>
      <c r="M29" s="425"/>
      <c r="N29" s="425"/>
      <c r="O29" s="425"/>
    </row>
    <row r="30" spans="1:15" s="409" customFormat="1" ht="21.75" customHeight="1">
      <c r="A30" s="2731" t="s">
        <v>934</v>
      </c>
      <c r="B30" s="2732"/>
      <c r="C30" s="2732"/>
      <c r="D30" s="2732"/>
      <c r="E30" s="2732"/>
      <c r="F30" s="2732"/>
      <c r="G30" s="2732"/>
      <c r="H30" s="2732"/>
      <c r="I30" s="2732"/>
      <c r="J30" s="2732"/>
    </row>
    <row r="31" spans="1:15" s="409" customFormat="1" ht="4.5" customHeight="1">
      <c r="A31" s="410"/>
      <c r="B31" s="411"/>
    </row>
    <row r="32" spans="1:15" s="412" customFormat="1" ht="17.25" customHeight="1">
      <c r="A32" s="2733">
        <f>C35</f>
        <v>0</v>
      </c>
      <c r="B32" s="2733"/>
      <c r="C32" s="2733"/>
      <c r="D32" s="2733"/>
      <c r="E32" s="2733"/>
      <c r="F32" s="2733"/>
      <c r="G32" s="2733"/>
      <c r="H32" s="2733"/>
      <c r="I32" s="2733"/>
      <c r="J32" s="2733"/>
    </row>
    <row r="33" spans="1:15" s="412" customFormat="1" ht="30" customHeight="1" thickBot="1">
      <c r="A33" s="2734" t="e">
        <f>C36</f>
        <v>#REF!</v>
      </c>
      <c r="B33" s="2734"/>
      <c r="C33" s="2734"/>
      <c r="D33" s="2734"/>
      <c r="E33" s="2734"/>
      <c r="F33" s="2734"/>
      <c r="G33" s="2734"/>
      <c r="H33" s="2734"/>
      <c r="I33" s="2734"/>
      <c r="J33" s="2734"/>
    </row>
    <row r="34" spans="1:15" s="412" customFormat="1" ht="4.5" customHeight="1" thickTop="1">
      <c r="A34" s="413"/>
      <c r="B34" s="413"/>
      <c r="C34" s="413"/>
      <c r="D34" s="413"/>
      <c r="E34" s="413"/>
      <c r="F34" s="413"/>
      <c r="G34" s="413"/>
      <c r="H34" s="413"/>
      <c r="I34" s="413"/>
      <c r="J34" s="413"/>
      <c r="L34" s="414"/>
    </row>
    <row r="35" spans="1:15" s="412" customFormat="1" ht="15.95" customHeight="1" thickBot="1">
      <c r="A35" s="2735" t="s">
        <v>935</v>
      </c>
      <c r="B35" s="2736"/>
      <c r="C35" s="2737">
        <f>'申請書・総括票（共通）'!$C$19</f>
        <v>0</v>
      </c>
      <c r="D35" s="2737"/>
      <c r="E35" s="2737"/>
      <c r="F35" s="2737"/>
      <c r="G35" s="2737"/>
      <c r="H35" s="2737"/>
      <c r="I35" s="2737"/>
      <c r="J35" s="2738"/>
      <c r="K35" s="415"/>
      <c r="L35" s="415"/>
      <c r="M35" s="415"/>
      <c r="N35" s="415"/>
      <c r="O35" s="415"/>
    </row>
    <row r="36" spans="1:15" s="412" customFormat="1" ht="15.95" customHeight="1" thickBot="1">
      <c r="A36" s="2727" t="s">
        <v>936</v>
      </c>
      <c r="B36" s="2728"/>
      <c r="C36" s="2730" t="e">
        <f>'申請書・総括票（共通）'!#REF!</f>
        <v>#REF!</v>
      </c>
      <c r="D36" s="2730"/>
      <c r="E36" s="2730"/>
      <c r="F36" s="2730"/>
      <c r="G36" s="2730"/>
      <c r="H36" s="2730"/>
      <c r="I36" s="2730"/>
      <c r="J36" s="2739"/>
      <c r="K36" s="415"/>
      <c r="L36" s="415"/>
      <c r="M36" s="415"/>
      <c r="N36" s="415"/>
      <c r="O36" s="415"/>
    </row>
    <row r="37" spans="1:15" s="412" customFormat="1" ht="15.95" customHeight="1" thickBot="1">
      <c r="A37" s="2727" t="s">
        <v>937</v>
      </c>
      <c r="B37" s="2728"/>
      <c r="C37" s="2729"/>
      <c r="D37" s="2729"/>
      <c r="E37" s="2729"/>
      <c r="F37" s="2728" t="s">
        <v>938</v>
      </c>
      <c r="G37" s="2728"/>
      <c r="H37" s="416"/>
      <c r="I37" s="417" t="s">
        <v>939</v>
      </c>
      <c r="J37" s="418"/>
      <c r="K37" s="415"/>
      <c r="L37" s="415"/>
      <c r="M37" s="415"/>
      <c r="N37" s="415"/>
      <c r="O37" s="415"/>
    </row>
    <row r="38" spans="1:15" s="412" customFormat="1" ht="15.95" customHeight="1" thickBot="1">
      <c r="A38" s="2727" t="s">
        <v>940</v>
      </c>
      <c r="B38" s="2728"/>
      <c r="C38" s="2730">
        <f>個票ｰ1002!E17</f>
        <v>0</v>
      </c>
      <c r="D38" s="2730"/>
      <c r="E38" s="2730"/>
      <c r="F38" s="2728" t="s">
        <v>941</v>
      </c>
      <c r="G38" s="2728"/>
      <c r="H38" s="419">
        <f>個票ｰ1002!E15</f>
        <v>0</v>
      </c>
      <c r="I38" s="420" t="s">
        <v>942</v>
      </c>
      <c r="J38" s="420"/>
      <c r="K38" s="415"/>
      <c r="L38" s="415"/>
      <c r="M38" s="415"/>
      <c r="N38" s="415"/>
      <c r="O38" s="415"/>
    </row>
    <row r="39" spans="1:15" s="412" customFormat="1" ht="15.95" customHeight="1" thickBot="1">
      <c r="A39" s="2727" t="s">
        <v>943</v>
      </c>
      <c r="B39" s="2728"/>
      <c r="C39" s="419">
        <f>個票ｰ1002!G14</f>
        <v>0</v>
      </c>
      <c r="D39" s="2749" t="s">
        <v>944</v>
      </c>
      <c r="E39" s="2750"/>
      <c r="F39" s="2728" t="s">
        <v>945</v>
      </c>
      <c r="G39" s="2728"/>
      <c r="H39" s="419">
        <f>個票ｰ1002!M14</f>
        <v>0</v>
      </c>
      <c r="I39" s="420" t="s">
        <v>946</v>
      </c>
      <c r="J39" s="420"/>
      <c r="K39" s="415"/>
      <c r="M39" s="415"/>
      <c r="N39" s="415"/>
      <c r="O39" s="415"/>
    </row>
    <row r="40" spans="1:15" s="412" customFormat="1" ht="15.95" customHeight="1" thickBot="1">
      <c r="A40" s="2727" t="s">
        <v>947</v>
      </c>
      <c r="B40" s="2728"/>
      <c r="C40" s="2729"/>
      <c r="D40" s="2729"/>
      <c r="E40" s="2729"/>
      <c r="F40" s="2729"/>
      <c r="G40" s="2729"/>
      <c r="H40" s="2729"/>
      <c r="I40" s="2729"/>
      <c r="J40" s="2751"/>
      <c r="K40" s="415"/>
      <c r="M40" s="415"/>
      <c r="N40" s="415"/>
      <c r="O40" s="415"/>
    </row>
    <row r="41" spans="1:15" s="426" customFormat="1" ht="15.95" customHeight="1" thickBot="1">
      <c r="A41" s="2727" t="s">
        <v>948</v>
      </c>
      <c r="B41" s="2728"/>
      <c r="C41" s="421" t="s">
        <v>949</v>
      </c>
      <c r="D41" s="422">
        <f>'訓練経費内訳票-1002'!Q14</f>
        <v>0</v>
      </c>
      <c r="E41" s="423" t="s">
        <v>950</v>
      </c>
      <c r="F41" s="422">
        <f>'訓練経費内訳票-1002'!Q18</f>
        <v>0</v>
      </c>
      <c r="G41" s="423" t="s">
        <v>514</v>
      </c>
      <c r="H41" s="422">
        <f>D41+F41</f>
        <v>0</v>
      </c>
      <c r="I41" s="424"/>
      <c r="J41" s="424"/>
      <c r="K41" s="425"/>
      <c r="M41" s="425"/>
      <c r="N41" s="425"/>
      <c r="O41" s="425"/>
    </row>
    <row r="42" spans="1:15" s="412" customFormat="1" ht="15.95" customHeight="1" thickBot="1">
      <c r="A42" s="2740" t="s">
        <v>951</v>
      </c>
      <c r="B42" s="2741"/>
      <c r="C42" s="2742" t="s">
        <v>952</v>
      </c>
      <c r="D42" s="2742"/>
      <c r="E42" s="2742"/>
      <c r="F42" s="2728" t="s">
        <v>953</v>
      </c>
      <c r="G42" s="2728"/>
      <c r="H42" s="427"/>
      <c r="I42" s="428" t="s">
        <v>939</v>
      </c>
      <c r="J42" s="429"/>
      <c r="K42" s="415"/>
      <c r="L42" s="415"/>
      <c r="M42" s="415"/>
      <c r="N42" s="415"/>
      <c r="O42" s="415"/>
    </row>
    <row r="43" spans="1:15" s="412" customFormat="1" ht="4.5" customHeight="1" thickBot="1">
      <c r="A43" s="430"/>
      <c r="B43" s="430"/>
      <c r="C43" s="430"/>
      <c r="D43" s="430"/>
      <c r="E43" s="430"/>
      <c r="F43" s="430"/>
      <c r="G43" s="430"/>
      <c r="H43" s="430"/>
      <c r="I43" s="430"/>
      <c r="J43" s="430"/>
      <c r="L43" s="414"/>
    </row>
    <row r="44" spans="1:15" s="412" customFormat="1" ht="4.5" customHeight="1" thickTop="1" thickBot="1">
      <c r="A44" s="413"/>
      <c r="B44" s="413"/>
      <c r="C44" s="413"/>
      <c r="D44" s="413"/>
      <c r="E44" s="413"/>
      <c r="F44" s="413"/>
      <c r="G44" s="413"/>
      <c r="H44" s="413"/>
      <c r="I44" s="413"/>
      <c r="J44" s="413"/>
      <c r="L44" s="414"/>
    </row>
    <row r="45" spans="1:15" s="412" customFormat="1" ht="20.100000000000001" customHeight="1" thickTop="1" thickBot="1">
      <c r="A45" s="2743" t="s">
        <v>954</v>
      </c>
      <c r="B45" s="2743"/>
      <c r="C45" s="2744" t="str">
        <f>個票ｰ1002!F49</f>
        <v>プルダウンメニューよりロールを選択してください</v>
      </c>
      <c r="D45" s="2745"/>
      <c r="E45" s="2745"/>
      <c r="F45" s="2745"/>
      <c r="G45" s="2745"/>
      <c r="H45" s="2745"/>
      <c r="I45" s="2745"/>
      <c r="J45" s="2745"/>
      <c r="K45" s="415"/>
      <c r="L45" s="415"/>
      <c r="M45" s="415"/>
      <c r="N45" s="415"/>
      <c r="O45" s="415"/>
    </row>
    <row r="46" spans="1:15" s="412" customFormat="1" ht="42" customHeight="1" thickBot="1">
      <c r="A46" s="2746" t="s">
        <v>955</v>
      </c>
      <c r="B46" s="2746"/>
      <c r="C46" s="2747">
        <f>個票ｰ1002!E13</f>
        <v>0</v>
      </c>
      <c r="D46" s="2748"/>
      <c r="E46" s="2748"/>
      <c r="F46" s="2748"/>
      <c r="G46" s="2748"/>
      <c r="H46" s="2748"/>
      <c r="I46" s="2748"/>
      <c r="J46" s="2748"/>
      <c r="K46" s="415"/>
      <c r="L46" s="415"/>
      <c r="M46" s="415"/>
      <c r="N46" s="415"/>
      <c r="O46" s="415"/>
    </row>
    <row r="47" spans="1:15" s="412" customFormat="1" ht="26.1" customHeight="1" thickBot="1">
      <c r="A47" s="2746" t="s">
        <v>956</v>
      </c>
      <c r="B47" s="2727"/>
      <c r="C47" s="2754" t="s">
        <v>957</v>
      </c>
      <c r="D47" s="2755"/>
      <c r="E47" s="2755"/>
      <c r="F47" s="2755"/>
      <c r="G47" s="2755"/>
      <c r="H47" s="2755"/>
      <c r="I47" s="2755"/>
      <c r="J47" s="2755"/>
      <c r="K47" s="415"/>
      <c r="L47" s="415"/>
      <c r="M47" s="415"/>
      <c r="N47" s="415"/>
      <c r="O47" s="415"/>
    </row>
    <row r="48" spans="1:15" s="412" customFormat="1" ht="78" customHeight="1" thickBot="1">
      <c r="A48" s="2753" t="s">
        <v>958</v>
      </c>
      <c r="B48" s="2753"/>
      <c r="C48" s="2747">
        <f>個票ｰ1002!E64</f>
        <v>0</v>
      </c>
      <c r="D48" s="2748"/>
      <c r="E48" s="2748"/>
      <c r="F48" s="2748"/>
      <c r="G48" s="2748"/>
      <c r="H48" s="2748"/>
      <c r="I48" s="2748"/>
      <c r="J48" s="2748"/>
      <c r="K48" s="415"/>
      <c r="L48" s="415"/>
      <c r="M48" s="415"/>
      <c r="N48" s="415"/>
      <c r="O48" s="415"/>
    </row>
    <row r="49" spans="1:15" s="412" customFormat="1" ht="78" customHeight="1" thickBot="1">
      <c r="A49" s="2753" t="s">
        <v>959</v>
      </c>
      <c r="B49" s="2753"/>
      <c r="C49" s="2747">
        <f>個票ｰ1002!E67</f>
        <v>0</v>
      </c>
      <c r="D49" s="2748"/>
      <c r="E49" s="2748"/>
      <c r="F49" s="2748"/>
      <c r="G49" s="2748"/>
      <c r="H49" s="2748"/>
      <c r="I49" s="2748"/>
      <c r="J49" s="2748"/>
      <c r="K49" s="415"/>
      <c r="L49" s="415"/>
      <c r="M49" s="415"/>
      <c r="N49" s="415"/>
      <c r="O49" s="415"/>
    </row>
    <row r="50" spans="1:15" s="412" customFormat="1" ht="33.950000000000003" customHeight="1" thickBot="1">
      <c r="A50" s="2752" t="s">
        <v>960</v>
      </c>
      <c r="B50" s="2752"/>
      <c r="C50" s="2747">
        <f>個票ｰ1002!E174</f>
        <v>0</v>
      </c>
      <c r="D50" s="2748"/>
      <c r="E50" s="2748"/>
      <c r="F50" s="2748"/>
      <c r="G50" s="2748"/>
      <c r="H50" s="2748"/>
      <c r="I50" s="2748"/>
      <c r="J50" s="2748"/>
      <c r="K50" s="415"/>
      <c r="L50" s="415"/>
      <c r="M50" s="415"/>
      <c r="N50" s="415"/>
      <c r="O50" s="415"/>
    </row>
    <row r="51" spans="1:15" s="412" customFormat="1" ht="33.950000000000003" customHeight="1" thickBot="1">
      <c r="A51" s="2753" t="s">
        <v>961</v>
      </c>
      <c r="B51" s="2753"/>
      <c r="C51" s="2747">
        <f>個票ｰ1002!E175</f>
        <v>0</v>
      </c>
      <c r="D51" s="2748"/>
      <c r="E51" s="2748"/>
      <c r="F51" s="2748"/>
      <c r="G51" s="2748"/>
      <c r="H51" s="2748"/>
      <c r="I51" s="2748"/>
      <c r="J51" s="2748"/>
      <c r="K51" s="415"/>
      <c r="L51" s="415"/>
      <c r="M51" s="415"/>
      <c r="N51" s="415"/>
      <c r="O51" s="415"/>
    </row>
    <row r="52" spans="1:15" s="412" customFormat="1" ht="33.950000000000003" customHeight="1" thickBot="1">
      <c r="A52" s="2753" t="s">
        <v>962</v>
      </c>
      <c r="B52" s="2753"/>
      <c r="C52" s="2747">
        <f>個票ｰ1002!E181</f>
        <v>0</v>
      </c>
      <c r="D52" s="2748"/>
      <c r="E52" s="2748"/>
      <c r="F52" s="2748"/>
      <c r="G52" s="2748"/>
      <c r="H52" s="2748"/>
      <c r="I52" s="2748"/>
      <c r="J52" s="2748"/>
      <c r="K52" s="415"/>
      <c r="L52" s="415"/>
      <c r="M52" s="415"/>
      <c r="N52" s="415"/>
      <c r="O52" s="415"/>
    </row>
    <row r="53" spans="1:15" s="412" customFormat="1" ht="42" customHeight="1" thickBot="1">
      <c r="A53" s="2753" t="s">
        <v>963</v>
      </c>
      <c r="B53" s="2753"/>
      <c r="C53" s="2747">
        <f>個票ｰ1002!E182</f>
        <v>0</v>
      </c>
      <c r="D53" s="2748"/>
      <c r="E53" s="2748"/>
      <c r="F53" s="2748"/>
      <c r="G53" s="2748"/>
      <c r="H53" s="2748"/>
      <c r="I53" s="2748"/>
      <c r="J53" s="2748"/>
      <c r="K53" s="415"/>
      <c r="L53" s="415"/>
      <c r="M53" s="415"/>
      <c r="N53" s="415"/>
      <c r="O53" s="415"/>
    </row>
    <row r="54" spans="1:15" s="412" customFormat="1" ht="33.75" customHeight="1" thickBot="1">
      <c r="A54" s="2753" t="s">
        <v>964</v>
      </c>
      <c r="B54" s="2753"/>
      <c r="C54" s="2747">
        <f>個票ｰ1002!E183</f>
        <v>0</v>
      </c>
      <c r="D54" s="2748"/>
      <c r="E54" s="2748"/>
      <c r="F54" s="2748"/>
      <c r="G54" s="2748"/>
      <c r="H54" s="2748"/>
      <c r="I54" s="2748"/>
      <c r="J54" s="2748"/>
      <c r="K54" s="415"/>
      <c r="L54" s="415"/>
      <c r="M54" s="415"/>
      <c r="N54" s="415"/>
      <c r="O54" s="415"/>
    </row>
    <row r="55" spans="1:15" s="412" customFormat="1" ht="33" customHeight="1" thickBot="1">
      <c r="A55" s="2753" t="s">
        <v>965</v>
      </c>
      <c r="B55" s="2753"/>
      <c r="C55" s="2747">
        <f>個票ｰ1002!E201</f>
        <v>0</v>
      </c>
      <c r="D55" s="2748"/>
      <c r="E55" s="2748"/>
      <c r="F55" s="2748"/>
      <c r="G55" s="2748"/>
      <c r="H55" s="2748"/>
      <c r="I55" s="2748"/>
      <c r="J55" s="2748"/>
      <c r="K55" s="415"/>
      <c r="L55" s="415"/>
      <c r="M55" s="415"/>
      <c r="N55" s="415"/>
      <c r="O55" s="415"/>
    </row>
    <row r="56" spans="1:15" s="412" customFormat="1" ht="33" customHeight="1" thickBot="1">
      <c r="A56" s="2753" t="s">
        <v>966</v>
      </c>
      <c r="B56" s="2753"/>
      <c r="C56" s="2747">
        <f>個票ｰ1002!E203</f>
        <v>0</v>
      </c>
      <c r="D56" s="2748"/>
      <c r="E56" s="2748"/>
      <c r="F56" s="2748"/>
      <c r="G56" s="2748"/>
      <c r="H56" s="2748"/>
      <c r="I56" s="2748"/>
      <c r="J56" s="2748"/>
      <c r="K56" s="415"/>
      <c r="L56" s="415"/>
      <c r="M56" s="415"/>
      <c r="N56" s="415"/>
      <c r="O56" s="415"/>
    </row>
    <row r="57" spans="1:15" s="412" customFormat="1" ht="33" customHeight="1" thickBot="1">
      <c r="A57" s="2753" t="s">
        <v>967</v>
      </c>
      <c r="B57" s="2753"/>
      <c r="C57" s="2747">
        <f>施設別教育訓練講座票!$B$19</f>
        <v>0</v>
      </c>
      <c r="D57" s="2748"/>
      <c r="E57" s="2748"/>
      <c r="F57" s="2748"/>
      <c r="G57" s="2748"/>
      <c r="H57" s="2748"/>
      <c r="I57" s="2748"/>
      <c r="J57" s="2748"/>
      <c r="K57" s="415"/>
      <c r="L57" s="415"/>
      <c r="M57" s="415"/>
      <c r="N57" s="415"/>
      <c r="O57" s="415"/>
    </row>
    <row r="58" spans="1:15" s="426" customFormat="1" ht="15.75" customHeight="1">
      <c r="A58" s="2756" t="s">
        <v>968</v>
      </c>
      <c r="B58" s="2756"/>
      <c r="C58" s="2757">
        <f>個票ｰ1002!K204</f>
        <v>0</v>
      </c>
      <c r="D58" s="2758"/>
      <c r="E58" s="2758"/>
      <c r="F58" s="2758"/>
      <c r="G58" s="2758"/>
      <c r="H58" s="2758"/>
      <c r="I58" s="2758"/>
      <c r="J58" s="2758"/>
      <c r="K58" s="425"/>
      <c r="L58" s="425"/>
      <c r="M58" s="425"/>
      <c r="N58" s="425"/>
      <c r="O58" s="425"/>
    </row>
    <row r="59" spans="1:15" s="409" customFormat="1" ht="21.75" customHeight="1">
      <c r="A59" s="2731" t="s">
        <v>934</v>
      </c>
      <c r="B59" s="2732"/>
      <c r="C59" s="2732"/>
      <c r="D59" s="2732"/>
      <c r="E59" s="2732"/>
      <c r="F59" s="2732"/>
      <c r="G59" s="2732"/>
      <c r="H59" s="2732"/>
      <c r="I59" s="2732"/>
      <c r="J59" s="2732"/>
    </row>
    <row r="60" spans="1:15" s="409" customFormat="1" ht="4.5" customHeight="1">
      <c r="A60" s="410"/>
      <c r="B60" s="411"/>
    </row>
    <row r="61" spans="1:15" s="412" customFormat="1" ht="17.25" customHeight="1">
      <c r="A61" s="2733">
        <f>C64</f>
        <v>0</v>
      </c>
      <c r="B61" s="2733"/>
      <c r="C61" s="2733"/>
      <c r="D61" s="2733"/>
      <c r="E61" s="2733"/>
      <c r="F61" s="2733"/>
      <c r="G61" s="2733"/>
      <c r="H61" s="2733"/>
      <c r="I61" s="2733"/>
      <c r="J61" s="2733"/>
    </row>
    <row r="62" spans="1:15" s="412" customFormat="1" ht="30" customHeight="1" thickBot="1">
      <c r="A62" s="2734">
        <f>C65</f>
        <v>0</v>
      </c>
      <c r="B62" s="2734"/>
      <c r="C62" s="2734"/>
      <c r="D62" s="2734"/>
      <c r="E62" s="2734"/>
      <c r="F62" s="2734"/>
      <c r="G62" s="2734"/>
      <c r="H62" s="2734"/>
      <c r="I62" s="2734"/>
      <c r="J62" s="2734"/>
    </row>
    <row r="63" spans="1:15" s="412" customFormat="1" ht="4.5" customHeight="1" thickTop="1">
      <c r="A63" s="413"/>
      <c r="B63" s="413"/>
      <c r="C63" s="413"/>
      <c r="D63" s="413"/>
      <c r="E63" s="413"/>
      <c r="F63" s="413"/>
      <c r="G63" s="413"/>
      <c r="H63" s="413"/>
      <c r="I63" s="413"/>
      <c r="J63" s="413"/>
      <c r="L63" s="414"/>
    </row>
    <row r="64" spans="1:15" s="412" customFormat="1" ht="15.95" customHeight="1" thickBot="1">
      <c r="A64" s="2735" t="s">
        <v>935</v>
      </c>
      <c r="B64" s="2736"/>
      <c r="C64" s="2737">
        <f>'申請書・総括票（共通）'!$C$19</f>
        <v>0</v>
      </c>
      <c r="D64" s="2737"/>
      <c r="E64" s="2737"/>
      <c r="F64" s="2737"/>
      <c r="G64" s="2737"/>
      <c r="H64" s="2737"/>
      <c r="I64" s="2737"/>
      <c r="J64" s="2738"/>
      <c r="K64" s="415"/>
      <c r="L64" s="415"/>
      <c r="M64" s="415"/>
      <c r="N64" s="415"/>
      <c r="O64" s="415"/>
    </row>
    <row r="65" spans="1:15" s="412" customFormat="1" ht="15.95" customHeight="1" thickBot="1">
      <c r="A65" s="2727" t="s">
        <v>936</v>
      </c>
      <c r="B65" s="2728"/>
      <c r="C65" s="2730">
        <f>'申請書・総括票（共通）'!B41</f>
        <v>0</v>
      </c>
      <c r="D65" s="2730"/>
      <c r="E65" s="2730"/>
      <c r="F65" s="2730"/>
      <c r="G65" s="2730"/>
      <c r="H65" s="2730"/>
      <c r="I65" s="2730"/>
      <c r="J65" s="2739"/>
      <c r="K65" s="415"/>
      <c r="L65" s="415"/>
      <c r="M65" s="415"/>
      <c r="N65" s="415"/>
      <c r="O65" s="415"/>
    </row>
    <row r="66" spans="1:15" s="412" customFormat="1" ht="15.95" customHeight="1" thickBot="1">
      <c r="A66" s="2727" t="s">
        <v>937</v>
      </c>
      <c r="B66" s="2728"/>
      <c r="C66" s="2729"/>
      <c r="D66" s="2729"/>
      <c r="E66" s="2729"/>
      <c r="F66" s="2728" t="s">
        <v>938</v>
      </c>
      <c r="G66" s="2728"/>
      <c r="H66" s="416"/>
      <c r="I66" s="417" t="s">
        <v>939</v>
      </c>
      <c r="J66" s="418"/>
      <c r="K66" s="415"/>
      <c r="L66" s="415"/>
      <c r="M66" s="415"/>
      <c r="N66" s="415"/>
      <c r="O66" s="415"/>
    </row>
    <row r="67" spans="1:15" s="412" customFormat="1" ht="15.95" customHeight="1" thickBot="1">
      <c r="A67" s="2727" t="s">
        <v>940</v>
      </c>
      <c r="B67" s="2728"/>
      <c r="C67" s="2730">
        <f>個票ｰ1003!E17</f>
        <v>0</v>
      </c>
      <c r="D67" s="2730"/>
      <c r="E67" s="2730"/>
      <c r="F67" s="2728" t="s">
        <v>941</v>
      </c>
      <c r="G67" s="2728"/>
      <c r="H67" s="419">
        <f>個票ｰ1003!E15</f>
        <v>0</v>
      </c>
      <c r="I67" s="420" t="s">
        <v>942</v>
      </c>
      <c r="J67" s="420"/>
      <c r="K67" s="415"/>
      <c r="L67" s="415"/>
      <c r="M67" s="415"/>
      <c r="N67" s="415"/>
      <c r="O67" s="415"/>
    </row>
    <row r="68" spans="1:15" s="412" customFormat="1" ht="15.95" customHeight="1" thickBot="1">
      <c r="A68" s="2727" t="s">
        <v>943</v>
      </c>
      <c r="B68" s="2728"/>
      <c r="C68" s="419">
        <f>個票ｰ1003!G14</f>
        <v>0</v>
      </c>
      <c r="D68" s="2749" t="s">
        <v>944</v>
      </c>
      <c r="E68" s="2750"/>
      <c r="F68" s="2728" t="s">
        <v>945</v>
      </c>
      <c r="G68" s="2728"/>
      <c r="H68" s="419">
        <f>個票ｰ1003!M14</f>
        <v>0</v>
      </c>
      <c r="I68" s="420" t="s">
        <v>946</v>
      </c>
      <c r="J68" s="420"/>
      <c r="K68" s="415"/>
      <c r="M68" s="415"/>
      <c r="N68" s="415"/>
      <c r="O68" s="415"/>
    </row>
    <row r="69" spans="1:15" s="412" customFormat="1" ht="15.95" customHeight="1" thickBot="1">
      <c r="A69" s="2727" t="s">
        <v>947</v>
      </c>
      <c r="B69" s="2728"/>
      <c r="C69" s="2729"/>
      <c r="D69" s="2729"/>
      <c r="E69" s="2729"/>
      <c r="F69" s="2729"/>
      <c r="G69" s="2729"/>
      <c r="H69" s="2729"/>
      <c r="I69" s="2729"/>
      <c r="J69" s="2751"/>
      <c r="K69" s="415"/>
      <c r="M69" s="415"/>
      <c r="N69" s="415"/>
      <c r="O69" s="415"/>
    </row>
    <row r="70" spans="1:15" s="426" customFormat="1" ht="15.95" customHeight="1" thickBot="1">
      <c r="A70" s="2727" t="s">
        <v>948</v>
      </c>
      <c r="B70" s="2728"/>
      <c r="C70" s="421" t="s">
        <v>949</v>
      </c>
      <c r="D70" s="422">
        <f>'訓練経費内訳票-1003'!Q14</f>
        <v>0</v>
      </c>
      <c r="E70" s="423" t="s">
        <v>950</v>
      </c>
      <c r="F70" s="422">
        <f>'訓練経費内訳票-1003'!Q18</f>
        <v>0</v>
      </c>
      <c r="G70" s="423" t="s">
        <v>514</v>
      </c>
      <c r="H70" s="422">
        <f>D70+F70</f>
        <v>0</v>
      </c>
      <c r="I70" s="424"/>
      <c r="J70" s="424"/>
      <c r="K70" s="425"/>
      <c r="M70" s="425"/>
      <c r="N70" s="425"/>
      <c r="O70" s="425"/>
    </row>
    <row r="71" spans="1:15" s="412" customFormat="1" ht="15.95" customHeight="1" thickBot="1">
      <c r="A71" s="2740" t="s">
        <v>951</v>
      </c>
      <c r="B71" s="2741"/>
      <c r="C71" s="2742" t="s">
        <v>952</v>
      </c>
      <c r="D71" s="2742"/>
      <c r="E71" s="2742"/>
      <c r="F71" s="2728" t="s">
        <v>953</v>
      </c>
      <c r="G71" s="2728"/>
      <c r="H71" s="427"/>
      <c r="I71" s="428" t="s">
        <v>939</v>
      </c>
      <c r="J71" s="429"/>
      <c r="K71" s="415"/>
      <c r="L71" s="415"/>
      <c r="M71" s="415"/>
      <c r="N71" s="415"/>
      <c r="O71" s="415"/>
    </row>
    <row r="72" spans="1:15" s="412" customFormat="1" ht="4.5" customHeight="1" thickBot="1">
      <c r="A72" s="430"/>
      <c r="B72" s="430"/>
      <c r="C72" s="430"/>
      <c r="D72" s="430"/>
      <c r="E72" s="430"/>
      <c r="F72" s="430"/>
      <c r="G72" s="430"/>
      <c r="H72" s="430"/>
      <c r="I72" s="430"/>
      <c r="J72" s="430"/>
      <c r="L72" s="414"/>
    </row>
    <row r="73" spans="1:15" s="412" customFormat="1" ht="4.5" customHeight="1" thickTop="1" thickBot="1">
      <c r="A73" s="413"/>
      <c r="B73" s="413"/>
      <c r="C73" s="413"/>
      <c r="D73" s="413"/>
      <c r="E73" s="413"/>
      <c r="F73" s="413"/>
      <c r="G73" s="413"/>
      <c r="H73" s="413"/>
      <c r="I73" s="413"/>
      <c r="J73" s="413"/>
      <c r="L73" s="414"/>
    </row>
    <row r="74" spans="1:15" s="412" customFormat="1" ht="20.100000000000001" customHeight="1" thickTop="1" thickBot="1">
      <c r="A74" s="2743" t="s">
        <v>954</v>
      </c>
      <c r="B74" s="2743"/>
      <c r="C74" s="2744" t="str">
        <f>個票ｰ1003!F49</f>
        <v>プルダウンメニューよりロールを選択してください</v>
      </c>
      <c r="D74" s="2745"/>
      <c r="E74" s="2745"/>
      <c r="F74" s="2745"/>
      <c r="G74" s="2745"/>
      <c r="H74" s="2745"/>
      <c r="I74" s="2745"/>
      <c r="J74" s="2745"/>
      <c r="K74" s="415"/>
      <c r="L74" s="415"/>
      <c r="M74" s="415"/>
      <c r="N74" s="415"/>
      <c r="O74" s="415"/>
    </row>
    <row r="75" spans="1:15" s="412" customFormat="1" ht="42" customHeight="1" thickBot="1">
      <c r="A75" s="2746" t="s">
        <v>955</v>
      </c>
      <c r="B75" s="2746"/>
      <c r="C75" s="2747">
        <f>個票ｰ1003!E13</f>
        <v>0</v>
      </c>
      <c r="D75" s="2748"/>
      <c r="E75" s="2748"/>
      <c r="F75" s="2748"/>
      <c r="G75" s="2748"/>
      <c r="H75" s="2748"/>
      <c r="I75" s="2748"/>
      <c r="J75" s="2748"/>
      <c r="K75" s="415"/>
      <c r="L75" s="415"/>
      <c r="M75" s="415"/>
      <c r="N75" s="415"/>
      <c r="O75" s="415"/>
    </row>
    <row r="76" spans="1:15" s="412" customFormat="1" ht="26.1" customHeight="1" thickBot="1">
      <c r="A76" s="2746" t="s">
        <v>956</v>
      </c>
      <c r="B76" s="2727"/>
      <c r="C76" s="2754" t="s">
        <v>957</v>
      </c>
      <c r="D76" s="2755"/>
      <c r="E76" s="2755"/>
      <c r="F76" s="2755"/>
      <c r="G76" s="2755"/>
      <c r="H76" s="2755"/>
      <c r="I76" s="2755"/>
      <c r="J76" s="2755"/>
      <c r="K76" s="415"/>
      <c r="L76" s="415"/>
      <c r="M76" s="415"/>
      <c r="N76" s="415"/>
      <c r="O76" s="415"/>
    </row>
    <row r="77" spans="1:15" s="412" customFormat="1" ht="78" customHeight="1" thickBot="1">
      <c r="A77" s="2753" t="s">
        <v>958</v>
      </c>
      <c r="B77" s="2753"/>
      <c r="C77" s="2747">
        <f>個票ｰ1003!E64</f>
        <v>0</v>
      </c>
      <c r="D77" s="2748"/>
      <c r="E77" s="2748"/>
      <c r="F77" s="2748"/>
      <c r="G77" s="2748"/>
      <c r="H77" s="2748"/>
      <c r="I77" s="2748"/>
      <c r="J77" s="2748"/>
      <c r="K77" s="415"/>
      <c r="L77" s="415"/>
      <c r="M77" s="415"/>
      <c r="N77" s="415"/>
      <c r="O77" s="415"/>
    </row>
    <row r="78" spans="1:15" s="412" customFormat="1" ht="78" customHeight="1" thickBot="1">
      <c r="A78" s="2753" t="s">
        <v>959</v>
      </c>
      <c r="B78" s="2753"/>
      <c r="C78" s="2747">
        <f>個票ｰ1003!E67</f>
        <v>0</v>
      </c>
      <c r="D78" s="2748"/>
      <c r="E78" s="2748"/>
      <c r="F78" s="2748"/>
      <c r="G78" s="2748"/>
      <c r="H78" s="2748"/>
      <c r="I78" s="2748"/>
      <c r="J78" s="2748"/>
      <c r="K78" s="415"/>
      <c r="L78" s="415"/>
      <c r="M78" s="415"/>
      <c r="N78" s="415"/>
      <c r="O78" s="415"/>
    </row>
    <row r="79" spans="1:15" s="412" customFormat="1" ht="33.950000000000003" customHeight="1" thickBot="1">
      <c r="A79" s="2752" t="s">
        <v>960</v>
      </c>
      <c r="B79" s="2752"/>
      <c r="C79" s="2747">
        <f>個票ｰ1003!E174</f>
        <v>0</v>
      </c>
      <c r="D79" s="2748"/>
      <c r="E79" s="2748"/>
      <c r="F79" s="2748"/>
      <c r="G79" s="2748"/>
      <c r="H79" s="2748"/>
      <c r="I79" s="2748"/>
      <c r="J79" s="2748"/>
      <c r="K79" s="415"/>
      <c r="L79" s="415"/>
      <c r="M79" s="415"/>
      <c r="N79" s="415"/>
      <c r="O79" s="415"/>
    </row>
    <row r="80" spans="1:15" s="412" customFormat="1" ht="33.950000000000003" customHeight="1" thickBot="1">
      <c r="A80" s="2753" t="s">
        <v>961</v>
      </c>
      <c r="B80" s="2753"/>
      <c r="C80" s="2747">
        <f>個票ｰ1003!E175</f>
        <v>0</v>
      </c>
      <c r="D80" s="2748"/>
      <c r="E80" s="2748"/>
      <c r="F80" s="2748"/>
      <c r="G80" s="2748"/>
      <c r="H80" s="2748"/>
      <c r="I80" s="2748"/>
      <c r="J80" s="2748"/>
      <c r="K80" s="415"/>
      <c r="L80" s="415"/>
      <c r="M80" s="415"/>
      <c r="N80" s="415"/>
      <c r="O80" s="415"/>
    </row>
    <row r="81" spans="1:15" s="412" customFormat="1" ht="33.950000000000003" customHeight="1" thickBot="1">
      <c r="A81" s="2753" t="s">
        <v>962</v>
      </c>
      <c r="B81" s="2753"/>
      <c r="C81" s="2747">
        <f>個票ｰ1003!E181</f>
        <v>0</v>
      </c>
      <c r="D81" s="2748"/>
      <c r="E81" s="2748"/>
      <c r="F81" s="2748"/>
      <c r="G81" s="2748"/>
      <c r="H81" s="2748"/>
      <c r="I81" s="2748"/>
      <c r="J81" s="2748"/>
      <c r="K81" s="415"/>
      <c r="L81" s="415"/>
      <c r="M81" s="415"/>
      <c r="N81" s="415"/>
      <c r="O81" s="415"/>
    </row>
    <row r="82" spans="1:15" s="412" customFormat="1" ht="42" customHeight="1" thickBot="1">
      <c r="A82" s="2753" t="s">
        <v>963</v>
      </c>
      <c r="B82" s="2753"/>
      <c r="C82" s="2747">
        <f>個票ｰ1003!E182</f>
        <v>0</v>
      </c>
      <c r="D82" s="2748"/>
      <c r="E82" s="2748"/>
      <c r="F82" s="2748"/>
      <c r="G82" s="2748"/>
      <c r="H82" s="2748"/>
      <c r="I82" s="2748"/>
      <c r="J82" s="2748"/>
      <c r="K82" s="415"/>
      <c r="L82" s="415"/>
      <c r="M82" s="415"/>
      <c r="N82" s="415"/>
      <c r="O82" s="415"/>
    </row>
    <row r="83" spans="1:15" s="412" customFormat="1" ht="33.75" customHeight="1" thickBot="1">
      <c r="A83" s="2753" t="s">
        <v>964</v>
      </c>
      <c r="B83" s="2753"/>
      <c r="C83" s="2747">
        <f>個票ｰ1003!E183</f>
        <v>0</v>
      </c>
      <c r="D83" s="2748"/>
      <c r="E83" s="2748"/>
      <c r="F83" s="2748"/>
      <c r="G83" s="2748"/>
      <c r="H83" s="2748"/>
      <c r="I83" s="2748"/>
      <c r="J83" s="2748"/>
      <c r="K83" s="415"/>
      <c r="L83" s="415"/>
      <c r="M83" s="415"/>
      <c r="N83" s="415"/>
      <c r="O83" s="415"/>
    </row>
    <row r="84" spans="1:15" s="412" customFormat="1" ht="33" customHeight="1" thickBot="1">
      <c r="A84" s="2753" t="s">
        <v>965</v>
      </c>
      <c r="B84" s="2753"/>
      <c r="C84" s="2747">
        <f>個票ｰ1003!E201</f>
        <v>0</v>
      </c>
      <c r="D84" s="2748"/>
      <c r="E84" s="2748"/>
      <c r="F84" s="2748"/>
      <c r="G84" s="2748"/>
      <c r="H84" s="2748"/>
      <c r="I84" s="2748"/>
      <c r="J84" s="2748"/>
      <c r="K84" s="415"/>
      <c r="L84" s="415"/>
      <c r="M84" s="415"/>
      <c r="N84" s="415"/>
      <c r="O84" s="415"/>
    </row>
    <row r="85" spans="1:15" s="412" customFormat="1" ht="33" customHeight="1" thickBot="1">
      <c r="A85" s="2753" t="s">
        <v>966</v>
      </c>
      <c r="B85" s="2753"/>
      <c r="C85" s="2747">
        <f>個票ｰ1003!E203</f>
        <v>0</v>
      </c>
      <c r="D85" s="2748"/>
      <c r="E85" s="2748"/>
      <c r="F85" s="2748"/>
      <c r="G85" s="2748"/>
      <c r="H85" s="2748"/>
      <c r="I85" s="2748"/>
      <c r="J85" s="2748"/>
      <c r="K85" s="415"/>
      <c r="L85" s="415"/>
      <c r="M85" s="415"/>
      <c r="N85" s="415"/>
      <c r="O85" s="415"/>
    </row>
    <row r="86" spans="1:15" s="412" customFormat="1" ht="33" customHeight="1" thickBot="1">
      <c r="A86" s="2753" t="s">
        <v>967</v>
      </c>
      <c r="B86" s="2753"/>
      <c r="C86" s="2747">
        <f>施設別教育訓練講座票!$B$19</f>
        <v>0</v>
      </c>
      <c r="D86" s="2748"/>
      <c r="E86" s="2748"/>
      <c r="F86" s="2748"/>
      <c r="G86" s="2748"/>
      <c r="H86" s="2748"/>
      <c r="I86" s="2748"/>
      <c r="J86" s="2748"/>
      <c r="K86" s="415"/>
      <c r="L86" s="415"/>
      <c r="M86" s="415"/>
      <c r="N86" s="415"/>
      <c r="O86" s="415"/>
    </row>
    <row r="87" spans="1:15" s="426" customFormat="1" ht="15.75" customHeight="1">
      <c r="A87" s="2756" t="s">
        <v>968</v>
      </c>
      <c r="B87" s="2756"/>
      <c r="C87" s="2757">
        <f>個票ｰ1003!J184</f>
        <v>0</v>
      </c>
      <c r="D87" s="2758"/>
      <c r="E87" s="2758"/>
      <c r="F87" s="2758"/>
      <c r="G87" s="2758"/>
      <c r="H87" s="2758"/>
      <c r="I87" s="2758"/>
      <c r="J87" s="2758"/>
      <c r="K87" s="425"/>
      <c r="L87" s="425"/>
      <c r="M87" s="425"/>
      <c r="N87" s="425"/>
      <c r="O87" s="425"/>
    </row>
    <row r="88" spans="1:15" s="409" customFormat="1" ht="21.75" customHeight="1">
      <c r="A88" s="2731" t="s">
        <v>934</v>
      </c>
      <c r="B88" s="2732"/>
      <c r="C88" s="2732"/>
      <c r="D88" s="2732"/>
      <c r="E88" s="2732"/>
      <c r="F88" s="2732"/>
      <c r="G88" s="2732"/>
      <c r="H88" s="2732"/>
      <c r="I88" s="2732"/>
      <c r="J88" s="2732"/>
    </row>
    <row r="89" spans="1:15" s="409" customFormat="1" ht="4.5" customHeight="1">
      <c r="A89" s="410"/>
      <c r="B89" s="411"/>
    </row>
    <row r="90" spans="1:15" s="412" customFormat="1" ht="17.25" customHeight="1">
      <c r="A90" s="2733">
        <f>C93</f>
        <v>0</v>
      </c>
      <c r="B90" s="2733"/>
      <c r="C90" s="2733"/>
      <c r="D90" s="2733"/>
      <c r="E90" s="2733"/>
      <c r="F90" s="2733"/>
      <c r="G90" s="2733"/>
      <c r="H90" s="2733"/>
      <c r="I90" s="2733"/>
      <c r="J90" s="2733"/>
    </row>
    <row r="91" spans="1:15" s="412" customFormat="1" ht="30" customHeight="1" thickBot="1">
      <c r="A91" s="2734">
        <f>C94</f>
        <v>0</v>
      </c>
      <c r="B91" s="2734"/>
      <c r="C91" s="2734"/>
      <c r="D91" s="2734"/>
      <c r="E91" s="2734"/>
      <c r="F91" s="2734"/>
      <c r="G91" s="2734"/>
      <c r="H91" s="2734"/>
      <c r="I91" s="2734"/>
      <c r="J91" s="2734"/>
    </row>
    <row r="92" spans="1:15" s="412" customFormat="1" ht="4.5" customHeight="1" thickTop="1">
      <c r="A92" s="413"/>
      <c r="B92" s="413"/>
      <c r="C92" s="413"/>
      <c r="D92" s="413"/>
      <c r="E92" s="413"/>
      <c r="F92" s="413"/>
      <c r="G92" s="413"/>
      <c r="H92" s="413"/>
      <c r="I92" s="413"/>
      <c r="J92" s="413"/>
      <c r="L92" s="414"/>
    </row>
    <row r="93" spans="1:15" s="412" customFormat="1" ht="15.95" customHeight="1" thickBot="1">
      <c r="A93" s="2735" t="s">
        <v>935</v>
      </c>
      <c r="B93" s="2736"/>
      <c r="C93" s="2737">
        <f>'申請書・総括票（共通）'!$C$19</f>
        <v>0</v>
      </c>
      <c r="D93" s="2737"/>
      <c r="E93" s="2737"/>
      <c r="F93" s="2737"/>
      <c r="G93" s="2737"/>
      <c r="H93" s="2737"/>
      <c r="I93" s="2737"/>
      <c r="J93" s="2738"/>
      <c r="K93" s="415"/>
      <c r="L93" s="415"/>
      <c r="M93" s="415"/>
      <c r="N93" s="415"/>
      <c r="O93" s="415"/>
    </row>
    <row r="94" spans="1:15" s="412" customFormat="1" ht="15.95" customHeight="1" thickBot="1">
      <c r="A94" s="2727" t="s">
        <v>936</v>
      </c>
      <c r="B94" s="2728"/>
      <c r="C94" s="2730">
        <f>'申請書・総括票（共通）'!B42</f>
        <v>0</v>
      </c>
      <c r="D94" s="2730"/>
      <c r="E94" s="2730"/>
      <c r="F94" s="2730"/>
      <c r="G94" s="2730"/>
      <c r="H94" s="2730"/>
      <c r="I94" s="2730"/>
      <c r="J94" s="2739"/>
      <c r="K94" s="415"/>
      <c r="L94" s="415"/>
      <c r="M94" s="415"/>
      <c r="N94" s="415"/>
      <c r="O94" s="415"/>
    </row>
    <row r="95" spans="1:15" s="412" customFormat="1" ht="15.95" customHeight="1" thickBot="1">
      <c r="A95" s="2727" t="s">
        <v>937</v>
      </c>
      <c r="B95" s="2728"/>
      <c r="C95" s="2729"/>
      <c r="D95" s="2729"/>
      <c r="E95" s="2729"/>
      <c r="F95" s="2728" t="s">
        <v>938</v>
      </c>
      <c r="G95" s="2728"/>
      <c r="H95" s="416"/>
      <c r="I95" s="417" t="s">
        <v>939</v>
      </c>
      <c r="J95" s="418"/>
      <c r="K95" s="415"/>
      <c r="L95" s="415"/>
      <c r="M95" s="415"/>
      <c r="N95" s="415"/>
      <c r="O95" s="415"/>
    </row>
    <row r="96" spans="1:15" s="412" customFormat="1" ht="15.95" customHeight="1" thickBot="1">
      <c r="A96" s="2727" t="s">
        <v>940</v>
      </c>
      <c r="B96" s="2728"/>
      <c r="C96" s="2730">
        <f>個票ｰ1004!E17</f>
        <v>0</v>
      </c>
      <c r="D96" s="2730"/>
      <c r="E96" s="2730"/>
      <c r="F96" s="2728" t="s">
        <v>941</v>
      </c>
      <c r="G96" s="2728"/>
      <c r="H96" s="419">
        <f>個票ｰ1004!E15</f>
        <v>0</v>
      </c>
      <c r="I96" s="420" t="s">
        <v>942</v>
      </c>
      <c r="J96" s="420"/>
      <c r="K96" s="415"/>
      <c r="L96" s="415"/>
      <c r="M96" s="415"/>
      <c r="N96" s="415"/>
      <c r="O96" s="415"/>
    </row>
    <row r="97" spans="1:15" s="412" customFormat="1" ht="15.95" customHeight="1" thickBot="1">
      <c r="A97" s="2727" t="s">
        <v>943</v>
      </c>
      <c r="B97" s="2728"/>
      <c r="C97" s="419">
        <f>個票ｰ1004!G14</f>
        <v>0</v>
      </c>
      <c r="D97" s="2749" t="s">
        <v>944</v>
      </c>
      <c r="E97" s="2750"/>
      <c r="F97" s="2728" t="s">
        <v>945</v>
      </c>
      <c r="G97" s="2728"/>
      <c r="H97" s="419">
        <f>個票ｰ1004!M14</f>
        <v>0</v>
      </c>
      <c r="I97" s="420" t="s">
        <v>946</v>
      </c>
      <c r="J97" s="420"/>
      <c r="K97" s="415"/>
      <c r="M97" s="415"/>
      <c r="N97" s="415"/>
      <c r="O97" s="415"/>
    </row>
    <row r="98" spans="1:15" s="412" customFormat="1" ht="15.95" customHeight="1" thickBot="1">
      <c r="A98" s="2727" t="s">
        <v>947</v>
      </c>
      <c r="B98" s="2728"/>
      <c r="C98" s="2729"/>
      <c r="D98" s="2729"/>
      <c r="E98" s="2729"/>
      <c r="F98" s="2729"/>
      <c r="G98" s="2729"/>
      <c r="H98" s="2729"/>
      <c r="I98" s="2729"/>
      <c r="J98" s="2751"/>
      <c r="K98" s="415"/>
      <c r="M98" s="415"/>
      <c r="N98" s="415"/>
      <c r="O98" s="415"/>
    </row>
    <row r="99" spans="1:15" s="426" customFormat="1" ht="15.95" customHeight="1" thickBot="1">
      <c r="A99" s="2727" t="s">
        <v>948</v>
      </c>
      <c r="B99" s="2728"/>
      <c r="C99" s="421" t="s">
        <v>949</v>
      </c>
      <c r="D99" s="422">
        <f>'訓練経費内訳票-1004'!Q14</f>
        <v>0</v>
      </c>
      <c r="E99" s="423" t="s">
        <v>950</v>
      </c>
      <c r="F99" s="422">
        <f>'訓練経費内訳票-1004'!Q18</f>
        <v>0</v>
      </c>
      <c r="G99" s="423" t="s">
        <v>514</v>
      </c>
      <c r="H99" s="422">
        <f>D99+F99</f>
        <v>0</v>
      </c>
      <c r="I99" s="424"/>
      <c r="J99" s="424"/>
      <c r="K99" s="425"/>
      <c r="M99" s="425"/>
      <c r="N99" s="425"/>
      <c r="O99" s="425"/>
    </row>
    <row r="100" spans="1:15" s="412" customFormat="1" ht="15.95" customHeight="1" thickBot="1">
      <c r="A100" s="2740" t="s">
        <v>951</v>
      </c>
      <c r="B100" s="2741"/>
      <c r="C100" s="2742" t="s">
        <v>952</v>
      </c>
      <c r="D100" s="2742"/>
      <c r="E100" s="2742"/>
      <c r="F100" s="2728" t="s">
        <v>953</v>
      </c>
      <c r="G100" s="2728"/>
      <c r="H100" s="427"/>
      <c r="I100" s="428" t="s">
        <v>939</v>
      </c>
      <c r="J100" s="429"/>
      <c r="K100" s="415"/>
      <c r="L100" s="415"/>
      <c r="M100" s="415"/>
      <c r="N100" s="415"/>
      <c r="O100" s="415"/>
    </row>
    <row r="101" spans="1:15" s="412" customFormat="1" ht="4.5" customHeight="1" thickBot="1">
      <c r="A101" s="430"/>
      <c r="B101" s="430"/>
      <c r="C101" s="430"/>
      <c r="D101" s="430"/>
      <c r="E101" s="430"/>
      <c r="F101" s="430"/>
      <c r="G101" s="430"/>
      <c r="H101" s="430"/>
      <c r="I101" s="430"/>
      <c r="J101" s="430"/>
      <c r="L101" s="414"/>
    </row>
    <row r="102" spans="1:15" s="412" customFormat="1" ht="4.5" customHeight="1" thickTop="1" thickBot="1">
      <c r="A102" s="413"/>
      <c r="B102" s="413"/>
      <c r="C102" s="413"/>
      <c r="D102" s="413"/>
      <c r="E102" s="413"/>
      <c r="F102" s="413"/>
      <c r="G102" s="413"/>
      <c r="H102" s="413"/>
      <c r="I102" s="413"/>
      <c r="J102" s="413"/>
      <c r="L102" s="414"/>
    </row>
    <row r="103" spans="1:15" s="412" customFormat="1" ht="20.100000000000001" customHeight="1" thickTop="1" thickBot="1">
      <c r="A103" s="2743" t="s">
        <v>954</v>
      </c>
      <c r="B103" s="2743"/>
      <c r="C103" s="2744" t="str">
        <f>個票ｰ1004!F49</f>
        <v>プルダウンメニューよりロールを選択してください</v>
      </c>
      <c r="D103" s="2745"/>
      <c r="E103" s="2745"/>
      <c r="F103" s="2745"/>
      <c r="G103" s="2745"/>
      <c r="H103" s="2745"/>
      <c r="I103" s="2745"/>
      <c r="J103" s="2745"/>
      <c r="K103" s="415"/>
      <c r="L103" s="415"/>
      <c r="M103" s="415"/>
      <c r="N103" s="415"/>
      <c r="O103" s="415"/>
    </row>
    <row r="104" spans="1:15" s="412" customFormat="1" ht="42" customHeight="1" thickBot="1">
      <c r="A104" s="2746" t="s">
        <v>955</v>
      </c>
      <c r="B104" s="2746"/>
      <c r="C104" s="2747">
        <f>個票ｰ1004!E13</f>
        <v>0</v>
      </c>
      <c r="D104" s="2748"/>
      <c r="E104" s="2748"/>
      <c r="F104" s="2748"/>
      <c r="G104" s="2748"/>
      <c r="H104" s="2748"/>
      <c r="I104" s="2748"/>
      <c r="J104" s="2748"/>
      <c r="K104" s="415"/>
      <c r="L104" s="415"/>
      <c r="M104" s="415"/>
      <c r="N104" s="415"/>
      <c r="O104" s="415"/>
    </row>
    <row r="105" spans="1:15" s="412" customFormat="1" ht="26.1" customHeight="1" thickBot="1">
      <c r="A105" s="2746" t="s">
        <v>956</v>
      </c>
      <c r="B105" s="2727"/>
      <c r="C105" s="2754" t="s">
        <v>957</v>
      </c>
      <c r="D105" s="2755"/>
      <c r="E105" s="2755"/>
      <c r="F105" s="2755"/>
      <c r="G105" s="2755"/>
      <c r="H105" s="2755"/>
      <c r="I105" s="2755"/>
      <c r="J105" s="2755"/>
      <c r="K105" s="415"/>
      <c r="L105" s="415"/>
      <c r="M105" s="415"/>
      <c r="N105" s="415"/>
      <c r="O105" s="415"/>
    </row>
    <row r="106" spans="1:15" s="412" customFormat="1" ht="78" customHeight="1" thickBot="1">
      <c r="A106" s="2753" t="s">
        <v>958</v>
      </c>
      <c r="B106" s="2753"/>
      <c r="C106" s="2747">
        <f>個票ｰ1004!E64</f>
        <v>0</v>
      </c>
      <c r="D106" s="2748"/>
      <c r="E106" s="2748"/>
      <c r="F106" s="2748"/>
      <c r="G106" s="2748"/>
      <c r="H106" s="2748"/>
      <c r="I106" s="2748"/>
      <c r="J106" s="2748"/>
      <c r="K106" s="415"/>
      <c r="L106" s="415"/>
      <c r="M106" s="415"/>
      <c r="N106" s="415"/>
      <c r="O106" s="415"/>
    </row>
    <row r="107" spans="1:15" s="412" customFormat="1" ht="78" customHeight="1" thickBot="1">
      <c r="A107" s="2753" t="s">
        <v>959</v>
      </c>
      <c r="B107" s="2753"/>
      <c r="C107" s="2747">
        <f>個票ｰ1004!E67</f>
        <v>0</v>
      </c>
      <c r="D107" s="2748"/>
      <c r="E107" s="2748"/>
      <c r="F107" s="2748"/>
      <c r="G107" s="2748"/>
      <c r="H107" s="2748"/>
      <c r="I107" s="2748"/>
      <c r="J107" s="2748"/>
      <c r="K107" s="415"/>
      <c r="L107" s="415"/>
      <c r="M107" s="415"/>
      <c r="N107" s="415"/>
      <c r="O107" s="415"/>
    </row>
    <row r="108" spans="1:15" s="412" customFormat="1" ht="33.950000000000003" customHeight="1" thickBot="1">
      <c r="A108" s="2752" t="s">
        <v>960</v>
      </c>
      <c r="B108" s="2752"/>
      <c r="C108" s="2747">
        <f>個票ｰ1004!E174</f>
        <v>0</v>
      </c>
      <c r="D108" s="2748"/>
      <c r="E108" s="2748"/>
      <c r="F108" s="2748"/>
      <c r="G108" s="2748"/>
      <c r="H108" s="2748"/>
      <c r="I108" s="2748"/>
      <c r="J108" s="2748"/>
      <c r="K108" s="415"/>
      <c r="L108" s="415"/>
      <c r="M108" s="415"/>
      <c r="N108" s="415"/>
      <c r="O108" s="415"/>
    </row>
    <row r="109" spans="1:15" s="412" customFormat="1" ht="33.950000000000003" customHeight="1" thickBot="1">
      <c r="A109" s="2753" t="s">
        <v>961</v>
      </c>
      <c r="B109" s="2753"/>
      <c r="C109" s="2747">
        <f>個票ｰ1004!E175</f>
        <v>0</v>
      </c>
      <c r="D109" s="2748"/>
      <c r="E109" s="2748"/>
      <c r="F109" s="2748"/>
      <c r="G109" s="2748"/>
      <c r="H109" s="2748"/>
      <c r="I109" s="2748"/>
      <c r="J109" s="2748"/>
      <c r="K109" s="415"/>
      <c r="L109" s="415"/>
      <c r="M109" s="415"/>
      <c r="N109" s="415"/>
      <c r="O109" s="415"/>
    </row>
    <row r="110" spans="1:15" s="412" customFormat="1" ht="33.950000000000003" customHeight="1" thickBot="1">
      <c r="A110" s="2753" t="s">
        <v>962</v>
      </c>
      <c r="B110" s="2753"/>
      <c r="C110" s="2747">
        <f>個票ｰ1004!E181</f>
        <v>0</v>
      </c>
      <c r="D110" s="2748"/>
      <c r="E110" s="2748"/>
      <c r="F110" s="2748"/>
      <c r="G110" s="2748"/>
      <c r="H110" s="2748"/>
      <c r="I110" s="2748"/>
      <c r="J110" s="2748"/>
      <c r="K110" s="415"/>
      <c r="L110" s="415"/>
      <c r="M110" s="415"/>
      <c r="N110" s="415"/>
      <c r="O110" s="415"/>
    </row>
    <row r="111" spans="1:15" s="412" customFormat="1" ht="42" customHeight="1" thickBot="1">
      <c r="A111" s="2753" t="s">
        <v>963</v>
      </c>
      <c r="B111" s="2753"/>
      <c r="C111" s="2747">
        <f>個票ｰ1004!E182</f>
        <v>0</v>
      </c>
      <c r="D111" s="2748"/>
      <c r="E111" s="2748"/>
      <c r="F111" s="2748"/>
      <c r="G111" s="2748"/>
      <c r="H111" s="2748"/>
      <c r="I111" s="2748"/>
      <c r="J111" s="2748"/>
      <c r="K111" s="415"/>
      <c r="L111" s="415"/>
      <c r="M111" s="415"/>
      <c r="N111" s="415"/>
      <c r="O111" s="415"/>
    </row>
    <row r="112" spans="1:15" s="412" customFormat="1" ht="33.75" customHeight="1" thickBot="1">
      <c r="A112" s="2753" t="s">
        <v>964</v>
      </c>
      <c r="B112" s="2753"/>
      <c r="C112" s="2747">
        <f>個票ｰ1004!E183</f>
        <v>0</v>
      </c>
      <c r="D112" s="2748"/>
      <c r="E112" s="2748"/>
      <c r="F112" s="2748"/>
      <c r="G112" s="2748"/>
      <c r="H112" s="2748"/>
      <c r="I112" s="2748"/>
      <c r="J112" s="2748"/>
      <c r="K112" s="415"/>
      <c r="L112" s="415"/>
      <c r="M112" s="415"/>
      <c r="N112" s="415"/>
      <c r="O112" s="415"/>
    </row>
    <row r="113" spans="1:15" s="412" customFormat="1" ht="33" customHeight="1" thickBot="1">
      <c r="A113" s="2753" t="s">
        <v>965</v>
      </c>
      <c r="B113" s="2753"/>
      <c r="C113" s="2747">
        <f>個票ｰ1004!E201</f>
        <v>0</v>
      </c>
      <c r="D113" s="2748"/>
      <c r="E113" s="2748"/>
      <c r="F113" s="2748"/>
      <c r="G113" s="2748"/>
      <c r="H113" s="2748"/>
      <c r="I113" s="2748"/>
      <c r="J113" s="2748"/>
      <c r="K113" s="415"/>
      <c r="L113" s="415"/>
      <c r="M113" s="415"/>
      <c r="N113" s="415"/>
      <c r="O113" s="415"/>
    </row>
    <row r="114" spans="1:15" s="412" customFormat="1" ht="33" customHeight="1" thickBot="1">
      <c r="A114" s="2753" t="s">
        <v>966</v>
      </c>
      <c r="B114" s="2753"/>
      <c r="C114" s="2747">
        <f>個票ｰ1004!E203</f>
        <v>0</v>
      </c>
      <c r="D114" s="2748"/>
      <c r="E114" s="2748"/>
      <c r="F114" s="2748"/>
      <c r="G114" s="2748"/>
      <c r="H114" s="2748"/>
      <c r="I114" s="2748"/>
      <c r="J114" s="2748"/>
      <c r="K114" s="415"/>
      <c r="L114" s="415"/>
      <c r="M114" s="415"/>
      <c r="N114" s="415"/>
      <c r="O114" s="415"/>
    </row>
    <row r="115" spans="1:15" s="412" customFormat="1" ht="33" customHeight="1" thickBot="1">
      <c r="A115" s="2753" t="s">
        <v>967</v>
      </c>
      <c r="B115" s="2753"/>
      <c r="C115" s="2747">
        <f>施設別教育訓練講座票!$B$19</f>
        <v>0</v>
      </c>
      <c r="D115" s="2748"/>
      <c r="E115" s="2748"/>
      <c r="F115" s="2748"/>
      <c r="G115" s="2748"/>
      <c r="H115" s="2748"/>
      <c r="I115" s="2748"/>
      <c r="J115" s="2748"/>
      <c r="K115" s="415"/>
      <c r="L115" s="415"/>
      <c r="M115" s="415"/>
      <c r="N115" s="415"/>
      <c r="O115" s="415"/>
    </row>
    <row r="116" spans="1:15" s="426" customFormat="1" ht="15.75" customHeight="1">
      <c r="A116" s="2756" t="s">
        <v>968</v>
      </c>
      <c r="B116" s="2756"/>
      <c r="C116" s="2757">
        <f>個票ｰ1004!J184</f>
        <v>0</v>
      </c>
      <c r="D116" s="2758"/>
      <c r="E116" s="2758"/>
      <c r="F116" s="2758"/>
      <c r="G116" s="2758"/>
      <c r="H116" s="2758"/>
      <c r="I116" s="2758"/>
      <c r="J116" s="2758"/>
      <c r="K116" s="425"/>
      <c r="L116" s="425"/>
      <c r="M116" s="425"/>
      <c r="N116" s="425"/>
      <c r="O116" s="425"/>
    </row>
    <row r="117" spans="1:15" s="409" customFormat="1" ht="21.75" customHeight="1">
      <c r="A117" s="2731" t="s">
        <v>934</v>
      </c>
      <c r="B117" s="2732"/>
      <c r="C117" s="2732"/>
      <c r="D117" s="2732"/>
      <c r="E117" s="2732"/>
      <c r="F117" s="2732"/>
      <c r="G117" s="2732"/>
      <c r="H117" s="2732"/>
      <c r="I117" s="2732"/>
      <c r="J117" s="2732"/>
    </row>
    <row r="118" spans="1:15" s="409" customFormat="1" ht="4.5" customHeight="1">
      <c r="A118" s="410"/>
      <c r="B118" s="411"/>
    </row>
    <row r="119" spans="1:15" s="412" customFormat="1" ht="17.25" customHeight="1">
      <c r="A119" s="2733">
        <f>C122</f>
        <v>0</v>
      </c>
      <c r="B119" s="2733"/>
      <c r="C119" s="2733"/>
      <c r="D119" s="2733"/>
      <c r="E119" s="2733"/>
      <c r="F119" s="2733"/>
      <c r="G119" s="2733"/>
      <c r="H119" s="2733"/>
      <c r="I119" s="2733"/>
      <c r="J119" s="2733"/>
    </row>
    <row r="120" spans="1:15" s="412" customFormat="1" ht="30" customHeight="1" thickBot="1">
      <c r="A120" s="2734">
        <f>C123</f>
        <v>0</v>
      </c>
      <c r="B120" s="2734"/>
      <c r="C120" s="2734"/>
      <c r="D120" s="2734"/>
      <c r="E120" s="2734"/>
      <c r="F120" s="2734"/>
      <c r="G120" s="2734"/>
      <c r="H120" s="2734"/>
      <c r="I120" s="2734"/>
      <c r="J120" s="2734"/>
    </row>
    <row r="121" spans="1:15" s="412" customFormat="1" ht="4.5" customHeight="1" thickTop="1">
      <c r="A121" s="413"/>
      <c r="B121" s="413"/>
      <c r="C121" s="413"/>
      <c r="D121" s="413"/>
      <c r="E121" s="413"/>
      <c r="F121" s="413"/>
      <c r="G121" s="413"/>
      <c r="H121" s="413"/>
      <c r="I121" s="413"/>
      <c r="J121" s="413"/>
      <c r="L121" s="414"/>
    </row>
    <row r="122" spans="1:15" s="412" customFormat="1" ht="15.95" customHeight="1" thickBot="1">
      <c r="A122" s="2735" t="s">
        <v>935</v>
      </c>
      <c r="B122" s="2736"/>
      <c r="C122" s="2737">
        <f>'申請書・総括票（共通）'!$C$19</f>
        <v>0</v>
      </c>
      <c r="D122" s="2737"/>
      <c r="E122" s="2737"/>
      <c r="F122" s="2737"/>
      <c r="G122" s="2737"/>
      <c r="H122" s="2737"/>
      <c r="I122" s="2737"/>
      <c r="J122" s="2738"/>
      <c r="K122" s="415"/>
      <c r="L122" s="415"/>
      <c r="M122" s="415"/>
      <c r="N122" s="415"/>
      <c r="O122" s="415"/>
    </row>
    <row r="123" spans="1:15" s="412" customFormat="1" ht="15.95" customHeight="1" thickBot="1">
      <c r="A123" s="2727" t="s">
        <v>936</v>
      </c>
      <c r="B123" s="2728"/>
      <c r="C123" s="2730">
        <f>'申請書・総括票（共通）'!B43</f>
        <v>0</v>
      </c>
      <c r="D123" s="2730"/>
      <c r="E123" s="2730"/>
      <c r="F123" s="2730"/>
      <c r="G123" s="2730"/>
      <c r="H123" s="2730"/>
      <c r="I123" s="2730"/>
      <c r="J123" s="2739"/>
      <c r="K123" s="415"/>
      <c r="L123" s="415"/>
      <c r="M123" s="415"/>
      <c r="N123" s="415"/>
      <c r="O123" s="415"/>
    </row>
    <row r="124" spans="1:15" s="412" customFormat="1" ht="15.95" customHeight="1" thickBot="1">
      <c r="A124" s="2727" t="s">
        <v>937</v>
      </c>
      <c r="B124" s="2728"/>
      <c r="C124" s="2729"/>
      <c r="D124" s="2729"/>
      <c r="E124" s="2729"/>
      <c r="F124" s="2728" t="s">
        <v>938</v>
      </c>
      <c r="G124" s="2728"/>
      <c r="H124" s="416"/>
      <c r="I124" s="417" t="s">
        <v>939</v>
      </c>
      <c r="J124" s="418"/>
      <c r="K124" s="415"/>
      <c r="L124" s="415"/>
      <c r="M124" s="415"/>
      <c r="N124" s="415"/>
      <c r="O124" s="415"/>
    </row>
    <row r="125" spans="1:15" s="412" customFormat="1" ht="15.95" customHeight="1" thickBot="1">
      <c r="A125" s="2727" t="s">
        <v>940</v>
      </c>
      <c r="B125" s="2728"/>
      <c r="C125" s="2730">
        <f>個票ｰ1005!E17</f>
        <v>0</v>
      </c>
      <c r="D125" s="2730"/>
      <c r="E125" s="2730"/>
      <c r="F125" s="2728" t="s">
        <v>941</v>
      </c>
      <c r="G125" s="2728"/>
      <c r="H125" s="419">
        <f>個票ｰ1005!E15</f>
        <v>0</v>
      </c>
      <c r="I125" s="420" t="s">
        <v>942</v>
      </c>
      <c r="J125" s="420"/>
      <c r="K125" s="415"/>
      <c r="L125" s="415"/>
      <c r="M125" s="415"/>
      <c r="N125" s="415"/>
      <c r="O125" s="415"/>
    </row>
    <row r="126" spans="1:15" s="412" customFormat="1" ht="15.95" customHeight="1" thickBot="1">
      <c r="A126" s="2727" t="s">
        <v>943</v>
      </c>
      <c r="B126" s="2728"/>
      <c r="C126" s="419">
        <f>個票ｰ1005!G14</f>
        <v>0</v>
      </c>
      <c r="D126" s="2749" t="s">
        <v>944</v>
      </c>
      <c r="E126" s="2750"/>
      <c r="F126" s="2728" t="s">
        <v>945</v>
      </c>
      <c r="G126" s="2728"/>
      <c r="H126" s="419">
        <f>個票ｰ1005!M14</f>
        <v>0</v>
      </c>
      <c r="I126" s="420" t="s">
        <v>946</v>
      </c>
      <c r="J126" s="420"/>
      <c r="K126" s="415"/>
      <c r="M126" s="415"/>
      <c r="N126" s="415"/>
      <c r="O126" s="415"/>
    </row>
    <row r="127" spans="1:15" s="412" customFormat="1" ht="15.95" customHeight="1" thickBot="1">
      <c r="A127" s="2727" t="s">
        <v>947</v>
      </c>
      <c r="B127" s="2728"/>
      <c r="C127" s="2729"/>
      <c r="D127" s="2729"/>
      <c r="E127" s="2729"/>
      <c r="F127" s="2729"/>
      <c r="G127" s="2729"/>
      <c r="H127" s="2729"/>
      <c r="I127" s="2729"/>
      <c r="J127" s="2751"/>
      <c r="K127" s="415"/>
      <c r="M127" s="415"/>
      <c r="N127" s="415"/>
      <c r="O127" s="415"/>
    </row>
    <row r="128" spans="1:15" s="426" customFormat="1" ht="15.95" customHeight="1" thickBot="1">
      <c r="A128" s="2727" t="s">
        <v>948</v>
      </c>
      <c r="B128" s="2728"/>
      <c r="C128" s="421" t="s">
        <v>949</v>
      </c>
      <c r="D128" s="422">
        <f>'訓練経費内訳票-1005'!Q14</f>
        <v>0</v>
      </c>
      <c r="E128" s="423" t="s">
        <v>950</v>
      </c>
      <c r="F128" s="422">
        <f>'訓練経費内訳票-1005'!Q18</f>
        <v>0</v>
      </c>
      <c r="G128" s="423" t="s">
        <v>514</v>
      </c>
      <c r="H128" s="422">
        <f>D128+F128</f>
        <v>0</v>
      </c>
      <c r="I128" s="424"/>
      <c r="J128" s="424"/>
      <c r="K128" s="425"/>
      <c r="M128" s="425"/>
      <c r="N128" s="425"/>
      <c r="O128" s="425"/>
    </row>
    <row r="129" spans="1:15" s="412" customFormat="1" ht="15.95" customHeight="1" thickBot="1">
      <c r="A129" s="2740" t="s">
        <v>951</v>
      </c>
      <c r="B129" s="2741"/>
      <c r="C129" s="2742" t="s">
        <v>952</v>
      </c>
      <c r="D129" s="2742"/>
      <c r="E129" s="2742"/>
      <c r="F129" s="2728" t="s">
        <v>953</v>
      </c>
      <c r="G129" s="2728"/>
      <c r="H129" s="427"/>
      <c r="I129" s="428" t="s">
        <v>939</v>
      </c>
      <c r="J129" s="429"/>
      <c r="K129" s="415"/>
      <c r="L129" s="415"/>
      <c r="M129" s="415"/>
      <c r="N129" s="415"/>
      <c r="O129" s="415"/>
    </row>
    <row r="130" spans="1:15" s="412" customFormat="1" ht="4.5" customHeight="1" thickBot="1">
      <c r="A130" s="430"/>
      <c r="B130" s="430"/>
      <c r="C130" s="430"/>
      <c r="D130" s="430"/>
      <c r="E130" s="430"/>
      <c r="F130" s="430"/>
      <c r="G130" s="430"/>
      <c r="H130" s="430"/>
      <c r="I130" s="430"/>
      <c r="J130" s="430"/>
      <c r="L130" s="414"/>
    </row>
    <row r="131" spans="1:15" s="412" customFormat="1" ht="4.5" customHeight="1" thickTop="1" thickBot="1">
      <c r="A131" s="413"/>
      <c r="B131" s="413"/>
      <c r="C131" s="413"/>
      <c r="D131" s="413"/>
      <c r="E131" s="413"/>
      <c r="F131" s="413"/>
      <c r="G131" s="413"/>
      <c r="H131" s="413"/>
      <c r="I131" s="413"/>
      <c r="J131" s="413"/>
      <c r="L131" s="414"/>
    </row>
    <row r="132" spans="1:15" s="412" customFormat="1" ht="20.100000000000001" customHeight="1" thickTop="1" thickBot="1">
      <c r="A132" s="2743" t="s">
        <v>954</v>
      </c>
      <c r="B132" s="2743"/>
      <c r="C132" s="2744" t="str">
        <f>個票ｰ1005!F49</f>
        <v>プルダウンメニューよりロールを選択してください</v>
      </c>
      <c r="D132" s="2745"/>
      <c r="E132" s="2745"/>
      <c r="F132" s="2745"/>
      <c r="G132" s="2745"/>
      <c r="H132" s="2745"/>
      <c r="I132" s="2745"/>
      <c r="J132" s="2745"/>
      <c r="K132" s="415"/>
      <c r="L132" s="415"/>
      <c r="M132" s="415"/>
      <c r="N132" s="415"/>
      <c r="O132" s="415"/>
    </row>
    <row r="133" spans="1:15" s="412" customFormat="1" ht="42" customHeight="1" thickBot="1">
      <c r="A133" s="2746" t="s">
        <v>955</v>
      </c>
      <c r="B133" s="2746"/>
      <c r="C133" s="2747">
        <f>個票ｰ1005!E13</f>
        <v>0</v>
      </c>
      <c r="D133" s="2748"/>
      <c r="E133" s="2748"/>
      <c r="F133" s="2748"/>
      <c r="G133" s="2748"/>
      <c r="H133" s="2748"/>
      <c r="I133" s="2748"/>
      <c r="J133" s="2748"/>
      <c r="K133" s="415"/>
      <c r="L133" s="415"/>
      <c r="M133" s="415"/>
      <c r="N133" s="415"/>
      <c r="O133" s="415"/>
    </row>
    <row r="134" spans="1:15" s="412" customFormat="1" ht="26.1" customHeight="1" thickBot="1">
      <c r="A134" s="2746" t="s">
        <v>956</v>
      </c>
      <c r="B134" s="2727"/>
      <c r="C134" s="2754" t="s">
        <v>957</v>
      </c>
      <c r="D134" s="2755"/>
      <c r="E134" s="2755"/>
      <c r="F134" s="2755"/>
      <c r="G134" s="2755"/>
      <c r="H134" s="2755"/>
      <c r="I134" s="2755"/>
      <c r="J134" s="2755"/>
      <c r="K134" s="415"/>
      <c r="L134" s="415"/>
      <c r="M134" s="415"/>
      <c r="N134" s="415"/>
      <c r="O134" s="415"/>
    </row>
    <row r="135" spans="1:15" s="412" customFormat="1" ht="78" customHeight="1" thickBot="1">
      <c r="A135" s="2753" t="s">
        <v>958</v>
      </c>
      <c r="B135" s="2753"/>
      <c r="C135" s="2747">
        <f>個票ｰ1005!$E$64</f>
        <v>0</v>
      </c>
      <c r="D135" s="2748"/>
      <c r="E135" s="2748"/>
      <c r="F135" s="2748"/>
      <c r="G135" s="2748"/>
      <c r="H135" s="2748"/>
      <c r="I135" s="2748"/>
      <c r="J135" s="2748"/>
      <c r="K135" s="415"/>
      <c r="L135" s="415"/>
      <c r="M135" s="415"/>
      <c r="N135" s="415"/>
      <c r="O135" s="415"/>
    </row>
    <row r="136" spans="1:15" s="412" customFormat="1" ht="78" customHeight="1" thickBot="1">
      <c r="A136" s="2753" t="s">
        <v>959</v>
      </c>
      <c r="B136" s="2753"/>
      <c r="C136" s="2747">
        <f>個票ｰ1005!$E$67</f>
        <v>0</v>
      </c>
      <c r="D136" s="2748"/>
      <c r="E136" s="2748"/>
      <c r="F136" s="2748"/>
      <c r="G136" s="2748"/>
      <c r="H136" s="2748"/>
      <c r="I136" s="2748"/>
      <c r="J136" s="2748"/>
      <c r="K136" s="415"/>
      <c r="L136" s="415"/>
      <c r="M136" s="415"/>
      <c r="N136" s="415"/>
      <c r="O136" s="415"/>
    </row>
    <row r="137" spans="1:15" s="412" customFormat="1" ht="33.950000000000003" customHeight="1" thickBot="1">
      <c r="A137" s="2752" t="s">
        <v>960</v>
      </c>
      <c r="B137" s="2752"/>
      <c r="C137" s="2747">
        <f>個票ｰ1005!$E$174</f>
        <v>0</v>
      </c>
      <c r="D137" s="2748"/>
      <c r="E137" s="2748"/>
      <c r="F137" s="2748"/>
      <c r="G137" s="2748"/>
      <c r="H137" s="2748"/>
      <c r="I137" s="2748"/>
      <c r="J137" s="2748"/>
      <c r="K137" s="415"/>
      <c r="L137" s="415"/>
      <c r="M137" s="415"/>
      <c r="N137" s="415"/>
      <c r="O137" s="415"/>
    </row>
    <row r="138" spans="1:15" s="412" customFormat="1" ht="33.950000000000003" customHeight="1" thickBot="1">
      <c r="A138" s="2753" t="s">
        <v>961</v>
      </c>
      <c r="B138" s="2753"/>
      <c r="C138" s="2747">
        <f>個票ｰ1005!$E$175</f>
        <v>0</v>
      </c>
      <c r="D138" s="2748"/>
      <c r="E138" s="2748"/>
      <c r="F138" s="2748"/>
      <c r="G138" s="2748"/>
      <c r="H138" s="2748"/>
      <c r="I138" s="2748"/>
      <c r="J138" s="2748"/>
      <c r="K138" s="415"/>
      <c r="L138" s="415"/>
      <c r="M138" s="415"/>
      <c r="N138" s="415"/>
      <c r="O138" s="415"/>
    </row>
    <row r="139" spans="1:15" s="412" customFormat="1" ht="33.950000000000003" customHeight="1" thickBot="1">
      <c r="A139" s="2753" t="s">
        <v>962</v>
      </c>
      <c r="B139" s="2753"/>
      <c r="C139" s="2747">
        <f>個票ｰ1005!$E$181</f>
        <v>0</v>
      </c>
      <c r="D139" s="2748"/>
      <c r="E139" s="2748"/>
      <c r="F139" s="2748"/>
      <c r="G139" s="2748"/>
      <c r="H139" s="2748"/>
      <c r="I139" s="2748"/>
      <c r="J139" s="2748"/>
      <c r="K139" s="415"/>
      <c r="L139" s="415"/>
      <c r="M139" s="415"/>
      <c r="N139" s="415"/>
      <c r="O139" s="415"/>
    </row>
    <row r="140" spans="1:15" s="412" customFormat="1" ht="42" customHeight="1" thickBot="1">
      <c r="A140" s="2753" t="s">
        <v>963</v>
      </c>
      <c r="B140" s="2753"/>
      <c r="C140" s="2747">
        <f>個票ｰ1005!$E$182</f>
        <v>0</v>
      </c>
      <c r="D140" s="2748"/>
      <c r="E140" s="2748"/>
      <c r="F140" s="2748"/>
      <c r="G140" s="2748"/>
      <c r="H140" s="2748"/>
      <c r="I140" s="2748"/>
      <c r="J140" s="2748"/>
      <c r="K140" s="415"/>
      <c r="L140" s="415"/>
      <c r="M140" s="415"/>
      <c r="N140" s="415"/>
      <c r="O140" s="415"/>
    </row>
    <row r="141" spans="1:15" s="412" customFormat="1" ht="33.75" customHeight="1" thickBot="1">
      <c r="A141" s="2753" t="s">
        <v>964</v>
      </c>
      <c r="B141" s="2753"/>
      <c r="C141" s="2747">
        <f>個票ｰ1005!$E$183</f>
        <v>0</v>
      </c>
      <c r="D141" s="2748"/>
      <c r="E141" s="2748"/>
      <c r="F141" s="2748"/>
      <c r="G141" s="2748"/>
      <c r="H141" s="2748"/>
      <c r="I141" s="2748"/>
      <c r="J141" s="2748"/>
      <c r="K141" s="415"/>
      <c r="L141" s="415"/>
      <c r="M141" s="415"/>
      <c r="N141" s="415"/>
      <c r="O141" s="415"/>
    </row>
    <row r="142" spans="1:15" s="412" customFormat="1" ht="33" customHeight="1" thickBot="1">
      <c r="A142" s="2753" t="s">
        <v>965</v>
      </c>
      <c r="B142" s="2753"/>
      <c r="C142" s="2747">
        <f>個票ｰ1005!$E$201</f>
        <v>0</v>
      </c>
      <c r="D142" s="2748"/>
      <c r="E142" s="2748"/>
      <c r="F142" s="2748"/>
      <c r="G142" s="2748"/>
      <c r="H142" s="2748"/>
      <c r="I142" s="2748"/>
      <c r="J142" s="2748"/>
      <c r="K142" s="415"/>
      <c r="L142" s="415"/>
      <c r="M142" s="415"/>
      <c r="N142" s="415"/>
      <c r="O142" s="415"/>
    </row>
    <row r="143" spans="1:15" s="412" customFormat="1" ht="33" customHeight="1" thickBot="1">
      <c r="A143" s="2753" t="s">
        <v>966</v>
      </c>
      <c r="B143" s="2753"/>
      <c r="C143" s="2747">
        <f>個票ｰ1005!$E$203</f>
        <v>0</v>
      </c>
      <c r="D143" s="2748"/>
      <c r="E143" s="2748"/>
      <c r="F143" s="2748"/>
      <c r="G143" s="2748"/>
      <c r="H143" s="2748"/>
      <c r="I143" s="2748"/>
      <c r="J143" s="2748"/>
      <c r="K143" s="415"/>
      <c r="L143" s="415"/>
      <c r="M143" s="415"/>
      <c r="N143" s="415"/>
      <c r="O143" s="415"/>
    </row>
    <row r="144" spans="1:15" s="412" customFormat="1" ht="33" customHeight="1" thickBot="1">
      <c r="A144" s="2753" t="s">
        <v>967</v>
      </c>
      <c r="B144" s="2753"/>
      <c r="C144" s="2747">
        <f>施設別教育訓練講座票!$B$19</f>
        <v>0</v>
      </c>
      <c r="D144" s="2748"/>
      <c r="E144" s="2748"/>
      <c r="F144" s="2748"/>
      <c r="G144" s="2748"/>
      <c r="H144" s="2748"/>
      <c r="I144" s="2748"/>
      <c r="J144" s="2748"/>
      <c r="K144" s="415"/>
      <c r="L144" s="415"/>
      <c r="M144" s="415"/>
      <c r="N144" s="415"/>
      <c r="O144" s="415"/>
    </row>
    <row r="145" spans="1:15" s="426" customFormat="1" ht="15.75" customHeight="1">
      <c r="A145" s="2756" t="s">
        <v>968</v>
      </c>
      <c r="B145" s="2756"/>
      <c r="C145" s="2757">
        <f>個票ｰ1005!$J$184</f>
        <v>0</v>
      </c>
      <c r="D145" s="2758"/>
      <c r="E145" s="2758"/>
      <c r="F145" s="2758"/>
      <c r="G145" s="2758"/>
      <c r="H145" s="2758"/>
      <c r="I145" s="2758"/>
      <c r="J145" s="2758"/>
      <c r="K145" s="425"/>
      <c r="L145" s="425"/>
      <c r="M145" s="425"/>
      <c r="N145" s="425"/>
      <c r="O145" s="425"/>
    </row>
    <row r="146" spans="1:15" s="409" customFormat="1" ht="21.75" customHeight="1">
      <c r="A146" s="2731" t="s">
        <v>934</v>
      </c>
      <c r="B146" s="2732"/>
      <c r="C146" s="2732"/>
      <c r="D146" s="2732"/>
      <c r="E146" s="2732"/>
      <c r="F146" s="2732"/>
      <c r="G146" s="2732"/>
      <c r="H146" s="2732"/>
      <c r="I146" s="2732"/>
      <c r="J146" s="2732"/>
    </row>
    <row r="147" spans="1:15" s="409" customFormat="1" ht="4.5" customHeight="1">
      <c r="A147" s="410"/>
      <c r="B147" s="411"/>
    </row>
    <row r="148" spans="1:15" s="412" customFormat="1" ht="17.25" customHeight="1">
      <c r="A148" s="2733">
        <f>C151</f>
        <v>0</v>
      </c>
      <c r="B148" s="2733"/>
      <c r="C148" s="2733"/>
      <c r="D148" s="2733"/>
      <c r="E148" s="2733"/>
      <c r="F148" s="2733"/>
      <c r="G148" s="2733"/>
      <c r="H148" s="2733"/>
      <c r="I148" s="2733"/>
      <c r="J148" s="2733"/>
    </row>
    <row r="149" spans="1:15" s="412" customFormat="1" ht="30" customHeight="1" thickBot="1">
      <c r="A149" s="2734">
        <f>C152</f>
        <v>0</v>
      </c>
      <c r="B149" s="2734"/>
      <c r="C149" s="2734"/>
      <c r="D149" s="2734"/>
      <c r="E149" s="2734"/>
      <c r="F149" s="2734"/>
      <c r="G149" s="2734"/>
      <c r="H149" s="2734"/>
      <c r="I149" s="2734"/>
      <c r="J149" s="2734"/>
    </row>
    <row r="150" spans="1:15" s="412" customFormat="1" ht="4.5" customHeight="1" thickTop="1">
      <c r="A150" s="413"/>
      <c r="B150" s="413"/>
      <c r="C150" s="413"/>
      <c r="D150" s="413"/>
      <c r="E150" s="413"/>
      <c r="F150" s="413"/>
      <c r="G150" s="413"/>
      <c r="H150" s="413"/>
      <c r="I150" s="413"/>
      <c r="J150" s="413"/>
      <c r="L150" s="414"/>
    </row>
    <row r="151" spans="1:15" s="412" customFormat="1" ht="15.95" customHeight="1" thickBot="1">
      <c r="A151" s="2735" t="s">
        <v>935</v>
      </c>
      <c r="B151" s="2736"/>
      <c r="C151" s="2737">
        <f>'申請書・総括票（共通）'!$C$19</f>
        <v>0</v>
      </c>
      <c r="D151" s="2737"/>
      <c r="E151" s="2737"/>
      <c r="F151" s="2737"/>
      <c r="G151" s="2737"/>
      <c r="H151" s="2737"/>
      <c r="I151" s="2737"/>
      <c r="J151" s="2738"/>
      <c r="K151" s="415"/>
      <c r="L151" s="415"/>
      <c r="M151" s="415"/>
      <c r="N151" s="415"/>
      <c r="O151" s="415"/>
    </row>
    <row r="152" spans="1:15" s="412" customFormat="1" ht="15.95" customHeight="1" thickBot="1">
      <c r="A152" s="2727" t="s">
        <v>936</v>
      </c>
      <c r="B152" s="2728"/>
      <c r="C152" s="2730">
        <f>'申請書・総括票（共通）'!B44</f>
        <v>0</v>
      </c>
      <c r="D152" s="2730"/>
      <c r="E152" s="2730"/>
      <c r="F152" s="2730"/>
      <c r="G152" s="2730"/>
      <c r="H152" s="2730"/>
      <c r="I152" s="2730"/>
      <c r="J152" s="2739"/>
      <c r="K152" s="415"/>
      <c r="L152" s="415"/>
      <c r="M152" s="415"/>
      <c r="N152" s="415"/>
      <c r="O152" s="415"/>
    </row>
    <row r="153" spans="1:15" s="412" customFormat="1" ht="15.95" customHeight="1" thickBot="1">
      <c r="A153" s="2727" t="s">
        <v>937</v>
      </c>
      <c r="B153" s="2728"/>
      <c r="C153" s="2729"/>
      <c r="D153" s="2729"/>
      <c r="E153" s="2729"/>
      <c r="F153" s="2728" t="s">
        <v>938</v>
      </c>
      <c r="G153" s="2728"/>
      <c r="H153" s="416"/>
      <c r="I153" s="417" t="s">
        <v>939</v>
      </c>
      <c r="J153" s="418"/>
      <c r="K153" s="415"/>
      <c r="L153" s="415"/>
      <c r="M153" s="415"/>
      <c r="N153" s="415"/>
      <c r="O153" s="415"/>
    </row>
    <row r="154" spans="1:15" s="412" customFormat="1" ht="15.95" customHeight="1" thickBot="1">
      <c r="A154" s="2727" t="s">
        <v>940</v>
      </c>
      <c r="B154" s="2728"/>
      <c r="C154" s="2730">
        <f>個票ｰ1006!E17</f>
        <v>0</v>
      </c>
      <c r="D154" s="2730"/>
      <c r="E154" s="2730"/>
      <c r="F154" s="2728" t="s">
        <v>941</v>
      </c>
      <c r="G154" s="2728"/>
      <c r="H154" s="419">
        <f>個票ｰ1006!M21</f>
        <v>0</v>
      </c>
      <c r="I154" s="420" t="s">
        <v>942</v>
      </c>
      <c r="J154" s="420"/>
      <c r="K154" s="415"/>
      <c r="L154" s="415"/>
      <c r="M154" s="415"/>
      <c r="N154" s="415"/>
      <c r="O154" s="415"/>
    </row>
    <row r="155" spans="1:15" s="412" customFormat="1" ht="15.95" customHeight="1" thickBot="1">
      <c r="A155" s="2727" t="s">
        <v>943</v>
      </c>
      <c r="B155" s="2728"/>
      <c r="C155" s="419">
        <f>個票ｰ1006!G14</f>
        <v>0</v>
      </c>
      <c r="D155" s="2749" t="s">
        <v>944</v>
      </c>
      <c r="E155" s="2750"/>
      <c r="F155" s="2728" t="s">
        <v>945</v>
      </c>
      <c r="G155" s="2728"/>
      <c r="H155" s="419">
        <f>個票ｰ1006!M14</f>
        <v>0</v>
      </c>
      <c r="I155" s="420" t="s">
        <v>946</v>
      </c>
      <c r="J155" s="420"/>
      <c r="K155" s="415"/>
      <c r="M155" s="415"/>
      <c r="N155" s="415"/>
      <c r="O155" s="415"/>
    </row>
    <row r="156" spans="1:15" s="412" customFormat="1" ht="15.95" customHeight="1" thickBot="1">
      <c r="A156" s="2727" t="s">
        <v>947</v>
      </c>
      <c r="B156" s="2728"/>
      <c r="C156" s="2729"/>
      <c r="D156" s="2729"/>
      <c r="E156" s="2729"/>
      <c r="F156" s="2729"/>
      <c r="G156" s="2729"/>
      <c r="H156" s="2729"/>
      <c r="I156" s="2729"/>
      <c r="J156" s="2751"/>
      <c r="K156" s="415"/>
      <c r="M156" s="415"/>
      <c r="N156" s="415"/>
      <c r="O156" s="415"/>
    </row>
    <row r="157" spans="1:15" s="426" customFormat="1" ht="15.95" customHeight="1" thickBot="1">
      <c r="A157" s="2727" t="s">
        <v>948</v>
      </c>
      <c r="B157" s="2728"/>
      <c r="C157" s="421" t="s">
        <v>949</v>
      </c>
      <c r="D157" s="422">
        <f>'訓練経費内訳票-1006'!Q14</f>
        <v>0</v>
      </c>
      <c r="E157" s="423" t="s">
        <v>950</v>
      </c>
      <c r="F157" s="422">
        <f>'訓練経費内訳票-1006'!Q18</f>
        <v>0</v>
      </c>
      <c r="G157" s="423" t="s">
        <v>514</v>
      </c>
      <c r="H157" s="422">
        <f>D157+F157</f>
        <v>0</v>
      </c>
      <c r="I157" s="424"/>
      <c r="J157" s="424"/>
      <c r="K157" s="425"/>
      <c r="M157" s="425"/>
      <c r="N157" s="425"/>
      <c r="O157" s="425"/>
    </row>
    <row r="158" spans="1:15" s="412" customFormat="1" ht="15.95" customHeight="1" thickBot="1">
      <c r="A158" s="2740" t="s">
        <v>951</v>
      </c>
      <c r="B158" s="2741"/>
      <c r="C158" s="2742" t="s">
        <v>952</v>
      </c>
      <c r="D158" s="2742"/>
      <c r="E158" s="2742"/>
      <c r="F158" s="2728" t="s">
        <v>953</v>
      </c>
      <c r="G158" s="2728"/>
      <c r="H158" s="427"/>
      <c r="I158" s="428" t="s">
        <v>939</v>
      </c>
      <c r="J158" s="429"/>
      <c r="K158" s="415"/>
      <c r="L158" s="415"/>
      <c r="M158" s="415"/>
      <c r="N158" s="415"/>
      <c r="O158" s="415"/>
    </row>
    <row r="159" spans="1:15" s="412" customFormat="1" ht="4.5" customHeight="1" thickBot="1">
      <c r="A159" s="430"/>
      <c r="B159" s="430"/>
      <c r="C159" s="430"/>
      <c r="D159" s="430"/>
      <c r="E159" s="430"/>
      <c r="F159" s="430"/>
      <c r="G159" s="430"/>
      <c r="H159" s="430"/>
      <c r="I159" s="430"/>
      <c r="J159" s="430"/>
      <c r="L159" s="414"/>
    </row>
    <row r="160" spans="1:15" s="412" customFormat="1" ht="4.5" customHeight="1" thickTop="1" thickBot="1">
      <c r="A160" s="413"/>
      <c r="B160" s="413"/>
      <c r="C160" s="413"/>
      <c r="D160" s="413"/>
      <c r="E160" s="413"/>
      <c r="F160" s="413"/>
      <c r="G160" s="413"/>
      <c r="H160" s="413"/>
      <c r="I160" s="413"/>
      <c r="J160" s="413"/>
      <c r="L160" s="414"/>
    </row>
    <row r="161" spans="1:15" s="412" customFormat="1" ht="20.100000000000001" customHeight="1" thickTop="1" thickBot="1">
      <c r="A161" s="2743" t="s">
        <v>954</v>
      </c>
      <c r="B161" s="2743"/>
      <c r="C161" s="2744" t="str">
        <f>個票ｰ1006!$F$49</f>
        <v>プルダウンメニューよりロールを選択してください</v>
      </c>
      <c r="D161" s="2745"/>
      <c r="E161" s="2745"/>
      <c r="F161" s="2745"/>
      <c r="G161" s="2745"/>
      <c r="H161" s="2745"/>
      <c r="I161" s="2745"/>
      <c r="J161" s="2745"/>
      <c r="K161" s="415"/>
      <c r="L161" s="415"/>
      <c r="M161" s="415"/>
      <c r="N161" s="415"/>
      <c r="O161" s="415"/>
    </row>
    <row r="162" spans="1:15" s="412" customFormat="1" ht="42" customHeight="1" thickBot="1">
      <c r="A162" s="2746" t="s">
        <v>955</v>
      </c>
      <c r="B162" s="2746"/>
      <c r="C162" s="2747">
        <f>個票ｰ1006!$E$13</f>
        <v>0</v>
      </c>
      <c r="D162" s="2748"/>
      <c r="E162" s="2748"/>
      <c r="F162" s="2748"/>
      <c r="G162" s="2748"/>
      <c r="H162" s="2748"/>
      <c r="I162" s="2748"/>
      <c r="J162" s="2748"/>
      <c r="K162" s="415"/>
      <c r="L162" s="415"/>
      <c r="M162" s="415"/>
      <c r="N162" s="415"/>
      <c r="O162" s="415"/>
    </row>
    <row r="163" spans="1:15" s="412" customFormat="1" ht="26.1" customHeight="1" thickBot="1">
      <c r="A163" s="2746" t="s">
        <v>956</v>
      </c>
      <c r="B163" s="2727"/>
      <c r="C163" s="2754" t="s">
        <v>957</v>
      </c>
      <c r="D163" s="2755"/>
      <c r="E163" s="2755"/>
      <c r="F163" s="2755"/>
      <c r="G163" s="2755"/>
      <c r="H163" s="2755"/>
      <c r="I163" s="2755"/>
      <c r="J163" s="2755"/>
      <c r="K163" s="415"/>
      <c r="L163" s="415"/>
      <c r="M163" s="415"/>
      <c r="N163" s="415"/>
      <c r="O163" s="415"/>
    </row>
    <row r="164" spans="1:15" s="412" customFormat="1" ht="78" customHeight="1" thickBot="1">
      <c r="A164" s="2753" t="s">
        <v>958</v>
      </c>
      <c r="B164" s="2753"/>
      <c r="C164" s="2747">
        <f>個票ｰ1006!$E$64</f>
        <v>0</v>
      </c>
      <c r="D164" s="2748"/>
      <c r="E164" s="2748"/>
      <c r="F164" s="2748"/>
      <c r="G164" s="2748"/>
      <c r="H164" s="2748"/>
      <c r="I164" s="2748"/>
      <c r="J164" s="2748"/>
      <c r="K164" s="415"/>
      <c r="L164" s="415"/>
      <c r="M164" s="415"/>
      <c r="N164" s="415"/>
      <c r="O164" s="415"/>
    </row>
    <row r="165" spans="1:15" s="412" customFormat="1" ht="78" customHeight="1" thickBot="1">
      <c r="A165" s="2753" t="s">
        <v>959</v>
      </c>
      <c r="B165" s="2753"/>
      <c r="C165" s="2747">
        <f>個票ｰ1006!$E$67</f>
        <v>0</v>
      </c>
      <c r="D165" s="2748"/>
      <c r="E165" s="2748"/>
      <c r="F165" s="2748"/>
      <c r="G165" s="2748"/>
      <c r="H165" s="2748"/>
      <c r="I165" s="2748"/>
      <c r="J165" s="2748"/>
      <c r="K165" s="415"/>
      <c r="L165" s="415"/>
      <c r="M165" s="415"/>
      <c r="N165" s="415"/>
      <c r="O165" s="415"/>
    </row>
    <row r="166" spans="1:15" s="412" customFormat="1" ht="33.950000000000003" customHeight="1" thickBot="1">
      <c r="A166" s="2752" t="s">
        <v>960</v>
      </c>
      <c r="B166" s="2752"/>
      <c r="C166" s="2747">
        <f>個票ｰ1006!$E$174</f>
        <v>0</v>
      </c>
      <c r="D166" s="2748"/>
      <c r="E166" s="2748"/>
      <c r="F166" s="2748"/>
      <c r="G166" s="2748"/>
      <c r="H166" s="2748"/>
      <c r="I166" s="2748"/>
      <c r="J166" s="2748"/>
      <c r="K166" s="415"/>
      <c r="L166" s="415"/>
      <c r="M166" s="415"/>
      <c r="N166" s="415"/>
      <c r="O166" s="415"/>
    </row>
    <row r="167" spans="1:15" s="412" customFormat="1" ht="33.950000000000003" customHeight="1" thickBot="1">
      <c r="A167" s="2753" t="s">
        <v>961</v>
      </c>
      <c r="B167" s="2753"/>
      <c r="C167" s="2747">
        <f>個票ｰ1006!$E$175</f>
        <v>0</v>
      </c>
      <c r="D167" s="2748"/>
      <c r="E167" s="2748"/>
      <c r="F167" s="2748"/>
      <c r="G167" s="2748"/>
      <c r="H167" s="2748"/>
      <c r="I167" s="2748"/>
      <c r="J167" s="2748"/>
      <c r="K167" s="415"/>
      <c r="L167" s="415"/>
      <c r="M167" s="415"/>
      <c r="N167" s="415"/>
      <c r="O167" s="415"/>
    </row>
    <row r="168" spans="1:15" s="412" customFormat="1" ht="33.950000000000003" customHeight="1" thickBot="1">
      <c r="A168" s="2753" t="s">
        <v>962</v>
      </c>
      <c r="B168" s="2753"/>
      <c r="C168" s="2747">
        <f>個票ｰ1006!$E$181</f>
        <v>0</v>
      </c>
      <c r="D168" s="2748"/>
      <c r="E168" s="2748"/>
      <c r="F168" s="2748"/>
      <c r="G168" s="2748"/>
      <c r="H168" s="2748"/>
      <c r="I168" s="2748"/>
      <c r="J168" s="2748"/>
      <c r="K168" s="415"/>
      <c r="L168" s="415"/>
      <c r="M168" s="415"/>
      <c r="N168" s="415"/>
      <c r="O168" s="415"/>
    </row>
    <row r="169" spans="1:15" s="412" customFormat="1" ht="42" customHeight="1" thickBot="1">
      <c r="A169" s="2753" t="s">
        <v>963</v>
      </c>
      <c r="B169" s="2753"/>
      <c r="C169" s="2747">
        <f>個票ｰ1006!$E$182</f>
        <v>0</v>
      </c>
      <c r="D169" s="2748"/>
      <c r="E169" s="2748"/>
      <c r="F169" s="2748"/>
      <c r="G169" s="2748"/>
      <c r="H169" s="2748"/>
      <c r="I169" s="2748"/>
      <c r="J169" s="2748"/>
      <c r="K169" s="415"/>
      <c r="L169" s="415"/>
      <c r="M169" s="415"/>
      <c r="N169" s="415"/>
      <c r="O169" s="415"/>
    </row>
    <row r="170" spans="1:15" s="412" customFormat="1" ht="33.75" customHeight="1" thickBot="1">
      <c r="A170" s="2753" t="s">
        <v>964</v>
      </c>
      <c r="B170" s="2753"/>
      <c r="C170" s="2747">
        <f>個票ｰ1006!$E$183</f>
        <v>0</v>
      </c>
      <c r="D170" s="2748"/>
      <c r="E170" s="2748"/>
      <c r="F170" s="2748"/>
      <c r="G170" s="2748"/>
      <c r="H170" s="2748"/>
      <c r="I170" s="2748"/>
      <c r="J170" s="2748"/>
      <c r="K170" s="415"/>
      <c r="L170" s="415"/>
      <c r="M170" s="415"/>
      <c r="N170" s="415"/>
      <c r="O170" s="415"/>
    </row>
    <row r="171" spans="1:15" s="412" customFormat="1" ht="33" customHeight="1" thickBot="1">
      <c r="A171" s="2753" t="s">
        <v>965</v>
      </c>
      <c r="B171" s="2753"/>
      <c r="C171" s="2747">
        <f>個票ｰ1006!$E$201</f>
        <v>0</v>
      </c>
      <c r="D171" s="2748"/>
      <c r="E171" s="2748"/>
      <c r="F171" s="2748"/>
      <c r="G171" s="2748"/>
      <c r="H171" s="2748"/>
      <c r="I171" s="2748"/>
      <c r="J171" s="2748"/>
      <c r="K171" s="415"/>
      <c r="L171" s="415"/>
      <c r="M171" s="415"/>
      <c r="N171" s="415"/>
      <c r="O171" s="415"/>
    </row>
    <row r="172" spans="1:15" s="412" customFormat="1" ht="33" customHeight="1" thickBot="1">
      <c r="A172" s="2753" t="s">
        <v>966</v>
      </c>
      <c r="B172" s="2753"/>
      <c r="C172" s="2747">
        <f>個票ｰ1006!$E$203</f>
        <v>0</v>
      </c>
      <c r="D172" s="2748"/>
      <c r="E172" s="2748"/>
      <c r="F172" s="2748"/>
      <c r="G172" s="2748"/>
      <c r="H172" s="2748"/>
      <c r="I172" s="2748"/>
      <c r="J172" s="2748"/>
      <c r="K172" s="415"/>
      <c r="L172" s="415"/>
      <c r="M172" s="415"/>
      <c r="N172" s="415"/>
      <c r="O172" s="415"/>
    </row>
    <row r="173" spans="1:15" s="412" customFormat="1" ht="33" customHeight="1" thickBot="1">
      <c r="A173" s="2753" t="s">
        <v>967</v>
      </c>
      <c r="B173" s="2753"/>
      <c r="C173" s="2747">
        <f>施設別教育訓練講座票!$B$19</f>
        <v>0</v>
      </c>
      <c r="D173" s="2748"/>
      <c r="E173" s="2748"/>
      <c r="F173" s="2748"/>
      <c r="G173" s="2748"/>
      <c r="H173" s="2748"/>
      <c r="I173" s="2748"/>
      <c r="J173" s="2748"/>
      <c r="K173" s="415"/>
      <c r="L173" s="415"/>
      <c r="M173" s="415"/>
      <c r="N173" s="415"/>
      <c r="O173" s="415"/>
    </row>
    <row r="174" spans="1:15" s="426" customFormat="1" ht="15.75" customHeight="1">
      <c r="A174" s="2756" t="s">
        <v>968</v>
      </c>
      <c r="B174" s="2756"/>
      <c r="C174" s="2757">
        <f>個票ｰ1006!$J$184</f>
        <v>0</v>
      </c>
      <c r="D174" s="2758"/>
      <c r="E174" s="2758"/>
      <c r="F174" s="2758"/>
      <c r="G174" s="2758"/>
      <c r="H174" s="2758"/>
      <c r="I174" s="2758"/>
      <c r="J174" s="2758"/>
      <c r="K174" s="425"/>
      <c r="L174" s="425"/>
      <c r="M174" s="425"/>
      <c r="N174" s="425"/>
      <c r="O174" s="425"/>
    </row>
    <row r="175" spans="1:15" s="409" customFormat="1" ht="21.75" customHeight="1">
      <c r="A175" s="2731" t="s">
        <v>934</v>
      </c>
      <c r="B175" s="2732"/>
      <c r="C175" s="2732"/>
      <c r="D175" s="2732"/>
      <c r="E175" s="2732"/>
      <c r="F175" s="2732"/>
      <c r="G175" s="2732"/>
      <c r="H175" s="2732"/>
      <c r="I175" s="2732"/>
      <c r="J175" s="2732"/>
    </row>
    <row r="176" spans="1:15" s="409" customFormat="1" ht="4.5" customHeight="1">
      <c r="A176" s="410"/>
      <c r="B176" s="411"/>
    </row>
    <row r="177" spans="1:15" s="412" customFormat="1" ht="17.25" customHeight="1">
      <c r="A177" s="2733">
        <f>C180</f>
        <v>0</v>
      </c>
      <c r="B177" s="2733"/>
      <c r="C177" s="2733"/>
      <c r="D177" s="2733"/>
      <c r="E177" s="2733"/>
      <c r="F177" s="2733"/>
      <c r="G177" s="2733"/>
      <c r="H177" s="2733"/>
      <c r="I177" s="2733"/>
      <c r="J177" s="2733"/>
    </row>
    <row r="178" spans="1:15" s="412" customFormat="1" ht="30" customHeight="1" thickBot="1">
      <c r="A178" s="2734">
        <f>C181</f>
        <v>0</v>
      </c>
      <c r="B178" s="2734"/>
      <c r="C178" s="2734"/>
      <c r="D178" s="2734"/>
      <c r="E178" s="2734"/>
      <c r="F178" s="2734"/>
      <c r="G178" s="2734"/>
      <c r="H178" s="2734"/>
      <c r="I178" s="2734"/>
      <c r="J178" s="2734"/>
    </row>
    <row r="179" spans="1:15" s="412" customFormat="1" ht="4.5" customHeight="1" thickTop="1">
      <c r="A179" s="413"/>
      <c r="B179" s="413"/>
      <c r="C179" s="413"/>
      <c r="D179" s="413"/>
      <c r="E179" s="413"/>
      <c r="F179" s="413"/>
      <c r="G179" s="413"/>
      <c r="H179" s="413"/>
      <c r="I179" s="413"/>
      <c r="J179" s="413"/>
      <c r="L179" s="414"/>
    </row>
    <row r="180" spans="1:15" s="412" customFormat="1" ht="15.95" customHeight="1" thickBot="1">
      <c r="A180" s="2735" t="s">
        <v>935</v>
      </c>
      <c r="B180" s="2736"/>
      <c r="C180" s="2737">
        <f>'申請書・総括票（共通）'!$C$19</f>
        <v>0</v>
      </c>
      <c r="D180" s="2737"/>
      <c r="E180" s="2737"/>
      <c r="F180" s="2737"/>
      <c r="G180" s="2737"/>
      <c r="H180" s="2737"/>
      <c r="I180" s="2737"/>
      <c r="J180" s="2738"/>
      <c r="K180" s="415"/>
      <c r="L180" s="415"/>
      <c r="M180" s="415"/>
      <c r="N180" s="415"/>
      <c r="O180" s="415"/>
    </row>
    <row r="181" spans="1:15" s="412" customFormat="1" ht="15.95" customHeight="1" thickBot="1">
      <c r="A181" s="2727" t="s">
        <v>936</v>
      </c>
      <c r="B181" s="2728"/>
      <c r="C181" s="2730">
        <f>'申請書・総括票（共通）'!B45</f>
        <v>0</v>
      </c>
      <c r="D181" s="2730"/>
      <c r="E181" s="2730"/>
      <c r="F181" s="2730"/>
      <c r="G181" s="2730"/>
      <c r="H181" s="2730"/>
      <c r="I181" s="2730"/>
      <c r="J181" s="2739"/>
      <c r="K181" s="415"/>
      <c r="L181" s="415"/>
      <c r="M181" s="415"/>
      <c r="N181" s="415"/>
      <c r="O181" s="415"/>
    </row>
    <row r="182" spans="1:15" s="412" customFormat="1" ht="15.95" customHeight="1" thickBot="1">
      <c r="A182" s="2727" t="s">
        <v>937</v>
      </c>
      <c r="B182" s="2728"/>
      <c r="C182" s="2729"/>
      <c r="D182" s="2729"/>
      <c r="E182" s="2729"/>
      <c r="F182" s="2728" t="s">
        <v>938</v>
      </c>
      <c r="G182" s="2728"/>
      <c r="H182" s="416"/>
      <c r="I182" s="417" t="s">
        <v>939</v>
      </c>
      <c r="J182" s="418"/>
      <c r="K182" s="415"/>
      <c r="L182" s="415"/>
      <c r="M182" s="415"/>
      <c r="N182" s="415"/>
      <c r="O182" s="415"/>
    </row>
    <row r="183" spans="1:15" s="412" customFormat="1" ht="15.95" customHeight="1" thickBot="1">
      <c r="A183" s="2727" t="s">
        <v>940</v>
      </c>
      <c r="B183" s="2728"/>
      <c r="C183" s="2730">
        <f>個票ｰ1007!E17</f>
        <v>0</v>
      </c>
      <c r="D183" s="2730"/>
      <c r="E183" s="2730"/>
      <c r="F183" s="2728" t="s">
        <v>941</v>
      </c>
      <c r="G183" s="2728"/>
      <c r="H183" s="419">
        <f>個票ｰ1007!E15</f>
        <v>0</v>
      </c>
      <c r="I183" s="420" t="s">
        <v>942</v>
      </c>
      <c r="J183" s="420"/>
      <c r="K183" s="415"/>
      <c r="L183" s="415"/>
      <c r="M183" s="415"/>
      <c r="N183" s="415"/>
      <c r="O183" s="415"/>
    </row>
    <row r="184" spans="1:15" s="412" customFormat="1" ht="15.95" customHeight="1" thickBot="1">
      <c r="A184" s="2727" t="s">
        <v>943</v>
      </c>
      <c r="B184" s="2728"/>
      <c r="C184" s="419">
        <f>個票ｰ1007!G14</f>
        <v>0</v>
      </c>
      <c r="D184" s="2749" t="s">
        <v>944</v>
      </c>
      <c r="E184" s="2750"/>
      <c r="F184" s="2728" t="s">
        <v>945</v>
      </c>
      <c r="G184" s="2728"/>
      <c r="H184" s="419">
        <f>個票ｰ1007!M14</f>
        <v>0</v>
      </c>
      <c r="I184" s="420" t="s">
        <v>946</v>
      </c>
      <c r="J184" s="420"/>
      <c r="K184" s="415"/>
      <c r="M184" s="415"/>
      <c r="N184" s="415"/>
      <c r="O184" s="415"/>
    </row>
    <row r="185" spans="1:15" s="412" customFormat="1" ht="15.95" customHeight="1" thickBot="1">
      <c r="A185" s="2727" t="s">
        <v>947</v>
      </c>
      <c r="B185" s="2728"/>
      <c r="C185" s="2729"/>
      <c r="D185" s="2729"/>
      <c r="E185" s="2729"/>
      <c r="F185" s="2729"/>
      <c r="G185" s="2729"/>
      <c r="H185" s="2729"/>
      <c r="I185" s="2729"/>
      <c r="J185" s="2751"/>
      <c r="K185" s="415"/>
      <c r="M185" s="415"/>
      <c r="N185" s="415"/>
      <c r="O185" s="415"/>
    </row>
    <row r="186" spans="1:15" s="426" customFormat="1" ht="15.95" customHeight="1" thickBot="1">
      <c r="A186" s="2727" t="s">
        <v>948</v>
      </c>
      <c r="B186" s="2728"/>
      <c r="C186" s="421" t="s">
        <v>949</v>
      </c>
      <c r="D186" s="422">
        <f>'訓練経費内訳票-1007'!Q14</f>
        <v>0</v>
      </c>
      <c r="E186" s="423" t="s">
        <v>950</v>
      </c>
      <c r="F186" s="422">
        <f>'訓練経費内訳票-1007'!Q18</f>
        <v>0</v>
      </c>
      <c r="G186" s="423" t="s">
        <v>514</v>
      </c>
      <c r="H186" s="422">
        <f>D186+F186</f>
        <v>0</v>
      </c>
      <c r="I186" s="424"/>
      <c r="J186" s="424"/>
      <c r="K186" s="425"/>
      <c r="M186" s="425"/>
      <c r="N186" s="425"/>
      <c r="O186" s="425"/>
    </row>
    <row r="187" spans="1:15" s="412" customFormat="1" ht="15.95" customHeight="1" thickBot="1">
      <c r="A187" s="2740" t="s">
        <v>951</v>
      </c>
      <c r="B187" s="2741"/>
      <c r="C187" s="2742" t="s">
        <v>952</v>
      </c>
      <c r="D187" s="2742"/>
      <c r="E187" s="2742"/>
      <c r="F187" s="2728" t="s">
        <v>953</v>
      </c>
      <c r="G187" s="2728"/>
      <c r="H187" s="427"/>
      <c r="I187" s="428" t="s">
        <v>939</v>
      </c>
      <c r="J187" s="429"/>
      <c r="K187" s="415"/>
      <c r="L187" s="415"/>
      <c r="M187" s="415"/>
      <c r="N187" s="415"/>
      <c r="O187" s="415"/>
    </row>
    <row r="188" spans="1:15" s="412" customFormat="1" ht="4.5" customHeight="1" thickBot="1">
      <c r="A188" s="430"/>
      <c r="B188" s="430"/>
      <c r="C188" s="430"/>
      <c r="D188" s="430"/>
      <c r="E188" s="430"/>
      <c r="F188" s="430"/>
      <c r="G188" s="430"/>
      <c r="H188" s="430"/>
      <c r="I188" s="430"/>
      <c r="J188" s="430"/>
      <c r="L188" s="414"/>
    </row>
    <row r="189" spans="1:15" s="412" customFormat="1" ht="4.5" customHeight="1" thickTop="1" thickBot="1">
      <c r="A189" s="413"/>
      <c r="B189" s="413"/>
      <c r="C189" s="413"/>
      <c r="D189" s="413"/>
      <c r="E189" s="413"/>
      <c r="F189" s="413"/>
      <c r="G189" s="413"/>
      <c r="H189" s="413"/>
      <c r="I189" s="413"/>
      <c r="J189" s="413"/>
      <c r="L189" s="414"/>
    </row>
    <row r="190" spans="1:15" s="412" customFormat="1" ht="20.100000000000001" customHeight="1" thickTop="1" thickBot="1">
      <c r="A190" s="2743" t="s">
        <v>954</v>
      </c>
      <c r="B190" s="2743"/>
      <c r="C190" s="2744" t="str">
        <f>個票ｰ1007!$F$49</f>
        <v>プルダウンメニューよりロールを選択してください</v>
      </c>
      <c r="D190" s="2745"/>
      <c r="E190" s="2745"/>
      <c r="F190" s="2745"/>
      <c r="G190" s="2745"/>
      <c r="H190" s="2745"/>
      <c r="I190" s="2745"/>
      <c r="J190" s="2745"/>
      <c r="K190" s="415"/>
      <c r="L190" s="415"/>
      <c r="M190" s="415"/>
      <c r="N190" s="415"/>
      <c r="O190" s="415"/>
    </row>
    <row r="191" spans="1:15" s="412" customFormat="1" ht="42" customHeight="1" thickBot="1">
      <c r="A191" s="2746" t="s">
        <v>955</v>
      </c>
      <c r="B191" s="2746"/>
      <c r="C191" s="2747">
        <f>個票ｰ1007!$E$13</f>
        <v>0</v>
      </c>
      <c r="D191" s="2748"/>
      <c r="E191" s="2748"/>
      <c r="F191" s="2748"/>
      <c r="G191" s="2748"/>
      <c r="H191" s="2748"/>
      <c r="I191" s="2748"/>
      <c r="J191" s="2748"/>
      <c r="K191" s="415"/>
      <c r="L191" s="415"/>
      <c r="M191" s="415"/>
      <c r="N191" s="415"/>
      <c r="O191" s="415"/>
    </row>
    <row r="192" spans="1:15" s="412" customFormat="1" ht="26.1" customHeight="1" thickBot="1">
      <c r="A192" s="2746" t="s">
        <v>956</v>
      </c>
      <c r="B192" s="2727"/>
      <c r="C192" s="2754" t="s">
        <v>957</v>
      </c>
      <c r="D192" s="2755"/>
      <c r="E192" s="2755"/>
      <c r="F192" s="2755"/>
      <c r="G192" s="2755"/>
      <c r="H192" s="2755"/>
      <c r="I192" s="2755"/>
      <c r="J192" s="2755"/>
      <c r="K192" s="415"/>
      <c r="L192" s="415"/>
      <c r="M192" s="415"/>
      <c r="N192" s="415"/>
      <c r="O192" s="415"/>
    </row>
    <row r="193" spans="1:15" s="412" customFormat="1" ht="78" customHeight="1" thickBot="1">
      <c r="A193" s="2753" t="s">
        <v>958</v>
      </c>
      <c r="B193" s="2753"/>
      <c r="C193" s="2747">
        <f>個票ｰ1007!$E$64</f>
        <v>0</v>
      </c>
      <c r="D193" s="2748"/>
      <c r="E193" s="2748"/>
      <c r="F193" s="2748"/>
      <c r="G193" s="2748"/>
      <c r="H193" s="2748"/>
      <c r="I193" s="2748"/>
      <c r="J193" s="2748"/>
      <c r="K193" s="415"/>
      <c r="L193" s="415"/>
      <c r="M193" s="415"/>
      <c r="N193" s="415"/>
      <c r="O193" s="415"/>
    </row>
    <row r="194" spans="1:15" s="412" customFormat="1" ht="78" customHeight="1" thickBot="1">
      <c r="A194" s="2753" t="s">
        <v>959</v>
      </c>
      <c r="B194" s="2753"/>
      <c r="C194" s="2747">
        <f>個票ｰ1007!$E$67</f>
        <v>0</v>
      </c>
      <c r="D194" s="2748"/>
      <c r="E194" s="2748"/>
      <c r="F194" s="2748"/>
      <c r="G194" s="2748"/>
      <c r="H194" s="2748"/>
      <c r="I194" s="2748"/>
      <c r="J194" s="2748"/>
      <c r="K194" s="415"/>
      <c r="L194" s="415"/>
      <c r="M194" s="415"/>
      <c r="N194" s="415"/>
      <c r="O194" s="415"/>
    </row>
    <row r="195" spans="1:15" s="412" customFormat="1" ht="33.950000000000003" customHeight="1" thickBot="1">
      <c r="A195" s="2752" t="s">
        <v>960</v>
      </c>
      <c r="B195" s="2752"/>
      <c r="C195" s="2747">
        <f>個票ｰ1007!$E$174</f>
        <v>0</v>
      </c>
      <c r="D195" s="2748"/>
      <c r="E195" s="2748"/>
      <c r="F195" s="2748"/>
      <c r="G195" s="2748"/>
      <c r="H195" s="2748"/>
      <c r="I195" s="2748"/>
      <c r="J195" s="2748"/>
      <c r="K195" s="415"/>
      <c r="L195" s="415"/>
      <c r="M195" s="415"/>
      <c r="N195" s="415"/>
      <c r="O195" s="415"/>
    </row>
    <row r="196" spans="1:15" s="412" customFormat="1" ht="33.950000000000003" customHeight="1" thickBot="1">
      <c r="A196" s="2753" t="s">
        <v>961</v>
      </c>
      <c r="B196" s="2753"/>
      <c r="C196" s="2747">
        <f>個票ｰ1007!$E$175</f>
        <v>0</v>
      </c>
      <c r="D196" s="2748"/>
      <c r="E196" s="2748"/>
      <c r="F196" s="2748"/>
      <c r="G196" s="2748"/>
      <c r="H196" s="2748"/>
      <c r="I196" s="2748"/>
      <c r="J196" s="2748"/>
      <c r="K196" s="415"/>
      <c r="L196" s="415"/>
      <c r="M196" s="415"/>
      <c r="N196" s="415"/>
      <c r="O196" s="415"/>
    </row>
    <row r="197" spans="1:15" s="412" customFormat="1" ht="33.950000000000003" customHeight="1" thickBot="1">
      <c r="A197" s="2753" t="s">
        <v>962</v>
      </c>
      <c r="B197" s="2753"/>
      <c r="C197" s="2747">
        <f>個票ｰ1007!$E$181</f>
        <v>0</v>
      </c>
      <c r="D197" s="2748"/>
      <c r="E197" s="2748"/>
      <c r="F197" s="2748"/>
      <c r="G197" s="2748"/>
      <c r="H197" s="2748"/>
      <c r="I197" s="2748"/>
      <c r="J197" s="2748"/>
      <c r="K197" s="415"/>
      <c r="L197" s="415"/>
      <c r="M197" s="415"/>
      <c r="N197" s="415"/>
      <c r="O197" s="415"/>
    </row>
    <row r="198" spans="1:15" s="412" customFormat="1" ht="42" customHeight="1" thickBot="1">
      <c r="A198" s="2753" t="s">
        <v>963</v>
      </c>
      <c r="B198" s="2753"/>
      <c r="C198" s="2747">
        <f>個票ｰ1007!$E$182</f>
        <v>0</v>
      </c>
      <c r="D198" s="2748"/>
      <c r="E198" s="2748"/>
      <c r="F198" s="2748"/>
      <c r="G198" s="2748"/>
      <c r="H198" s="2748"/>
      <c r="I198" s="2748"/>
      <c r="J198" s="2748"/>
      <c r="K198" s="415"/>
      <c r="L198" s="415"/>
      <c r="M198" s="415"/>
      <c r="N198" s="415"/>
      <c r="O198" s="415"/>
    </row>
    <row r="199" spans="1:15" s="412" customFormat="1" ht="33.75" customHeight="1" thickBot="1">
      <c r="A199" s="2753" t="s">
        <v>964</v>
      </c>
      <c r="B199" s="2753"/>
      <c r="C199" s="2747">
        <f>個票ｰ1007!$E$183</f>
        <v>0</v>
      </c>
      <c r="D199" s="2748"/>
      <c r="E199" s="2748"/>
      <c r="F199" s="2748"/>
      <c r="G199" s="2748"/>
      <c r="H199" s="2748"/>
      <c r="I199" s="2748"/>
      <c r="J199" s="2748"/>
      <c r="K199" s="415"/>
      <c r="L199" s="415"/>
      <c r="M199" s="415"/>
      <c r="N199" s="415"/>
      <c r="O199" s="415"/>
    </row>
    <row r="200" spans="1:15" s="412" customFormat="1" ht="33" customHeight="1" thickBot="1">
      <c r="A200" s="2753" t="s">
        <v>965</v>
      </c>
      <c r="B200" s="2753"/>
      <c r="C200" s="2747">
        <f>個票ｰ1007!$E$201</f>
        <v>0</v>
      </c>
      <c r="D200" s="2748"/>
      <c r="E200" s="2748"/>
      <c r="F200" s="2748"/>
      <c r="G200" s="2748"/>
      <c r="H200" s="2748"/>
      <c r="I200" s="2748"/>
      <c r="J200" s="2748"/>
      <c r="K200" s="415"/>
      <c r="L200" s="415"/>
      <c r="M200" s="415"/>
      <c r="N200" s="415"/>
      <c r="O200" s="415"/>
    </row>
    <row r="201" spans="1:15" s="412" customFormat="1" ht="33" customHeight="1" thickBot="1">
      <c r="A201" s="2753" t="s">
        <v>966</v>
      </c>
      <c r="B201" s="2753"/>
      <c r="C201" s="2747">
        <f>個票ｰ1007!$E$203</f>
        <v>0</v>
      </c>
      <c r="D201" s="2748"/>
      <c r="E201" s="2748"/>
      <c r="F201" s="2748"/>
      <c r="G201" s="2748"/>
      <c r="H201" s="2748"/>
      <c r="I201" s="2748"/>
      <c r="J201" s="2748"/>
      <c r="K201" s="415"/>
      <c r="L201" s="415"/>
      <c r="M201" s="415"/>
      <c r="N201" s="415"/>
      <c r="O201" s="415"/>
    </row>
    <row r="202" spans="1:15" s="412" customFormat="1" ht="33" customHeight="1" thickBot="1">
      <c r="A202" s="2753" t="s">
        <v>967</v>
      </c>
      <c r="B202" s="2753"/>
      <c r="C202" s="2747">
        <f>施設別教育訓練講座票!$B$19</f>
        <v>0</v>
      </c>
      <c r="D202" s="2748"/>
      <c r="E202" s="2748"/>
      <c r="F202" s="2748"/>
      <c r="G202" s="2748"/>
      <c r="H202" s="2748"/>
      <c r="I202" s="2748"/>
      <c r="J202" s="2748"/>
      <c r="K202" s="415"/>
      <c r="L202" s="415"/>
      <c r="M202" s="415"/>
      <c r="N202" s="415"/>
      <c r="O202" s="415"/>
    </row>
    <row r="203" spans="1:15" s="412" customFormat="1" ht="18.75" customHeight="1">
      <c r="A203" s="2756" t="s">
        <v>968</v>
      </c>
      <c r="B203" s="2756"/>
      <c r="C203" s="2757">
        <f>個票ｰ1007!$J$184</f>
        <v>0</v>
      </c>
      <c r="D203" s="2758"/>
      <c r="E203" s="2758"/>
      <c r="F203" s="2758"/>
      <c r="G203" s="2758"/>
      <c r="H203" s="2758"/>
      <c r="I203" s="2758"/>
      <c r="J203" s="2758"/>
      <c r="K203" s="415"/>
      <c r="L203" s="415"/>
      <c r="M203" s="415"/>
      <c r="N203" s="415"/>
      <c r="O203" s="415"/>
    </row>
    <row r="204" spans="1:15" s="409" customFormat="1" ht="21.75" customHeight="1">
      <c r="A204" s="2731" t="s">
        <v>934</v>
      </c>
      <c r="B204" s="2732"/>
      <c r="C204" s="2732"/>
      <c r="D204" s="2732"/>
      <c r="E204" s="2732"/>
      <c r="F204" s="2732"/>
      <c r="G204" s="2732"/>
      <c r="H204" s="2732"/>
      <c r="I204" s="2732"/>
      <c r="J204" s="2732"/>
    </row>
    <row r="205" spans="1:15" s="409" customFormat="1" ht="4.5" customHeight="1">
      <c r="A205" s="410"/>
      <c r="B205" s="411"/>
    </row>
    <row r="206" spans="1:15" s="412" customFormat="1" ht="17.25" customHeight="1">
      <c r="A206" s="2733">
        <f>C209</f>
        <v>0</v>
      </c>
      <c r="B206" s="2733"/>
      <c r="C206" s="2733"/>
      <c r="D206" s="2733"/>
      <c r="E206" s="2733"/>
      <c r="F206" s="2733"/>
      <c r="G206" s="2733"/>
      <c r="H206" s="2733"/>
      <c r="I206" s="2733"/>
      <c r="J206" s="2733"/>
    </row>
    <row r="207" spans="1:15" s="412" customFormat="1" ht="30" customHeight="1" thickBot="1">
      <c r="A207" s="2734">
        <f>C210</f>
        <v>0</v>
      </c>
      <c r="B207" s="2734"/>
      <c r="C207" s="2734"/>
      <c r="D207" s="2734"/>
      <c r="E207" s="2734"/>
      <c r="F207" s="2734"/>
      <c r="G207" s="2734"/>
      <c r="H207" s="2734"/>
      <c r="I207" s="2734"/>
      <c r="J207" s="2734"/>
    </row>
    <row r="208" spans="1:15" s="412" customFormat="1" ht="4.5" customHeight="1" thickTop="1">
      <c r="A208" s="413"/>
      <c r="B208" s="413"/>
      <c r="C208" s="413"/>
      <c r="D208" s="413"/>
      <c r="E208" s="413"/>
      <c r="F208" s="413"/>
      <c r="G208" s="413"/>
      <c r="H208" s="413"/>
      <c r="I208" s="413"/>
      <c r="J208" s="413"/>
      <c r="L208" s="414"/>
    </row>
    <row r="209" spans="1:15" s="412" customFormat="1" ht="15.95" customHeight="1" thickBot="1">
      <c r="A209" s="2735" t="s">
        <v>935</v>
      </c>
      <c r="B209" s="2736"/>
      <c r="C209" s="2737">
        <f>'申請書・総括票（共通）'!$C$19</f>
        <v>0</v>
      </c>
      <c r="D209" s="2737"/>
      <c r="E209" s="2737"/>
      <c r="F209" s="2737"/>
      <c r="G209" s="2737"/>
      <c r="H209" s="2737"/>
      <c r="I209" s="2737"/>
      <c r="J209" s="2738"/>
      <c r="K209" s="415"/>
      <c r="L209" s="415"/>
      <c r="M209" s="415"/>
      <c r="N209" s="415"/>
      <c r="O209" s="415"/>
    </row>
    <row r="210" spans="1:15" s="412" customFormat="1" ht="15.95" customHeight="1" thickBot="1">
      <c r="A210" s="2727" t="s">
        <v>936</v>
      </c>
      <c r="B210" s="2728"/>
      <c r="C210" s="2730">
        <f>'申請書・総括票（共通）'!B46</f>
        <v>0</v>
      </c>
      <c r="D210" s="2730"/>
      <c r="E210" s="2730"/>
      <c r="F210" s="2730"/>
      <c r="G210" s="2730"/>
      <c r="H210" s="2730"/>
      <c r="I210" s="2730"/>
      <c r="J210" s="2739"/>
      <c r="K210" s="415"/>
      <c r="L210" s="415"/>
      <c r="M210" s="415"/>
      <c r="N210" s="415"/>
      <c r="O210" s="415"/>
    </row>
    <row r="211" spans="1:15" s="412" customFormat="1" ht="15.95" customHeight="1" thickBot="1">
      <c r="A211" s="2727" t="s">
        <v>937</v>
      </c>
      <c r="B211" s="2728"/>
      <c r="C211" s="2729"/>
      <c r="D211" s="2729"/>
      <c r="E211" s="2729"/>
      <c r="F211" s="2728" t="s">
        <v>938</v>
      </c>
      <c r="G211" s="2728"/>
      <c r="H211" s="416"/>
      <c r="I211" s="417" t="s">
        <v>939</v>
      </c>
      <c r="J211" s="418"/>
      <c r="K211" s="415"/>
      <c r="L211" s="415"/>
      <c r="M211" s="415"/>
      <c r="N211" s="415"/>
      <c r="O211" s="415"/>
    </row>
    <row r="212" spans="1:15" s="412" customFormat="1" ht="15.95" customHeight="1" thickBot="1">
      <c r="A212" s="2727" t="s">
        <v>940</v>
      </c>
      <c r="B212" s="2728"/>
      <c r="C212" s="2730">
        <f>個票ｰ1008!E17</f>
        <v>0</v>
      </c>
      <c r="D212" s="2730"/>
      <c r="E212" s="2730"/>
      <c r="F212" s="2728" t="s">
        <v>941</v>
      </c>
      <c r="G212" s="2728"/>
      <c r="H212" s="419">
        <f>個票ｰ1008!E15</f>
        <v>0</v>
      </c>
      <c r="I212" s="420" t="s">
        <v>942</v>
      </c>
      <c r="J212" s="420"/>
      <c r="K212" s="415"/>
      <c r="L212" s="415"/>
      <c r="M212" s="415"/>
      <c r="N212" s="415"/>
      <c r="O212" s="415"/>
    </row>
    <row r="213" spans="1:15" s="412" customFormat="1" ht="15.95" customHeight="1" thickBot="1">
      <c r="A213" s="2727" t="s">
        <v>943</v>
      </c>
      <c r="B213" s="2728"/>
      <c r="C213" s="419">
        <f>個票ｰ1008!G14</f>
        <v>0</v>
      </c>
      <c r="D213" s="2749" t="s">
        <v>944</v>
      </c>
      <c r="E213" s="2750"/>
      <c r="F213" s="2728" t="s">
        <v>945</v>
      </c>
      <c r="G213" s="2728"/>
      <c r="H213" s="419">
        <f>個票ｰ1008!M14</f>
        <v>0</v>
      </c>
      <c r="I213" s="420" t="s">
        <v>946</v>
      </c>
      <c r="J213" s="420"/>
      <c r="K213" s="415"/>
      <c r="M213" s="415"/>
      <c r="N213" s="415"/>
      <c r="O213" s="415"/>
    </row>
    <row r="214" spans="1:15" s="412" customFormat="1" ht="15.95" customHeight="1" thickBot="1">
      <c r="A214" s="2727" t="s">
        <v>947</v>
      </c>
      <c r="B214" s="2728"/>
      <c r="C214" s="2729"/>
      <c r="D214" s="2729"/>
      <c r="E214" s="2729"/>
      <c r="F214" s="2729"/>
      <c r="G214" s="2729"/>
      <c r="H214" s="2729"/>
      <c r="I214" s="2729"/>
      <c r="J214" s="2751"/>
      <c r="K214" s="415"/>
      <c r="M214" s="415"/>
      <c r="N214" s="415"/>
      <c r="O214" s="415"/>
    </row>
    <row r="215" spans="1:15" s="426" customFormat="1" ht="15.95" customHeight="1" thickBot="1">
      <c r="A215" s="2727" t="s">
        <v>948</v>
      </c>
      <c r="B215" s="2728"/>
      <c r="C215" s="421" t="s">
        <v>949</v>
      </c>
      <c r="D215" s="422">
        <f>'訓練経費内訳票-1008'!Q14</f>
        <v>0</v>
      </c>
      <c r="E215" s="423" t="s">
        <v>950</v>
      </c>
      <c r="F215" s="422">
        <f>'訓練経費内訳票-1008'!Q18</f>
        <v>0</v>
      </c>
      <c r="G215" s="423" t="s">
        <v>514</v>
      </c>
      <c r="H215" s="422">
        <f>D215+F215</f>
        <v>0</v>
      </c>
      <c r="I215" s="424"/>
      <c r="J215" s="424"/>
      <c r="K215" s="425"/>
      <c r="M215" s="425"/>
      <c r="N215" s="425"/>
      <c r="O215" s="425"/>
    </row>
    <row r="216" spans="1:15" s="412" customFormat="1" ht="15.95" customHeight="1" thickBot="1">
      <c r="A216" s="2740" t="s">
        <v>951</v>
      </c>
      <c r="B216" s="2741"/>
      <c r="C216" s="2742" t="s">
        <v>952</v>
      </c>
      <c r="D216" s="2742"/>
      <c r="E216" s="2742"/>
      <c r="F216" s="2728" t="s">
        <v>953</v>
      </c>
      <c r="G216" s="2728"/>
      <c r="H216" s="427"/>
      <c r="I216" s="428" t="s">
        <v>939</v>
      </c>
      <c r="J216" s="429"/>
      <c r="K216" s="415"/>
      <c r="L216" s="415"/>
      <c r="M216" s="415"/>
      <c r="N216" s="415"/>
      <c r="O216" s="415"/>
    </row>
    <row r="217" spans="1:15" s="412" customFormat="1" ht="4.5" customHeight="1" thickBot="1">
      <c r="A217" s="430"/>
      <c r="B217" s="430"/>
      <c r="C217" s="430"/>
      <c r="D217" s="430"/>
      <c r="E217" s="430"/>
      <c r="F217" s="430"/>
      <c r="G217" s="430"/>
      <c r="H217" s="430"/>
      <c r="I217" s="430"/>
      <c r="J217" s="430"/>
      <c r="L217" s="414"/>
    </row>
    <row r="218" spans="1:15" s="412" customFormat="1" ht="4.5" customHeight="1" thickTop="1" thickBot="1">
      <c r="A218" s="413"/>
      <c r="B218" s="413"/>
      <c r="C218" s="413"/>
      <c r="D218" s="413"/>
      <c r="E218" s="413"/>
      <c r="F218" s="413"/>
      <c r="G218" s="413"/>
      <c r="H218" s="413"/>
      <c r="I218" s="413"/>
      <c r="J218" s="413"/>
      <c r="L218" s="414"/>
    </row>
    <row r="219" spans="1:15" s="412" customFormat="1" ht="20.100000000000001" customHeight="1" thickTop="1" thickBot="1">
      <c r="A219" s="2743" t="s">
        <v>954</v>
      </c>
      <c r="B219" s="2743"/>
      <c r="C219" s="2744" t="str">
        <f>個票ｰ1008!$F$49</f>
        <v>プルダウンメニューよりロールを選択してください</v>
      </c>
      <c r="D219" s="2745"/>
      <c r="E219" s="2745"/>
      <c r="F219" s="2745"/>
      <c r="G219" s="2745"/>
      <c r="H219" s="2745"/>
      <c r="I219" s="2745"/>
      <c r="J219" s="2745"/>
      <c r="K219" s="415"/>
      <c r="L219" s="415"/>
      <c r="M219" s="415"/>
      <c r="N219" s="415"/>
      <c r="O219" s="415"/>
    </row>
    <row r="220" spans="1:15" s="412" customFormat="1" ht="42" customHeight="1" thickBot="1">
      <c r="A220" s="2746" t="s">
        <v>955</v>
      </c>
      <c r="B220" s="2746"/>
      <c r="C220" s="2747">
        <f>個票ｰ1008!$E$13</f>
        <v>0</v>
      </c>
      <c r="D220" s="2748"/>
      <c r="E220" s="2748"/>
      <c r="F220" s="2748"/>
      <c r="G220" s="2748"/>
      <c r="H220" s="2748"/>
      <c r="I220" s="2748"/>
      <c r="J220" s="2748"/>
      <c r="K220" s="415"/>
      <c r="L220" s="415"/>
      <c r="M220" s="415"/>
      <c r="N220" s="415"/>
      <c r="O220" s="415"/>
    </row>
    <row r="221" spans="1:15" s="412" customFormat="1" ht="26.1" customHeight="1" thickBot="1">
      <c r="A221" s="2746" t="s">
        <v>956</v>
      </c>
      <c r="B221" s="2727"/>
      <c r="C221" s="2754" t="s">
        <v>957</v>
      </c>
      <c r="D221" s="2755"/>
      <c r="E221" s="2755"/>
      <c r="F221" s="2755"/>
      <c r="G221" s="2755"/>
      <c r="H221" s="2755"/>
      <c r="I221" s="2755"/>
      <c r="J221" s="2755"/>
      <c r="K221" s="415"/>
      <c r="L221" s="415"/>
      <c r="M221" s="415"/>
      <c r="N221" s="415"/>
      <c r="O221" s="415"/>
    </row>
    <row r="222" spans="1:15" s="412" customFormat="1" ht="78" customHeight="1" thickBot="1">
      <c r="A222" s="2753" t="s">
        <v>958</v>
      </c>
      <c r="B222" s="2753"/>
      <c r="C222" s="2747">
        <f>個票ｰ1008!$E$64</f>
        <v>0</v>
      </c>
      <c r="D222" s="2748"/>
      <c r="E222" s="2748"/>
      <c r="F222" s="2748"/>
      <c r="G222" s="2748"/>
      <c r="H222" s="2748"/>
      <c r="I222" s="2748"/>
      <c r="J222" s="2748"/>
      <c r="K222" s="415"/>
      <c r="L222" s="415"/>
      <c r="M222" s="415"/>
      <c r="N222" s="415"/>
      <c r="O222" s="415"/>
    </row>
    <row r="223" spans="1:15" s="412" customFormat="1" ht="78" customHeight="1" thickBot="1">
      <c r="A223" s="2753" t="s">
        <v>959</v>
      </c>
      <c r="B223" s="2753"/>
      <c r="C223" s="2747">
        <f>個票ｰ1008!$E$67</f>
        <v>0</v>
      </c>
      <c r="D223" s="2748"/>
      <c r="E223" s="2748"/>
      <c r="F223" s="2748"/>
      <c r="G223" s="2748"/>
      <c r="H223" s="2748"/>
      <c r="I223" s="2748"/>
      <c r="J223" s="2748"/>
      <c r="K223" s="415"/>
      <c r="L223" s="415"/>
      <c r="M223" s="415"/>
      <c r="N223" s="415"/>
      <c r="O223" s="415"/>
    </row>
    <row r="224" spans="1:15" s="412" customFormat="1" ht="33.950000000000003" customHeight="1" thickBot="1">
      <c r="A224" s="2752" t="s">
        <v>960</v>
      </c>
      <c r="B224" s="2752"/>
      <c r="C224" s="2747">
        <f>個票ｰ1008!$E$174</f>
        <v>0</v>
      </c>
      <c r="D224" s="2748"/>
      <c r="E224" s="2748"/>
      <c r="F224" s="2748"/>
      <c r="G224" s="2748"/>
      <c r="H224" s="2748"/>
      <c r="I224" s="2748"/>
      <c r="J224" s="2748"/>
      <c r="K224" s="415"/>
      <c r="L224" s="415"/>
      <c r="M224" s="415"/>
      <c r="N224" s="415"/>
      <c r="O224" s="415"/>
    </row>
    <row r="225" spans="1:15" s="412" customFormat="1" ht="33.950000000000003" customHeight="1" thickBot="1">
      <c r="A225" s="2753" t="s">
        <v>961</v>
      </c>
      <c r="B225" s="2753"/>
      <c r="C225" s="2747">
        <f>個票ｰ1008!$E$175</f>
        <v>0</v>
      </c>
      <c r="D225" s="2748"/>
      <c r="E225" s="2748"/>
      <c r="F225" s="2748"/>
      <c r="G225" s="2748"/>
      <c r="H225" s="2748"/>
      <c r="I225" s="2748"/>
      <c r="J225" s="2748"/>
      <c r="K225" s="415"/>
      <c r="L225" s="415"/>
      <c r="M225" s="415"/>
      <c r="N225" s="415"/>
      <c r="O225" s="415"/>
    </row>
    <row r="226" spans="1:15" s="412" customFormat="1" ht="33.950000000000003" customHeight="1" thickBot="1">
      <c r="A226" s="2753" t="s">
        <v>962</v>
      </c>
      <c r="B226" s="2753"/>
      <c r="C226" s="2747">
        <f>個票ｰ1008!$E$181</f>
        <v>0</v>
      </c>
      <c r="D226" s="2748"/>
      <c r="E226" s="2748"/>
      <c r="F226" s="2748"/>
      <c r="G226" s="2748"/>
      <c r="H226" s="2748"/>
      <c r="I226" s="2748"/>
      <c r="J226" s="2748"/>
      <c r="K226" s="415"/>
      <c r="L226" s="415"/>
      <c r="M226" s="415"/>
      <c r="N226" s="415"/>
      <c r="O226" s="415"/>
    </row>
    <row r="227" spans="1:15" s="412" customFormat="1" ht="42" customHeight="1" thickBot="1">
      <c r="A227" s="2753" t="s">
        <v>963</v>
      </c>
      <c r="B227" s="2753"/>
      <c r="C227" s="2747">
        <f>個票ｰ1008!$E$182</f>
        <v>0</v>
      </c>
      <c r="D227" s="2748"/>
      <c r="E227" s="2748"/>
      <c r="F227" s="2748"/>
      <c r="G227" s="2748"/>
      <c r="H227" s="2748"/>
      <c r="I227" s="2748"/>
      <c r="J227" s="2748"/>
      <c r="K227" s="415"/>
      <c r="L227" s="415"/>
      <c r="M227" s="415"/>
      <c r="N227" s="415"/>
      <c r="O227" s="415"/>
    </row>
    <row r="228" spans="1:15" s="412" customFormat="1" ht="33.75" customHeight="1" thickBot="1">
      <c r="A228" s="2753" t="s">
        <v>964</v>
      </c>
      <c r="B228" s="2753"/>
      <c r="C228" s="2747">
        <f>個票ｰ1008!$E$183</f>
        <v>0</v>
      </c>
      <c r="D228" s="2748"/>
      <c r="E228" s="2748"/>
      <c r="F228" s="2748"/>
      <c r="G228" s="2748"/>
      <c r="H228" s="2748"/>
      <c r="I228" s="2748"/>
      <c r="J228" s="2748"/>
      <c r="K228" s="415"/>
      <c r="L228" s="415"/>
      <c r="M228" s="415"/>
      <c r="N228" s="415"/>
      <c r="O228" s="415"/>
    </row>
    <row r="229" spans="1:15" s="412" customFormat="1" ht="33" customHeight="1" thickBot="1">
      <c r="A229" s="2753" t="s">
        <v>965</v>
      </c>
      <c r="B229" s="2753"/>
      <c r="C229" s="2747">
        <f>個票ｰ1008!$E$201</f>
        <v>0</v>
      </c>
      <c r="D229" s="2748"/>
      <c r="E229" s="2748"/>
      <c r="F229" s="2748"/>
      <c r="G229" s="2748"/>
      <c r="H229" s="2748"/>
      <c r="I229" s="2748"/>
      <c r="J229" s="2748"/>
      <c r="K229" s="415"/>
      <c r="L229" s="415"/>
      <c r="M229" s="415"/>
      <c r="N229" s="415"/>
      <c r="O229" s="415"/>
    </row>
    <row r="230" spans="1:15" s="412" customFormat="1" ht="33" customHeight="1" thickBot="1">
      <c r="A230" s="2753" t="s">
        <v>966</v>
      </c>
      <c r="B230" s="2753"/>
      <c r="C230" s="2747">
        <f>個票ｰ1008!$E$203</f>
        <v>0</v>
      </c>
      <c r="D230" s="2748"/>
      <c r="E230" s="2748"/>
      <c r="F230" s="2748"/>
      <c r="G230" s="2748"/>
      <c r="H230" s="2748"/>
      <c r="I230" s="2748"/>
      <c r="J230" s="2748"/>
      <c r="K230" s="415"/>
      <c r="L230" s="415"/>
      <c r="M230" s="415"/>
      <c r="N230" s="415"/>
      <c r="O230" s="415"/>
    </row>
    <row r="231" spans="1:15" s="412" customFormat="1" ht="33" customHeight="1" thickBot="1">
      <c r="A231" s="2753" t="s">
        <v>967</v>
      </c>
      <c r="B231" s="2753"/>
      <c r="C231" s="2747">
        <f>施設別教育訓練講座票!$B$19</f>
        <v>0</v>
      </c>
      <c r="D231" s="2748"/>
      <c r="E231" s="2748"/>
      <c r="F231" s="2748"/>
      <c r="G231" s="2748"/>
      <c r="H231" s="2748"/>
      <c r="I231" s="2748"/>
      <c r="J231" s="2748"/>
      <c r="K231" s="415"/>
      <c r="L231" s="415"/>
      <c r="M231" s="415"/>
      <c r="N231" s="415"/>
      <c r="O231" s="415"/>
    </row>
    <row r="232" spans="1:15" s="426" customFormat="1" ht="15.75" customHeight="1">
      <c r="A232" s="2756" t="s">
        <v>968</v>
      </c>
      <c r="B232" s="2756"/>
      <c r="C232" s="2757">
        <f>個票ｰ1008!$J$184</f>
        <v>0</v>
      </c>
      <c r="D232" s="2758"/>
      <c r="E232" s="2758"/>
      <c r="F232" s="2758"/>
      <c r="G232" s="2758"/>
      <c r="H232" s="2758"/>
      <c r="I232" s="2758"/>
      <c r="J232" s="2758"/>
      <c r="K232" s="425"/>
      <c r="L232" s="425"/>
      <c r="M232" s="425"/>
      <c r="N232" s="425"/>
      <c r="O232" s="425"/>
    </row>
    <row r="233" spans="1:15" s="409" customFormat="1" ht="21.75" customHeight="1">
      <c r="A233" s="2731" t="s">
        <v>934</v>
      </c>
      <c r="B233" s="2732"/>
      <c r="C233" s="2732"/>
      <c r="D233" s="2732"/>
      <c r="E233" s="2732"/>
      <c r="F233" s="2732"/>
      <c r="G233" s="2732"/>
      <c r="H233" s="2732"/>
      <c r="I233" s="2732"/>
      <c r="J233" s="2732"/>
    </row>
    <row r="234" spans="1:15" s="409" customFormat="1" ht="4.5" customHeight="1">
      <c r="A234" s="410"/>
      <c r="B234" s="411"/>
    </row>
    <row r="235" spans="1:15" s="412" customFormat="1" ht="17.25" customHeight="1">
      <c r="A235" s="2733">
        <f>C238</f>
        <v>0</v>
      </c>
      <c r="B235" s="2733"/>
      <c r="C235" s="2733"/>
      <c r="D235" s="2733"/>
      <c r="E235" s="2733"/>
      <c r="F235" s="2733"/>
      <c r="G235" s="2733"/>
      <c r="H235" s="2733"/>
      <c r="I235" s="2733"/>
      <c r="J235" s="2733"/>
    </row>
    <row r="236" spans="1:15" s="412" customFormat="1" ht="30" customHeight="1" thickBot="1">
      <c r="A236" s="2734">
        <f>C239</f>
        <v>0</v>
      </c>
      <c r="B236" s="2734"/>
      <c r="C236" s="2734"/>
      <c r="D236" s="2734"/>
      <c r="E236" s="2734"/>
      <c r="F236" s="2734"/>
      <c r="G236" s="2734"/>
      <c r="H236" s="2734"/>
      <c r="I236" s="2734"/>
      <c r="J236" s="2734"/>
    </row>
    <row r="237" spans="1:15" s="412" customFormat="1" ht="4.5" customHeight="1" thickTop="1">
      <c r="A237" s="413"/>
      <c r="B237" s="413"/>
      <c r="C237" s="413"/>
      <c r="D237" s="413"/>
      <c r="E237" s="413"/>
      <c r="F237" s="413"/>
      <c r="G237" s="413"/>
      <c r="H237" s="413"/>
      <c r="I237" s="413"/>
      <c r="J237" s="413"/>
      <c r="L237" s="414"/>
    </row>
    <row r="238" spans="1:15" s="412" customFormat="1" ht="15.95" customHeight="1" thickBot="1">
      <c r="A238" s="2735" t="s">
        <v>935</v>
      </c>
      <c r="B238" s="2736"/>
      <c r="C238" s="2737">
        <f>'申請書・総括票（共通）'!$C$19</f>
        <v>0</v>
      </c>
      <c r="D238" s="2737"/>
      <c r="E238" s="2737"/>
      <c r="F238" s="2737"/>
      <c r="G238" s="2737"/>
      <c r="H238" s="2737"/>
      <c r="I238" s="2737"/>
      <c r="J238" s="2738"/>
      <c r="K238" s="415"/>
      <c r="L238" s="415"/>
      <c r="M238" s="415"/>
      <c r="N238" s="415"/>
      <c r="O238" s="415"/>
    </row>
    <row r="239" spans="1:15" s="412" customFormat="1" ht="15.95" customHeight="1" thickBot="1">
      <c r="A239" s="2727" t="s">
        <v>936</v>
      </c>
      <c r="B239" s="2728"/>
      <c r="C239" s="2730">
        <f>'申請書・総括票（共通）'!B47</f>
        <v>0</v>
      </c>
      <c r="D239" s="2730"/>
      <c r="E239" s="2730"/>
      <c r="F239" s="2730"/>
      <c r="G239" s="2730"/>
      <c r="H239" s="2730"/>
      <c r="I239" s="2730"/>
      <c r="J239" s="2739"/>
      <c r="K239" s="415"/>
      <c r="L239" s="415"/>
      <c r="M239" s="415"/>
      <c r="N239" s="415"/>
      <c r="O239" s="415"/>
    </row>
    <row r="240" spans="1:15" s="412" customFormat="1" ht="15.95" customHeight="1" thickBot="1">
      <c r="A240" s="2727" t="s">
        <v>937</v>
      </c>
      <c r="B240" s="2728"/>
      <c r="C240" s="2729"/>
      <c r="D240" s="2729"/>
      <c r="E240" s="2729"/>
      <c r="F240" s="2728" t="s">
        <v>938</v>
      </c>
      <c r="G240" s="2728"/>
      <c r="H240" s="416"/>
      <c r="I240" s="417" t="s">
        <v>939</v>
      </c>
      <c r="J240" s="418"/>
      <c r="K240" s="415"/>
      <c r="L240" s="415"/>
      <c r="M240" s="415"/>
      <c r="N240" s="415"/>
      <c r="O240" s="415"/>
    </row>
    <row r="241" spans="1:15" s="412" customFormat="1" ht="15.95" customHeight="1" thickBot="1">
      <c r="A241" s="2727" t="s">
        <v>940</v>
      </c>
      <c r="B241" s="2728"/>
      <c r="C241" s="2730">
        <f>個票ｰ1009!E17</f>
        <v>0</v>
      </c>
      <c r="D241" s="2730"/>
      <c r="E241" s="2730"/>
      <c r="F241" s="2728" t="s">
        <v>941</v>
      </c>
      <c r="G241" s="2728"/>
      <c r="H241" s="419">
        <f>個票ｰ1009!E15</f>
        <v>0</v>
      </c>
      <c r="I241" s="420" t="s">
        <v>942</v>
      </c>
      <c r="J241" s="420"/>
      <c r="K241" s="415"/>
      <c r="L241" s="415"/>
      <c r="M241" s="415"/>
      <c r="N241" s="415"/>
      <c r="O241" s="415"/>
    </row>
    <row r="242" spans="1:15" s="412" customFormat="1" ht="15.95" customHeight="1" thickBot="1">
      <c r="A242" s="2727" t="s">
        <v>943</v>
      </c>
      <c r="B242" s="2728"/>
      <c r="C242" s="419">
        <f>個票ｰ1009!G14</f>
        <v>0</v>
      </c>
      <c r="D242" s="2749" t="s">
        <v>944</v>
      </c>
      <c r="E242" s="2750"/>
      <c r="F242" s="2728" t="s">
        <v>945</v>
      </c>
      <c r="G242" s="2728"/>
      <c r="H242" s="419">
        <f>個票ｰ1009!M14</f>
        <v>0</v>
      </c>
      <c r="I242" s="420" t="s">
        <v>946</v>
      </c>
      <c r="J242" s="420"/>
      <c r="K242" s="415"/>
      <c r="M242" s="415"/>
      <c r="N242" s="415"/>
      <c r="O242" s="415"/>
    </row>
    <row r="243" spans="1:15" s="412" customFormat="1" ht="15.95" customHeight="1" thickBot="1">
      <c r="A243" s="2727" t="s">
        <v>947</v>
      </c>
      <c r="B243" s="2728"/>
      <c r="C243" s="2729"/>
      <c r="D243" s="2729"/>
      <c r="E243" s="2729"/>
      <c r="F243" s="2729"/>
      <c r="G243" s="2729"/>
      <c r="H243" s="2729"/>
      <c r="I243" s="2729"/>
      <c r="J243" s="2751"/>
      <c r="K243" s="415"/>
      <c r="M243" s="415"/>
      <c r="N243" s="415"/>
      <c r="O243" s="415"/>
    </row>
    <row r="244" spans="1:15" s="426" customFormat="1" ht="15.95" customHeight="1" thickBot="1">
      <c r="A244" s="2727" t="s">
        <v>948</v>
      </c>
      <c r="B244" s="2728"/>
      <c r="C244" s="421" t="s">
        <v>949</v>
      </c>
      <c r="D244" s="422">
        <f>'訓練経費内訳票-1009'!Q14</f>
        <v>0</v>
      </c>
      <c r="E244" s="423" t="s">
        <v>950</v>
      </c>
      <c r="F244" s="422">
        <f>'訓練経費内訳票-1009'!Q18</f>
        <v>0</v>
      </c>
      <c r="G244" s="423" t="s">
        <v>514</v>
      </c>
      <c r="H244" s="422">
        <f>D244+F244</f>
        <v>0</v>
      </c>
      <c r="I244" s="424"/>
      <c r="J244" s="424"/>
      <c r="K244" s="425"/>
      <c r="M244" s="425"/>
      <c r="N244" s="425"/>
      <c r="O244" s="425"/>
    </row>
    <row r="245" spans="1:15" s="412" customFormat="1" ht="15.95" customHeight="1" thickBot="1">
      <c r="A245" s="2740" t="s">
        <v>951</v>
      </c>
      <c r="B245" s="2741"/>
      <c r="C245" s="2742" t="s">
        <v>952</v>
      </c>
      <c r="D245" s="2742"/>
      <c r="E245" s="2742"/>
      <c r="F245" s="2728" t="s">
        <v>953</v>
      </c>
      <c r="G245" s="2728"/>
      <c r="H245" s="427"/>
      <c r="I245" s="428" t="s">
        <v>939</v>
      </c>
      <c r="J245" s="429"/>
      <c r="K245" s="415"/>
      <c r="L245" s="415"/>
      <c r="M245" s="415"/>
      <c r="N245" s="415"/>
      <c r="O245" s="415"/>
    </row>
    <row r="246" spans="1:15" s="412" customFormat="1" ht="4.5" customHeight="1" thickBot="1">
      <c r="A246" s="430"/>
      <c r="B246" s="430"/>
      <c r="C246" s="430"/>
      <c r="D246" s="430"/>
      <c r="E246" s="430"/>
      <c r="F246" s="430"/>
      <c r="G246" s="430"/>
      <c r="H246" s="430"/>
      <c r="I246" s="430"/>
      <c r="J246" s="430"/>
      <c r="L246" s="414"/>
    </row>
    <row r="247" spans="1:15" s="412" customFormat="1" ht="4.5" customHeight="1" thickTop="1" thickBot="1">
      <c r="A247" s="413"/>
      <c r="B247" s="413"/>
      <c r="C247" s="413"/>
      <c r="D247" s="413"/>
      <c r="E247" s="413"/>
      <c r="F247" s="413"/>
      <c r="G247" s="413"/>
      <c r="H247" s="413"/>
      <c r="I247" s="413"/>
      <c r="J247" s="413"/>
      <c r="L247" s="414"/>
    </row>
    <row r="248" spans="1:15" s="412" customFormat="1" ht="20.100000000000001" customHeight="1" thickTop="1" thickBot="1">
      <c r="A248" s="2743" t="s">
        <v>954</v>
      </c>
      <c r="B248" s="2743"/>
      <c r="C248" s="2744" t="str">
        <f>個票ｰ1009!$F$49</f>
        <v>プルダウンメニューよりロールを選択してください</v>
      </c>
      <c r="D248" s="2745"/>
      <c r="E248" s="2745"/>
      <c r="F248" s="2745"/>
      <c r="G248" s="2745"/>
      <c r="H248" s="2745"/>
      <c r="I248" s="2745"/>
      <c r="J248" s="2745"/>
      <c r="K248" s="415"/>
      <c r="L248" s="415"/>
      <c r="M248" s="415"/>
      <c r="N248" s="415"/>
      <c r="O248" s="415"/>
    </row>
    <row r="249" spans="1:15" s="412" customFormat="1" ht="42" customHeight="1" thickBot="1">
      <c r="A249" s="2746" t="s">
        <v>955</v>
      </c>
      <c r="B249" s="2746"/>
      <c r="C249" s="2747">
        <f>個票ｰ1009!$E$13</f>
        <v>0</v>
      </c>
      <c r="D249" s="2748"/>
      <c r="E249" s="2748"/>
      <c r="F249" s="2748"/>
      <c r="G249" s="2748"/>
      <c r="H249" s="2748"/>
      <c r="I249" s="2748"/>
      <c r="J249" s="2748"/>
      <c r="K249" s="415"/>
      <c r="L249" s="415"/>
      <c r="M249" s="415"/>
      <c r="N249" s="415"/>
      <c r="O249" s="415"/>
    </row>
    <row r="250" spans="1:15" s="412" customFormat="1" ht="26.1" customHeight="1" thickBot="1">
      <c r="A250" s="2746" t="s">
        <v>956</v>
      </c>
      <c r="B250" s="2727"/>
      <c r="C250" s="2754" t="s">
        <v>957</v>
      </c>
      <c r="D250" s="2755"/>
      <c r="E250" s="2755"/>
      <c r="F250" s="2755"/>
      <c r="G250" s="2755"/>
      <c r="H250" s="2755"/>
      <c r="I250" s="2755"/>
      <c r="J250" s="2755"/>
      <c r="K250" s="415"/>
      <c r="L250" s="415"/>
      <c r="M250" s="415"/>
      <c r="N250" s="415"/>
      <c r="O250" s="415"/>
    </row>
    <row r="251" spans="1:15" s="412" customFormat="1" ht="78" customHeight="1" thickBot="1">
      <c r="A251" s="2753" t="s">
        <v>958</v>
      </c>
      <c r="B251" s="2753"/>
      <c r="C251" s="2747">
        <f>個票ｰ1009!$E$64</f>
        <v>0</v>
      </c>
      <c r="D251" s="2748"/>
      <c r="E251" s="2748"/>
      <c r="F251" s="2748"/>
      <c r="G251" s="2748"/>
      <c r="H251" s="2748"/>
      <c r="I251" s="2748"/>
      <c r="J251" s="2748"/>
      <c r="K251" s="415"/>
      <c r="L251" s="415"/>
      <c r="M251" s="415"/>
      <c r="N251" s="415"/>
      <c r="O251" s="415"/>
    </row>
    <row r="252" spans="1:15" s="412" customFormat="1" ht="78" customHeight="1" thickBot="1">
      <c r="A252" s="2753" t="s">
        <v>959</v>
      </c>
      <c r="B252" s="2753"/>
      <c r="C252" s="2747">
        <f>個票ｰ1009!$E$67</f>
        <v>0</v>
      </c>
      <c r="D252" s="2748"/>
      <c r="E252" s="2748"/>
      <c r="F252" s="2748"/>
      <c r="G252" s="2748"/>
      <c r="H252" s="2748"/>
      <c r="I252" s="2748"/>
      <c r="J252" s="2748"/>
      <c r="K252" s="415"/>
      <c r="L252" s="415"/>
      <c r="M252" s="415"/>
      <c r="N252" s="415"/>
      <c r="O252" s="415"/>
    </row>
    <row r="253" spans="1:15" s="412" customFormat="1" ht="33.950000000000003" customHeight="1" thickBot="1">
      <c r="A253" s="2752" t="s">
        <v>960</v>
      </c>
      <c r="B253" s="2752"/>
      <c r="C253" s="2747">
        <f>個票ｰ1009!$E$174</f>
        <v>0</v>
      </c>
      <c r="D253" s="2748"/>
      <c r="E253" s="2748"/>
      <c r="F253" s="2748"/>
      <c r="G253" s="2748"/>
      <c r="H253" s="2748"/>
      <c r="I253" s="2748"/>
      <c r="J253" s="2748"/>
      <c r="K253" s="415"/>
      <c r="L253" s="415"/>
      <c r="M253" s="415"/>
      <c r="N253" s="415"/>
      <c r="O253" s="415"/>
    </row>
    <row r="254" spans="1:15" s="412" customFormat="1" ht="33.950000000000003" customHeight="1" thickBot="1">
      <c r="A254" s="2753" t="s">
        <v>961</v>
      </c>
      <c r="B254" s="2753"/>
      <c r="C254" s="2747">
        <f>個票ｰ1009!$E$175</f>
        <v>0</v>
      </c>
      <c r="D254" s="2748"/>
      <c r="E254" s="2748"/>
      <c r="F254" s="2748"/>
      <c r="G254" s="2748"/>
      <c r="H254" s="2748"/>
      <c r="I254" s="2748"/>
      <c r="J254" s="2748"/>
      <c r="K254" s="415"/>
      <c r="L254" s="415"/>
      <c r="M254" s="415"/>
      <c r="N254" s="415"/>
      <c r="O254" s="415"/>
    </row>
    <row r="255" spans="1:15" s="412" customFormat="1" ht="33.950000000000003" customHeight="1" thickBot="1">
      <c r="A255" s="2753" t="s">
        <v>962</v>
      </c>
      <c r="B255" s="2753"/>
      <c r="C255" s="2747">
        <f>個票ｰ1009!$E$181</f>
        <v>0</v>
      </c>
      <c r="D255" s="2748"/>
      <c r="E255" s="2748"/>
      <c r="F255" s="2748"/>
      <c r="G255" s="2748"/>
      <c r="H255" s="2748"/>
      <c r="I255" s="2748"/>
      <c r="J255" s="2748"/>
      <c r="K255" s="415"/>
      <c r="L255" s="415"/>
      <c r="M255" s="415"/>
      <c r="N255" s="415"/>
      <c r="O255" s="415"/>
    </row>
    <row r="256" spans="1:15" s="412" customFormat="1" ht="42" customHeight="1" thickBot="1">
      <c r="A256" s="2753" t="s">
        <v>963</v>
      </c>
      <c r="B256" s="2753"/>
      <c r="C256" s="2747">
        <f>個票ｰ1009!$E$182</f>
        <v>0</v>
      </c>
      <c r="D256" s="2748"/>
      <c r="E256" s="2748"/>
      <c r="F256" s="2748"/>
      <c r="G256" s="2748"/>
      <c r="H256" s="2748"/>
      <c r="I256" s="2748"/>
      <c r="J256" s="2748"/>
      <c r="K256" s="415"/>
      <c r="L256" s="415"/>
      <c r="M256" s="415"/>
      <c r="N256" s="415"/>
      <c r="O256" s="415"/>
    </row>
    <row r="257" spans="1:15" s="412" customFormat="1" ht="33.75" customHeight="1" thickBot="1">
      <c r="A257" s="2753" t="s">
        <v>964</v>
      </c>
      <c r="B257" s="2753"/>
      <c r="C257" s="2747">
        <f>個票ｰ1009!$E$183</f>
        <v>0</v>
      </c>
      <c r="D257" s="2748"/>
      <c r="E257" s="2748"/>
      <c r="F257" s="2748"/>
      <c r="G257" s="2748"/>
      <c r="H257" s="2748"/>
      <c r="I257" s="2748"/>
      <c r="J257" s="2748"/>
      <c r="K257" s="415"/>
      <c r="L257" s="415"/>
      <c r="M257" s="415"/>
      <c r="N257" s="415"/>
      <c r="O257" s="415"/>
    </row>
    <row r="258" spans="1:15" s="412" customFormat="1" ht="33" customHeight="1" thickBot="1">
      <c r="A258" s="2753" t="s">
        <v>965</v>
      </c>
      <c r="B258" s="2753"/>
      <c r="C258" s="2747">
        <f>個票ｰ1009!$E$201</f>
        <v>0</v>
      </c>
      <c r="D258" s="2748"/>
      <c r="E258" s="2748"/>
      <c r="F258" s="2748"/>
      <c r="G258" s="2748"/>
      <c r="H258" s="2748"/>
      <c r="I258" s="2748"/>
      <c r="J258" s="2748"/>
      <c r="K258" s="415"/>
      <c r="L258" s="415"/>
      <c r="M258" s="415"/>
      <c r="N258" s="415"/>
      <c r="O258" s="415"/>
    </row>
    <row r="259" spans="1:15" s="412" customFormat="1" ht="33" customHeight="1" thickBot="1">
      <c r="A259" s="2753" t="s">
        <v>966</v>
      </c>
      <c r="B259" s="2753"/>
      <c r="C259" s="2747">
        <f>個票ｰ1009!$E$203</f>
        <v>0</v>
      </c>
      <c r="D259" s="2748"/>
      <c r="E259" s="2748"/>
      <c r="F259" s="2748"/>
      <c r="G259" s="2748"/>
      <c r="H259" s="2748"/>
      <c r="I259" s="2748"/>
      <c r="J259" s="2748"/>
      <c r="K259" s="415"/>
      <c r="L259" s="415"/>
      <c r="M259" s="415"/>
      <c r="N259" s="415"/>
      <c r="O259" s="415"/>
    </row>
    <row r="260" spans="1:15" s="412" customFormat="1" ht="33" customHeight="1" thickBot="1">
      <c r="A260" s="2753" t="s">
        <v>967</v>
      </c>
      <c r="B260" s="2753"/>
      <c r="C260" s="2747">
        <f>施設別教育訓練講座票!$B$19</f>
        <v>0</v>
      </c>
      <c r="D260" s="2748"/>
      <c r="E260" s="2748"/>
      <c r="F260" s="2748"/>
      <c r="G260" s="2748"/>
      <c r="H260" s="2748"/>
      <c r="I260" s="2748"/>
      <c r="J260" s="2748"/>
      <c r="K260" s="415"/>
      <c r="L260" s="415"/>
      <c r="M260" s="415"/>
      <c r="N260" s="415"/>
      <c r="O260" s="415"/>
    </row>
    <row r="261" spans="1:15" s="426" customFormat="1" ht="15.75" customHeight="1">
      <c r="A261" s="2756" t="s">
        <v>968</v>
      </c>
      <c r="B261" s="2756"/>
      <c r="C261" s="2757">
        <f>個票ｰ1009!$J$184</f>
        <v>0</v>
      </c>
      <c r="D261" s="2758"/>
      <c r="E261" s="2758"/>
      <c r="F261" s="2758"/>
      <c r="G261" s="2758"/>
      <c r="H261" s="2758"/>
      <c r="I261" s="2758"/>
      <c r="J261" s="2758"/>
      <c r="K261" s="425"/>
      <c r="L261" s="425"/>
      <c r="M261" s="425"/>
      <c r="N261" s="425"/>
      <c r="O261" s="425"/>
    </row>
    <row r="262" spans="1:15" s="409" customFormat="1" ht="21.75" customHeight="1">
      <c r="A262" s="2731" t="s">
        <v>934</v>
      </c>
      <c r="B262" s="2732"/>
      <c r="C262" s="2732"/>
      <c r="D262" s="2732"/>
      <c r="E262" s="2732"/>
      <c r="F262" s="2732"/>
      <c r="G262" s="2732"/>
      <c r="H262" s="2732"/>
      <c r="I262" s="2732"/>
      <c r="J262" s="2732"/>
    </row>
    <row r="263" spans="1:15" s="409" customFormat="1" ht="4.5" customHeight="1">
      <c r="A263" s="410"/>
      <c r="B263" s="411"/>
    </row>
    <row r="264" spans="1:15" s="412" customFormat="1" ht="17.25" customHeight="1">
      <c r="A264" s="2733">
        <f>C267</f>
        <v>0</v>
      </c>
      <c r="B264" s="2733"/>
      <c r="C264" s="2733"/>
      <c r="D264" s="2733"/>
      <c r="E264" s="2733"/>
      <c r="F264" s="2733"/>
      <c r="G264" s="2733"/>
      <c r="H264" s="2733"/>
      <c r="I264" s="2733"/>
      <c r="J264" s="2733"/>
    </row>
    <row r="265" spans="1:15" s="412" customFormat="1" ht="30" customHeight="1" thickBot="1">
      <c r="A265" s="2734">
        <f>C268</f>
        <v>0</v>
      </c>
      <c r="B265" s="2734"/>
      <c r="C265" s="2734"/>
      <c r="D265" s="2734"/>
      <c r="E265" s="2734"/>
      <c r="F265" s="2734"/>
      <c r="G265" s="2734"/>
      <c r="H265" s="2734"/>
      <c r="I265" s="2734"/>
      <c r="J265" s="2734"/>
    </row>
    <row r="266" spans="1:15" s="412" customFormat="1" ht="4.5" customHeight="1" thickTop="1">
      <c r="A266" s="413"/>
      <c r="B266" s="413"/>
      <c r="C266" s="413"/>
      <c r="D266" s="413"/>
      <c r="E266" s="413"/>
      <c r="F266" s="413"/>
      <c r="G266" s="413"/>
      <c r="H266" s="413"/>
      <c r="I266" s="413"/>
      <c r="J266" s="413"/>
      <c r="L266" s="414"/>
    </row>
    <row r="267" spans="1:15" s="412" customFormat="1" ht="15.95" customHeight="1" thickBot="1">
      <c r="A267" s="2735" t="s">
        <v>935</v>
      </c>
      <c r="B267" s="2736"/>
      <c r="C267" s="2737">
        <f>'申請書・総括票（共通）'!$C$19</f>
        <v>0</v>
      </c>
      <c r="D267" s="2737"/>
      <c r="E267" s="2737"/>
      <c r="F267" s="2737"/>
      <c r="G267" s="2737"/>
      <c r="H267" s="2737"/>
      <c r="I267" s="2737"/>
      <c r="J267" s="2738"/>
      <c r="K267" s="415"/>
      <c r="L267" s="415"/>
      <c r="M267" s="415"/>
      <c r="N267" s="415"/>
      <c r="O267" s="415"/>
    </row>
    <row r="268" spans="1:15" s="412" customFormat="1" ht="15.95" customHeight="1" thickBot="1">
      <c r="A268" s="2727" t="s">
        <v>936</v>
      </c>
      <c r="B268" s="2728"/>
      <c r="C268" s="2730">
        <f>'申請書・総括票（共通）'!B48</f>
        <v>0</v>
      </c>
      <c r="D268" s="2730"/>
      <c r="E268" s="2730"/>
      <c r="F268" s="2730"/>
      <c r="G268" s="2730"/>
      <c r="H268" s="2730"/>
      <c r="I268" s="2730"/>
      <c r="J268" s="2739"/>
      <c r="K268" s="415"/>
      <c r="L268" s="415"/>
      <c r="M268" s="415"/>
      <c r="N268" s="415"/>
      <c r="O268" s="415"/>
    </row>
    <row r="269" spans="1:15" s="412" customFormat="1" ht="15.95" customHeight="1" thickBot="1">
      <c r="A269" s="2727" t="s">
        <v>937</v>
      </c>
      <c r="B269" s="2728"/>
      <c r="C269" s="2729"/>
      <c r="D269" s="2729"/>
      <c r="E269" s="2729"/>
      <c r="F269" s="2728" t="s">
        <v>938</v>
      </c>
      <c r="G269" s="2728"/>
      <c r="H269" s="416"/>
      <c r="I269" s="417" t="s">
        <v>939</v>
      </c>
      <c r="J269" s="418"/>
      <c r="K269" s="415"/>
      <c r="L269" s="415"/>
      <c r="M269" s="415"/>
      <c r="N269" s="415"/>
      <c r="O269" s="415"/>
    </row>
    <row r="270" spans="1:15" s="412" customFormat="1" ht="15.95" customHeight="1" thickBot="1">
      <c r="A270" s="2727" t="s">
        <v>940</v>
      </c>
      <c r="B270" s="2728"/>
      <c r="C270" s="2730">
        <f>個票ｰ1010!E17</f>
        <v>0</v>
      </c>
      <c r="D270" s="2730"/>
      <c r="E270" s="2730"/>
      <c r="F270" s="2728" t="s">
        <v>941</v>
      </c>
      <c r="G270" s="2728"/>
      <c r="H270" s="419">
        <f>個票ｰ1010!E15</f>
        <v>0</v>
      </c>
      <c r="I270" s="420" t="s">
        <v>942</v>
      </c>
      <c r="J270" s="420"/>
      <c r="K270" s="415"/>
      <c r="L270" s="415"/>
      <c r="M270" s="415"/>
      <c r="N270" s="415"/>
      <c r="O270" s="415"/>
    </row>
    <row r="271" spans="1:15" s="412" customFormat="1" ht="15.95" customHeight="1" thickBot="1">
      <c r="A271" s="2727" t="s">
        <v>943</v>
      </c>
      <c r="B271" s="2728"/>
      <c r="C271" s="419">
        <f>個票ｰ1010!G14</f>
        <v>0</v>
      </c>
      <c r="D271" s="2749" t="s">
        <v>944</v>
      </c>
      <c r="E271" s="2750"/>
      <c r="F271" s="2728" t="s">
        <v>945</v>
      </c>
      <c r="G271" s="2728"/>
      <c r="H271" s="419">
        <f>個票ｰ1010!M14</f>
        <v>0</v>
      </c>
      <c r="I271" s="420" t="s">
        <v>946</v>
      </c>
      <c r="J271" s="420"/>
      <c r="K271" s="415"/>
      <c r="M271" s="415"/>
      <c r="N271" s="415"/>
      <c r="O271" s="415"/>
    </row>
    <row r="272" spans="1:15" s="412" customFormat="1" ht="15.95" customHeight="1" thickBot="1">
      <c r="A272" s="2727" t="s">
        <v>947</v>
      </c>
      <c r="B272" s="2728"/>
      <c r="C272" s="2729"/>
      <c r="D272" s="2729"/>
      <c r="E272" s="2729"/>
      <c r="F272" s="2729"/>
      <c r="G272" s="2729"/>
      <c r="H272" s="2729"/>
      <c r="I272" s="2729"/>
      <c r="J272" s="2751"/>
      <c r="K272" s="415"/>
      <c r="M272" s="415"/>
      <c r="N272" s="415"/>
      <c r="O272" s="415"/>
    </row>
    <row r="273" spans="1:15" s="426" customFormat="1" ht="15.95" customHeight="1" thickBot="1">
      <c r="A273" s="2727" t="s">
        <v>948</v>
      </c>
      <c r="B273" s="2728"/>
      <c r="C273" s="421" t="s">
        <v>949</v>
      </c>
      <c r="D273" s="422">
        <f>'訓練経費内訳票-1010'!Q15</f>
        <v>0</v>
      </c>
      <c r="E273" s="423" t="s">
        <v>950</v>
      </c>
      <c r="F273" s="422">
        <f>'訓練経費内訳票-1010'!Q18</f>
        <v>0</v>
      </c>
      <c r="G273" s="423" t="s">
        <v>514</v>
      </c>
      <c r="H273" s="422">
        <f>D273+F273</f>
        <v>0</v>
      </c>
      <c r="I273" s="424"/>
      <c r="J273" s="424"/>
      <c r="K273" s="425"/>
      <c r="M273" s="425"/>
      <c r="N273" s="425"/>
      <c r="O273" s="425"/>
    </row>
    <row r="274" spans="1:15" s="412" customFormat="1" ht="15.95" customHeight="1" thickBot="1">
      <c r="A274" s="2740" t="s">
        <v>951</v>
      </c>
      <c r="B274" s="2741"/>
      <c r="C274" s="2742" t="s">
        <v>952</v>
      </c>
      <c r="D274" s="2742"/>
      <c r="E274" s="2742"/>
      <c r="F274" s="2728" t="s">
        <v>953</v>
      </c>
      <c r="G274" s="2728"/>
      <c r="H274" s="427"/>
      <c r="I274" s="428" t="s">
        <v>939</v>
      </c>
      <c r="J274" s="429"/>
      <c r="K274" s="415"/>
      <c r="L274" s="415"/>
      <c r="M274" s="415"/>
      <c r="N274" s="415"/>
      <c r="O274" s="415"/>
    </row>
    <row r="275" spans="1:15" s="412" customFormat="1" ht="4.5" customHeight="1" thickBot="1">
      <c r="A275" s="430"/>
      <c r="B275" s="430"/>
      <c r="C275" s="430"/>
      <c r="D275" s="430"/>
      <c r="E275" s="430"/>
      <c r="F275" s="430"/>
      <c r="G275" s="430"/>
      <c r="H275" s="430"/>
      <c r="I275" s="430"/>
      <c r="J275" s="430"/>
      <c r="L275" s="414"/>
    </row>
    <row r="276" spans="1:15" s="412" customFormat="1" ht="4.5" customHeight="1" thickTop="1" thickBot="1">
      <c r="A276" s="413"/>
      <c r="B276" s="413"/>
      <c r="C276" s="413"/>
      <c r="D276" s="413"/>
      <c r="E276" s="413"/>
      <c r="F276" s="413"/>
      <c r="G276" s="413"/>
      <c r="H276" s="413"/>
      <c r="I276" s="413"/>
      <c r="J276" s="413"/>
      <c r="L276" s="414"/>
    </row>
    <row r="277" spans="1:15" s="412" customFormat="1" ht="20.100000000000001" customHeight="1" thickTop="1" thickBot="1">
      <c r="A277" s="2743" t="s">
        <v>954</v>
      </c>
      <c r="B277" s="2743"/>
      <c r="C277" s="2744" t="str">
        <f>個票ｰ1010!$F$49</f>
        <v>プルダウンメニューよりロールを選択してください</v>
      </c>
      <c r="D277" s="2745"/>
      <c r="E277" s="2745"/>
      <c r="F277" s="2745"/>
      <c r="G277" s="2745"/>
      <c r="H277" s="2745"/>
      <c r="I277" s="2745"/>
      <c r="J277" s="2745"/>
      <c r="K277" s="415"/>
      <c r="L277" s="415"/>
      <c r="M277" s="415"/>
      <c r="N277" s="415"/>
      <c r="O277" s="415"/>
    </row>
    <row r="278" spans="1:15" s="412" customFormat="1" ht="42" customHeight="1" thickBot="1">
      <c r="A278" s="2746" t="s">
        <v>955</v>
      </c>
      <c r="B278" s="2746"/>
      <c r="C278" s="2747">
        <f>個票ｰ1010!$E$13</f>
        <v>0</v>
      </c>
      <c r="D278" s="2748"/>
      <c r="E278" s="2748"/>
      <c r="F278" s="2748"/>
      <c r="G278" s="2748"/>
      <c r="H278" s="2748"/>
      <c r="I278" s="2748"/>
      <c r="J278" s="2748"/>
      <c r="K278" s="415"/>
      <c r="L278" s="415"/>
      <c r="M278" s="415"/>
      <c r="N278" s="415"/>
      <c r="O278" s="415"/>
    </row>
    <row r="279" spans="1:15" s="412" customFormat="1" ht="26.1" customHeight="1" thickBot="1">
      <c r="A279" s="2746" t="s">
        <v>956</v>
      </c>
      <c r="B279" s="2727"/>
      <c r="C279" s="2754" t="s">
        <v>957</v>
      </c>
      <c r="D279" s="2755"/>
      <c r="E279" s="2755"/>
      <c r="F279" s="2755"/>
      <c r="G279" s="2755"/>
      <c r="H279" s="2755"/>
      <c r="I279" s="2755"/>
      <c r="J279" s="2755"/>
      <c r="K279" s="415"/>
      <c r="L279" s="415"/>
      <c r="M279" s="415"/>
      <c r="N279" s="415"/>
      <c r="O279" s="415"/>
    </row>
    <row r="280" spans="1:15" s="412" customFormat="1" ht="78" customHeight="1" thickBot="1">
      <c r="A280" s="2753" t="s">
        <v>958</v>
      </c>
      <c r="B280" s="2753"/>
      <c r="C280" s="2747">
        <f>個票ｰ1010!$E$64</f>
        <v>0</v>
      </c>
      <c r="D280" s="2748"/>
      <c r="E280" s="2748"/>
      <c r="F280" s="2748"/>
      <c r="G280" s="2748"/>
      <c r="H280" s="2748"/>
      <c r="I280" s="2748"/>
      <c r="J280" s="2748"/>
      <c r="K280" s="415"/>
      <c r="L280" s="415"/>
      <c r="M280" s="415"/>
      <c r="N280" s="415"/>
      <c r="O280" s="415"/>
    </row>
    <row r="281" spans="1:15" s="412" customFormat="1" ht="78" customHeight="1" thickBot="1">
      <c r="A281" s="2753" t="s">
        <v>959</v>
      </c>
      <c r="B281" s="2753"/>
      <c r="C281" s="2747">
        <f>個票ｰ1010!$E$67</f>
        <v>0</v>
      </c>
      <c r="D281" s="2748"/>
      <c r="E281" s="2748"/>
      <c r="F281" s="2748"/>
      <c r="G281" s="2748"/>
      <c r="H281" s="2748"/>
      <c r="I281" s="2748"/>
      <c r="J281" s="2748"/>
      <c r="K281" s="415"/>
      <c r="L281" s="415"/>
      <c r="M281" s="415"/>
      <c r="N281" s="415"/>
      <c r="O281" s="415"/>
    </row>
    <row r="282" spans="1:15" s="412" customFormat="1" ht="33.950000000000003" customHeight="1" thickBot="1">
      <c r="A282" s="2752" t="s">
        <v>960</v>
      </c>
      <c r="B282" s="2752"/>
      <c r="C282" s="2747">
        <f>個票ｰ1010!$E$174</f>
        <v>0</v>
      </c>
      <c r="D282" s="2748"/>
      <c r="E282" s="2748"/>
      <c r="F282" s="2748"/>
      <c r="G282" s="2748"/>
      <c r="H282" s="2748"/>
      <c r="I282" s="2748"/>
      <c r="J282" s="2748"/>
      <c r="K282" s="415"/>
      <c r="L282" s="415"/>
      <c r="M282" s="415"/>
      <c r="N282" s="415"/>
      <c r="O282" s="415"/>
    </row>
    <row r="283" spans="1:15" s="412" customFormat="1" ht="33.950000000000003" customHeight="1" thickBot="1">
      <c r="A283" s="2753" t="s">
        <v>961</v>
      </c>
      <c r="B283" s="2753"/>
      <c r="C283" s="2747">
        <f>個票ｰ1010!$E$175</f>
        <v>0</v>
      </c>
      <c r="D283" s="2748"/>
      <c r="E283" s="2748"/>
      <c r="F283" s="2748"/>
      <c r="G283" s="2748"/>
      <c r="H283" s="2748"/>
      <c r="I283" s="2748"/>
      <c r="J283" s="2748"/>
      <c r="K283" s="415"/>
      <c r="L283" s="415"/>
      <c r="M283" s="415"/>
      <c r="N283" s="415"/>
      <c r="O283" s="415"/>
    </row>
    <row r="284" spans="1:15" s="412" customFormat="1" ht="33.950000000000003" customHeight="1" thickBot="1">
      <c r="A284" s="2753" t="s">
        <v>962</v>
      </c>
      <c r="B284" s="2753"/>
      <c r="C284" s="2747">
        <f>個票ｰ1010!$E$181</f>
        <v>0</v>
      </c>
      <c r="D284" s="2748"/>
      <c r="E284" s="2748"/>
      <c r="F284" s="2748"/>
      <c r="G284" s="2748"/>
      <c r="H284" s="2748"/>
      <c r="I284" s="2748"/>
      <c r="J284" s="2748"/>
      <c r="K284" s="415"/>
      <c r="L284" s="415"/>
      <c r="M284" s="415"/>
      <c r="N284" s="415"/>
      <c r="O284" s="415"/>
    </row>
    <row r="285" spans="1:15" s="412" customFormat="1" ht="42" customHeight="1" thickBot="1">
      <c r="A285" s="2753" t="s">
        <v>963</v>
      </c>
      <c r="B285" s="2753"/>
      <c r="C285" s="2747">
        <f>個票ｰ1010!$E$182</f>
        <v>0</v>
      </c>
      <c r="D285" s="2748"/>
      <c r="E285" s="2748"/>
      <c r="F285" s="2748"/>
      <c r="G285" s="2748"/>
      <c r="H285" s="2748"/>
      <c r="I285" s="2748"/>
      <c r="J285" s="2748"/>
      <c r="K285" s="415"/>
      <c r="L285" s="415"/>
      <c r="M285" s="415"/>
      <c r="N285" s="415"/>
      <c r="O285" s="415"/>
    </row>
    <row r="286" spans="1:15" s="412" customFormat="1" ht="33.75" customHeight="1" thickBot="1">
      <c r="A286" s="2753" t="s">
        <v>964</v>
      </c>
      <c r="B286" s="2753"/>
      <c r="C286" s="2747">
        <f>個票ｰ1010!$E$183</f>
        <v>0</v>
      </c>
      <c r="D286" s="2748"/>
      <c r="E286" s="2748"/>
      <c r="F286" s="2748"/>
      <c r="G286" s="2748"/>
      <c r="H286" s="2748"/>
      <c r="I286" s="2748"/>
      <c r="J286" s="2748"/>
      <c r="K286" s="415"/>
      <c r="L286" s="415"/>
      <c r="M286" s="415"/>
      <c r="N286" s="415"/>
      <c r="O286" s="415"/>
    </row>
    <row r="287" spans="1:15" s="412" customFormat="1" ht="33" customHeight="1" thickBot="1">
      <c r="A287" s="2753" t="s">
        <v>965</v>
      </c>
      <c r="B287" s="2753"/>
      <c r="C287" s="2747">
        <f>個票ｰ1010!$E$201</f>
        <v>0</v>
      </c>
      <c r="D287" s="2748"/>
      <c r="E287" s="2748"/>
      <c r="F287" s="2748"/>
      <c r="G287" s="2748"/>
      <c r="H287" s="2748"/>
      <c r="I287" s="2748"/>
      <c r="J287" s="2748"/>
      <c r="K287" s="415"/>
      <c r="L287" s="415"/>
      <c r="M287" s="415"/>
      <c r="N287" s="415"/>
      <c r="O287" s="415"/>
    </row>
    <row r="288" spans="1:15" s="412" customFormat="1" ht="33" customHeight="1" thickBot="1">
      <c r="A288" s="2753" t="s">
        <v>966</v>
      </c>
      <c r="B288" s="2753"/>
      <c r="C288" s="2747">
        <f>個票ｰ1010!$E$203</f>
        <v>0</v>
      </c>
      <c r="D288" s="2748"/>
      <c r="E288" s="2748"/>
      <c r="F288" s="2748"/>
      <c r="G288" s="2748"/>
      <c r="H288" s="2748"/>
      <c r="I288" s="2748"/>
      <c r="J288" s="2748"/>
      <c r="K288" s="415"/>
      <c r="L288" s="415"/>
      <c r="M288" s="415"/>
      <c r="N288" s="415"/>
      <c r="O288" s="415"/>
    </row>
    <row r="289" spans="1:15" s="412" customFormat="1" ht="33" customHeight="1" thickBot="1">
      <c r="A289" s="2753" t="s">
        <v>967</v>
      </c>
      <c r="B289" s="2753"/>
      <c r="C289" s="2747">
        <f>施設別教育訓練講座票!$B$19</f>
        <v>0</v>
      </c>
      <c r="D289" s="2748"/>
      <c r="E289" s="2748"/>
      <c r="F289" s="2748"/>
      <c r="G289" s="2748"/>
      <c r="H289" s="2748"/>
      <c r="I289" s="2748"/>
      <c r="J289" s="2748"/>
      <c r="K289" s="415"/>
      <c r="L289" s="415"/>
      <c r="M289" s="415"/>
      <c r="N289" s="415"/>
      <c r="O289" s="415"/>
    </row>
    <row r="290" spans="1:15" s="426" customFormat="1" ht="15.75" customHeight="1">
      <c r="A290" s="2756" t="s">
        <v>968</v>
      </c>
      <c r="B290" s="2756"/>
      <c r="C290" s="2757">
        <f>個票ｰ1010!$J$184</f>
        <v>0</v>
      </c>
      <c r="D290" s="2758"/>
      <c r="E290" s="2758"/>
      <c r="F290" s="2758"/>
      <c r="G290" s="2758"/>
      <c r="H290" s="2758"/>
      <c r="I290" s="2758"/>
      <c r="J290" s="2758"/>
      <c r="K290" s="425"/>
      <c r="L290" s="425"/>
      <c r="M290" s="425"/>
      <c r="N290" s="425"/>
      <c r="O290" s="425"/>
    </row>
  </sheetData>
  <mergeCells count="500">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 ref="A279:B279"/>
    <mergeCell ref="C279:J279"/>
    <mergeCell ref="A280:B280"/>
    <mergeCell ref="C280:J280"/>
    <mergeCell ref="A281:B281"/>
    <mergeCell ref="C281:J281"/>
    <mergeCell ref="A282:B282"/>
    <mergeCell ref="C282:J282"/>
    <mergeCell ref="A283:B283"/>
    <mergeCell ref="C283:J283"/>
    <mergeCell ref="A272:B272"/>
    <mergeCell ref="C272:J272"/>
    <mergeCell ref="A273:B273"/>
    <mergeCell ref="A274:B274"/>
    <mergeCell ref="C274:E274"/>
    <mergeCell ref="F274:G274"/>
    <mergeCell ref="A277:B277"/>
    <mergeCell ref="C277:J277"/>
    <mergeCell ref="A278:B278"/>
    <mergeCell ref="C278:J278"/>
    <mergeCell ref="A268:B268"/>
    <mergeCell ref="C268:J268"/>
    <mergeCell ref="A269:B269"/>
    <mergeCell ref="C269:E269"/>
    <mergeCell ref="F269:G269"/>
    <mergeCell ref="A270:B270"/>
    <mergeCell ref="C270:E270"/>
    <mergeCell ref="F270:G270"/>
    <mergeCell ref="A271:B271"/>
    <mergeCell ref="D271:E271"/>
    <mergeCell ref="F271:G271"/>
    <mergeCell ref="A260:B260"/>
    <mergeCell ref="C260:J260"/>
    <mergeCell ref="A261:B261"/>
    <mergeCell ref="C261:J261"/>
    <mergeCell ref="A262:J262"/>
    <mergeCell ref="A264:J264"/>
    <mergeCell ref="A265:J265"/>
    <mergeCell ref="A267:B267"/>
    <mergeCell ref="C267:J267"/>
    <mergeCell ref="A255:B255"/>
    <mergeCell ref="C255:J255"/>
    <mergeCell ref="A256:B256"/>
    <mergeCell ref="C256:J256"/>
    <mergeCell ref="A257:B257"/>
    <mergeCell ref="C257:J257"/>
    <mergeCell ref="A258:B258"/>
    <mergeCell ref="C258:J258"/>
    <mergeCell ref="A259:B259"/>
    <mergeCell ref="C259:J259"/>
    <mergeCell ref="A250:B250"/>
    <mergeCell ref="C250:J250"/>
    <mergeCell ref="A251:B251"/>
    <mergeCell ref="C251:J251"/>
    <mergeCell ref="A252:B252"/>
    <mergeCell ref="C252:J252"/>
    <mergeCell ref="A253:B253"/>
    <mergeCell ref="C253:J253"/>
    <mergeCell ref="A254:B254"/>
    <mergeCell ref="C254:J254"/>
    <mergeCell ref="A243:B243"/>
    <mergeCell ref="C243:J243"/>
    <mergeCell ref="A244:B244"/>
    <mergeCell ref="A245:B245"/>
    <mergeCell ref="C245:E245"/>
    <mergeCell ref="F245:G245"/>
    <mergeCell ref="A248:B248"/>
    <mergeCell ref="C248:J248"/>
    <mergeCell ref="A249:B249"/>
    <mergeCell ref="C249:J249"/>
    <mergeCell ref="A239:B239"/>
    <mergeCell ref="C239:J239"/>
    <mergeCell ref="A240:B240"/>
    <mergeCell ref="C240:E240"/>
    <mergeCell ref="F240:G240"/>
    <mergeCell ref="A241:B241"/>
    <mergeCell ref="C241:E241"/>
    <mergeCell ref="F241:G241"/>
    <mergeCell ref="A242:B242"/>
    <mergeCell ref="D242:E242"/>
    <mergeCell ref="F242:G242"/>
    <mergeCell ref="A231:B231"/>
    <mergeCell ref="C231:J231"/>
    <mergeCell ref="A232:B232"/>
    <mergeCell ref="C232:J232"/>
    <mergeCell ref="A233:J233"/>
    <mergeCell ref="A235:J235"/>
    <mergeCell ref="A236:J236"/>
    <mergeCell ref="A238:B238"/>
    <mergeCell ref="C238:J238"/>
    <mergeCell ref="A226:B226"/>
    <mergeCell ref="C226:J226"/>
    <mergeCell ref="A227:B227"/>
    <mergeCell ref="C227:J227"/>
    <mergeCell ref="A228:B228"/>
    <mergeCell ref="C228:J228"/>
    <mergeCell ref="A229:B229"/>
    <mergeCell ref="C229:J229"/>
    <mergeCell ref="A230:B230"/>
    <mergeCell ref="C230:J230"/>
    <mergeCell ref="A221:B221"/>
    <mergeCell ref="C221:J221"/>
    <mergeCell ref="A222:B222"/>
    <mergeCell ref="C222:J222"/>
    <mergeCell ref="A223:B223"/>
    <mergeCell ref="C223:J223"/>
    <mergeCell ref="A224:B224"/>
    <mergeCell ref="C224:J224"/>
    <mergeCell ref="A225:B225"/>
    <mergeCell ref="C225:J225"/>
    <mergeCell ref="A214:B214"/>
    <mergeCell ref="C214:J214"/>
    <mergeCell ref="A215:B215"/>
    <mergeCell ref="A216:B216"/>
    <mergeCell ref="C216:E216"/>
    <mergeCell ref="F216:G216"/>
    <mergeCell ref="A219:B219"/>
    <mergeCell ref="C219:J219"/>
    <mergeCell ref="A220:B220"/>
    <mergeCell ref="C220:J220"/>
    <mergeCell ref="A210:B210"/>
    <mergeCell ref="C210:J210"/>
    <mergeCell ref="A211:B211"/>
    <mergeCell ref="C211:E211"/>
    <mergeCell ref="F211:G211"/>
    <mergeCell ref="A212:B212"/>
    <mergeCell ref="C212:E212"/>
    <mergeCell ref="F212:G212"/>
    <mergeCell ref="A213:B213"/>
    <mergeCell ref="D213:E213"/>
    <mergeCell ref="F213:G213"/>
    <mergeCell ref="A202:B202"/>
    <mergeCell ref="C202:J202"/>
    <mergeCell ref="A203:B203"/>
    <mergeCell ref="C203:J203"/>
    <mergeCell ref="A204:J204"/>
    <mergeCell ref="A206:J206"/>
    <mergeCell ref="A207:J207"/>
    <mergeCell ref="A209:B209"/>
    <mergeCell ref="C209:J209"/>
    <mergeCell ref="A197:B197"/>
    <mergeCell ref="C197:J197"/>
    <mergeCell ref="A198:B198"/>
    <mergeCell ref="C198:J198"/>
    <mergeCell ref="A199:B199"/>
    <mergeCell ref="C199:J199"/>
    <mergeCell ref="A200:B200"/>
    <mergeCell ref="C200:J200"/>
    <mergeCell ref="A201:B201"/>
    <mergeCell ref="C201:J201"/>
    <mergeCell ref="A192:B192"/>
    <mergeCell ref="C192:J192"/>
    <mergeCell ref="A193:B193"/>
    <mergeCell ref="C193:J193"/>
    <mergeCell ref="A194:B194"/>
    <mergeCell ref="C194:J194"/>
    <mergeCell ref="A195:B195"/>
    <mergeCell ref="C195:J195"/>
    <mergeCell ref="A196:B196"/>
    <mergeCell ref="C196:J196"/>
    <mergeCell ref="A185:B185"/>
    <mergeCell ref="C185:J185"/>
    <mergeCell ref="A186:B186"/>
    <mergeCell ref="A187:B187"/>
    <mergeCell ref="C187:E187"/>
    <mergeCell ref="F187:G187"/>
    <mergeCell ref="A190:B190"/>
    <mergeCell ref="C190:J190"/>
    <mergeCell ref="A191:B191"/>
    <mergeCell ref="C191:J191"/>
    <mergeCell ref="A182:B182"/>
    <mergeCell ref="C182:E182"/>
    <mergeCell ref="F182:G182"/>
    <mergeCell ref="A183:B183"/>
    <mergeCell ref="C183:E183"/>
    <mergeCell ref="F183:G183"/>
    <mergeCell ref="A184:B184"/>
    <mergeCell ref="D184:E184"/>
    <mergeCell ref="F184:G184"/>
    <mergeCell ref="A174:B174"/>
    <mergeCell ref="C174:J174"/>
    <mergeCell ref="A175:J175"/>
    <mergeCell ref="A177:J177"/>
    <mergeCell ref="A178:J178"/>
    <mergeCell ref="A180:B180"/>
    <mergeCell ref="C180:J180"/>
    <mergeCell ref="A181:B181"/>
    <mergeCell ref="C181:J181"/>
    <mergeCell ref="A169:B169"/>
    <mergeCell ref="C169:J169"/>
    <mergeCell ref="A170:B170"/>
    <mergeCell ref="C170:J170"/>
    <mergeCell ref="A171:B171"/>
    <mergeCell ref="C171:J171"/>
    <mergeCell ref="A172:B172"/>
    <mergeCell ref="C172:J172"/>
    <mergeCell ref="A173:B173"/>
    <mergeCell ref="C173:J173"/>
    <mergeCell ref="A164:B164"/>
    <mergeCell ref="C164:J164"/>
    <mergeCell ref="A165:B165"/>
    <mergeCell ref="C165:J165"/>
    <mergeCell ref="A166:B166"/>
    <mergeCell ref="C166:J166"/>
    <mergeCell ref="A167:B167"/>
    <mergeCell ref="C167:J167"/>
    <mergeCell ref="A168:B168"/>
    <mergeCell ref="C168:J168"/>
    <mergeCell ref="A158:B158"/>
    <mergeCell ref="C158:E158"/>
    <mergeCell ref="F158:G158"/>
    <mergeCell ref="A161:B161"/>
    <mergeCell ref="C161:J161"/>
    <mergeCell ref="A162:B162"/>
    <mergeCell ref="C162:J162"/>
    <mergeCell ref="A163:B163"/>
    <mergeCell ref="C163:J163"/>
    <mergeCell ref="A154:B154"/>
    <mergeCell ref="C154:E154"/>
    <mergeCell ref="F154:G154"/>
    <mergeCell ref="A155:B155"/>
    <mergeCell ref="D155:E155"/>
    <mergeCell ref="F155:G155"/>
    <mergeCell ref="A156:B156"/>
    <mergeCell ref="C156:J156"/>
    <mergeCell ref="A157:B157"/>
    <mergeCell ref="A146:J146"/>
    <mergeCell ref="A148:J148"/>
    <mergeCell ref="A149:J149"/>
    <mergeCell ref="A151:B151"/>
    <mergeCell ref="C151:J151"/>
    <mergeCell ref="A152:B152"/>
    <mergeCell ref="C152:J152"/>
    <mergeCell ref="A153:B153"/>
    <mergeCell ref="C153:E153"/>
    <mergeCell ref="F153:G153"/>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95:B95"/>
    <mergeCell ref="C95:E95"/>
    <mergeCell ref="F95:G95"/>
    <mergeCell ref="A96:B96"/>
    <mergeCell ref="C96:E96"/>
    <mergeCell ref="F96:G96"/>
    <mergeCell ref="A88:J88"/>
    <mergeCell ref="A90:J90"/>
    <mergeCell ref="A91:J91"/>
    <mergeCell ref="A93:B93"/>
    <mergeCell ref="C93:J93"/>
    <mergeCell ref="A94:B94"/>
    <mergeCell ref="C94:J94"/>
    <mergeCell ref="A85:B85"/>
    <mergeCell ref="C85:J85"/>
    <mergeCell ref="A86:B86"/>
    <mergeCell ref="C86:J86"/>
    <mergeCell ref="A87:B87"/>
    <mergeCell ref="C87:J87"/>
    <mergeCell ref="A82:B82"/>
    <mergeCell ref="C82:J82"/>
    <mergeCell ref="A83:B83"/>
    <mergeCell ref="C83:J83"/>
    <mergeCell ref="A84:B84"/>
    <mergeCell ref="C84:J84"/>
    <mergeCell ref="A79:B79"/>
    <mergeCell ref="C79:J79"/>
    <mergeCell ref="A80:B80"/>
    <mergeCell ref="C80:J80"/>
    <mergeCell ref="A81:B81"/>
    <mergeCell ref="C81:J81"/>
    <mergeCell ref="A76:B76"/>
    <mergeCell ref="C76:J76"/>
    <mergeCell ref="A77:B77"/>
    <mergeCell ref="C77:J77"/>
    <mergeCell ref="A78:B78"/>
    <mergeCell ref="C78:J78"/>
    <mergeCell ref="A71:B71"/>
    <mergeCell ref="C71:E71"/>
    <mergeCell ref="F71:G71"/>
    <mergeCell ref="A74:B74"/>
    <mergeCell ref="C74:J74"/>
    <mergeCell ref="A75:B75"/>
    <mergeCell ref="C75:J75"/>
    <mergeCell ref="A68:B68"/>
    <mergeCell ref="D68:E68"/>
    <mergeCell ref="F68:G68"/>
    <mergeCell ref="A69:B69"/>
    <mergeCell ref="C69:J69"/>
    <mergeCell ref="A70:B70"/>
    <mergeCell ref="A66:B66"/>
    <mergeCell ref="C66:E66"/>
    <mergeCell ref="F66:G66"/>
    <mergeCell ref="A67:B67"/>
    <mergeCell ref="C67:E67"/>
    <mergeCell ref="F67:G67"/>
    <mergeCell ref="A59:J59"/>
    <mergeCell ref="A61:J61"/>
    <mergeCell ref="A62:J62"/>
    <mergeCell ref="A64:B64"/>
    <mergeCell ref="C64:J64"/>
    <mergeCell ref="A65:B65"/>
    <mergeCell ref="C65:J65"/>
    <mergeCell ref="A56:B56"/>
    <mergeCell ref="C56:J56"/>
    <mergeCell ref="A57:B57"/>
    <mergeCell ref="C57:J57"/>
    <mergeCell ref="A58:B58"/>
    <mergeCell ref="C58:J58"/>
    <mergeCell ref="A53:B53"/>
    <mergeCell ref="C53:J53"/>
    <mergeCell ref="A54:B54"/>
    <mergeCell ref="C54:J54"/>
    <mergeCell ref="A55:B55"/>
    <mergeCell ref="C55:J55"/>
    <mergeCell ref="A50:B50"/>
    <mergeCell ref="C50:J50"/>
    <mergeCell ref="A51:B51"/>
    <mergeCell ref="C51:J51"/>
    <mergeCell ref="A52:B52"/>
    <mergeCell ref="C52:J52"/>
    <mergeCell ref="A47:B47"/>
    <mergeCell ref="C47:J47"/>
    <mergeCell ref="A48:B48"/>
    <mergeCell ref="C48:J48"/>
    <mergeCell ref="A49:B49"/>
    <mergeCell ref="C49:J49"/>
    <mergeCell ref="A42:B42"/>
    <mergeCell ref="C42:E42"/>
    <mergeCell ref="F42:G42"/>
    <mergeCell ref="A45:B45"/>
    <mergeCell ref="C45:J45"/>
    <mergeCell ref="A46:B46"/>
    <mergeCell ref="C46:J46"/>
    <mergeCell ref="A39:B39"/>
    <mergeCell ref="D39:E39"/>
    <mergeCell ref="F39:G39"/>
    <mergeCell ref="A40:B40"/>
    <mergeCell ref="C40:J40"/>
    <mergeCell ref="A41:B41"/>
    <mergeCell ref="A37:B37"/>
    <mergeCell ref="C37:E37"/>
    <mergeCell ref="F37:G37"/>
    <mergeCell ref="A38:B38"/>
    <mergeCell ref="C38:E38"/>
    <mergeCell ref="F38:G38"/>
    <mergeCell ref="A30:J30"/>
    <mergeCell ref="A32:J32"/>
    <mergeCell ref="A33:J33"/>
    <mergeCell ref="A35:B35"/>
    <mergeCell ref="C35:J35"/>
    <mergeCell ref="A36:B36"/>
    <mergeCell ref="C36:J36"/>
    <mergeCell ref="A27:B27"/>
    <mergeCell ref="C27:J27"/>
    <mergeCell ref="A28:B28"/>
    <mergeCell ref="C28:J28"/>
    <mergeCell ref="A29:B29"/>
    <mergeCell ref="C29:J29"/>
    <mergeCell ref="A24:B24"/>
    <mergeCell ref="C24:J24"/>
    <mergeCell ref="A25:B25"/>
    <mergeCell ref="C25:J25"/>
    <mergeCell ref="A26:B26"/>
    <mergeCell ref="C26:J26"/>
    <mergeCell ref="A21:B21"/>
    <mergeCell ref="C21:J21"/>
    <mergeCell ref="A22:B22"/>
    <mergeCell ref="C22:J22"/>
    <mergeCell ref="A23:B23"/>
    <mergeCell ref="C23:J23"/>
    <mergeCell ref="A18:B18"/>
    <mergeCell ref="C18:J18"/>
    <mergeCell ref="A19:B19"/>
    <mergeCell ref="C19:J19"/>
    <mergeCell ref="A20:B20"/>
    <mergeCell ref="C20:J20"/>
    <mergeCell ref="A13:B13"/>
    <mergeCell ref="C13:E13"/>
    <mergeCell ref="F13:G13"/>
    <mergeCell ref="A16:B16"/>
    <mergeCell ref="C16:J16"/>
    <mergeCell ref="A17:B17"/>
    <mergeCell ref="C17:J17"/>
    <mergeCell ref="A10:B10"/>
    <mergeCell ref="D10:E10"/>
    <mergeCell ref="F10:G10"/>
    <mergeCell ref="A11:B11"/>
    <mergeCell ref="C11:J11"/>
    <mergeCell ref="A12:B12"/>
    <mergeCell ref="A8:B8"/>
    <mergeCell ref="C8:E8"/>
    <mergeCell ref="F8:G8"/>
    <mergeCell ref="A9:B9"/>
    <mergeCell ref="C9:E9"/>
    <mergeCell ref="F9:G9"/>
    <mergeCell ref="A1:J1"/>
    <mergeCell ref="A3:J3"/>
    <mergeCell ref="A4:J4"/>
    <mergeCell ref="A6:B6"/>
    <mergeCell ref="C6:J6"/>
    <mergeCell ref="A7:B7"/>
    <mergeCell ref="C7:J7"/>
  </mergeCells>
  <phoneticPr fontId="2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85" zoomScaleNormal="100" zoomScaleSheetLayoutView="85" workbookViewId="0"/>
  </sheetViews>
  <sheetFormatPr defaultColWidth="9" defaultRowHeight="17.25" customHeight="1"/>
  <cols>
    <col min="1" max="116" width="1.125" style="147" customWidth="1"/>
    <col min="117" max="16384" width="9" style="147"/>
  </cols>
  <sheetData>
    <row r="1" spans="1:117" ht="17.25" customHeight="1">
      <c r="CN1" s="148"/>
      <c r="CO1" s="148"/>
      <c r="CP1" s="148"/>
      <c r="CQ1" s="148"/>
      <c r="CR1" s="148"/>
      <c r="CS1" s="148"/>
      <c r="CT1" s="1153" t="s">
        <v>650</v>
      </c>
      <c r="CU1" s="1153"/>
      <c r="CV1" s="1153"/>
      <c r="CW1" s="1153"/>
      <c r="CX1" s="1153"/>
      <c r="CY1" s="1153"/>
      <c r="CZ1" s="1153"/>
      <c r="DA1" s="1153"/>
      <c r="DB1" s="1153"/>
      <c r="DC1" s="1153"/>
      <c r="DD1" s="1153"/>
      <c r="DE1" s="1153"/>
      <c r="DF1" s="1153"/>
      <c r="DG1" s="1153"/>
      <c r="DH1" s="1153"/>
      <c r="DI1" s="1153"/>
      <c r="DJ1" s="1153"/>
      <c r="DK1" s="1153"/>
      <c r="DL1" s="1153"/>
    </row>
    <row r="2" spans="1:117" s="149" customFormat="1" ht="17.25" customHeight="1">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50"/>
      <c r="AC2" s="150"/>
      <c r="AD2" s="150"/>
      <c r="AE2" s="150"/>
      <c r="AF2" s="150"/>
      <c r="AG2" s="150"/>
      <c r="AH2" s="150"/>
      <c r="AI2" s="150"/>
      <c r="AJ2" s="150"/>
      <c r="AK2" s="150"/>
      <c r="AL2" s="150"/>
      <c r="AM2" s="150"/>
      <c r="AN2" s="150"/>
      <c r="AO2" s="150"/>
      <c r="AP2" s="150"/>
      <c r="AQ2" s="150"/>
      <c r="AR2" s="150"/>
      <c r="AS2" s="150"/>
      <c r="AT2" s="151"/>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154" t="s">
        <v>706</v>
      </c>
      <c r="CU2" s="1154"/>
      <c r="CV2" s="1154"/>
      <c r="CW2" s="1154"/>
      <c r="CX2" s="1154"/>
      <c r="CY2" s="1154"/>
      <c r="CZ2" s="1154"/>
      <c r="DA2" s="1154"/>
      <c r="DB2" s="1154"/>
      <c r="DC2" s="1154"/>
      <c r="DD2" s="1154"/>
      <c r="DE2" s="1154"/>
      <c r="DF2" s="1154"/>
      <c r="DG2" s="1154"/>
      <c r="DH2" s="1154"/>
      <c r="DI2" s="1154"/>
      <c r="DJ2" s="1154"/>
      <c r="DK2" s="1154"/>
      <c r="DL2" s="1154"/>
    </row>
    <row r="3" spans="1:117" s="354" customFormat="1" ht="17.25" customHeight="1">
      <c r="A3" s="1173" t="s">
        <v>690</v>
      </c>
      <c r="B3" s="1173"/>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1173"/>
      <c r="AZ3" s="1173"/>
      <c r="BA3" s="1173"/>
      <c r="BB3" s="1173"/>
      <c r="BC3" s="1173"/>
      <c r="BD3" s="1173"/>
      <c r="BE3" s="1173"/>
      <c r="BF3" s="1173"/>
      <c r="BG3" s="1173"/>
      <c r="BH3" s="1173"/>
      <c r="BI3" s="1173"/>
      <c r="BJ3" s="1173"/>
      <c r="BK3" s="1173"/>
      <c r="BL3" s="1173"/>
      <c r="BM3" s="1173"/>
      <c r="BN3" s="1173"/>
      <c r="BO3" s="1173"/>
      <c r="BP3" s="1173"/>
      <c r="BQ3" s="1173"/>
      <c r="BR3" s="1173"/>
      <c r="BS3" s="1173"/>
      <c r="BT3" s="1173"/>
      <c r="BU3" s="1173"/>
      <c r="BV3" s="1173"/>
      <c r="BW3" s="1173"/>
      <c r="BX3" s="1173"/>
      <c r="BY3" s="1173"/>
      <c r="BZ3" s="1173"/>
      <c r="CA3" s="1173"/>
      <c r="CB3" s="1173"/>
      <c r="CC3" s="1173"/>
      <c r="CD3" s="1173"/>
      <c r="CE3" s="1173"/>
      <c r="CF3" s="1173"/>
      <c r="CG3" s="1173"/>
      <c r="CH3" s="1173"/>
      <c r="CI3" s="1173"/>
      <c r="CJ3" s="1173"/>
      <c r="CK3" s="1173"/>
      <c r="CL3" s="1173"/>
      <c r="CM3" s="1173"/>
      <c r="CN3" s="1173"/>
      <c r="CO3" s="1173"/>
      <c r="CP3" s="1173"/>
      <c r="CQ3" s="1173"/>
      <c r="CR3" s="1173"/>
      <c r="CS3" s="1173"/>
      <c r="CT3" s="1173"/>
      <c r="CU3" s="1173"/>
      <c r="CV3" s="1173"/>
      <c r="CW3" s="1173"/>
      <c r="CX3" s="1173"/>
      <c r="CY3" s="1173"/>
      <c r="CZ3" s="1173"/>
      <c r="DA3" s="1173"/>
      <c r="DB3" s="1173"/>
      <c r="DC3" s="1173"/>
      <c r="DD3" s="1173"/>
      <c r="DE3" s="1173"/>
      <c r="DF3" s="1173"/>
      <c r="DG3" s="1173"/>
      <c r="DH3" s="1173"/>
      <c r="DI3" s="1173"/>
      <c r="DJ3" s="1173"/>
      <c r="DK3" s="1173"/>
      <c r="DL3" s="1173"/>
    </row>
    <row r="4" spans="1:117" ht="17.25" customHeight="1">
      <c r="B4" s="148" t="s">
        <v>507</v>
      </c>
      <c r="C4" s="148"/>
      <c r="D4" s="148"/>
      <c r="E4" s="148"/>
      <c r="F4" s="148"/>
      <c r="G4" s="148"/>
      <c r="H4" s="148"/>
      <c r="I4" s="1193" t="str">
        <f>IF('申請書・総括票（共通）'!L3=0,"自動で入力されます",'申請書・総括票（共通）'!L3)</f>
        <v>自動で入力されます</v>
      </c>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Q4" s="152"/>
    </row>
    <row r="6" spans="1:117" ht="17.25" customHeight="1" thickBot="1">
      <c r="A6" s="153" t="s">
        <v>461</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5"/>
    </row>
    <row r="7" spans="1:117" ht="17.25" customHeight="1">
      <c r="A7" s="1052" t="s">
        <v>491</v>
      </c>
      <c r="B7" s="1053"/>
      <c r="C7" s="1053"/>
      <c r="D7" s="1053"/>
      <c r="E7" s="1053"/>
      <c r="F7" s="1053"/>
      <c r="G7" s="1053"/>
      <c r="H7" s="1053"/>
      <c r="I7" s="1053"/>
      <c r="J7" s="1053"/>
      <c r="K7" s="1053"/>
      <c r="L7" s="1053"/>
      <c r="M7" s="1053"/>
      <c r="N7" s="1053"/>
      <c r="O7" s="1053"/>
      <c r="P7" s="1053"/>
      <c r="Q7" s="1056" t="s">
        <v>462</v>
      </c>
      <c r="R7" s="1056"/>
      <c r="S7" s="1056"/>
      <c r="T7" s="1056"/>
      <c r="U7" s="1056"/>
      <c r="V7" s="1056"/>
      <c r="W7" s="1056"/>
      <c r="X7" s="1056"/>
      <c r="Y7" s="1056"/>
      <c r="Z7" s="1056"/>
      <c r="AA7" s="1056"/>
      <c r="AB7" s="1056"/>
      <c r="AC7" s="1056"/>
      <c r="AD7" s="1056"/>
      <c r="AE7" s="1177"/>
      <c r="AF7" s="1177"/>
      <c r="AG7" s="1177"/>
      <c r="AH7" s="1177"/>
      <c r="AI7" s="1177"/>
      <c r="AJ7" s="1177"/>
      <c r="AK7" s="1177"/>
      <c r="AL7" s="1177"/>
      <c r="AM7" s="1177"/>
      <c r="AN7" s="1177"/>
      <c r="AO7" s="1177"/>
      <c r="AP7" s="1177"/>
      <c r="AQ7" s="1177"/>
      <c r="AR7" s="1177"/>
      <c r="AS7" s="1057" t="s">
        <v>492</v>
      </c>
      <c r="AT7" s="1058"/>
      <c r="AU7" s="1058"/>
      <c r="AV7" s="1058"/>
      <c r="AW7" s="1058"/>
      <c r="AX7" s="1058"/>
      <c r="AY7" s="1058"/>
      <c r="AZ7" s="1058"/>
      <c r="BA7" s="1058"/>
      <c r="BB7" s="1058"/>
      <c r="BC7" s="1058"/>
      <c r="BD7" s="1058"/>
      <c r="BE7" s="1058"/>
      <c r="BF7" s="1058"/>
      <c r="BG7" s="1058"/>
      <c r="BH7" s="1058"/>
      <c r="BI7" s="1059"/>
      <c r="BJ7" s="1065" t="s">
        <v>463</v>
      </c>
      <c r="BK7" s="1066"/>
      <c r="BL7" s="1066"/>
      <c r="BM7" s="1066"/>
      <c r="BN7" s="1066"/>
      <c r="BO7" s="1066"/>
      <c r="BP7" s="1066"/>
      <c r="BQ7" s="1066"/>
      <c r="BR7" s="1066"/>
      <c r="BS7" s="1016"/>
      <c r="BT7" s="1016"/>
      <c r="BU7" s="1016"/>
      <c r="BV7" s="1016"/>
      <c r="BW7" s="1016"/>
      <c r="BX7" s="1016"/>
      <c r="BY7" s="1016"/>
      <c r="BZ7" s="1016"/>
      <c r="CA7" s="1016"/>
      <c r="CB7" s="1016"/>
      <c r="CC7" s="1016"/>
      <c r="CD7" s="1016"/>
      <c r="CE7" s="1016"/>
      <c r="CF7" s="1016"/>
      <c r="CG7" s="1016"/>
      <c r="CH7" s="1016"/>
      <c r="CI7" s="1016"/>
      <c r="CJ7" s="1016"/>
      <c r="CK7" s="1016"/>
      <c r="CL7" s="1016"/>
      <c r="CM7" s="1016"/>
      <c r="CN7" s="1016"/>
      <c r="CO7" s="1016"/>
      <c r="CP7" s="1016"/>
      <c r="CQ7" s="1016"/>
      <c r="CR7" s="1016"/>
      <c r="CS7" s="1016"/>
      <c r="CT7" s="1016"/>
      <c r="CU7" s="1016"/>
      <c r="CV7" s="1016"/>
      <c r="CW7" s="1016"/>
      <c r="CX7" s="1016"/>
      <c r="CY7" s="1016"/>
      <c r="CZ7" s="1016"/>
      <c r="DA7" s="1016"/>
      <c r="DB7" s="1016"/>
      <c r="DC7" s="1016"/>
      <c r="DD7" s="1016"/>
      <c r="DE7" s="1016"/>
      <c r="DF7" s="1016"/>
      <c r="DG7" s="1016"/>
      <c r="DH7" s="1016"/>
      <c r="DI7" s="1016"/>
      <c r="DJ7" s="1016"/>
      <c r="DK7" s="1016"/>
      <c r="DL7" s="1017"/>
    </row>
    <row r="8" spans="1:117" ht="17.25" customHeight="1">
      <c r="A8" s="1054"/>
      <c r="B8" s="1055"/>
      <c r="C8" s="1055"/>
      <c r="D8" s="1055"/>
      <c r="E8" s="1055"/>
      <c r="F8" s="1055"/>
      <c r="G8" s="1055"/>
      <c r="H8" s="1055"/>
      <c r="I8" s="1055"/>
      <c r="J8" s="1055"/>
      <c r="K8" s="1055"/>
      <c r="L8" s="1055"/>
      <c r="M8" s="1055"/>
      <c r="N8" s="1055"/>
      <c r="O8" s="1055"/>
      <c r="P8" s="1055"/>
      <c r="Q8" s="1021"/>
      <c r="R8" s="1021"/>
      <c r="S8" s="1021"/>
      <c r="T8" s="1021"/>
      <c r="U8" s="1021"/>
      <c r="V8" s="1021"/>
      <c r="W8" s="1021"/>
      <c r="X8" s="1021"/>
      <c r="Y8" s="1021"/>
      <c r="Z8" s="1021"/>
      <c r="AA8" s="1021"/>
      <c r="AB8" s="1021"/>
      <c r="AC8" s="1021"/>
      <c r="AD8" s="1021"/>
      <c r="AE8" s="1023"/>
      <c r="AF8" s="1023"/>
      <c r="AG8" s="1023"/>
      <c r="AH8" s="1023"/>
      <c r="AI8" s="1023"/>
      <c r="AJ8" s="1023"/>
      <c r="AK8" s="1023"/>
      <c r="AL8" s="1023"/>
      <c r="AM8" s="1023"/>
      <c r="AN8" s="1023"/>
      <c r="AO8" s="1023"/>
      <c r="AP8" s="1023"/>
      <c r="AQ8" s="1023"/>
      <c r="AR8" s="1023"/>
      <c r="AS8" s="1060"/>
      <c r="AT8" s="1061"/>
      <c r="AU8" s="1061"/>
      <c r="AV8" s="1061"/>
      <c r="AW8" s="1061"/>
      <c r="AX8" s="1061"/>
      <c r="AY8" s="1061"/>
      <c r="AZ8" s="1061"/>
      <c r="BA8" s="1061"/>
      <c r="BB8" s="1061"/>
      <c r="BC8" s="1061"/>
      <c r="BD8" s="1061"/>
      <c r="BE8" s="1061"/>
      <c r="BF8" s="1061"/>
      <c r="BG8" s="1061"/>
      <c r="BH8" s="1061"/>
      <c r="BI8" s="1062"/>
      <c r="BJ8" s="1018" t="str">
        <f>IF(施設別教育訓練講座票!C16=0,"自動で入力されます",施設別教育訓練講座票!C16)</f>
        <v>自動で入力されます</v>
      </c>
      <c r="BK8" s="1019"/>
      <c r="BL8" s="1019"/>
      <c r="BM8" s="1019"/>
      <c r="BN8" s="1019"/>
      <c r="BO8" s="1019"/>
      <c r="BP8" s="1019"/>
      <c r="BQ8" s="1019"/>
      <c r="BR8" s="1019"/>
      <c r="BS8" s="1019"/>
      <c r="BT8" s="1019"/>
      <c r="BU8" s="1019"/>
      <c r="BV8" s="1019"/>
      <c r="BW8" s="1019"/>
      <c r="BX8" s="1019"/>
      <c r="BY8" s="1019"/>
      <c r="BZ8" s="1019"/>
      <c r="CA8" s="1019"/>
      <c r="CB8" s="1019"/>
      <c r="CC8" s="1019"/>
      <c r="CD8" s="1019"/>
      <c r="CE8" s="1019"/>
      <c r="CF8" s="1019"/>
      <c r="CG8" s="1019"/>
      <c r="CH8" s="1019"/>
      <c r="CI8" s="1019"/>
      <c r="CJ8" s="1019"/>
      <c r="CK8" s="1019"/>
      <c r="CL8" s="1019"/>
      <c r="CM8" s="1019"/>
      <c r="CN8" s="1019"/>
      <c r="CO8" s="1019"/>
      <c r="CP8" s="1019"/>
      <c r="CQ8" s="1019"/>
      <c r="CR8" s="1019"/>
      <c r="CS8" s="1019"/>
      <c r="CT8" s="1019"/>
      <c r="CU8" s="1019"/>
      <c r="CV8" s="1019"/>
      <c r="CW8" s="1019"/>
      <c r="CX8" s="1019"/>
      <c r="CY8" s="1019"/>
      <c r="CZ8" s="1019"/>
      <c r="DA8" s="1019"/>
      <c r="DB8" s="1019"/>
      <c r="DC8" s="1019"/>
      <c r="DD8" s="1019"/>
      <c r="DE8" s="1019"/>
      <c r="DF8" s="1019"/>
      <c r="DG8" s="1019"/>
      <c r="DH8" s="1019"/>
      <c r="DI8" s="1019"/>
      <c r="DJ8" s="1019"/>
      <c r="DK8" s="1019"/>
      <c r="DL8" s="1020"/>
    </row>
    <row r="9" spans="1:117" ht="17.25" customHeight="1">
      <c r="A9" s="1054"/>
      <c r="B9" s="1055"/>
      <c r="C9" s="1055"/>
      <c r="D9" s="1055"/>
      <c r="E9" s="1055"/>
      <c r="F9" s="1055"/>
      <c r="G9" s="1055"/>
      <c r="H9" s="1055"/>
      <c r="I9" s="1055"/>
      <c r="J9" s="1055"/>
      <c r="K9" s="1055"/>
      <c r="L9" s="1055"/>
      <c r="M9" s="1055"/>
      <c r="N9" s="1055"/>
      <c r="O9" s="1055"/>
      <c r="P9" s="1055"/>
      <c r="Q9" s="1021" t="s">
        <v>464</v>
      </c>
      <c r="R9" s="1022"/>
      <c r="S9" s="1022"/>
      <c r="T9" s="1022"/>
      <c r="U9" s="1022"/>
      <c r="V9" s="1022"/>
      <c r="W9" s="1022"/>
      <c r="X9" s="1022"/>
      <c r="Y9" s="1022"/>
      <c r="Z9" s="1022"/>
      <c r="AA9" s="1022"/>
      <c r="AB9" s="1022"/>
      <c r="AC9" s="1022"/>
      <c r="AD9" s="1022"/>
      <c r="AE9" s="1023"/>
      <c r="AF9" s="1023"/>
      <c r="AG9" s="1023"/>
      <c r="AH9" s="1023"/>
      <c r="AI9" s="1023"/>
      <c r="AJ9" s="1023"/>
      <c r="AK9" s="1023"/>
      <c r="AL9" s="1023"/>
      <c r="AM9" s="1023"/>
      <c r="AN9" s="1023"/>
      <c r="AO9" s="1023"/>
      <c r="AP9" s="1023"/>
      <c r="AQ9" s="1023"/>
      <c r="AR9" s="1023"/>
      <c r="AS9" s="1060"/>
      <c r="AT9" s="1061"/>
      <c r="AU9" s="1061"/>
      <c r="AV9" s="1061"/>
      <c r="AW9" s="1061"/>
      <c r="AX9" s="1061"/>
      <c r="AY9" s="1061"/>
      <c r="AZ9" s="1061"/>
      <c r="BA9" s="1061"/>
      <c r="BB9" s="1061"/>
      <c r="BC9" s="1061"/>
      <c r="BD9" s="1061"/>
      <c r="BE9" s="1061"/>
      <c r="BF9" s="1061"/>
      <c r="BG9" s="1061"/>
      <c r="BH9" s="1061"/>
      <c r="BI9" s="1062"/>
      <c r="BJ9" s="1018"/>
      <c r="BK9" s="1019"/>
      <c r="BL9" s="1019"/>
      <c r="BM9" s="1019"/>
      <c r="BN9" s="1019"/>
      <c r="BO9" s="1019"/>
      <c r="BP9" s="1019"/>
      <c r="BQ9" s="1019"/>
      <c r="BR9" s="1019"/>
      <c r="BS9" s="1019"/>
      <c r="BT9" s="1019"/>
      <c r="BU9" s="1019"/>
      <c r="BV9" s="1019"/>
      <c r="BW9" s="1019"/>
      <c r="BX9" s="1019"/>
      <c r="BY9" s="1019"/>
      <c r="BZ9" s="1019"/>
      <c r="CA9" s="1019"/>
      <c r="CB9" s="1019"/>
      <c r="CC9" s="1019"/>
      <c r="CD9" s="1019"/>
      <c r="CE9" s="1019"/>
      <c r="CF9" s="1019"/>
      <c r="CG9" s="1019"/>
      <c r="CH9" s="1019"/>
      <c r="CI9" s="1019"/>
      <c r="CJ9" s="1019"/>
      <c r="CK9" s="1019"/>
      <c r="CL9" s="1019"/>
      <c r="CM9" s="1019"/>
      <c r="CN9" s="1019"/>
      <c r="CO9" s="1019"/>
      <c r="CP9" s="1019"/>
      <c r="CQ9" s="1019"/>
      <c r="CR9" s="1019"/>
      <c r="CS9" s="1019"/>
      <c r="CT9" s="1019"/>
      <c r="CU9" s="1019"/>
      <c r="CV9" s="1019"/>
      <c r="CW9" s="1019"/>
      <c r="CX9" s="1019"/>
      <c r="CY9" s="1019"/>
      <c r="CZ9" s="1019"/>
      <c r="DA9" s="1019"/>
      <c r="DB9" s="1019"/>
      <c r="DC9" s="1019"/>
      <c r="DD9" s="1019"/>
      <c r="DE9" s="1019"/>
      <c r="DF9" s="1019"/>
      <c r="DG9" s="1019"/>
      <c r="DH9" s="1019"/>
      <c r="DI9" s="1019"/>
      <c r="DJ9" s="1019"/>
      <c r="DK9" s="1019"/>
      <c r="DL9" s="1020"/>
    </row>
    <row r="10" spans="1:117" ht="17.25" customHeight="1">
      <c r="A10" s="1054"/>
      <c r="B10" s="1055"/>
      <c r="C10" s="1055"/>
      <c r="D10" s="1055"/>
      <c r="E10" s="1055"/>
      <c r="F10" s="1055"/>
      <c r="G10" s="1055"/>
      <c r="H10" s="1055"/>
      <c r="I10" s="1055"/>
      <c r="J10" s="1055"/>
      <c r="K10" s="1055"/>
      <c r="L10" s="1055"/>
      <c r="M10" s="1055"/>
      <c r="N10" s="1055"/>
      <c r="O10" s="1055"/>
      <c r="P10" s="1055"/>
      <c r="Q10" s="1022"/>
      <c r="R10" s="1022"/>
      <c r="S10" s="1022"/>
      <c r="T10" s="1022"/>
      <c r="U10" s="1022"/>
      <c r="V10" s="1022"/>
      <c r="W10" s="1022"/>
      <c r="X10" s="1022"/>
      <c r="Y10" s="1022"/>
      <c r="Z10" s="1022"/>
      <c r="AA10" s="1022"/>
      <c r="AB10" s="1022"/>
      <c r="AC10" s="1022"/>
      <c r="AD10" s="1022"/>
      <c r="AE10" s="1023"/>
      <c r="AF10" s="1023"/>
      <c r="AG10" s="1023"/>
      <c r="AH10" s="1023"/>
      <c r="AI10" s="1023"/>
      <c r="AJ10" s="1023"/>
      <c r="AK10" s="1023"/>
      <c r="AL10" s="1023"/>
      <c r="AM10" s="1023"/>
      <c r="AN10" s="1023"/>
      <c r="AO10" s="1023"/>
      <c r="AP10" s="1023"/>
      <c r="AQ10" s="1023"/>
      <c r="AR10" s="1023"/>
      <c r="AS10" s="1063"/>
      <c r="AT10" s="1064"/>
      <c r="AU10" s="1064"/>
      <c r="AV10" s="1064"/>
      <c r="AW10" s="1064"/>
      <c r="AX10" s="1064"/>
      <c r="AY10" s="1064"/>
      <c r="AZ10" s="1064"/>
      <c r="BA10" s="1064"/>
      <c r="BB10" s="1064"/>
      <c r="BC10" s="1064"/>
      <c r="BD10" s="1064"/>
      <c r="BE10" s="1064"/>
      <c r="BF10" s="1064"/>
      <c r="BG10" s="1064"/>
      <c r="BH10" s="1064"/>
      <c r="BI10" s="1064"/>
      <c r="BJ10" s="157"/>
      <c r="BK10" s="156"/>
      <c r="BL10" s="156"/>
      <c r="BM10" s="158"/>
      <c r="BN10" s="158"/>
      <c r="BO10" s="158"/>
      <c r="BP10" s="158"/>
      <c r="BQ10" s="158"/>
      <c r="BR10" s="158"/>
      <c r="BS10" s="158"/>
      <c r="BT10" s="158"/>
      <c r="BU10" s="158"/>
      <c r="BV10" s="158"/>
      <c r="BW10" s="158"/>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9"/>
    </row>
    <row r="11" spans="1:117" ht="20.25" customHeight="1">
      <c r="A11" s="1024" t="s">
        <v>489</v>
      </c>
      <c r="B11" s="1025"/>
      <c r="C11" s="1025"/>
      <c r="D11" s="1025"/>
      <c r="E11" s="1025"/>
      <c r="F11" s="1025"/>
      <c r="G11" s="1025"/>
      <c r="H11" s="1025"/>
      <c r="I11" s="1025"/>
      <c r="J11" s="1025"/>
      <c r="K11" s="1025"/>
      <c r="L11" s="1025"/>
      <c r="M11" s="1025"/>
      <c r="N11" s="1025"/>
      <c r="O11" s="1025"/>
      <c r="P11" s="1026"/>
      <c r="Q11" s="1023"/>
      <c r="R11" s="1023"/>
      <c r="S11" s="1023"/>
      <c r="T11" s="1023"/>
      <c r="U11" s="1023"/>
      <c r="V11" s="1023"/>
      <c r="W11" s="1023"/>
      <c r="X11" s="1023"/>
      <c r="Y11" s="1023"/>
      <c r="Z11" s="1023"/>
      <c r="AA11" s="1023"/>
      <c r="AB11" s="1023"/>
      <c r="AC11" s="1023"/>
      <c r="AD11" s="1023"/>
      <c r="AE11" s="1023"/>
      <c r="AF11" s="1023"/>
      <c r="AG11" s="1023"/>
      <c r="AH11" s="1023"/>
      <c r="AI11" s="1023"/>
      <c r="AJ11" s="1023"/>
      <c r="AK11" s="1023"/>
      <c r="AL11" s="1023"/>
      <c r="AM11" s="1023"/>
      <c r="AN11" s="1023"/>
      <c r="AO11" s="1023"/>
      <c r="AP11" s="1023"/>
      <c r="AQ11" s="1023"/>
      <c r="AR11" s="1023"/>
      <c r="AS11" s="1033" t="s">
        <v>493</v>
      </c>
      <c r="AT11" s="1034"/>
      <c r="AU11" s="1034"/>
      <c r="AV11" s="1034"/>
      <c r="AW11" s="1034"/>
      <c r="AX11" s="1034"/>
      <c r="AY11" s="1034"/>
      <c r="AZ11" s="1034"/>
      <c r="BA11" s="1034"/>
      <c r="BB11" s="1034"/>
      <c r="BC11" s="1034"/>
      <c r="BD11" s="1034"/>
      <c r="BE11" s="1034"/>
      <c r="BF11" s="1034"/>
      <c r="BG11" s="1034"/>
      <c r="BH11" s="1034"/>
      <c r="BI11" s="1035"/>
      <c r="BJ11" s="1042" t="s">
        <v>463</v>
      </c>
      <c r="BK11" s="1043"/>
      <c r="BL11" s="1043"/>
      <c r="BM11" s="1043"/>
      <c r="BN11" s="1043"/>
      <c r="BO11" s="1043"/>
      <c r="BP11" s="1043"/>
      <c r="BQ11" s="1043"/>
      <c r="BR11" s="1043"/>
      <c r="BS11" s="1044"/>
      <c r="BT11" s="1044"/>
      <c r="BU11" s="1044"/>
      <c r="BV11" s="1044"/>
      <c r="BW11" s="1044"/>
      <c r="BX11" s="1044"/>
      <c r="BY11" s="1044"/>
      <c r="BZ11" s="1044"/>
      <c r="CA11" s="1044"/>
      <c r="CB11" s="1044"/>
      <c r="CC11" s="1044"/>
      <c r="CD11" s="1044"/>
      <c r="CE11" s="1044"/>
      <c r="CF11" s="1044"/>
      <c r="CG11" s="1044"/>
      <c r="CH11" s="1044"/>
      <c r="CI11" s="1044"/>
      <c r="CJ11" s="1044"/>
      <c r="CK11" s="1044"/>
      <c r="CL11" s="1044"/>
      <c r="CM11" s="1044"/>
      <c r="CN11" s="1044"/>
      <c r="CO11" s="1044"/>
      <c r="CP11" s="1044"/>
      <c r="CQ11" s="1044"/>
      <c r="CR11" s="1044"/>
      <c r="CS11" s="1044"/>
      <c r="CT11" s="1044"/>
      <c r="CU11" s="1044"/>
      <c r="CV11" s="1044"/>
      <c r="CW11" s="1044"/>
      <c r="CX11" s="1044"/>
      <c r="CY11" s="1044"/>
      <c r="CZ11" s="1044"/>
      <c r="DA11" s="1044"/>
      <c r="DB11" s="1044"/>
      <c r="DC11" s="1044"/>
      <c r="DD11" s="1044"/>
      <c r="DE11" s="1044"/>
      <c r="DF11" s="1044"/>
      <c r="DG11" s="1044"/>
      <c r="DH11" s="1044"/>
      <c r="DI11" s="1044"/>
      <c r="DJ11" s="1044"/>
      <c r="DK11" s="1044"/>
      <c r="DL11" s="1045"/>
    </row>
    <row r="12" spans="1:117" ht="17.25" hidden="1" customHeight="1">
      <c r="A12" s="1027"/>
      <c r="B12" s="1028"/>
      <c r="C12" s="1028"/>
      <c r="D12" s="1028"/>
      <c r="E12" s="1028"/>
      <c r="F12" s="1028"/>
      <c r="G12" s="1028"/>
      <c r="H12" s="1028"/>
      <c r="I12" s="1028"/>
      <c r="J12" s="1028"/>
      <c r="K12" s="1028"/>
      <c r="L12" s="1028"/>
      <c r="M12" s="1028"/>
      <c r="N12" s="1028"/>
      <c r="O12" s="1028"/>
      <c r="P12" s="1029"/>
      <c r="Q12" s="1023"/>
      <c r="R12" s="1023"/>
      <c r="S12" s="1023"/>
      <c r="T12" s="1023"/>
      <c r="U12" s="1023"/>
      <c r="V12" s="1023"/>
      <c r="W12" s="1023"/>
      <c r="X12" s="1023"/>
      <c r="Y12" s="1023"/>
      <c r="Z12" s="1023"/>
      <c r="AA12" s="1023"/>
      <c r="AB12" s="1023"/>
      <c r="AC12" s="1023"/>
      <c r="AD12" s="1023"/>
      <c r="AE12" s="1023"/>
      <c r="AF12" s="1023"/>
      <c r="AG12" s="1023"/>
      <c r="AH12" s="1023"/>
      <c r="AI12" s="1023"/>
      <c r="AJ12" s="1023"/>
      <c r="AK12" s="1023"/>
      <c r="AL12" s="1023"/>
      <c r="AM12" s="1023"/>
      <c r="AN12" s="1023"/>
      <c r="AO12" s="1023"/>
      <c r="AP12" s="1023"/>
      <c r="AQ12" s="1023"/>
      <c r="AR12" s="1023"/>
      <c r="AS12" s="1036"/>
      <c r="AT12" s="1037"/>
      <c r="AU12" s="1037"/>
      <c r="AV12" s="1037"/>
      <c r="AW12" s="1037"/>
      <c r="AX12" s="1037"/>
      <c r="AY12" s="1037"/>
      <c r="AZ12" s="1037"/>
      <c r="BA12" s="1037"/>
      <c r="BB12" s="1037"/>
      <c r="BC12" s="1037"/>
      <c r="BD12" s="1037"/>
      <c r="BE12" s="1037"/>
      <c r="BF12" s="1037"/>
      <c r="BG12" s="1037"/>
      <c r="BH12" s="1037"/>
      <c r="BI12" s="1038"/>
      <c r="BJ12" s="1046"/>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47"/>
      <c r="CP12" s="1047"/>
      <c r="CQ12" s="1047"/>
      <c r="CR12" s="1047"/>
      <c r="CS12" s="1047"/>
      <c r="CT12" s="1047"/>
      <c r="CU12" s="1047"/>
      <c r="CV12" s="1047"/>
      <c r="CW12" s="1047"/>
      <c r="CX12" s="1047"/>
      <c r="CY12" s="1047"/>
      <c r="CZ12" s="1047"/>
      <c r="DA12" s="1047"/>
      <c r="DB12" s="1047"/>
      <c r="DC12" s="1047"/>
      <c r="DD12" s="1047"/>
      <c r="DE12" s="1047"/>
      <c r="DF12" s="1047"/>
      <c r="DG12" s="1047"/>
      <c r="DH12" s="1047"/>
      <c r="DI12" s="1047"/>
      <c r="DJ12" s="1047"/>
      <c r="DK12" s="1047"/>
      <c r="DL12" s="1048"/>
    </row>
    <row r="13" spans="1:117" ht="36.75" customHeight="1">
      <c r="A13" s="1030"/>
      <c r="B13" s="1031"/>
      <c r="C13" s="1031"/>
      <c r="D13" s="1031"/>
      <c r="E13" s="1031"/>
      <c r="F13" s="1031"/>
      <c r="G13" s="1031"/>
      <c r="H13" s="1031"/>
      <c r="I13" s="1031"/>
      <c r="J13" s="1031"/>
      <c r="K13" s="1031"/>
      <c r="L13" s="1031"/>
      <c r="M13" s="1031"/>
      <c r="N13" s="1031"/>
      <c r="O13" s="1031"/>
      <c r="P13" s="1032"/>
      <c r="Q13" s="1023"/>
      <c r="R13" s="1023"/>
      <c r="S13" s="1023"/>
      <c r="T13" s="1023"/>
      <c r="U13" s="1023"/>
      <c r="V13" s="1023"/>
      <c r="W13" s="1023"/>
      <c r="X13" s="1023"/>
      <c r="Y13" s="1023"/>
      <c r="Z13" s="1023"/>
      <c r="AA13" s="1023"/>
      <c r="AB13" s="1023"/>
      <c r="AC13" s="1023"/>
      <c r="AD13" s="1023"/>
      <c r="AE13" s="1023"/>
      <c r="AF13" s="1023"/>
      <c r="AG13" s="1023"/>
      <c r="AH13" s="1023"/>
      <c r="AI13" s="1023"/>
      <c r="AJ13" s="1023"/>
      <c r="AK13" s="1023"/>
      <c r="AL13" s="1023"/>
      <c r="AM13" s="1023"/>
      <c r="AN13" s="1023"/>
      <c r="AO13" s="1023"/>
      <c r="AP13" s="1023"/>
      <c r="AQ13" s="1023"/>
      <c r="AR13" s="1023"/>
      <c r="AS13" s="1039"/>
      <c r="AT13" s="1040"/>
      <c r="AU13" s="1040"/>
      <c r="AV13" s="1040"/>
      <c r="AW13" s="1040"/>
      <c r="AX13" s="1040"/>
      <c r="AY13" s="1040"/>
      <c r="AZ13" s="1040"/>
      <c r="BA13" s="1040"/>
      <c r="BB13" s="1040"/>
      <c r="BC13" s="1040"/>
      <c r="BD13" s="1040"/>
      <c r="BE13" s="1040"/>
      <c r="BF13" s="1040"/>
      <c r="BG13" s="1040"/>
      <c r="BH13" s="1040"/>
      <c r="BI13" s="1041"/>
      <c r="BJ13" s="1049"/>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050"/>
      <c r="CP13" s="1050"/>
      <c r="CQ13" s="1050"/>
      <c r="CR13" s="1050"/>
      <c r="CS13" s="1050"/>
      <c r="CT13" s="1050"/>
      <c r="CU13" s="1050"/>
      <c r="CV13" s="1050"/>
      <c r="CW13" s="1050"/>
      <c r="CX13" s="1050"/>
      <c r="CY13" s="1050"/>
      <c r="CZ13" s="1050"/>
      <c r="DA13" s="1050"/>
      <c r="DB13" s="1050"/>
      <c r="DC13" s="1050"/>
      <c r="DD13" s="1050"/>
      <c r="DE13" s="1050"/>
      <c r="DF13" s="1050"/>
      <c r="DG13" s="1050"/>
      <c r="DH13" s="1050"/>
      <c r="DI13" s="1050"/>
      <c r="DJ13" s="1050"/>
      <c r="DK13" s="1050"/>
      <c r="DL13" s="1051"/>
    </row>
    <row r="14" spans="1:117" ht="17.25" customHeight="1">
      <c r="A14" s="1178" t="s">
        <v>490</v>
      </c>
      <c r="B14" s="1194"/>
      <c r="C14" s="1194"/>
      <c r="D14" s="1194"/>
      <c r="E14" s="1194"/>
      <c r="F14" s="1194"/>
      <c r="G14" s="1194"/>
      <c r="H14" s="1194"/>
      <c r="I14" s="1194"/>
      <c r="J14" s="1194"/>
      <c r="K14" s="1194"/>
      <c r="L14" s="1194"/>
      <c r="M14" s="1194"/>
      <c r="N14" s="1194"/>
      <c r="O14" s="1194"/>
      <c r="P14" s="1194"/>
      <c r="Q14" s="1197" t="s">
        <v>465</v>
      </c>
      <c r="R14" s="1198"/>
      <c r="S14" s="1198"/>
      <c r="T14" s="160" t="s">
        <v>459</v>
      </c>
      <c r="U14" s="1015" t="str">
        <f>IF(施設別教育訓練講座票!C18=0,"自動で入力されます",施設別教育訓練講座票!C18)</f>
        <v>自動で入力されます</v>
      </c>
      <c r="V14" s="1015"/>
      <c r="W14" s="1015"/>
      <c r="X14" s="1015"/>
      <c r="Y14" s="1015"/>
      <c r="Z14" s="1015"/>
      <c r="AA14" s="1015"/>
      <c r="AB14" s="1015"/>
      <c r="AC14" s="1015"/>
      <c r="AD14" s="1015"/>
      <c r="AE14" s="1015"/>
      <c r="AF14" s="1015"/>
      <c r="AG14" s="1015"/>
      <c r="AH14" s="1015"/>
      <c r="AI14" s="1015"/>
      <c r="AJ14" s="1015"/>
      <c r="AK14" s="1015"/>
      <c r="AL14" s="1015"/>
      <c r="AM14" s="1015"/>
      <c r="AN14" s="1015"/>
      <c r="AO14" s="1015"/>
      <c r="AP14" s="1015"/>
      <c r="AQ14" s="1015"/>
      <c r="AR14" s="160" t="s">
        <v>460</v>
      </c>
      <c r="AS14" s="355"/>
      <c r="AT14" s="355"/>
      <c r="AU14" s="355"/>
      <c r="AV14" s="355"/>
      <c r="AW14" s="355"/>
      <c r="AX14" s="355"/>
      <c r="AY14" s="355"/>
      <c r="AZ14" s="355"/>
      <c r="BA14" s="355"/>
      <c r="BB14" s="355"/>
      <c r="BC14" s="355"/>
      <c r="BD14" s="355"/>
      <c r="BE14" s="355"/>
      <c r="BF14" s="355"/>
      <c r="BG14" s="355"/>
      <c r="BH14" s="355"/>
      <c r="BI14" s="355"/>
      <c r="BJ14" s="355"/>
      <c r="BK14" s="355"/>
      <c r="BL14" s="355"/>
      <c r="BM14" s="1199" t="s">
        <v>466</v>
      </c>
      <c r="BN14" s="1199"/>
      <c r="BO14" s="1199"/>
      <c r="BP14" s="1199"/>
      <c r="BQ14" s="1199"/>
      <c r="BR14" s="1015" t="str">
        <f>IF(施設別教育訓練講座票!L18=0,"自動で入力されます",施設別教育訓練講座票!L18)</f>
        <v>自動で入力されます</v>
      </c>
      <c r="BS14" s="1015"/>
      <c r="BT14" s="1015"/>
      <c r="BU14" s="1015"/>
      <c r="BV14" s="1015"/>
      <c r="BW14" s="1015"/>
      <c r="BX14" s="1015"/>
      <c r="BY14" s="1015"/>
      <c r="BZ14" s="1015"/>
      <c r="CA14" s="1015"/>
      <c r="CB14" s="1015"/>
      <c r="CC14" s="1015"/>
      <c r="CD14" s="1015"/>
      <c r="CE14" s="1015"/>
      <c r="CF14" s="1015"/>
      <c r="CG14" s="1015"/>
      <c r="CH14" s="1015"/>
      <c r="CI14" s="1015"/>
      <c r="CJ14" s="1015"/>
      <c r="CK14" s="1015"/>
      <c r="CL14" s="1015"/>
      <c r="CM14" s="1015"/>
      <c r="CN14" s="1015"/>
      <c r="CO14" s="1015"/>
      <c r="CP14" s="1015"/>
      <c r="CQ14" s="1015"/>
      <c r="CR14" s="1015"/>
      <c r="CS14" s="1015"/>
      <c r="CT14" s="1015"/>
      <c r="CU14" s="1015"/>
      <c r="CV14" s="1015"/>
      <c r="CW14" s="1015"/>
      <c r="CX14" s="1015"/>
      <c r="CY14" s="1015"/>
      <c r="CZ14" s="1015"/>
      <c r="DA14" s="1015"/>
      <c r="DB14" s="1015"/>
      <c r="DC14" s="1015"/>
      <c r="DD14" s="1015"/>
      <c r="DE14" s="355"/>
      <c r="DF14" s="355"/>
      <c r="DG14" s="355"/>
      <c r="DH14" s="355"/>
      <c r="DI14" s="355"/>
      <c r="DJ14" s="355"/>
      <c r="DK14" s="355"/>
      <c r="DL14" s="161"/>
    </row>
    <row r="15" spans="1:117" ht="17.25" customHeight="1">
      <c r="A15" s="1195"/>
      <c r="B15" s="1194"/>
      <c r="C15" s="1194"/>
      <c r="D15" s="1194"/>
      <c r="E15" s="1194"/>
      <c r="F15" s="1194"/>
      <c r="G15" s="1194"/>
      <c r="H15" s="1194"/>
      <c r="I15" s="1194"/>
      <c r="J15" s="1194"/>
      <c r="K15" s="1194"/>
      <c r="L15" s="1194"/>
      <c r="M15" s="1194"/>
      <c r="N15" s="1194"/>
      <c r="O15" s="1194"/>
      <c r="P15" s="1196"/>
      <c r="Q15" s="162"/>
      <c r="R15" s="163"/>
      <c r="S15" s="163"/>
      <c r="T15" s="1127" t="str">
        <f>IF(施設別教育訓練講座票!B19=0,"自動で入力されます",施設別教育訓練講座票!B19)</f>
        <v>自動で入力されます</v>
      </c>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c r="BS15" s="1127"/>
      <c r="BT15" s="1127"/>
      <c r="BU15" s="1127"/>
      <c r="BV15" s="1127"/>
      <c r="BW15" s="1127"/>
      <c r="BX15" s="1127"/>
      <c r="BY15" s="1127"/>
      <c r="BZ15" s="1127"/>
      <c r="CA15" s="1127"/>
      <c r="CB15" s="1127"/>
      <c r="CC15" s="1127"/>
      <c r="CD15" s="1127"/>
      <c r="CE15" s="1127"/>
      <c r="CF15" s="1127"/>
      <c r="CG15" s="1127"/>
      <c r="CH15" s="1127"/>
      <c r="CI15" s="1127"/>
      <c r="CJ15" s="1127"/>
      <c r="CK15" s="1127"/>
      <c r="CL15" s="1127"/>
      <c r="CM15" s="1127"/>
      <c r="CN15" s="1127"/>
      <c r="CO15" s="1127"/>
      <c r="CP15" s="1127"/>
      <c r="CQ15" s="1127"/>
      <c r="CR15" s="1127"/>
      <c r="CS15" s="1127"/>
      <c r="CT15" s="1127"/>
      <c r="CU15" s="1127"/>
      <c r="CV15" s="1127"/>
      <c r="CW15" s="1127"/>
      <c r="CX15" s="1127"/>
      <c r="CY15" s="1127"/>
      <c r="CZ15" s="1127"/>
      <c r="DA15" s="1127"/>
      <c r="DB15" s="1127"/>
      <c r="DC15" s="1127"/>
      <c r="DD15" s="1127"/>
      <c r="DE15" s="1127"/>
      <c r="DF15" s="1127"/>
      <c r="DG15" s="1127"/>
      <c r="DH15" s="1127"/>
      <c r="DI15" s="1127"/>
      <c r="DJ15" s="164"/>
      <c r="DK15" s="164"/>
      <c r="DL15" s="165"/>
      <c r="DM15" s="384"/>
    </row>
    <row r="16" spans="1:117" ht="17.25" customHeight="1">
      <c r="A16" s="1195"/>
      <c r="B16" s="1194"/>
      <c r="C16" s="1194"/>
      <c r="D16" s="1194"/>
      <c r="E16" s="1194"/>
      <c r="F16" s="1194"/>
      <c r="G16" s="1194"/>
      <c r="H16" s="1194"/>
      <c r="I16" s="1194"/>
      <c r="J16" s="1194"/>
      <c r="K16" s="1194"/>
      <c r="L16" s="1194"/>
      <c r="M16" s="1194"/>
      <c r="N16" s="1194"/>
      <c r="O16" s="1194"/>
      <c r="P16" s="1196"/>
      <c r="Q16" s="162"/>
      <c r="R16" s="163"/>
      <c r="S16" s="163"/>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c r="BS16" s="1127"/>
      <c r="BT16" s="1127"/>
      <c r="BU16" s="1127"/>
      <c r="BV16" s="1127"/>
      <c r="BW16" s="1127"/>
      <c r="BX16" s="1127"/>
      <c r="BY16" s="1127"/>
      <c r="BZ16" s="1127"/>
      <c r="CA16" s="1127"/>
      <c r="CB16" s="1127"/>
      <c r="CC16" s="1127"/>
      <c r="CD16" s="1127"/>
      <c r="CE16" s="1127"/>
      <c r="CF16" s="1127"/>
      <c r="CG16" s="1127"/>
      <c r="CH16" s="1127"/>
      <c r="CI16" s="1127"/>
      <c r="CJ16" s="1127"/>
      <c r="CK16" s="1127"/>
      <c r="CL16" s="1127"/>
      <c r="CM16" s="1127"/>
      <c r="CN16" s="1127"/>
      <c r="CO16" s="1127"/>
      <c r="CP16" s="1127"/>
      <c r="CQ16" s="1127"/>
      <c r="CR16" s="1127"/>
      <c r="CS16" s="1127"/>
      <c r="CT16" s="1127"/>
      <c r="CU16" s="1127"/>
      <c r="CV16" s="1127"/>
      <c r="CW16" s="1127"/>
      <c r="CX16" s="1127"/>
      <c r="CY16" s="1127"/>
      <c r="CZ16" s="1127"/>
      <c r="DA16" s="1127"/>
      <c r="DB16" s="1127"/>
      <c r="DC16" s="1127"/>
      <c r="DD16" s="1127"/>
      <c r="DE16" s="1127"/>
      <c r="DF16" s="1127"/>
      <c r="DG16" s="1127"/>
      <c r="DH16" s="1127"/>
      <c r="DI16" s="1127"/>
      <c r="DJ16" s="164"/>
      <c r="DK16" s="164"/>
      <c r="DL16" s="166"/>
      <c r="DM16" s="384"/>
    </row>
    <row r="17" spans="1:117" ht="17.25" customHeight="1">
      <c r="A17" s="1195"/>
      <c r="B17" s="1194"/>
      <c r="C17" s="1194"/>
      <c r="D17" s="1194"/>
      <c r="E17" s="1194"/>
      <c r="F17" s="1194"/>
      <c r="G17" s="1194"/>
      <c r="H17" s="1194"/>
      <c r="I17" s="1194"/>
      <c r="J17" s="1194"/>
      <c r="K17" s="1194"/>
      <c r="L17" s="1194"/>
      <c r="M17" s="1194"/>
      <c r="N17" s="1194"/>
      <c r="O17" s="1194"/>
      <c r="P17" s="1194"/>
      <c r="Q17" s="167"/>
      <c r="R17" s="158"/>
      <c r="S17" s="158"/>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1129"/>
      <c r="AS17" s="1129"/>
      <c r="AT17" s="1129"/>
      <c r="AU17" s="1129"/>
      <c r="AV17" s="1129"/>
      <c r="AW17" s="1129"/>
      <c r="AX17" s="1129"/>
      <c r="AY17" s="1129"/>
      <c r="AZ17" s="1129"/>
      <c r="BA17" s="1129"/>
      <c r="BB17" s="1129"/>
      <c r="BC17" s="1129"/>
      <c r="BD17" s="1129"/>
      <c r="BE17" s="1129"/>
      <c r="BF17" s="1129"/>
      <c r="BG17" s="1129"/>
      <c r="BH17" s="1129"/>
      <c r="BI17" s="1129"/>
      <c r="BJ17" s="1129"/>
      <c r="BK17" s="1129"/>
      <c r="BL17" s="1129"/>
      <c r="BM17" s="1129"/>
      <c r="BN17" s="1129"/>
      <c r="BO17" s="1129"/>
      <c r="BP17" s="1129"/>
      <c r="BQ17" s="1129"/>
      <c r="BR17" s="1129"/>
      <c r="BS17" s="1129"/>
      <c r="BT17" s="1129"/>
      <c r="BU17" s="1129"/>
      <c r="BV17" s="1129"/>
      <c r="BW17" s="1129"/>
      <c r="BX17" s="1129"/>
      <c r="BY17" s="1129"/>
      <c r="BZ17" s="1129"/>
      <c r="CA17" s="1129"/>
      <c r="CB17" s="1129"/>
      <c r="CC17" s="1129"/>
      <c r="CD17" s="1129"/>
      <c r="CE17" s="1129"/>
      <c r="CF17" s="1129"/>
      <c r="CG17" s="1129"/>
      <c r="CH17" s="1129"/>
      <c r="CI17" s="1129"/>
      <c r="CJ17" s="1129"/>
      <c r="CK17" s="1129"/>
      <c r="CL17" s="1129"/>
      <c r="CM17" s="1129"/>
      <c r="CN17" s="1129"/>
      <c r="CO17" s="1129"/>
      <c r="CP17" s="1129"/>
      <c r="CQ17" s="1129"/>
      <c r="CR17" s="1129"/>
      <c r="CS17" s="1129"/>
      <c r="CT17" s="1129"/>
      <c r="CU17" s="1129"/>
      <c r="CV17" s="1129"/>
      <c r="CW17" s="1129"/>
      <c r="CX17" s="1129"/>
      <c r="CY17" s="1129"/>
      <c r="CZ17" s="1129"/>
      <c r="DA17" s="1129"/>
      <c r="DB17" s="1129"/>
      <c r="DC17" s="1129"/>
      <c r="DD17" s="1129"/>
      <c r="DE17" s="1129"/>
      <c r="DF17" s="1129"/>
      <c r="DG17" s="1129"/>
      <c r="DH17" s="1129"/>
      <c r="DI17" s="1129"/>
      <c r="DJ17" s="164"/>
      <c r="DK17" s="164"/>
      <c r="DL17" s="158"/>
      <c r="DM17" s="384"/>
    </row>
    <row r="18" spans="1:117" ht="17.25" customHeight="1">
      <c r="A18" s="1195" t="s">
        <v>494</v>
      </c>
      <c r="B18" s="1194"/>
      <c r="C18" s="1194"/>
      <c r="D18" s="1194"/>
      <c r="E18" s="1194"/>
      <c r="F18" s="1194"/>
      <c r="G18" s="1194"/>
      <c r="H18" s="1194"/>
      <c r="I18" s="1194"/>
      <c r="J18" s="1194"/>
      <c r="K18" s="1194"/>
      <c r="L18" s="1194"/>
      <c r="M18" s="1194"/>
      <c r="N18" s="1194"/>
      <c r="O18" s="1194"/>
      <c r="P18" s="1194"/>
      <c r="Q18" s="1067"/>
      <c r="R18" s="1068"/>
      <c r="S18" s="1068"/>
      <c r="T18" s="1068"/>
      <c r="U18" s="1068"/>
      <c r="V18" s="1068"/>
      <c r="W18" s="1068"/>
      <c r="X18" s="1068"/>
      <c r="Y18" s="1068"/>
      <c r="Z18" s="1071" t="s">
        <v>88</v>
      </c>
      <c r="AA18" s="1071"/>
      <c r="AB18" s="1071"/>
      <c r="AC18" s="1071"/>
      <c r="AD18" s="1072"/>
      <c r="AE18" s="1060" t="s">
        <v>488</v>
      </c>
      <c r="AF18" s="1075"/>
      <c r="AG18" s="1075"/>
      <c r="AH18" s="1075"/>
      <c r="AI18" s="1075"/>
      <c r="AJ18" s="1075"/>
      <c r="AK18" s="1075"/>
      <c r="AL18" s="1075"/>
      <c r="AM18" s="1075"/>
      <c r="AN18" s="1075"/>
      <c r="AO18" s="1075"/>
      <c r="AP18" s="1075"/>
      <c r="AQ18" s="1075"/>
      <c r="AR18" s="1075"/>
      <c r="AS18" s="1075"/>
      <c r="AT18" s="1075"/>
      <c r="AU18" s="1075"/>
      <c r="AV18" s="1075"/>
      <c r="AW18" s="1075"/>
      <c r="AX18" s="1076"/>
      <c r="AY18" s="1077"/>
      <c r="AZ18" s="1077"/>
      <c r="BA18" s="1077"/>
      <c r="BB18" s="1077"/>
      <c r="BC18" s="1077"/>
      <c r="BD18" s="1077"/>
      <c r="BE18" s="1077"/>
      <c r="BF18" s="1077"/>
      <c r="BG18" s="1077"/>
      <c r="BH18" s="1077"/>
      <c r="BI18" s="1077"/>
      <c r="BJ18" s="1077"/>
      <c r="BK18" s="1077"/>
      <c r="BL18" s="1077"/>
      <c r="BM18" s="1078"/>
      <c r="BN18" s="1186" t="s">
        <v>467</v>
      </c>
      <c r="BO18" s="1187"/>
      <c r="BP18" s="1187"/>
      <c r="BQ18" s="1187"/>
      <c r="BR18" s="1187"/>
      <c r="BS18" s="1187"/>
      <c r="BT18" s="1187"/>
      <c r="BU18" s="1187"/>
      <c r="BV18" s="1187"/>
      <c r="BW18" s="1187"/>
      <c r="BX18" s="1187"/>
      <c r="BY18" s="1187"/>
      <c r="BZ18" s="1187"/>
      <c r="CA18" s="1187"/>
      <c r="CB18" s="1187"/>
      <c r="CC18" s="1187"/>
      <c r="CD18" s="1187"/>
      <c r="CE18" s="1187"/>
      <c r="CF18" s="1187"/>
      <c r="CG18" s="1187"/>
      <c r="CH18" s="1187"/>
      <c r="CI18" s="1187"/>
      <c r="CJ18" s="1187"/>
      <c r="CK18" s="1187"/>
      <c r="CL18" s="1187"/>
      <c r="CM18" s="1187"/>
      <c r="CN18" s="1187"/>
      <c r="CO18" s="1187"/>
      <c r="CP18" s="1187"/>
      <c r="CQ18" s="1187"/>
      <c r="CR18" s="1187"/>
      <c r="CS18" s="1187"/>
      <c r="CT18" s="1187"/>
      <c r="CU18" s="1187"/>
      <c r="CV18" s="1187"/>
      <c r="CW18" s="1187"/>
      <c r="CX18" s="1187"/>
      <c r="CY18" s="1187"/>
      <c r="CZ18" s="1187"/>
      <c r="DA18" s="1187"/>
      <c r="DB18" s="1187"/>
      <c r="DC18" s="1187"/>
      <c r="DD18" s="1187"/>
      <c r="DE18" s="1188"/>
      <c r="DF18" s="1188"/>
      <c r="DG18" s="1188"/>
      <c r="DH18" s="1188"/>
      <c r="DI18" s="1188"/>
      <c r="DJ18" s="1188"/>
      <c r="DK18" s="1188"/>
      <c r="DL18" s="1189"/>
    </row>
    <row r="19" spans="1:117" ht="17.25" customHeight="1">
      <c r="A19" s="1195"/>
      <c r="B19" s="1194"/>
      <c r="C19" s="1194"/>
      <c r="D19" s="1194"/>
      <c r="E19" s="1194"/>
      <c r="F19" s="1194"/>
      <c r="G19" s="1194"/>
      <c r="H19" s="1194"/>
      <c r="I19" s="1194"/>
      <c r="J19" s="1194"/>
      <c r="K19" s="1194"/>
      <c r="L19" s="1194"/>
      <c r="M19" s="1194"/>
      <c r="N19" s="1194"/>
      <c r="O19" s="1194"/>
      <c r="P19" s="1194"/>
      <c r="Q19" s="1069"/>
      <c r="R19" s="1070"/>
      <c r="S19" s="1070"/>
      <c r="T19" s="1070"/>
      <c r="U19" s="1070"/>
      <c r="V19" s="1070"/>
      <c r="W19" s="1070"/>
      <c r="X19" s="1070"/>
      <c r="Y19" s="1070"/>
      <c r="Z19" s="1073"/>
      <c r="AA19" s="1073"/>
      <c r="AB19" s="1073"/>
      <c r="AC19" s="1073"/>
      <c r="AD19" s="1074"/>
      <c r="AE19" s="1063"/>
      <c r="AF19" s="1064"/>
      <c r="AG19" s="1064"/>
      <c r="AH19" s="1064"/>
      <c r="AI19" s="1064"/>
      <c r="AJ19" s="1064"/>
      <c r="AK19" s="1064"/>
      <c r="AL19" s="1064"/>
      <c r="AM19" s="1064"/>
      <c r="AN19" s="1064"/>
      <c r="AO19" s="1064"/>
      <c r="AP19" s="1064"/>
      <c r="AQ19" s="1064"/>
      <c r="AR19" s="1064"/>
      <c r="AS19" s="1064"/>
      <c r="AT19" s="1064"/>
      <c r="AU19" s="1064"/>
      <c r="AV19" s="1064"/>
      <c r="AW19" s="1064"/>
      <c r="AX19" s="1069"/>
      <c r="AY19" s="1070"/>
      <c r="AZ19" s="1070"/>
      <c r="BA19" s="1070"/>
      <c r="BB19" s="1070"/>
      <c r="BC19" s="1070"/>
      <c r="BD19" s="1070"/>
      <c r="BE19" s="1070"/>
      <c r="BF19" s="1070"/>
      <c r="BG19" s="1070"/>
      <c r="BH19" s="1070"/>
      <c r="BI19" s="1070"/>
      <c r="BJ19" s="1070"/>
      <c r="BK19" s="1070"/>
      <c r="BL19" s="1070"/>
      <c r="BM19" s="1079"/>
      <c r="BN19" s="1190"/>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2"/>
    </row>
    <row r="20" spans="1:117" ht="17.25" customHeight="1">
      <c r="A20" s="1178" t="s">
        <v>495</v>
      </c>
      <c r="B20" s="1179"/>
      <c r="C20" s="1179"/>
      <c r="D20" s="1179"/>
      <c r="E20" s="1179"/>
      <c r="F20" s="1179"/>
      <c r="G20" s="1179"/>
      <c r="H20" s="1179"/>
      <c r="I20" s="1179"/>
      <c r="J20" s="1179"/>
      <c r="K20" s="1179"/>
      <c r="L20" s="1179"/>
      <c r="M20" s="1179"/>
      <c r="N20" s="1179"/>
      <c r="O20" s="1179"/>
      <c r="P20" s="1179"/>
      <c r="Q20" s="1180" t="str">
        <f>IF('申請書・総括票（共通）'!H27=0,"自動で入力されます",'申請書・総括票（共通）'!H27)</f>
        <v>自動で入力されます</v>
      </c>
      <c r="R20" s="1181"/>
      <c r="S20" s="1181"/>
      <c r="T20" s="1181"/>
      <c r="U20" s="1181"/>
      <c r="V20" s="1181"/>
      <c r="W20" s="1181"/>
      <c r="X20" s="1181"/>
      <c r="Y20" s="1181"/>
      <c r="Z20" s="1181"/>
      <c r="AA20" s="1181"/>
      <c r="AB20" s="1181"/>
      <c r="AC20" s="1181"/>
      <c r="AD20" s="1181"/>
      <c r="AE20" s="1181"/>
      <c r="AF20" s="1181"/>
      <c r="AG20" s="1181"/>
      <c r="AH20" s="1181"/>
      <c r="AI20" s="1181"/>
      <c r="AJ20" s="1181"/>
      <c r="AK20" s="1181"/>
      <c r="AL20" s="1181"/>
      <c r="AM20" s="1181"/>
      <c r="AN20" s="1181"/>
      <c r="AO20" s="1181"/>
      <c r="AP20" s="1181"/>
      <c r="AQ20" s="1181"/>
      <c r="AR20" s="1181"/>
      <c r="AS20" s="1181"/>
      <c r="AT20" s="1181"/>
      <c r="AU20" s="1181"/>
      <c r="AV20" s="1181"/>
      <c r="AW20" s="1181"/>
      <c r="AX20" s="1181"/>
      <c r="AY20" s="1181"/>
      <c r="AZ20" s="1181"/>
      <c r="BA20" s="1181"/>
      <c r="BB20" s="1181"/>
      <c r="BC20" s="1181"/>
      <c r="BD20" s="1181"/>
      <c r="BE20" s="1181"/>
      <c r="BF20" s="1181"/>
      <c r="BG20" s="1181"/>
      <c r="BH20" s="1181"/>
      <c r="BI20" s="1181"/>
      <c r="BJ20" s="1181"/>
      <c r="BK20" s="1181"/>
      <c r="BL20" s="1181"/>
      <c r="BM20" s="1181"/>
      <c r="BN20" s="1181"/>
      <c r="BO20" s="1181"/>
      <c r="BP20" s="1181"/>
      <c r="BQ20" s="1181"/>
      <c r="BR20" s="1181"/>
      <c r="BS20" s="1181"/>
      <c r="BT20" s="1181"/>
      <c r="BU20" s="1181"/>
      <c r="BV20" s="1181"/>
      <c r="BW20" s="1181"/>
      <c r="BX20" s="1181"/>
      <c r="BY20" s="1181"/>
      <c r="BZ20" s="1181"/>
      <c r="CA20" s="1181"/>
      <c r="CB20" s="1181"/>
      <c r="CC20" s="1181"/>
      <c r="CD20" s="1181"/>
      <c r="CE20" s="1181"/>
      <c r="CF20" s="1181"/>
      <c r="CG20" s="1181"/>
      <c r="CH20" s="1181"/>
      <c r="CI20" s="1181"/>
      <c r="CJ20" s="1181"/>
      <c r="CK20" s="1181"/>
      <c r="CL20" s="1181"/>
      <c r="CM20" s="1181"/>
      <c r="CN20" s="1181"/>
      <c r="CO20" s="1181"/>
      <c r="CP20" s="1181"/>
      <c r="CQ20" s="1181"/>
      <c r="CR20" s="1181"/>
      <c r="CS20" s="1181"/>
      <c r="CT20" s="1181"/>
      <c r="CU20" s="1181"/>
      <c r="CV20" s="1181"/>
      <c r="CW20" s="1181"/>
      <c r="CX20" s="1181"/>
      <c r="CY20" s="1181"/>
      <c r="CZ20" s="1181"/>
      <c r="DA20" s="1181"/>
      <c r="DB20" s="1181"/>
      <c r="DC20" s="1181"/>
      <c r="DD20" s="1181"/>
      <c r="DE20" s="1181"/>
      <c r="DF20" s="1181"/>
      <c r="DG20" s="1181"/>
      <c r="DH20" s="1181"/>
      <c r="DI20" s="1181"/>
      <c r="DJ20" s="1181"/>
      <c r="DK20" s="1181"/>
      <c r="DL20" s="1182"/>
    </row>
    <row r="21" spans="1:117" ht="17.25" customHeight="1" thickBot="1">
      <c r="A21" s="1178"/>
      <c r="B21" s="1179"/>
      <c r="C21" s="1179"/>
      <c r="D21" s="1179"/>
      <c r="E21" s="1179"/>
      <c r="F21" s="1179"/>
      <c r="G21" s="1179"/>
      <c r="H21" s="1179"/>
      <c r="I21" s="1179"/>
      <c r="J21" s="1179"/>
      <c r="K21" s="1179"/>
      <c r="L21" s="1179"/>
      <c r="M21" s="1179"/>
      <c r="N21" s="1179"/>
      <c r="O21" s="1179"/>
      <c r="P21" s="1179"/>
      <c r="Q21" s="1183"/>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184"/>
      <c r="AS21" s="1184"/>
      <c r="AT21" s="1184"/>
      <c r="AU21" s="1184"/>
      <c r="AV21" s="1184"/>
      <c r="AW21" s="1184"/>
      <c r="AX21" s="1184"/>
      <c r="AY21" s="1184"/>
      <c r="AZ21" s="1184"/>
      <c r="BA21" s="1184"/>
      <c r="BB21" s="1184"/>
      <c r="BC21" s="1184"/>
      <c r="BD21" s="1184"/>
      <c r="BE21" s="1184"/>
      <c r="BF21" s="1184"/>
      <c r="BG21" s="1184"/>
      <c r="BH21" s="1184"/>
      <c r="BI21" s="1184"/>
      <c r="BJ21" s="1184"/>
      <c r="BK21" s="1184"/>
      <c r="BL21" s="1184"/>
      <c r="BM21" s="1184"/>
      <c r="BN21" s="1184"/>
      <c r="BO21" s="1184"/>
      <c r="BP21" s="1184"/>
      <c r="BQ21" s="1184"/>
      <c r="BR21" s="1184"/>
      <c r="BS21" s="1184"/>
      <c r="BT21" s="1184"/>
      <c r="BU21" s="1184"/>
      <c r="BV21" s="1184"/>
      <c r="BW21" s="1184"/>
      <c r="BX21" s="1184"/>
      <c r="BY21" s="1184"/>
      <c r="BZ21" s="1184"/>
      <c r="CA21" s="1184"/>
      <c r="CB21" s="1184"/>
      <c r="CC21" s="1184"/>
      <c r="CD21" s="1184"/>
      <c r="CE21" s="1184"/>
      <c r="CF21" s="1184"/>
      <c r="CG21" s="1184"/>
      <c r="CH21" s="1184"/>
      <c r="CI21" s="1184"/>
      <c r="CJ21" s="1184"/>
      <c r="CK21" s="1184"/>
      <c r="CL21" s="1184"/>
      <c r="CM21" s="1184"/>
      <c r="CN21" s="1184"/>
      <c r="CO21" s="1184"/>
      <c r="CP21" s="1184"/>
      <c r="CQ21" s="1184"/>
      <c r="CR21" s="1184"/>
      <c r="CS21" s="1184"/>
      <c r="CT21" s="1184"/>
      <c r="CU21" s="1184"/>
      <c r="CV21" s="1184"/>
      <c r="CW21" s="1184"/>
      <c r="CX21" s="1184"/>
      <c r="CY21" s="1184"/>
      <c r="CZ21" s="1184"/>
      <c r="DA21" s="1184"/>
      <c r="DB21" s="1184"/>
      <c r="DC21" s="1184"/>
      <c r="DD21" s="1184"/>
      <c r="DE21" s="1184"/>
      <c r="DF21" s="1184"/>
      <c r="DG21" s="1184"/>
      <c r="DH21" s="1184"/>
      <c r="DI21" s="1184"/>
      <c r="DJ21" s="1184"/>
      <c r="DK21" s="1184"/>
      <c r="DL21" s="1185"/>
    </row>
    <row r="22" spans="1:117" ht="17.25" customHeight="1">
      <c r="A22" s="1091" t="s">
        <v>502</v>
      </c>
      <c r="B22" s="1092"/>
      <c r="C22" s="1092"/>
      <c r="D22" s="1092"/>
      <c r="E22" s="1092"/>
      <c r="F22" s="1092"/>
      <c r="G22" s="1092"/>
      <c r="H22" s="1092"/>
      <c r="I22" s="1092"/>
      <c r="J22" s="1092"/>
      <c r="K22" s="1092"/>
      <c r="L22" s="1092"/>
      <c r="M22" s="1092"/>
      <c r="N22" s="1092"/>
      <c r="O22" s="1092"/>
      <c r="P22" s="1093"/>
      <c r="Q22" s="1143" t="s">
        <v>468</v>
      </c>
      <c r="R22" s="1144"/>
      <c r="S22" s="1144"/>
      <c r="T22" s="1144"/>
      <c r="U22" s="1144"/>
      <c r="V22" s="1144"/>
      <c r="W22" s="1144"/>
      <c r="X22" s="1144"/>
      <c r="Y22" s="1144"/>
      <c r="Z22" s="1145"/>
      <c r="AA22" s="1148" t="s">
        <v>22</v>
      </c>
      <c r="AB22" s="1148"/>
      <c r="AC22" s="1148"/>
      <c r="AD22" s="1150"/>
      <c r="AE22" s="1150"/>
      <c r="AF22" s="1150"/>
      <c r="AG22" s="1150"/>
      <c r="AH22" s="1150"/>
      <c r="AI22" s="1150"/>
      <c r="AJ22" s="1148" t="s">
        <v>75</v>
      </c>
      <c r="AK22" s="1148"/>
      <c r="AL22" s="1148"/>
      <c r="AM22" s="1148"/>
      <c r="AN22" s="1148"/>
      <c r="AO22" s="1151"/>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9"/>
    </row>
    <row r="23" spans="1:117" ht="17.25" customHeight="1">
      <c r="A23" s="1091"/>
      <c r="B23" s="1092"/>
      <c r="C23" s="1092"/>
      <c r="D23" s="1092"/>
      <c r="E23" s="1092"/>
      <c r="F23" s="1092"/>
      <c r="G23" s="1092"/>
      <c r="H23" s="1092"/>
      <c r="I23" s="1092"/>
      <c r="J23" s="1092"/>
      <c r="K23" s="1092"/>
      <c r="L23" s="1092"/>
      <c r="M23" s="1092"/>
      <c r="N23" s="1092"/>
      <c r="O23" s="1092"/>
      <c r="P23" s="1093"/>
      <c r="Q23" s="1030"/>
      <c r="R23" s="1031"/>
      <c r="S23" s="1031"/>
      <c r="T23" s="1031"/>
      <c r="U23" s="1031"/>
      <c r="V23" s="1031"/>
      <c r="W23" s="1031"/>
      <c r="X23" s="1031"/>
      <c r="Y23" s="1031"/>
      <c r="Z23" s="1032"/>
      <c r="AA23" s="1149"/>
      <c r="AB23" s="1149"/>
      <c r="AC23" s="1149"/>
      <c r="AD23" s="1119"/>
      <c r="AE23" s="1119"/>
      <c r="AF23" s="1119"/>
      <c r="AG23" s="1119"/>
      <c r="AH23" s="1119"/>
      <c r="AI23" s="1119"/>
      <c r="AJ23" s="1149"/>
      <c r="AK23" s="1149"/>
      <c r="AL23" s="1149"/>
      <c r="AM23" s="1149"/>
      <c r="AN23" s="1149"/>
      <c r="AO23" s="1152"/>
      <c r="DL23" s="170"/>
    </row>
    <row r="24" spans="1:117" ht="17.25" customHeight="1">
      <c r="A24" s="1091"/>
      <c r="B24" s="1092"/>
      <c r="C24" s="1092"/>
      <c r="D24" s="1092"/>
      <c r="E24" s="1092"/>
      <c r="F24" s="1092"/>
      <c r="G24" s="1092"/>
      <c r="H24" s="1092"/>
      <c r="I24" s="1092"/>
      <c r="J24" s="1092"/>
      <c r="K24" s="1092"/>
      <c r="L24" s="1092"/>
      <c r="M24" s="1092"/>
      <c r="N24" s="1092"/>
      <c r="O24" s="1092"/>
      <c r="P24" s="1093"/>
      <c r="Q24" s="1027" t="s">
        <v>469</v>
      </c>
      <c r="R24" s="1083"/>
      <c r="S24" s="1083"/>
      <c r="T24" s="1083"/>
      <c r="U24" s="1083"/>
      <c r="V24" s="1083"/>
      <c r="W24" s="1083"/>
      <c r="X24" s="1083"/>
      <c r="Y24" s="1083"/>
      <c r="Z24" s="1083"/>
      <c r="AA24" s="1083"/>
      <c r="AB24" s="1083"/>
      <c r="AC24" s="1083"/>
      <c r="AD24" s="1085"/>
      <c r="AE24" s="1085"/>
      <c r="AF24" s="1085"/>
      <c r="AG24" s="1085"/>
      <c r="AH24" s="1085"/>
      <c r="AI24" s="1085"/>
      <c r="AJ24" s="1083" t="s">
        <v>75</v>
      </c>
      <c r="AK24" s="1083"/>
      <c r="AL24" s="1083"/>
      <c r="AM24" s="1083"/>
      <c r="AN24" s="1083"/>
      <c r="AO24" s="1083"/>
      <c r="AP24" s="1004" t="s">
        <v>470</v>
      </c>
      <c r="AQ24" s="1025"/>
      <c r="AR24" s="1025"/>
      <c r="AS24" s="1025"/>
      <c r="AT24" s="1025"/>
      <c r="AU24" s="1025"/>
      <c r="AV24" s="1025"/>
      <c r="AW24" s="1025"/>
      <c r="AX24" s="1025"/>
      <c r="AY24" s="1025"/>
      <c r="AZ24" s="1025"/>
      <c r="BA24" s="1025"/>
      <c r="BB24" s="1025"/>
      <c r="BC24" s="992"/>
      <c r="BD24" s="992"/>
      <c r="BE24" s="992"/>
      <c r="BF24" s="992"/>
      <c r="BG24" s="992"/>
      <c r="BH24" s="992"/>
      <c r="BI24" s="994" t="s">
        <v>75</v>
      </c>
      <c r="BJ24" s="994"/>
      <c r="BK24" s="994"/>
      <c r="BL24" s="994"/>
      <c r="BM24" s="994"/>
      <c r="BN24" s="995"/>
      <c r="BO24" s="1004" t="s">
        <v>471</v>
      </c>
      <c r="BP24" s="1025"/>
      <c r="BQ24" s="1025"/>
      <c r="BR24" s="1025"/>
      <c r="BS24" s="1025"/>
      <c r="BT24" s="1025"/>
      <c r="BU24" s="1025"/>
      <c r="BV24" s="1025"/>
      <c r="BW24" s="1025"/>
      <c r="BX24" s="1025"/>
      <c r="BY24" s="1025"/>
      <c r="BZ24" s="1025"/>
      <c r="CA24" s="1025"/>
      <c r="CB24" s="992"/>
      <c r="CC24" s="992"/>
      <c r="CD24" s="992"/>
      <c r="CE24" s="992"/>
      <c r="CF24" s="992"/>
      <c r="CG24" s="992"/>
      <c r="CH24" s="994" t="s">
        <v>75</v>
      </c>
      <c r="CI24" s="994"/>
      <c r="CJ24" s="994"/>
      <c r="CK24" s="994"/>
      <c r="CL24" s="994"/>
      <c r="CM24" s="995"/>
      <c r="CN24" s="1082"/>
      <c r="CO24" s="1083"/>
      <c r="CP24" s="1083"/>
      <c r="CQ24" s="1083"/>
      <c r="CR24" s="1083"/>
      <c r="CS24" s="1083"/>
      <c r="CT24" s="1083"/>
      <c r="CU24" s="1083"/>
      <c r="CV24" s="1083"/>
      <c r="CW24" s="1083"/>
      <c r="CX24" s="1083"/>
      <c r="CY24" s="1083"/>
      <c r="CZ24" s="1083"/>
      <c r="DA24" s="1083"/>
      <c r="DB24" s="1083"/>
      <c r="DC24" s="1083"/>
      <c r="DD24" s="1083"/>
      <c r="DE24" s="1083"/>
      <c r="DF24" s="1083"/>
      <c r="DG24" s="1083"/>
      <c r="DH24" s="1083"/>
      <c r="DI24" s="1083"/>
      <c r="DJ24" s="1083"/>
      <c r="DK24" s="1083"/>
      <c r="DL24" s="1147"/>
    </row>
    <row r="25" spans="1:117" ht="17.25" customHeight="1" thickBot="1">
      <c r="A25" s="1091"/>
      <c r="B25" s="1092"/>
      <c r="C25" s="1092"/>
      <c r="D25" s="1092"/>
      <c r="E25" s="1092"/>
      <c r="F25" s="1092"/>
      <c r="G25" s="1092"/>
      <c r="H25" s="1092"/>
      <c r="I25" s="1092"/>
      <c r="J25" s="1092"/>
      <c r="K25" s="1092"/>
      <c r="L25" s="1092"/>
      <c r="M25" s="1092"/>
      <c r="N25" s="1092"/>
      <c r="O25" s="1092"/>
      <c r="P25" s="1093"/>
      <c r="Q25" s="1084"/>
      <c r="R25" s="996"/>
      <c r="S25" s="996"/>
      <c r="T25" s="996"/>
      <c r="U25" s="996"/>
      <c r="V25" s="996"/>
      <c r="W25" s="996"/>
      <c r="X25" s="996"/>
      <c r="Y25" s="996"/>
      <c r="Z25" s="996"/>
      <c r="AA25" s="996"/>
      <c r="AB25" s="996"/>
      <c r="AC25" s="996"/>
      <c r="AD25" s="993"/>
      <c r="AE25" s="993"/>
      <c r="AF25" s="993"/>
      <c r="AG25" s="993"/>
      <c r="AH25" s="993"/>
      <c r="AI25" s="993"/>
      <c r="AJ25" s="996"/>
      <c r="AK25" s="996"/>
      <c r="AL25" s="996"/>
      <c r="AM25" s="996"/>
      <c r="AN25" s="996"/>
      <c r="AO25" s="996"/>
      <c r="AP25" s="1080"/>
      <c r="AQ25" s="1081"/>
      <c r="AR25" s="1081"/>
      <c r="AS25" s="1081"/>
      <c r="AT25" s="1081"/>
      <c r="AU25" s="1081"/>
      <c r="AV25" s="1081"/>
      <c r="AW25" s="1081"/>
      <c r="AX25" s="1081"/>
      <c r="AY25" s="1081"/>
      <c r="AZ25" s="1081"/>
      <c r="BA25" s="1081"/>
      <c r="BB25" s="1081"/>
      <c r="BC25" s="993"/>
      <c r="BD25" s="993"/>
      <c r="BE25" s="993"/>
      <c r="BF25" s="993"/>
      <c r="BG25" s="993"/>
      <c r="BH25" s="993"/>
      <c r="BI25" s="996"/>
      <c r="BJ25" s="996"/>
      <c r="BK25" s="996"/>
      <c r="BL25" s="996"/>
      <c r="BM25" s="996"/>
      <c r="BN25" s="997"/>
      <c r="BO25" s="1080"/>
      <c r="BP25" s="1081"/>
      <c r="BQ25" s="1081"/>
      <c r="BR25" s="1081"/>
      <c r="BS25" s="1081"/>
      <c r="BT25" s="1081"/>
      <c r="BU25" s="1081"/>
      <c r="BV25" s="1081"/>
      <c r="BW25" s="1081"/>
      <c r="BX25" s="1081"/>
      <c r="BY25" s="1081"/>
      <c r="BZ25" s="1081"/>
      <c r="CA25" s="1081"/>
      <c r="CB25" s="993"/>
      <c r="CC25" s="993"/>
      <c r="CD25" s="993"/>
      <c r="CE25" s="993"/>
      <c r="CF25" s="993"/>
      <c r="CG25" s="993"/>
      <c r="CH25" s="996"/>
      <c r="CI25" s="996"/>
      <c r="CJ25" s="996"/>
      <c r="CK25" s="996"/>
      <c r="CL25" s="996"/>
      <c r="CM25" s="997"/>
      <c r="CN25" s="1005"/>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1142"/>
    </row>
    <row r="26" spans="1:117" ht="17.25" customHeight="1">
      <c r="A26" s="1091"/>
      <c r="B26" s="1092"/>
      <c r="C26" s="1092"/>
      <c r="D26" s="1092"/>
      <c r="E26" s="1092"/>
      <c r="F26" s="1092"/>
      <c r="G26" s="1092"/>
      <c r="H26" s="1092"/>
      <c r="I26" s="1092"/>
      <c r="J26" s="1092"/>
      <c r="K26" s="1092"/>
      <c r="L26" s="1092"/>
      <c r="M26" s="1092"/>
      <c r="N26" s="1092"/>
      <c r="O26" s="1092"/>
      <c r="P26" s="1092"/>
      <c r="Q26" s="1143" t="s">
        <v>472</v>
      </c>
      <c r="R26" s="1144"/>
      <c r="S26" s="1144"/>
      <c r="T26" s="1144"/>
      <c r="U26" s="1144"/>
      <c r="V26" s="1144"/>
      <c r="W26" s="1144"/>
      <c r="X26" s="1144"/>
      <c r="Y26" s="1144"/>
      <c r="Z26" s="1144"/>
      <c r="AA26" s="1144"/>
      <c r="AB26" s="1144"/>
      <c r="AC26" s="1144"/>
      <c r="AD26" s="1144"/>
      <c r="AE26" s="1144"/>
      <c r="AF26" s="1144"/>
      <c r="AG26" s="1144"/>
      <c r="AH26" s="1144"/>
      <c r="AI26" s="1144"/>
      <c r="AJ26" s="1144"/>
      <c r="AK26" s="1144"/>
      <c r="AL26" s="1144"/>
      <c r="AM26" s="1144"/>
      <c r="AN26" s="1144"/>
      <c r="AO26" s="1145"/>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9"/>
    </row>
    <row r="27" spans="1:117" ht="17.25" customHeight="1">
      <c r="A27" s="1091"/>
      <c r="B27" s="1092"/>
      <c r="C27" s="1092"/>
      <c r="D27" s="1092"/>
      <c r="E27" s="1092"/>
      <c r="F27" s="1092"/>
      <c r="G27" s="1092"/>
      <c r="H27" s="1092"/>
      <c r="I27" s="1092"/>
      <c r="J27" s="1092"/>
      <c r="K27" s="1092"/>
      <c r="L27" s="1092"/>
      <c r="M27" s="1092"/>
      <c r="N27" s="1092"/>
      <c r="O27" s="1092"/>
      <c r="P27" s="1092"/>
      <c r="Q27" s="1030"/>
      <c r="R27" s="1031"/>
      <c r="S27" s="1031"/>
      <c r="T27" s="1031"/>
      <c r="U27" s="1031"/>
      <c r="V27" s="1031"/>
      <c r="W27" s="1031"/>
      <c r="X27" s="1031"/>
      <c r="Y27" s="1031"/>
      <c r="Z27" s="1031"/>
      <c r="AA27" s="1031"/>
      <c r="AB27" s="1031"/>
      <c r="AC27" s="1031"/>
      <c r="AD27" s="1031"/>
      <c r="AE27" s="1031"/>
      <c r="AF27" s="1031"/>
      <c r="AG27" s="1031"/>
      <c r="AH27" s="1031"/>
      <c r="AI27" s="1031"/>
      <c r="AJ27" s="1031"/>
      <c r="AK27" s="1031"/>
      <c r="AL27" s="1031"/>
      <c r="AM27" s="1031"/>
      <c r="AN27" s="1031"/>
      <c r="AO27" s="1032"/>
      <c r="BK27" s="171"/>
      <c r="DL27" s="170"/>
    </row>
    <row r="28" spans="1:117" ht="17.25" customHeight="1">
      <c r="A28" s="1091"/>
      <c r="B28" s="1092"/>
      <c r="C28" s="1092"/>
      <c r="D28" s="1092"/>
      <c r="E28" s="1092"/>
      <c r="F28" s="1092"/>
      <c r="G28" s="1092"/>
      <c r="H28" s="1092"/>
      <c r="I28" s="1092"/>
      <c r="J28" s="1092"/>
      <c r="K28" s="1092"/>
      <c r="L28" s="1092"/>
      <c r="M28" s="1092"/>
      <c r="N28" s="1092"/>
      <c r="O28" s="1092"/>
      <c r="P28" s="1092"/>
      <c r="Q28" s="1027" t="s">
        <v>473</v>
      </c>
      <c r="R28" s="1083"/>
      <c r="S28" s="1083"/>
      <c r="T28" s="1083"/>
      <c r="U28" s="1083"/>
      <c r="V28" s="1083"/>
      <c r="W28" s="1083"/>
      <c r="X28" s="1083"/>
      <c r="Y28" s="1083"/>
      <c r="Z28" s="1083"/>
      <c r="AA28" s="1083"/>
      <c r="AB28" s="1083"/>
      <c r="AC28" s="1083"/>
      <c r="AD28" s="1085"/>
      <c r="AE28" s="1085"/>
      <c r="AF28" s="1085"/>
      <c r="AG28" s="1085"/>
      <c r="AH28" s="1085"/>
      <c r="AI28" s="1085"/>
      <c r="AJ28" s="1083" t="s">
        <v>75</v>
      </c>
      <c r="AK28" s="1083"/>
      <c r="AL28" s="1083"/>
      <c r="AM28" s="1083"/>
      <c r="AN28" s="1083"/>
      <c r="AO28" s="1083"/>
      <c r="AP28" s="1004" t="s">
        <v>474</v>
      </c>
      <c r="AQ28" s="994"/>
      <c r="AR28" s="994"/>
      <c r="AS28" s="994"/>
      <c r="AT28" s="994"/>
      <c r="AU28" s="994"/>
      <c r="AV28" s="994"/>
      <c r="AW28" s="994"/>
      <c r="AX28" s="994"/>
      <c r="AY28" s="994"/>
      <c r="AZ28" s="994"/>
      <c r="BA28" s="994"/>
      <c r="BB28" s="994"/>
      <c r="BC28" s="992"/>
      <c r="BD28" s="992"/>
      <c r="BE28" s="992"/>
      <c r="BF28" s="992"/>
      <c r="BG28" s="992"/>
      <c r="BH28" s="992"/>
      <c r="BI28" s="994" t="s">
        <v>75</v>
      </c>
      <c r="BJ28" s="994"/>
      <c r="BK28" s="994"/>
      <c r="BL28" s="994"/>
      <c r="BM28" s="994"/>
      <c r="BN28" s="995"/>
      <c r="BO28" s="1004" t="s">
        <v>475</v>
      </c>
      <c r="BP28" s="994"/>
      <c r="BQ28" s="994"/>
      <c r="BR28" s="994"/>
      <c r="BS28" s="994"/>
      <c r="BT28" s="994"/>
      <c r="BU28" s="994"/>
      <c r="BV28" s="994"/>
      <c r="BW28" s="994"/>
      <c r="BX28" s="994"/>
      <c r="BY28" s="994"/>
      <c r="BZ28" s="994"/>
      <c r="CA28" s="994"/>
      <c r="CB28" s="992"/>
      <c r="CC28" s="992"/>
      <c r="CD28" s="992"/>
      <c r="CE28" s="992"/>
      <c r="CF28" s="992"/>
      <c r="CG28" s="992"/>
      <c r="CH28" s="994" t="s">
        <v>75</v>
      </c>
      <c r="CI28" s="994"/>
      <c r="CJ28" s="994"/>
      <c r="CK28" s="994"/>
      <c r="CL28" s="994"/>
      <c r="CM28" s="995"/>
      <c r="CN28" s="1172" t="s">
        <v>476</v>
      </c>
      <c r="CO28" s="994"/>
      <c r="CP28" s="994"/>
      <c r="CQ28" s="994"/>
      <c r="CR28" s="994"/>
      <c r="CS28" s="994"/>
      <c r="CT28" s="994"/>
      <c r="CU28" s="994"/>
      <c r="CV28" s="994"/>
      <c r="CW28" s="994"/>
      <c r="CX28" s="994"/>
      <c r="CY28" s="994"/>
      <c r="CZ28" s="994"/>
      <c r="DA28" s="992"/>
      <c r="DB28" s="992"/>
      <c r="DC28" s="992"/>
      <c r="DD28" s="992"/>
      <c r="DE28" s="992"/>
      <c r="DF28" s="992"/>
      <c r="DG28" s="994" t="s">
        <v>75</v>
      </c>
      <c r="DH28" s="994"/>
      <c r="DI28" s="994"/>
      <c r="DJ28" s="994"/>
      <c r="DK28" s="994"/>
      <c r="DL28" s="1141"/>
    </row>
    <row r="29" spans="1:117" ht="17.25" customHeight="1" thickBot="1">
      <c r="A29" s="1091"/>
      <c r="B29" s="1092"/>
      <c r="C29" s="1092"/>
      <c r="D29" s="1092"/>
      <c r="E29" s="1092"/>
      <c r="F29" s="1092"/>
      <c r="G29" s="1092"/>
      <c r="H29" s="1092"/>
      <c r="I29" s="1092"/>
      <c r="J29" s="1092"/>
      <c r="K29" s="1092"/>
      <c r="L29" s="1092"/>
      <c r="M29" s="1092"/>
      <c r="N29" s="1092"/>
      <c r="O29" s="1092"/>
      <c r="P29" s="1092"/>
      <c r="Q29" s="1084"/>
      <c r="R29" s="996"/>
      <c r="S29" s="996"/>
      <c r="T29" s="996"/>
      <c r="U29" s="996"/>
      <c r="V29" s="996"/>
      <c r="W29" s="996"/>
      <c r="X29" s="996"/>
      <c r="Y29" s="996"/>
      <c r="Z29" s="996"/>
      <c r="AA29" s="996"/>
      <c r="AB29" s="996"/>
      <c r="AC29" s="996"/>
      <c r="AD29" s="993"/>
      <c r="AE29" s="993"/>
      <c r="AF29" s="993"/>
      <c r="AG29" s="993"/>
      <c r="AH29" s="993"/>
      <c r="AI29" s="993"/>
      <c r="AJ29" s="996"/>
      <c r="AK29" s="996"/>
      <c r="AL29" s="996"/>
      <c r="AM29" s="996"/>
      <c r="AN29" s="996"/>
      <c r="AO29" s="996"/>
      <c r="AP29" s="1005"/>
      <c r="AQ29" s="996"/>
      <c r="AR29" s="996"/>
      <c r="AS29" s="996"/>
      <c r="AT29" s="996"/>
      <c r="AU29" s="996"/>
      <c r="AV29" s="996"/>
      <c r="AW29" s="996"/>
      <c r="AX29" s="996"/>
      <c r="AY29" s="996"/>
      <c r="AZ29" s="996"/>
      <c r="BA29" s="996"/>
      <c r="BB29" s="996"/>
      <c r="BC29" s="993"/>
      <c r="BD29" s="993"/>
      <c r="BE29" s="993"/>
      <c r="BF29" s="993"/>
      <c r="BG29" s="993"/>
      <c r="BH29" s="993"/>
      <c r="BI29" s="996"/>
      <c r="BJ29" s="996"/>
      <c r="BK29" s="996"/>
      <c r="BL29" s="996"/>
      <c r="BM29" s="996"/>
      <c r="BN29" s="997"/>
      <c r="BO29" s="1005"/>
      <c r="BP29" s="996"/>
      <c r="BQ29" s="996"/>
      <c r="BR29" s="996"/>
      <c r="BS29" s="996"/>
      <c r="BT29" s="996"/>
      <c r="BU29" s="996"/>
      <c r="BV29" s="996"/>
      <c r="BW29" s="996"/>
      <c r="BX29" s="996"/>
      <c r="BY29" s="996"/>
      <c r="BZ29" s="996"/>
      <c r="CA29" s="996"/>
      <c r="CB29" s="993"/>
      <c r="CC29" s="993"/>
      <c r="CD29" s="993"/>
      <c r="CE29" s="993"/>
      <c r="CF29" s="993"/>
      <c r="CG29" s="993"/>
      <c r="CH29" s="996"/>
      <c r="CI29" s="996"/>
      <c r="CJ29" s="996"/>
      <c r="CK29" s="996"/>
      <c r="CL29" s="996"/>
      <c r="CM29" s="997"/>
      <c r="CN29" s="1005"/>
      <c r="CO29" s="996"/>
      <c r="CP29" s="996"/>
      <c r="CQ29" s="996"/>
      <c r="CR29" s="996"/>
      <c r="CS29" s="996"/>
      <c r="CT29" s="996"/>
      <c r="CU29" s="996"/>
      <c r="CV29" s="996"/>
      <c r="CW29" s="996"/>
      <c r="CX29" s="996"/>
      <c r="CY29" s="996"/>
      <c r="CZ29" s="996"/>
      <c r="DA29" s="993"/>
      <c r="DB29" s="993"/>
      <c r="DC29" s="993"/>
      <c r="DD29" s="993"/>
      <c r="DE29" s="993"/>
      <c r="DF29" s="993"/>
      <c r="DG29" s="996"/>
      <c r="DH29" s="996"/>
      <c r="DI29" s="996"/>
      <c r="DJ29" s="996"/>
      <c r="DK29" s="996"/>
      <c r="DL29" s="1142"/>
    </row>
    <row r="30" spans="1:117" ht="17.25" customHeight="1">
      <c r="A30" s="1091"/>
      <c r="B30" s="1092"/>
      <c r="C30" s="1092"/>
      <c r="D30" s="1092"/>
      <c r="E30" s="1092"/>
      <c r="F30" s="1092"/>
      <c r="G30" s="1092"/>
      <c r="H30" s="1092"/>
      <c r="I30" s="1092"/>
      <c r="J30" s="1092"/>
      <c r="K30" s="1092"/>
      <c r="L30" s="1092"/>
      <c r="M30" s="1092"/>
      <c r="N30" s="1092"/>
      <c r="O30" s="1092"/>
      <c r="P30" s="1092"/>
      <c r="Q30" s="1143" t="s">
        <v>477</v>
      </c>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5"/>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9"/>
    </row>
    <row r="31" spans="1:117" ht="17.25" customHeight="1">
      <c r="A31" s="1091"/>
      <c r="B31" s="1092"/>
      <c r="C31" s="1092"/>
      <c r="D31" s="1092"/>
      <c r="E31" s="1092"/>
      <c r="F31" s="1092"/>
      <c r="G31" s="1092"/>
      <c r="H31" s="1092"/>
      <c r="I31" s="1092"/>
      <c r="J31" s="1092"/>
      <c r="K31" s="1092"/>
      <c r="L31" s="1092"/>
      <c r="M31" s="1092"/>
      <c r="N31" s="1092"/>
      <c r="O31" s="1092"/>
      <c r="P31" s="1092"/>
      <c r="Q31" s="1030"/>
      <c r="R31" s="1031"/>
      <c r="S31" s="1031"/>
      <c r="T31" s="1031"/>
      <c r="U31" s="1031"/>
      <c r="V31" s="1031"/>
      <c r="W31" s="1031"/>
      <c r="X31" s="1031"/>
      <c r="Y31" s="1031"/>
      <c r="Z31" s="1031"/>
      <c r="AA31" s="1031"/>
      <c r="AB31" s="1031"/>
      <c r="AC31" s="1031"/>
      <c r="AD31" s="1031"/>
      <c r="AE31" s="1031"/>
      <c r="AF31" s="1031"/>
      <c r="AG31" s="1031"/>
      <c r="AH31" s="1031"/>
      <c r="AI31" s="1031"/>
      <c r="AJ31" s="1031"/>
      <c r="AK31" s="1031"/>
      <c r="AL31" s="1031"/>
      <c r="AM31" s="1031"/>
      <c r="AN31" s="1031"/>
      <c r="AO31" s="1032"/>
      <c r="DL31" s="170"/>
    </row>
    <row r="32" spans="1:117" ht="17.25" customHeight="1">
      <c r="A32" s="1091"/>
      <c r="B32" s="1092"/>
      <c r="C32" s="1092"/>
      <c r="D32" s="1092"/>
      <c r="E32" s="1092"/>
      <c r="F32" s="1092"/>
      <c r="G32" s="1092"/>
      <c r="H32" s="1092"/>
      <c r="I32" s="1092"/>
      <c r="J32" s="1092"/>
      <c r="K32" s="1092"/>
      <c r="L32" s="1092"/>
      <c r="M32" s="1092"/>
      <c r="N32" s="1092"/>
      <c r="O32" s="1092"/>
      <c r="P32" s="1092"/>
      <c r="Q32" s="1024" t="s">
        <v>473</v>
      </c>
      <c r="R32" s="994"/>
      <c r="S32" s="994"/>
      <c r="T32" s="994"/>
      <c r="U32" s="994"/>
      <c r="V32" s="994"/>
      <c r="W32" s="994"/>
      <c r="X32" s="994"/>
      <c r="Y32" s="994"/>
      <c r="Z32" s="994"/>
      <c r="AA32" s="994"/>
      <c r="AB32" s="994"/>
      <c r="AC32" s="994"/>
      <c r="AD32" s="992"/>
      <c r="AE32" s="992"/>
      <c r="AF32" s="992"/>
      <c r="AG32" s="992"/>
      <c r="AH32" s="992"/>
      <c r="AI32" s="992"/>
      <c r="AJ32" s="994" t="s">
        <v>75</v>
      </c>
      <c r="AK32" s="994"/>
      <c r="AL32" s="994"/>
      <c r="AM32" s="994"/>
      <c r="AN32" s="994"/>
      <c r="AO32" s="995"/>
      <c r="AP32" s="1004" t="s">
        <v>474</v>
      </c>
      <c r="AQ32" s="994"/>
      <c r="AR32" s="994"/>
      <c r="AS32" s="994"/>
      <c r="AT32" s="994"/>
      <c r="AU32" s="994"/>
      <c r="AV32" s="994"/>
      <c r="AW32" s="994"/>
      <c r="AX32" s="994"/>
      <c r="AY32" s="994"/>
      <c r="AZ32" s="994"/>
      <c r="BA32" s="994"/>
      <c r="BB32" s="994"/>
      <c r="BC32" s="992"/>
      <c r="BD32" s="992"/>
      <c r="BE32" s="992"/>
      <c r="BF32" s="992"/>
      <c r="BG32" s="992"/>
      <c r="BH32" s="992"/>
      <c r="BI32" s="994" t="s">
        <v>75</v>
      </c>
      <c r="BJ32" s="994"/>
      <c r="BK32" s="994"/>
      <c r="BL32" s="994"/>
      <c r="BM32" s="994"/>
      <c r="BN32" s="995"/>
      <c r="BO32" s="1004" t="s">
        <v>475</v>
      </c>
      <c r="BP32" s="994"/>
      <c r="BQ32" s="994"/>
      <c r="BR32" s="994"/>
      <c r="BS32" s="994"/>
      <c r="BT32" s="994"/>
      <c r="BU32" s="994"/>
      <c r="BV32" s="994"/>
      <c r="BW32" s="994"/>
      <c r="BX32" s="994"/>
      <c r="BY32" s="994"/>
      <c r="BZ32" s="994"/>
      <c r="CA32" s="994"/>
      <c r="CB32" s="992"/>
      <c r="CC32" s="992"/>
      <c r="CD32" s="992"/>
      <c r="CE32" s="992"/>
      <c r="CF32" s="992"/>
      <c r="CG32" s="992"/>
      <c r="CH32" s="994" t="s">
        <v>75</v>
      </c>
      <c r="CI32" s="994"/>
      <c r="CJ32" s="994"/>
      <c r="CK32" s="994"/>
      <c r="CL32" s="994"/>
      <c r="CM32" s="995"/>
      <c r="CN32" s="1102" t="s">
        <v>478</v>
      </c>
      <c r="CO32" s="1103"/>
      <c r="CP32" s="1103"/>
      <c r="CQ32" s="1103"/>
      <c r="CR32" s="1103"/>
      <c r="CS32" s="1103"/>
      <c r="CT32" s="1103"/>
      <c r="CU32" s="1103"/>
      <c r="CV32" s="1103"/>
      <c r="CW32" s="1103"/>
      <c r="CX32" s="1103"/>
      <c r="CY32" s="1103"/>
      <c r="CZ32" s="1103"/>
      <c r="DA32" s="992"/>
      <c r="DB32" s="992"/>
      <c r="DC32" s="992"/>
      <c r="DD32" s="992"/>
      <c r="DE32" s="992"/>
      <c r="DF32" s="992"/>
      <c r="DG32" s="994" t="s">
        <v>75</v>
      </c>
      <c r="DH32" s="994"/>
      <c r="DI32" s="994"/>
      <c r="DJ32" s="994"/>
      <c r="DK32" s="994"/>
      <c r="DL32" s="1141"/>
    </row>
    <row r="33" spans="1:116" ht="17.25" customHeight="1" thickBot="1">
      <c r="A33" s="1091"/>
      <c r="B33" s="1092"/>
      <c r="C33" s="1092"/>
      <c r="D33" s="1092"/>
      <c r="E33" s="1092"/>
      <c r="F33" s="1092"/>
      <c r="G33" s="1092"/>
      <c r="H33" s="1092"/>
      <c r="I33" s="1092"/>
      <c r="J33" s="1092"/>
      <c r="K33" s="1092"/>
      <c r="L33" s="1092"/>
      <c r="M33" s="1092"/>
      <c r="N33" s="1092"/>
      <c r="O33" s="1092"/>
      <c r="P33" s="1092"/>
      <c r="Q33" s="1084"/>
      <c r="R33" s="996"/>
      <c r="S33" s="996"/>
      <c r="T33" s="996"/>
      <c r="U33" s="996"/>
      <c r="V33" s="996"/>
      <c r="W33" s="996"/>
      <c r="X33" s="996"/>
      <c r="Y33" s="996"/>
      <c r="Z33" s="996"/>
      <c r="AA33" s="996"/>
      <c r="AB33" s="996"/>
      <c r="AC33" s="996"/>
      <c r="AD33" s="993"/>
      <c r="AE33" s="993"/>
      <c r="AF33" s="993"/>
      <c r="AG33" s="993"/>
      <c r="AH33" s="993"/>
      <c r="AI33" s="993"/>
      <c r="AJ33" s="996"/>
      <c r="AK33" s="996"/>
      <c r="AL33" s="996"/>
      <c r="AM33" s="996"/>
      <c r="AN33" s="996"/>
      <c r="AO33" s="997"/>
      <c r="AP33" s="1005"/>
      <c r="AQ33" s="996"/>
      <c r="AR33" s="996"/>
      <c r="AS33" s="996"/>
      <c r="AT33" s="996"/>
      <c r="AU33" s="996"/>
      <c r="AV33" s="996"/>
      <c r="AW33" s="996"/>
      <c r="AX33" s="996"/>
      <c r="AY33" s="996"/>
      <c r="AZ33" s="996"/>
      <c r="BA33" s="996"/>
      <c r="BB33" s="996"/>
      <c r="BC33" s="993"/>
      <c r="BD33" s="993"/>
      <c r="BE33" s="993"/>
      <c r="BF33" s="993"/>
      <c r="BG33" s="993"/>
      <c r="BH33" s="993"/>
      <c r="BI33" s="996"/>
      <c r="BJ33" s="996"/>
      <c r="BK33" s="996"/>
      <c r="BL33" s="996"/>
      <c r="BM33" s="996"/>
      <c r="BN33" s="997"/>
      <c r="BO33" s="1005"/>
      <c r="BP33" s="996"/>
      <c r="BQ33" s="996"/>
      <c r="BR33" s="996"/>
      <c r="BS33" s="996"/>
      <c r="BT33" s="996"/>
      <c r="BU33" s="996"/>
      <c r="BV33" s="996"/>
      <c r="BW33" s="996"/>
      <c r="BX33" s="996"/>
      <c r="BY33" s="996"/>
      <c r="BZ33" s="996"/>
      <c r="CA33" s="996"/>
      <c r="CB33" s="993"/>
      <c r="CC33" s="993"/>
      <c r="CD33" s="993"/>
      <c r="CE33" s="993"/>
      <c r="CF33" s="993"/>
      <c r="CG33" s="993"/>
      <c r="CH33" s="996"/>
      <c r="CI33" s="996"/>
      <c r="CJ33" s="996"/>
      <c r="CK33" s="996"/>
      <c r="CL33" s="996"/>
      <c r="CM33" s="997"/>
      <c r="CN33" s="1104"/>
      <c r="CO33" s="1105"/>
      <c r="CP33" s="1105"/>
      <c r="CQ33" s="1105"/>
      <c r="CR33" s="1105"/>
      <c r="CS33" s="1105"/>
      <c r="CT33" s="1105"/>
      <c r="CU33" s="1105"/>
      <c r="CV33" s="1105"/>
      <c r="CW33" s="1105"/>
      <c r="CX33" s="1105"/>
      <c r="CY33" s="1105"/>
      <c r="CZ33" s="1105"/>
      <c r="DA33" s="993"/>
      <c r="DB33" s="993"/>
      <c r="DC33" s="993"/>
      <c r="DD33" s="993"/>
      <c r="DE33" s="993"/>
      <c r="DF33" s="993"/>
      <c r="DG33" s="996"/>
      <c r="DH33" s="996"/>
      <c r="DI33" s="996"/>
      <c r="DJ33" s="996"/>
      <c r="DK33" s="996"/>
      <c r="DL33" s="1142"/>
    </row>
    <row r="34" spans="1:116" ht="17.25" customHeight="1">
      <c r="A34" s="1091"/>
      <c r="B34" s="1092"/>
      <c r="C34" s="1092"/>
      <c r="D34" s="1092"/>
      <c r="E34" s="1092"/>
      <c r="F34" s="1092"/>
      <c r="G34" s="1092"/>
      <c r="H34" s="1092"/>
      <c r="I34" s="1092"/>
      <c r="J34" s="1092"/>
      <c r="K34" s="1092"/>
      <c r="L34" s="1092"/>
      <c r="M34" s="1092"/>
      <c r="N34" s="1092"/>
      <c r="O34" s="1092"/>
      <c r="P34" s="1092"/>
      <c r="Q34" s="1143" t="s">
        <v>479</v>
      </c>
      <c r="R34" s="1144"/>
      <c r="S34" s="1144"/>
      <c r="T34" s="1144"/>
      <c r="U34" s="1144"/>
      <c r="V34" s="1144"/>
      <c r="W34" s="1144"/>
      <c r="X34" s="1144"/>
      <c r="Y34" s="1144"/>
      <c r="Z34" s="1144"/>
      <c r="AA34" s="1144"/>
      <c r="AB34" s="1144"/>
      <c r="AC34" s="1144"/>
      <c r="AD34" s="1144"/>
      <c r="AE34" s="1144"/>
      <c r="AF34" s="1144"/>
      <c r="AG34" s="1144"/>
      <c r="AH34" s="1144"/>
      <c r="AI34" s="1144"/>
      <c r="AJ34" s="1144"/>
      <c r="AK34" s="1144"/>
      <c r="AL34" s="1144"/>
      <c r="AM34" s="1144"/>
      <c r="AN34" s="1144"/>
      <c r="AO34" s="1145"/>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9"/>
    </row>
    <row r="35" spans="1:116" ht="17.25" customHeight="1">
      <c r="A35" s="1091"/>
      <c r="B35" s="1092"/>
      <c r="C35" s="1092"/>
      <c r="D35" s="1092"/>
      <c r="E35" s="1092"/>
      <c r="F35" s="1092"/>
      <c r="G35" s="1092"/>
      <c r="H35" s="1092"/>
      <c r="I35" s="1092"/>
      <c r="J35" s="1092"/>
      <c r="K35" s="1092"/>
      <c r="L35" s="1092"/>
      <c r="M35" s="1092"/>
      <c r="N35" s="1092"/>
      <c r="O35" s="1092"/>
      <c r="P35" s="1092"/>
      <c r="Q35" s="1030"/>
      <c r="R35" s="1031"/>
      <c r="S35" s="1031"/>
      <c r="T35" s="1031"/>
      <c r="U35" s="1031"/>
      <c r="V35" s="1031"/>
      <c r="W35" s="1031"/>
      <c r="X35" s="1031"/>
      <c r="Y35" s="1031"/>
      <c r="Z35" s="1031"/>
      <c r="AA35" s="1031"/>
      <c r="AB35" s="1031"/>
      <c r="AC35" s="1031"/>
      <c r="AD35" s="1031"/>
      <c r="AE35" s="1031"/>
      <c r="AF35" s="1031"/>
      <c r="AG35" s="1031"/>
      <c r="AH35" s="1031"/>
      <c r="AI35" s="1031"/>
      <c r="AJ35" s="1031"/>
      <c r="AK35" s="1031"/>
      <c r="AL35" s="1031"/>
      <c r="AM35" s="1031"/>
      <c r="AN35" s="1031"/>
      <c r="AO35" s="1032"/>
      <c r="DL35" s="170"/>
    </row>
    <row r="36" spans="1:116" ht="17.25" customHeight="1">
      <c r="A36" s="1091"/>
      <c r="B36" s="1092"/>
      <c r="C36" s="1092"/>
      <c r="D36" s="1092"/>
      <c r="E36" s="1092"/>
      <c r="F36" s="1092"/>
      <c r="G36" s="1092"/>
      <c r="H36" s="1092"/>
      <c r="I36" s="1092"/>
      <c r="J36" s="1092"/>
      <c r="K36" s="1092"/>
      <c r="L36" s="1092"/>
      <c r="M36" s="1092"/>
      <c r="N36" s="1092"/>
      <c r="O36" s="1092"/>
      <c r="P36" s="1092"/>
      <c r="Q36" s="1024" t="s">
        <v>473</v>
      </c>
      <c r="R36" s="994"/>
      <c r="S36" s="994"/>
      <c r="T36" s="994"/>
      <c r="U36" s="994"/>
      <c r="V36" s="994"/>
      <c r="W36" s="994"/>
      <c r="X36" s="994"/>
      <c r="Y36" s="994"/>
      <c r="Z36" s="994"/>
      <c r="AA36" s="994"/>
      <c r="AB36" s="994"/>
      <c r="AC36" s="994"/>
      <c r="AD36" s="992"/>
      <c r="AE36" s="992"/>
      <c r="AF36" s="992"/>
      <c r="AG36" s="992"/>
      <c r="AH36" s="992"/>
      <c r="AI36" s="992"/>
      <c r="AJ36" s="994" t="s">
        <v>75</v>
      </c>
      <c r="AK36" s="994"/>
      <c r="AL36" s="994"/>
      <c r="AM36" s="994"/>
      <c r="AN36" s="994"/>
      <c r="AO36" s="995"/>
      <c r="AP36" s="1004" t="s">
        <v>474</v>
      </c>
      <c r="AQ36" s="994"/>
      <c r="AR36" s="994"/>
      <c r="AS36" s="994"/>
      <c r="AT36" s="994"/>
      <c r="AU36" s="994"/>
      <c r="AV36" s="994"/>
      <c r="AW36" s="994"/>
      <c r="AX36" s="994"/>
      <c r="AY36" s="994"/>
      <c r="AZ36" s="994"/>
      <c r="BA36" s="994"/>
      <c r="BB36" s="994"/>
      <c r="BC36" s="992"/>
      <c r="BD36" s="992"/>
      <c r="BE36" s="992"/>
      <c r="BF36" s="992"/>
      <c r="BG36" s="992"/>
      <c r="BH36" s="992"/>
      <c r="BI36" s="994" t="s">
        <v>75</v>
      </c>
      <c r="BJ36" s="994"/>
      <c r="BK36" s="994"/>
      <c r="BL36" s="994"/>
      <c r="BM36" s="994"/>
      <c r="BN36" s="995"/>
      <c r="BO36" s="1004" t="s">
        <v>475</v>
      </c>
      <c r="BP36" s="994"/>
      <c r="BQ36" s="994"/>
      <c r="BR36" s="994"/>
      <c r="BS36" s="994"/>
      <c r="BT36" s="994"/>
      <c r="BU36" s="994"/>
      <c r="BV36" s="994"/>
      <c r="BW36" s="994"/>
      <c r="BX36" s="994"/>
      <c r="BY36" s="994"/>
      <c r="BZ36" s="994"/>
      <c r="CA36" s="994"/>
      <c r="CB36" s="992"/>
      <c r="CC36" s="992"/>
      <c r="CD36" s="992"/>
      <c r="CE36" s="992"/>
      <c r="CF36" s="992"/>
      <c r="CG36" s="992"/>
      <c r="CH36" s="994" t="s">
        <v>75</v>
      </c>
      <c r="CI36" s="994"/>
      <c r="CJ36" s="994"/>
      <c r="CK36" s="994"/>
      <c r="CL36" s="994"/>
      <c r="CM36" s="995"/>
      <c r="CN36" s="1102" t="s">
        <v>478</v>
      </c>
      <c r="CO36" s="1103"/>
      <c r="CP36" s="1103"/>
      <c r="CQ36" s="1103"/>
      <c r="CR36" s="1103"/>
      <c r="CS36" s="1103"/>
      <c r="CT36" s="1103"/>
      <c r="CU36" s="1103"/>
      <c r="CV36" s="1103"/>
      <c r="CW36" s="1103"/>
      <c r="CX36" s="1103"/>
      <c r="CY36" s="1103"/>
      <c r="CZ36" s="1103"/>
      <c r="DA36" s="992"/>
      <c r="DB36" s="992"/>
      <c r="DC36" s="992"/>
      <c r="DD36" s="992"/>
      <c r="DE36" s="992"/>
      <c r="DF36" s="992"/>
      <c r="DG36" s="994" t="s">
        <v>75</v>
      </c>
      <c r="DH36" s="994"/>
      <c r="DI36" s="994"/>
      <c r="DJ36" s="994"/>
      <c r="DK36" s="994"/>
      <c r="DL36" s="1141"/>
    </row>
    <row r="37" spans="1:116" ht="17.25" customHeight="1" thickBot="1">
      <c r="A37" s="1094"/>
      <c r="B37" s="1095"/>
      <c r="C37" s="1095"/>
      <c r="D37" s="1095"/>
      <c r="E37" s="1095"/>
      <c r="F37" s="1095"/>
      <c r="G37" s="1095"/>
      <c r="H37" s="1095"/>
      <c r="I37" s="1095"/>
      <c r="J37" s="1095"/>
      <c r="K37" s="1095"/>
      <c r="L37" s="1095"/>
      <c r="M37" s="1095"/>
      <c r="N37" s="1095"/>
      <c r="O37" s="1095"/>
      <c r="P37" s="1095"/>
      <c r="Q37" s="1084"/>
      <c r="R37" s="996"/>
      <c r="S37" s="996"/>
      <c r="T37" s="996"/>
      <c r="U37" s="996"/>
      <c r="V37" s="996"/>
      <c r="W37" s="996"/>
      <c r="X37" s="996"/>
      <c r="Y37" s="996"/>
      <c r="Z37" s="996"/>
      <c r="AA37" s="996"/>
      <c r="AB37" s="996"/>
      <c r="AC37" s="996"/>
      <c r="AD37" s="993"/>
      <c r="AE37" s="993"/>
      <c r="AF37" s="993"/>
      <c r="AG37" s="993"/>
      <c r="AH37" s="993"/>
      <c r="AI37" s="993"/>
      <c r="AJ37" s="996"/>
      <c r="AK37" s="996"/>
      <c r="AL37" s="996"/>
      <c r="AM37" s="996"/>
      <c r="AN37" s="996"/>
      <c r="AO37" s="997"/>
      <c r="AP37" s="1005"/>
      <c r="AQ37" s="996"/>
      <c r="AR37" s="996"/>
      <c r="AS37" s="996"/>
      <c r="AT37" s="996"/>
      <c r="AU37" s="996"/>
      <c r="AV37" s="996"/>
      <c r="AW37" s="996"/>
      <c r="AX37" s="996"/>
      <c r="AY37" s="996"/>
      <c r="AZ37" s="996"/>
      <c r="BA37" s="996"/>
      <c r="BB37" s="996"/>
      <c r="BC37" s="993"/>
      <c r="BD37" s="993"/>
      <c r="BE37" s="993"/>
      <c r="BF37" s="993"/>
      <c r="BG37" s="993"/>
      <c r="BH37" s="993"/>
      <c r="BI37" s="996"/>
      <c r="BJ37" s="996"/>
      <c r="BK37" s="996"/>
      <c r="BL37" s="996"/>
      <c r="BM37" s="996"/>
      <c r="BN37" s="997"/>
      <c r="BO37" s="1005"/>
      <c r="BP37" s="996"/>
      <c r="BQ37" s="996"/>
      <c r="BR37" s="996"/>
      <c r="BS37" s="996"/>
      <c r="BT37" s="996"/>
      <c r="BU37" s="996"/>
      <c r="BV37" s="996"/>
      <c r="BW37" s="996"/>
      <c r="BX37" s="996"/>
      <c r="BY37" s="996"/>
      <c r="BZ37" s="996"/>
      <c r="CA37" s="996"/>
      <c r="CB37" s="993"/>
      <c r="CC37" s="993"/>
      <c r="CD37" s="993"/>
      <c r="CE37" s="993"/>
      <c r="CF37" s="993"/>
      <c r="CG37" s="993"/>
      <c r="CH37" s="996"/>
      <c r="CI37" s="996"/>
      <c r="CJ37" s="996"/>
      <c r="CK37" s="996"/>
      <c r="CL37" s="996"/>
      <c r="CM37" s="997"/>
      <c r="CN37" s="1104"/>
      <c r="CO37" s="1105"/>
      <c r="CP37" s="1105"/>
      <c r="CQ37" s="1105"/>
      <c r="CR37" s="1105"/>
      <c r="CS37" s="1105"/>
      <c r="CT37" s="1105"/>
      <c r="CU37" s="1105"/>
      <c r="CV37" s="1105"/>
      <c r="CW37" s="1105"/>
      <c r="CX37" s="1105"/>
      <c r="CY37" s="1105"/>
      <c r="CZ37" s="1105"/>
      <c r="DA37" s="993"/>
      <c r="DB37" s="993"/>
      <c r="DC37" s="993"/>
      <c r="DD37" s="993"/>
      <c r="DE37" s="993"/>
      <c r="DF37" s="993"/>
      <c r="DG37" s="996"/>
      <c r="DH37" s="996"/>
      <c r="DI37" s="996"/>
      <c r="DJ37" s="996"/>
      <c r="DK37" s="996"/>
      <c r="DL37" s="1142"/>
    </row>
    <row r="38" spans="1:116" ht="17.25" customHeight="1">
      <c r="Q38" s="147">
        <v>1</v>
      </c>
    </row>
    <row r="39" spans="1:116" ht="17.25" customHeight="1" thickBot="1">
      <c r="A39" s="172" t="s">
        <v>480</v>
      </c>
    </row>
    <row r="40" spans="1:116" ht="17.25" customHeight="1">
      <c r="A40" s="1174" t="s">
        <v>501</v>
      </c>
      <c r="B40" s="1058"/>
      <c r="C40" s="1058"/>
      <c r="D40" s="1058"/>
      <c r="E40" s="1058"/>
      <c r="F40" s="1058"/>
      <c r="G40" s="1058"/>
      <c r="H40" s="1058"/>
      <c r="I40" s="1058"/>
      <c r="J40" s="1058"/>
      <c r="K40" s="1058"/>
      <c r="L40" s="1058"/>
      <c r="M40" s="1058"/>
      <c r="N40" s="1058"/>
      <c r="O40" s="1058"/>
      <c r="P40" s="1059"/>
      <c r="Q40" s="1065" t="s">
        <v>481</v>
      </c>
      <c r="R40" s="1066"/>
      <c r="S40" s="1066"/>
      <c r="T40" s="1066"/>
      <c r="U40" s="1066"/>
      <c r="V40" s="1066"/>
      <c r="W40" s="1066"/>
      <c r="X40" s="1066"/>
      <c r="Y40" s="1066"/>
      <c r="Z40" s="173"/>
      <c r="AA40" s="1131" t="str">
        <f>IF('申請書・総括票（共通）'!E18=0,"自動で入力されます",'申請書・総括票（共通）'!E18)</f>
        <v>自動で入力されます</v>
      </c>
      <c r="AB40" s="1131"/>
      <c r="AC40" s="1131"/>
      <c r="AD40" s="1131"/>
      <c r="AE40" s="1131"/>
      <c r="AF40" s="1131"/>
      <c r="AG40" s="1131"/>
      <c r="AH40" s="1131"/>
      <c r="AI40" s="1131"/>
      <c r="AJ40" s="1131"/>
      <c r="AK40" s="1131"/>
      <c r="AL40" s="1131"/>
      <c r="AM40" s="1131"/>
      <c r="AN40" s="1131"/>
      <c r="AO40" s="1131"/>
      <c r="AP40" s="1131"/>
      <c r="AQ40" s="1131"/>
      <c r="AR40" s="1131"/>
      <c r="AS40" s="1131"/>
      <c r="AT40" s="1131"/>
      <c r="AU40" s="1131"/>
      <c r="AV40" s="1131"/>
      <c r="AW40" s="1131"/>
      <c r="AX40" s="1131"/>
      <c r="AY40" s="1131"/>
      <c r="AZ40" s="1131"/>
      <c r="BA40" s="1131"/>
      <c r="BB40" s="1131"/>
      <c r="BC40" s="1131"/>
      <c r="BD40" s="1131"/>
      <c r="BE40" s="1131"/>
      <c r="BF40" s="1131"/>
      <c r="BG40" s="1131"/>
      <c r="BH40" s="1131"/>
      <c r="BI40" s="1131"/>
      <c r="BJ40" s="1131"/>
      <c r="BK40" s="1057" t="s">
        <v>503</v>
      </c>
      <c r="BL40" s="1058"/>
      <c r="BM40" s="1058"/>
      <c r="BN40" s="1058"/>
      <c r="BO40" s="1058"/>
      <c r="BP40" s="1058"/>
      <c r="BQ40" s="1058"/>
      <c r="BR40" s="1058"/>
      <c r="BS40" s="1058"/>
      <c r="BT40" s="1059"/>
      <c r="BU40" s="1155" t="str">
        <f>IF('申請書・総括票（共通）'!C21=0,"自動で入力されます",'申請書・総括票（共通）'!C21)</f>
        <v>自動で入力されます</v>
      </c>
      <c r="BV40" s="1131"/>
      <c r="BW40" s="1131"/>
      <c r="BX40" s="1131"/>
      <c r="BY40" s="1131"/>
      <c r="BZ40" s="1131"/>
      <c r="CA40" s="1131"/>
      <c r="CB40" s="1131"/>
      <c r="CC40" s="1131"/>
      <c r="CD40" s="1131"/>
      <c r="CE40" s="1131"/>
      <c r="CF40" s="1131"/>
      <c r="CG40" s="1131"/>
      <c r="CH40" s="1131"/>
      <c r="CI40" s="1131"/>
      <c r="CJ40" s="1131"/>
      <c r="CK40" s="1131"/>
      <c r="CL40" s="1131"/>
      <c r="CM40" s="1131"/>
      <c r="CN40" s="1131"/>
      <c r="CO40" s="1131"/>
      <c r="CP40" s="1131"/>
      <c r="CQ40" s="1131"/>
      <c r="CR40" s="1131"/>
      <c r="CS40" s="1131"/>
      <c r="CT40" s="1131"/>
      <c r="CU40" s="1156"/>
      <c r="CV40" s="1132" t="s">
        <v>443</v>
      </c>
      <c r="CW40" s="1133"/>
      <c r="CX40" s="1133"/>
      <c r="CY40" s="1133"/>
      <c r="CZ40" s="1134"/>
      <c r="DA40" s="1163" t="str">
        <f>IF('申請書・総括票（共通）'!I20=0,"自動で入力されます",'申請書・総括票（共通）'!I20)</f>
        <v>自動で入力されます</v>
      </c>
      <c r="DB40" s="1164"/>
      <c r="DC40" s="1164"/>
      <c r="DD40" s="1164"/>
      <c r="DE40" s="1164"/>
      <c r="DF40" s="1164"/>
      <c r="DG40" s="1164"/>
      <c r="DH40" s="1164"/>
      <c r="DI40" s="1164"/>
      <c r="DJ40" s="1164"/>
      <c r="DK40" s="1164"/>
      <c r="DL40" s="1165"/>
    </row>
    <row r="41" spans="1:116" ht="17.25" customHeight="1">
      <c r="A41" s="1175"/>
      <c r="B41" s="1061"/>
      <c r="C41" s="1061"/>
      <c r="D41" s="1061"/>
      <c r="E41" s="1061"/>
      <c r="F41" s="1061"/>
      <c r="G41" s="1061"/>
      <c r="H41" s="1061"/>
      <c r="I41" s="1061"/>
      <c r="J41" s="1061"/>
      <c r="K41" s="1061"/>
      <c r="L41" s="1061"/>
      <c r="M41" s="1061"/>
      <c r="N41" s="1061"/>
      <c r="O41" s="1061"/>
      <c r="P41" s="1062"/>
      <c r="Q41" s="1126" t="str">
        <f>IF('申請書・総括票（共通）'!C19=0,"自動で入力されます",'申請書・総括票（共通）'!C19)</f>
        <v>自動で入力されます</v>
      </c>
      <c r="R41" s="1130"/>
      <c r="S41" s="1130"/>
      <c r="T41" s="1130"/>
      <c r="U41" s="1130"/>
      <c r="V41" s="1130"/>
      <c r="W41" s="1130"/>
      <c r="X41" s="1130"/>
      <c r="Y41" s="1130"/>
      <c r="Z41" s="1130"/>
      <c r="AA41" s="1130"/>
      <c r="AB41" s="1130"/>
      <c r="AC41" s="1130"/>
      <c r="AD41" s="1130"/>
      <c r="AE41" s="1130"/>
      <c r="AF41" s="1130"/>
      <c r="AG41" s="1130"/>
      <c r="AH41" s="1130"/>
      <c r="AI41" s="1130"/>
      <c r="AJ41" s="1130"/>
      <c r="AK41" s="1130"/>
      <c r="AL41" s="1130"/>
      <c r="AM41" s="1130"/>
      <c r="AN41" s="1130"/>
      <c r="AO41" s="1130"/>
      <c r="AP41" s="1130"/>
      <c r="AQ41" s="1130"/>
      <c r="AR41" s="1130"/>
      <c r="AS41" s="1130"/>
      <c r="AT41" s="1130"/>
      <c r="AU41" s="1130"/>
      <c r="AV41" s="1130"/>
      <c r="AW41" s="1130"/>
      <c r="AX41" s="1130"/>
      <c r="AY41" s="1130"/>
      <c r="AZ41" s="1130"/>
      <c r="BA41" s="1130"/>
      <c r="BB41" s="1130"/>
      <c r="BC41" s="1130"/>
      <c r="BD41" s="1130"/>
      <c r="BE41" s="1130"/>
      <c r="BF41" s="1130"/>
      <c r="BG41" s="1130"/>
      <c r="BH41" s="1130"/>
      <c r="BI41" s="1130"/>
      <c r="BJ41" s="1130"/>
      <c r="BK41" s="1060"/>
      <c r="BL41" s="1061"/>
      <c r="BM41" s="1061"/>
      <c r="BN41" s="1061"/>
      <c r="BO41" s="1061"/>
      <c r="BP41" s="1061"/>
      <c r="BQ41" s="1061"/>
      <c r="BR41" s="1061"/>
      <c r="BS41" s="1061"/>
      <c r="BT41" s="1062"/>
      <c r="BU41" s="1157"/>
      <c r="BV41" s="1158"/>
      <c r="BW41" s="1158"/>
      <c r="BX41" s="1158"/>
      <c r="BY41" s="1158"/>
      <c r="BZ41" s="1158"/>
      <c r="CA41" s="1158"/>
      <c r="CB41" s="1158"/>
      <c r="CC41" s="1158"/>
      <c r="CD41" s="1158"/>
      <c r="CE41" s="1158"/>
      <c r="CF41" s="1158"/>
      <c r="CG41" s="1158"/>
      <c r="CH41" s="1158"/>
      <c r="CI41" s="1158"/>
      <c r="CJ41" s="1158"/>
      <c r="CK41" s="1158"/>
      <c r="CL41" s="1158"/>
      <c r="CM41" s="1158"/>
      <c r="CN41" s="1158"/>
      <c r="CO41" s="1158"/>
      <c r="CP41" s="1158"/>
      <c r="CQ41" s="1158"/>
      <c r="CR41" s="1158"/>
      <c r="CS41" s="1158"/>
      <c r="CT41" s="1158"/>
      <c r="CU41" s="1159"/>
      <c r="CV41" s="1135"/>
      <c r="CW41" s="1136"/>
      <c r="CX41" s="1136"/>
      <c r="CY41" s="1136"/>
      <c r="CZ41" s="1137"/>
      <c r="DA41" s="1166"/>
      <c r="DB41" s="1167"/>
      <c r="DC41" s="1167"/>
      <c r="DD41" s="1167"/>
      <c r="DE41" s="1167"/>
      <c r="DF41" s="1167"/>
      <c r="DG41" s="1167"/>
      <c r="DH41" s="1167"/>
      <c r="DI41" s="1167"/>
      <c r="DJ41" s="1167"/>
      <c r="DK41" s="1167"/>
      <c r="DL41" s="1168"/>
    </row>
    <row r="42" spans="1:116" ht="17.25" customHeight="1">
      <c r="A42" s="1175"/>
      <c r="B42" s="1061"/>
      <c r="C42" s="1061"/>
      <c r="D42" s="1061"/>
      <c r="E42" s="1061"/>
      <c r="F42" s="1061"/>
      <c r="G42" s="1061"/>
      <c r="H42" s="1061"/>
      <c r="I42" s="1061"/>
      <c r="J42" s="1061"/>
      <c r="K42" s="1061"/>
      <c r="L42" s="1061"/>
      <c r="M42" s="1061"/>
      <c r="N42" s="1061"/>
      <c r="O42" s="1061"/>
      <c r="P42" s="1062"/>
      <c r="Q42" s="1126"/>
      <c r="R42" s="1130"/>
      <c r="S42" s="1130"/>
      <c r="T42" s="1130"/>
      <c r="U42" s="1130"/>
      <c r="V42" s="1130"/>
      <c r="W42" s="1130"/>
      <c r="X42" s="1130"/>
      <c r="Y42" s="1130"/>
      <c r="Z42" s="1130"/>
      <c r="AA42" s="1130"/>
      <c r="AB42" s="1130"/>
      <c r="AC42" s="1130"/>
      <c r="AD42" s="1130"/>
      <c r="AE42" s="1130"/>
      <c r="AF42" s="1130"/>
      <c r="AG42" s="1130"/>
      <c r="AH42" s="1130"/>
      <c r="AI42" s="1130"/>
      <c r="AJ42" s="1130"/>
      <c r="AK42" s="1130"/>
      <c r="AL42" s="1130"/>
      <c r="AM42" s="1130"/>
      <c r="AN42" s="1130"/>
      <c r="AO42" s="1130"/>
      <c r="AP42" s="1130"/>
      <c r="AQ42" s="1130"/>
      <c r="AR42" s="1130"/>
      <c r="AS42" s="1130"/>
      <c r="AT42" s="1130"/>
      <c r="AU42" s="1130"/>
      <c r="AV42" s="1130"/>
      <c r="AW42" s="1130"/>
      <c r="AX42" s="1130"/>
      <c r="AY42" s="1130"/>
      <c r="AZ42" s="1130"/>
      <c r="BA42" s="1130"/>
      <c r="BB42" s="1130"/>
      <c r="BC42" s="1130"/>
      <c r="BD42" s="1130"/>
      <c r="BE42" s="1130"/>
      <c r="BF42" s="1130"/>
      <c r="BG42" s="1130"/>
      <c r="BH42" s="1130"/>
      <c r="BI42" s="1130"/>
      <c r="BJ42" s="1130"/>
      <c r="BK42" s="1060"/>
      <c r="BL42" s="1061"/>
      <c r="BM42" s="1061"/>
      <c r="BN42" s="1061"/>
      <c r="BO42" s="1061"/>
      <c r="BP42" s="1061"/>
      <c r="BQ42" s="1061"/>
      <c r="BR42" s="1061"/>
      <c r="BS42" s="1061"/>
      <c r="BT42" s="1062"/>
      <c r="BU42" s="1157"/>
      <c r="BV42" s="1158"/>
      <c r="BW42" s="1158"/>
      <c r="BX42" s="1158"/>
      <c r="BY42" s="1158"/>
      <c r="BZ42" s="1158"/>
      <c r="CA42" s="1158"/>
      <c r="CB42" s="1158"/>
      <c r="CC42" s="1158"/>
      <c r="CD42" s="1158"/>
      <c r="CE42" s="1158"/>
      <c r="CF42" s="1158"/>
      <c r="CG42" s="1158"/>
      <c r="CH42" s="1158"/>
      <c r="CI42" s="1158"/>
      <c r="CJ42" s="1158"/>
      <c r="CK42" s="1158"/>
      <c r="CL42" s="1158"/>
      <c r="CM42" s="1158"/>
      <c r="CN42" s="1158"/>
      <c r="CO42" s="1158"/>
      <c r="CP42" s="1158"/>
      <c r="CQ42" s="1158"/>
      <c r="CR42" s="1158"/>
      <c r="CS42" s="1158"/>
      <c r="CT42" s="1158"/>
      <c r="CU42" s="1159"/>
      <c r="CV42" s="1135"/>
      <c r="CW42" s="1136"/>
      <c r="CX42" s="1136"/>
      <c r="CY42" s="1136"/>
      <c r="CZ42" s="1137"/>
      <c r="DA42" s="1166"/>
      <c r="DB42" s="1167"/>
      <c r="DC42" s="1167"/>
      <c r="DD42" s="1167"/>
      <c r="DE42" s="1167"/>
      <c r="DF42" s="1167"/>
      <c r="DG42" s="1167"/>
      <c r="DH42" s="1167"/>
      <c r="DI42" s="1167"/>
      <c r="DJ42" s="1167"/>
      <c r="DK42" s="1167"/>
      <c r="DL42" s="1168"/>
    </row>
    <row r="43" spans="1:116" ht="17.25" customHeight="1">
      <c r="A43" s="1176"/>
      <c r="B43" s="1064"/>
      <c r="C43" s="1064"/>
      <c r="D43" s="1064"/>
      <c r="E43" s="1064"/>
      <c r="F43" s="1064"/>
      <c r="G43" s="1064"/>
      <c r="H43" s="1064"/>
      <c r="I43" s="1064"/>
      <c r="J43" s="1064"/>
      <c r="K43" s="1064"/>
      <c r="L43" s="1064"/>
      <c r="M43" s="1064"/>
      <c r="N43" s="1064"/>
      <c r="O43" s="1064"/>
      <c r="P43" s="1146"/>
      <c r="Q43" s="167"/>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063"/>
      <c r="BL43" s="1064"/>
      <c r="BM43" s="1064"/>
      <c r="BN43" s="1064"/>
      <c r="BO43" s="1064"/>
      <c r="BP43" s="1064"/>
      <c r="BQ43" s="1064"/>
      <c r="BR43" s="1064"/>
      <c r="BS43" s="1064"/>
      <c r="BT43" s="1146"/>
      <c r="BU43" s="1160"/>
      <c r="BV43" s="1161"/>
      <c r="BW43" s="1161"/>
      <c r="BX43" s="1161"/>
      <c r="BY43" s="1161"/>
      <c r="BZ43" s="1161"/>
      <c r="CA43" s="1161"/>
      <c r="CB43" s="1161"/>
      <c r="CC43" s="1161"/>
      <c r="CD43" s="1161"/>
      <c r="CE43" s="1161"/>
      <c r="CF43" s="1161"/>
      <c r="CG43" s="1161"/>
      <c r="CH43" s="1161"/>
      <c r="CI43" s="1161"/>
      <c r="CJ43" s="1161"/>
      <c r="CK43" s="1161"/>
      <c r="CL43" s="1161"/>
      <c r="CM43" s="1161"/>
      <c r="CN43" s="1161"/>
      <c r="CO43" s="1161"/>
      <c r="CP43" s="1161"/>
      <c r="CQ43" s="1161"/>
      <c r="CR43" s="1161"/>
      <c r="CS43" s="1161"/>
      <c r="CT43" s="1161"/>
      <c r="CU43" s="1162"/>
      <c r="CV43" s="1138"/>
      <c r="CW43" s="1139"/>
      <c r="CX43" s="1139"/>
      <c r="CY43" s="1139"/>
      <c r="CZ43" s="1140"/>
      <c r="DA43" s="1169"/>
      <c r="DB43" s="1170"/>
      <c r="DC43" s="1170"/>
      <c r="DD43" s="1170"/>
      <c r="DE43" s="1170"/>
      <c r="DF43" s="1170"/>
      <c r="DG43" s="1170"/>
      <c r="DH43" s="1170"/>
      <c r="DI43" s="1170"/>
      <c r="DJ43" s="1170"/>
      <c r="DK43" s="1170"/>
      <c r="DL43" s="1171"/>
    </row>
    <row r="44" spans="1:116" ht="17.25" customHeight="1">
      <c r="A44" s="1178" t="s">
        <v>500</v>
      </c>
      <c r="B44" s="1194"/>
      <c r="C44" s="1194"/>
      <c r="D44" s="1194"/>
      <c r="E44" s="1194"/>
      <c r="F44" s="1194"/>
      <c r="G44" s="1194"/>
      <c r="H44" s="1194"/>
      <c r="I44" s="1194"/>
      <c r="J44" s="1194"/>
      <c r="K44" s="1194"/>
      <c r="L44" s="1194"/>
      <c r="M44" s="1194"/>
      <c r="N44" s="1194"/>
      <c r="O44" s="1194"/>
      <c r="P44" s="1194"/>
      <c r="Q44" s="1197" t="s">
        <v>465</v>
      </c>
      <c r="R44" s="1198"/>
      <c r="S44" s="1198"/>
      <c r="T44" s="160" t="s">
        <v>459</v>
      </c>
      <c r="U44" s="1015" t="str">
        <f>IF('申請書・総括票（共通）'!D22=0,"自動で入力されます",'申請書・総括票（共通）'!D22)</f>
        <v>自動で入力されます</v>
      </c>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Q44" s="1015"/>
      <c r="AR44" s="160" t="s">
        <v>460</v>
      </c>
      <c r="AS44" s="355"/>
      <c r="AT44" s="355"/>
      <c r="AU44" s="355"/>
      <c r="AV44" s="355"/>
      <c r="AW44" s="355"/>
      <c r="AX44" s="355"/>
      <c r="AY44" s="355"/>
      <c r="AZ44" s="355"/>
      <c r="BA44" s="355"/>
      <c r="BB44" s="355"/>
      <c r="BC44" s="355"/>
      <c r="BD44" s="355"/>
      <c r="BE44" s="355"/>
      <c r="BF44" s="355"/>
      <c r="BG44" s="355"/>
      <c r="BH44" s="355"/>
      <c r="BI44" s="355"/>
      <c r="BJ44" s="355"/>
      <c r="BK44" s="355"/>
      <c r="BL44" s="355"/>
      <c r="BM44" s="1199" t="s">
        <v>466</v>
      </c>
      <c r="BN44" s="1199"/>
      <c r="BO44" s="1199"/>
      <c r="BP44" s="1199"/>
      <c r="BQ44" s="1199"/>
      <c r="BR44" s="1015" t="str">
        <f>IF('申請書・総括票（共通）'!J22=0,"自動で入力されます",'申請書・総括票（共通）'!J22)</f>
        <v>自動で入力されます</v>
      </c>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355"/>
      <c r="DF44" s="355"/>
      <c r="DG44" s="355"/>
      <c r="DH44" s="355"/>
      <c r="DI44" s="355"/>
      <c r="DJ44" s="355"/>
      <c r="DK44" s="355"/>
      <c r="DL44" s="161"/>
    </row>
    <row r="45" spans="1:116" ht="17.25" customHeight="1">
      <c r="A45" s="1195"/>
      <c r="B45" s="1194"/>
      <c r="C45" s="1194"/>
      <c r="D45" s="1194"/>
      <c r="E45" s="1194"/>
      <c r="F45" s="1194"/>
      <c r="G45" s="1194"/>
      <c r="H45" s="1194"/>
      <c r="I45" s="1194"/>
      <c r="J45" s="1194"/>
      <c r="K45" s="1194"/>
      <c r="L45" s="1194"/>
      <c r="M45" s="1194"/>
      <c r="N45" s="1194"/>
      <c r="O45" s="1194"/>
      <c r="P45" s="1196"/>
      <c r="Q45" s="1126" t="str">
        <f>IF('申請書・総括票（共通）'!C23=0,"自動で入力されます",'申請書・総括票（共通）'!C23)</f>
        <v>自動で入力されます</v>
      </c>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c r="AM45" s="1127"/>
      <c r="AN45" s="1127"/>
      <c r="AO45" s="1127"/>
      <c r="AP45" s="1127"/>
      <c r="AQ45" s="1127"/>
      <c r="AR45" s="1127"/>
      <c r="AS45" s="1127"/>
      <c r="AT45" s="1127"/>
      <c r="AU45" s="1127"/>
      <c r="AV45" s="1127"/>
      <c r="AW45" s="1127"/>
      <c r="AX45" s="1127"/>
      <c r="AY45" s="1127"/>
      <c r="AZ45" s="1127"/>
      <c r="BA45" s="1127"/>
      <c r="BB45" s="1127"/>
      <c r="BC45" s="1127"/>
      <c r="BD45" s="1127"/>
      <c r="BE45" s="1127"/>
      <c r="BF45" s="1127"/>
      <c r="BG45" s="1127"/>
      <c r="BH45" s="1127"/>
      <c r="BI45" s="1127"/>
      <c r="BJ45" s="1127"/>
      <c r="BK45" s="1127"/>
      <c r="BL45" s="1127"/>
      <c r="BM45" s="1127"/>
      <c r="BN45" s="1127"/>
      <c r="BO45" s="1127"/>
      <c r="BP45" s="1127"/>
      <c r="BQ45" s="1127"/>
      <c r="BR45" s="1127"/>
      <c r="BS45" s="1127"/>
      <c r="BT45" s="1127"/>
      <c r="BU45" s="1127"/>
      <c r="BV45" s="1127"/>
      <c r="BW45" s="1127"/>
      <c r="BX45" s="1127"/>
      <c r="BY45" s="1127"/>
      <c r="BZ45" s="1127"/>
      <c r="CA45" s="1127"/>
      <c r="CB45" s="1127"/>
      <c r="CC45" s="1127"/>
      <c r="CD45" s="1127"/>
      <c r="CE45" s="1127"/>
      <c r="CF45" s="1127"/>
      <c r="CG45" s="1127"/>
      <c r="CH45" s="1127"/>
      <c r="CI45" s="1127"/>
      <c r="CJ45" s="1127"/>
      <c r="CK45" s="1127"/>
      <c r="CL45" s="1127"/>
      <c r="CM45" s="1127"/>
      <c r="CN45" s="1127"/>
      <c r="CO45" s="1127"/>
      <c r="CP45" s="1127"/>
      <c r="CQ45" s="1127"/>
      <c r="CR45" s="1127"/>
      <c r="CS45" s="1127"/>
      <c r="CT45" s="1127"/>
      <c r="CU45" s="1127"/>
      <c r="CV45" s="1127"/>
      <c r="CW45" s="1127"/>
      <c r="CX45" s="1127"/>
      <c r="CY45" s="1127"/>
      <c r="CZ45" s="1127"/>
      <c r="DA45" s="1127"/>
      <c r="DB45" s="1127"/>
      <c r="DC45" s="1127"/>
      <c r="DD45" s="1127"/>
      <c r="DE45" s="1127"/>
      <c r="DF45" s="1127"/>
      <c r="DG45" s="1127"/>
      <c r="DH45" s="1127"/>
      <c r="DI45" s="1127"/>
      <c r="DJ45" s="1127"/>
      <c r="DK45" s="1127"/>
      <c r="DL45" s="1127"/>
    </row>
    <row r="46" spans="1:116" ht="17.25" customHeight="1">
      <c r="A46" s="1195"/>
      <c r="B46" s="1194"/>
      <c r="C46" s="1194"/>
      <c r="D46" s="1194"/>
      <c r="E46" s="1194"/>
      <c r="F46" s="1194"/>
      <c r="G46" s="1194"/>
      <c r="H46" s="1194"/>
      <c r="I46" s="1194"/>
      <c r="J46" s="1194"/>
      <c r="K46" s="1194"/>
      <c r="L46" s="1194"/>
      <c r="M46" s="1194"/>
      <c r="N46" s="1194"/>
      <c r="O46" s="1194"/>
      <c r="P46" s="1196"/>
      <c r="Q46" s="1126"/>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c r="AM46" s="1127"/>
      <c r="AN46" s="1127"/>
      <c r="AO46" s="1127"/>
      <c r="AP46" s="1127"/>
      <c r="AQ46" s="1127"/>
      <c r="AR46" s="1127"/>
      <c r="AS46" s="1127"/>
      <c r="AT46" s="1127"/>
      <c r="AU46" s="1127"/>
      <c r="AV46" s="1127"/>
      <c r="AW46" s="1127"/>
      <c r="AX46" s="1127"/>
      <c r="AY46" s="1127"/>
      <c r="AZ46" s="1127"/>
      <c r="BA46" s="1127"/>
      <c r="BB46" s="1127"/>
      <c r="BC46" s="1127"/>
      <c r="BD46" s="1127"/>
      <c r="BE46" s="1127"/>
      <c r="BF46" s="1127"/>
      <c r="BG46" s="1127"/>
      <c r="BH46" s="1127"/>
      <c r="BI46" s="1127"/>
      <c r="BJ46" s="1127"/>
      <c r="BK46" s="1127"/>
      <c r="BL46" s="1127"/>
      <c r="BM46" s="1127"/>
      <c r="BN46" s="1127"/>
      <c r="BO46" s="1127"/>
      <c r="BP46" s="1127"/>
      <c r="BQ46" s="1127"/>
      <c r="BR46" s="1127"/>
      <c r="BS46" s="1127"/>
      <c r="BT46" s="1127"/>
      <c r="BU46" s="1127"/>
      <c r="BV46" s="1127"/>
      <c r="BW46" s="1127"/>
      <c r="BX46" s="1127"/>
      <c r="BY46" s="1127"/>
      <c r="BZ46" s="1127"/>
      <c r="CA46" s="1127"/>
      <c r="CB46" s="1127"/>
      <c r="CC46" s="1127"/>
      <c r="CD46" s="1127"/>
      <c r="CE46" s="1127"/>
      <c r="CF46" s="1127"/>
      <c r="CG46" s="1127"/>
      <c r="CH46" s="1127"/>
      <c r="CI46" s="1127"/>
      <c r="CJ46" s="1127"/>
      <c r="CK46" s="1127"/>
      <c r="CL46" s="1127"/>
      <c r="CM46" s="1127"/>
      <c r="CN46" s="1127"/>
      <c r="CO46" s="1127"/>
      <c r="CP46" s="1127"/>
      <c r="CQ46" s="1127"/>
      <c r="CR46" s="1127"/>
      <c r="CS46" s="1127"/>
      <c r="CT46" s="1127"/>
      <c r="CU46" s="1127"/>
      <c r="CV46" s="1127"/>
      <c r="CW46" s="1127"/>
      <c r="CX46" s="1127"/>
      <c r="CY46" s="1127"/>
      <c r="CZ46" s="1127"/>
      <c r="DA46" s="1127"/>
      <c r="DB46" s="1127"/>
      <c r="DC46" s="1127"/>
      <c r="DD46" s="1127"/>
      <c r="DE46" s="1127"/>
      <c r="DF46" s="1127"/>
      <c r="DG46" s="1127"/>
      <c r="DH46" s="1127"/>
      <c r="DI46" s="1127"/>
      <c r="DJ46" s="1127"/>
      <c r="DK46" s="1127"/>
      <c r="DL46" s="1127"/>
    </row>
    <row r="47" spans="1:116" ht="17.25" customHeight="1">
      <c r="A47" s="1195"/>
      <c r="B47" s="1194"/>
      <c r="C47" s="1194"/>
      <c r="D47" s="1194"/>
      <c r="E47" s="1194"/>
      <c r="F47" s="1194"/>
      <c r="G47" s="1194"/>
      <c r="H47" s="1194"/>
      <c r="I47" s="1194"/>
      <c r="J47" s="1194"/>
      <c r="K47" s="1194"/>
      <c r="L47" s="1194"/>
      <c r="M47" s="1194"/>
      <c r="N47" s="1194"/>
      <c r="O47" s="1194"/>
      <c r="P47" s="1194"/>
      <c r="Q47" s="1128"/>
      <c r="R47" s="1129"/>
      <c r="S47" s="1129"/>
      <c r="T47" s="1129"/>
      <c r="U47" s="1129"/>
      <c r="V47" s="1129"/>
      <c r="W47" s="1129"/>
      <c r="X47" s="1129"/>
      <c r="Y47" s="1129"/>
      <c r="Z47" s="1129"/>
      <c r="AA47" s="1129"/>
      <c r="AB47" s="1129"/>
      <c r="AC47" s="1129"/>
      <c r="AD47" s="1129"/>
      <c r="AE47" s="1129"/>
      <c r="AF47" s="1129"/>
      <c r="AG47" s="1129"/>
      <c r="AH47" s="1129"/>
      <c r="AI47" s="1129"/>
      <c r="AJ47" s="1129"/>
      <c r="AK47" s="1129"/>
      <c r="AL47" s="1129"/>
      <c r="AM47" s="1129"/>
      <c r="AN47" s="1129"/>
      <c r="AO47" s="1129"/>
      <c r="AP47" s="1129"/>
      <c r="AQ47" s="1129"/>
      <c r="AR47" s="1129"/>
      <c r="AS47" s="1129"/>
      <c r="AT47" s="1129"/>
      <c r="AU47" s="1129"/>
      <c r="AV47" s="1129"/>
      <c r="AW47" s="1129"/>
      <c r="AX47" s="1129"/>
      <c r="AY47" s="1129"/>
      <c r="AZ47" s="1129"/>
      <c r="BA47" s="1129"/>
      <c r="BB47" s="1129"/>
      <c r="BC47" s="1129"/>
      <c r="BD47" s="1129"/>
      <c r="BE47" s="1129"/>
      <c r="BF47" s="1129"/>
      <c r="BG47" s="1129"/>
      <c r="BH47" s="1129"/>
      <c r="BI47" s="1129"/>
      <c r="BJ47" s="1129"/>
      <c r="BK47" s="1129"/>
      <c r="BL47" s="1129"/>
      <c r="BM47" s="1129"/>
      <c r="BN47" s="1129"/>
      <c r="BO47" s="1129"/>
      <c r="BP47" s="1129"/>
      <c r="BQ47" s="1129"/>
      <c r="BR47" s="1129"/>
      <c r="BS47" s="1129"/>
      <c r="BT47" s="1129"/>
      <c r="BU47" s="1129"/>
      <c r="BV47" s="1129"/>
      <c r="BW47" s="1129"/>
      <c r="BX47" s="1129"/>
      <c r="BY47" s="1129"/>
      <c r="BZ47" s="1129"/>
      <c r="CA47" s="1129"/>
      <c r="CB47" s="1129"/>
      <c r="CC47" s="1129"/>
      <c r="CD47" s="1129"/>
      <c r="CE47" s="1129"/>
      <c r="CF47" s="1129"/>
      <c r="CG47" s="1129"/>
      <c r="CH47" s="1129"/>
      <c r="CI47" s="1129"/>
      <c r="CJ47" s="1129"/>
      <c r="CK47" s="1129"/>
      <c r="CL47" s="1129"/>
      <c r="CM47" s="1129"/>
      <c r="CN47" s="1129"/>
      <c r="CO47" s="1129"/>
      <c r="CP47" s="1129"/>
      <c r="CQ47" s="1129"/>
      <c r="CR47" s="1129"/>
      <c r="CS47" s="1129"/>
      <c r="CT47" s="1129"/>
      <c r="CU47" s="1129"/>
      <c r="CV47" s="1129"/>
      <c r="CW47" s="1129"/>
      <c r="CX47" s="1129"/>
      <c r="CY47" s="1129"/>
      <c r="CZ47" s="1129"/>
      <c r="DA47" s="1129"/>
      <c r="DB47" s="1129"/>
      <c r="DC47" s="1129"/>
      <c r="DD47" s="1129"/>
      <c r="DE47" s="1129"/>
      <c r="DF47" s="1129"/>
      <c r="DG47" s="1129"/>
      <c r="DH47" s="1129"/>
      <c r="DI47" s="1129"/>
      <c r="DJ47" s="1129"/>
      <c r="DK47" s="1129"/>
      <c r="DL47" s="1129"/>
    </row>
    <row r="48" spans="1:116" ht="17.25" customHeight="1">
      <c r="A48" s="998" t="s">
        <v>499</v>
      </c>
      <c r="B48" s="999"/>
      <c r="C48" s="999"/>
      <c r="D48" s="999"/>
      <c r="E48" s="999"/>
      <c r="F48" s="999"/>
      <c r="G48" s="999"/>
      <c r="H48" s="999"/>
      <c r="I48" s="999"/>
      <c r="J48" s="999"/>
      <c r="K48" s="999"/>
      <c r="L48" s="999"/>
      <c r="M48" s="999"/>
      <c r="N48" s="999"/>
      <c r="O48" s="999"/>
      <c r="P48" s="1000"/>
      <c r="Q48" s="1232" t="str">
        <f>IF('申請書・総括票（共通）'!L20=0,"自動で入力されます",'申請書・総括票（共通）'!L20)</f>
        <v>自動で入力されます</v>
      </c>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4"/>
      <c r="AS48" s="1006" t="s">
        <v>497</v>
      </c>
      <c r="AT48" s="1007"/>
      <c r="AU48" s="1007"/>
      <c r="AV48" s="1007"/>
      <c r="AW48" s="1007"/>
      <c r="AX48" s="1007"/>
      <c r="AY48" s="1007"/>
      <c r="AZ48" s="1007"/>
      <c r="BA48" s="1007"/>
      <c r="BB48" s="1007"/>
      <c r="BC48" s="1007"/>
      <c r="BD48" s="1007"/>
      <c r="BE48" s="1007"/>
      <c r="BF48" s="1007"/>
      <c r="BG48" s="1007"/>
      <c r="BH48" s="1007"/>
      <c r="BI48" s="1007"/>
      <c r="BJ48" s="1007"/>
      <c r="BK48" s="1007"/>
      <c r="BL48" s="1007"/>
      <c r="BM48" s="1007"/>
      <c r="BN48" s="1007"/>
      <c r="BO48" s="1007"/>
      <c r="BP48" s="1007"/>
      <c r="BQ48" s="1007"/>
      <c r="BR48" s="1007"/>
      <c r="BS48" s="1007"/>
      <c r="BT48" s="1007"/>
      <c r="BU48" s="1007"/>
      <c r="BV48" s="1007"/>
      <c r="BW48" s="1007"/>
      <c r="BX48" s="1007"/>
      <c r="BY48" s="1007"/>
      <c r="BZ48" s="1008"/>
      <c r="CA48" s="1215" t="str">
        <f>IF('申請書・総括票（共通）'!K73=0,"自動で入力されます",'申請書・総括票（共通）'!K73)</f>
        <v>自動で入力されます</v>
      </c>
      <c r="CB48" s="1216"/>
      <c r="CC48" s="1216"/>
      <c r="CD48" s="1216"/>
      <c r="CE48" s="1216"/>
      <c r="CF48" s="1216"/>
      <c r="CG48" s="1216"/>
      <c r="CH48" s="1216"/>
      <c r="CI48" s="1216"/>
      <c r="CJ48" s="1216"/>
      <c r="CK48" s="1216"/>
      <c r="CL48" s="1216"/>
      <c r="CM48" s="1216"/>
      <c r="CN48" s="1216"/>
      <c r="CO48" s="1216"/>
      <c r="CP48" s="1216"/>
      <c r="CQ48" s="1216"/>
      <c r="CR48" s="1216"/>
      <c r="CS48" s="1216"/>
      <c r="CT48" s="1216"/>
      <c r="CU48" s="1216"/>
      <c r="CV48" s="1216"/>
      <c r="CW48" s="1216"/>
      <c r="CX48" s="1216"/>
      <c r="CY48" s="1216"/>
      <c r="CZ48" s="1216"/>
      <c r="DA48" s="1216"/>
      <c r="DB48" s="1216"/>
      <c r="DC48" s="1216"/>
      <c r="DD48" s="1216"/>
      <c r="DE48" s="1216"/>
      <c r="DF48" s="1216"/>
      <c r="DG48" s="1216"/>
      <c r="DH48" s="1216"/>
      <c r="DI48" s="1216"/>
      <c r="DJ48" s="1216"/>
      <c r="DK48" s="1216"/>
      <c r="DL48" s="1217"/>
    </row>
    <row r="49" spans="1:116" ht="17.25" customHeight="1" thickBot="1">
      <c r="A49" s="1001"/>
      <c r="B49" s="1002"/>
      <c r="C49" s="1002"/>
      <c r="D49" s="1002"/>
      <c r="E49" s="1002"/>
      <c r="F49" s="1002"/>
      <c r="G49" s="1002"/>
      <c r="H49" s="1002"/>
      <c r="I49" s="1002"/>
      <c r="J49" s="1002"/>
      <c r="K49" s="1002"/>
      <c r="L49" s="1002"/>
      <c r="M49" s="1002"/>
      <c r="N49" s="1002"/>
      <c r="O49" s="1002"/>
      <c r="P49" s="1003"/>
      <c r="Q49" s="1235"/>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7"/>
      <c r="AS49" s="1009"/>
      <c r="AT49" s="1010"/>
      <c r="AU49" s="1010"/>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1010"/>
      <c r="BR49" s="1010"/>
      <c r="BS49" s="1010"/>
      <c r="BT49" s="1010"/>
      <c r="BU49" s="1010"/>
      <c r="BV49" s="1010"/>
      <c r="BW49" s="1010"/>
      <c r="BX49" s="1010"/>
      <c r="BY49" s="1010"/>
      <c r="BZ49" s="1011"/>
      <c r="CA49" s="1218"/>
      <c r="CB49" s="1219"/>
      <c r="CC49" s="1219"/>
      <c r="CD49" s="1219"/>
      <c r="CE49" s="1219"/>
      <c r="CF49" s="1219"/>
      <c r="CG49" s="1219"/>
      <c r="CH49" s="1219"/>
      <c r="CI49" s="1219"/>
      <c r="CJ49" s="1219"/>
      <c r="CK49" s="1219"/>
      <c r="CL49" s="1219"/>
      <c r="CM49" s="1219"/>
      <c r="CN49" s="1219"/>
      <c r="CO49" s="1219"/>
      <c r="CP49" s="1219"/>
      <c r="CQ49" s="1219"/>
      <c r="CR49" s="1219"/>
      <c r="CS49" s="1219"/>
      <c r="CT49" s="1219"/>
      <c r="CU49" s="1219"/>
      <c r="CV49" s="1219"/>
      <c r="CW49" s="1219"/>
      <c r="CX49" s="1219"/>
      <c r="CY49" s="1219"/>
      <c r="CZ49" s="1219"/>
      <c r="DA49" s="1219"/>
      <c r="DB49" s="1219"/>
      <c r="DC49" s="1219"/>
      <c r="DD49" s="1219"/>
      <c r="DE49" s="1219"/>
      <c r="DF49" s="1219"/>
      <c r="DG49" s="1219"/>
      <c r="DH49" s="1219"/>
      <c r="DI49" s="1219"/>
      <c r="DJ49" s="1219"/>
      <c r="DK49" s="1219"/>
      <c r="DL49" s="1220"/>
    </row>
    <row r="50" spans="1:116" ht="17.25" customHeight="1" thickBot="1"/>
    <row r="51" spans="1:116" ht="17.25" customHeight="1">
      <c r="A51" s="1174" t="s">
        <v>498</v>
      </c>
      <c r="B51" s="1225"/>
      <c r="C51" s="1225"/>
      <c r="D51" s="1225"/>
      <c r="E51" s="1225"/>
      <c r="F51" s="1225"/>
      <c r="G51" s="1225"/>
      <c r="H51" s="1225"/>
      <c r="I51" s="1225"/>
      <c r="J51" s="1225"/>
      <c r="K51" s="1225"/>
      <c r="L51" s="1225"/>
      <c r="M51" s="1225"/>
      <c r="N51" s="1225"/>
      <c r="O51" s="1225"/>
      <c r="P51" s="1225"/>
      <c r="Q51" s="1228" t="s">
        <v>481</v>
      </c>
      <c r="R51" s="1229"/>
      <c r="S51" s="1229"/>
      <c r="T51" s="1229"/>
      <c r="U51" s="1229"/>
      <c r="V51" s="1229"/>
      <c r="W51" s="1229"/>
      <c r="X51" s="1229"/>
      <c r="Y51" s="1229"/>
      <c r="Z51" s="1230" t="str">
        <f>IF('申請書・総括票（共通）'!E30=0,"自動で入力されます",'申請書・総括票（共通）'!E30)</f>
        <v>自動で入力されます</v>
      </c>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230"/>
      <c r="AV51" s="1230"/>
      <c r="AW51" s="1230"/>
      <c r="AX51" s="1230"/>
      <c r="AY51" s="1230"/>
      <c r="AZ51" s="1230"/>
      <c r="BA51" s="1230"/>
      <c r="BB51" s="1230"/>
      <c r="BC51" s="1230"/>
      <c r="BD51" s="1230"/>
      <c r="BE51" s="1230"/>
      <c r="BF51" s="1230"/>
      <c r="BG51" s="1230"/>
      <c r="BH51" s="1230"/>
      <c r="BI51" s="1230"/>
      <c r="BJ51" s="1230"/>
      <c r="BK51" s="1230"/>
      <c r="BL51" s="1230"/>
      <c r="BM51" s="1230"/>
      <c r="BN51" s="1230"/>
      <c r="BO51" s="1230"/>
      <c r="BP51" s="1230"/>
      <c r="BQ51" s="1230"/>
      <c r="BR51" s="1230"/>
      <c r="BS51" s="1230"/>
      <c r="BT51" s="1231"/>
      <c r="BU51" s="174" t="s">
        <v>466</v>
      </c>
      <c r="BV51" s="175"/>
      <c r="BW51" s="175"/>
      <c r="BX51" s="175"/>
      <c r="BY51" s="175"/>
      <c r="BZ51" s="176"/>
      <c r="CA51" s="177"/>
      <c r="CB51" s="1099" t="str">
        <f>IF('申請書・総括票（共通）'!J30=0,"自動で入力されます",'申請書・総括票（共通）'!J30)</f>
        <v>自動で入力されます</v>
      </c>
      <c r="CC51" s="1100"/>
      <c r="CD51" s="1100"/>
      <c r="CE51" s="1100"/>
      <c r="CF51" s="1100"/>
      <c r="CG51" s="1100"/>
      <c r="CH51" s="1100"/>
      <c r="CI51" s="1100"/>
      <c r="CJ51" s="1100"/>
      <c r="CK51" s="1100"/>
      <c r="CL51" s="1100"/>
      <c r="CM51" s="1100"/>
      <c r="CN51" s="1100"/>
      <c r="CO51" s="1100"/>
      <c r="CP51" s="1100"/>
      <c r="CQ51" s="1100"/>
      <c r="CR51" s="1100"/>
      <c r="CS51" s="1100"/>
      <c r="CT51" s="1100"/>
      <c r="CU51" s="1100"/>
      <c r="CV51" s="1100"/>
      <c r="CW51" s="1100"/>
      <c r="CX51" s="1100"/>
      <c r="CY51" s="1100"/>
      <c r="CZ51" s="1100"/>
      <c r="DA51" s="1100"/>
      <c r="DB51" s="1100"/>
      <c r="DC51" s="1100"/>
      <c r="DD51" s="1100"/>
      <c r="DE51" s="1100"/>
      <c r="DF51" s="1100"/>
      <c r="DG51" s="1100"/>
      <c r="DH51" s="1100"/>
      <c r="DI51" s="1100"/>
      <c r="DJ51" s="1100"/>
      <c r="DK51" s="1100"/>
      <c r="DL51" s="1101"/>
    </row>
    <row r="52" spans="1:116" ht="17.25" customHeight="1">
      <c r="A52" s="1226"/>
      <c r="B52" s="1222"/>
      <c r="C52" s="1222"/>
      <c r="D52" s="1222"/>
      <c r="E52" s="1222"/>
      <c r="F52" s="1222"/>
      <c r="G52" s="1222"/>
      <c r="H52" s="1222"/>
      <c r="I52" s="1222"/>
      <c r="J52" s="1222"/>
      <c r="K52" s="1222"/>
      <c r="L52" s="1222"/>
      <c r="M52" s="1222"/>
      <c r="N52" s="1222"/>
      <c r="O52" s="1222"/>
      <c r="P52" s="1227"/>
      <c r="Q52" s="1221" t="s">
        <v>496</v>
      </c>
      <c r="R52" s="1222"/>
      <c r="S52" s="1222"/>
      <c r="T52" s="1222"/>
      <c r="U52" s="1222"/>
      <c r="V52" s="1222"/>
      <c r="W52" s="1222"/>
      <c r="X52" s="1222"/>
      <c r="Y52" s="1222"/>
      <c r="Z52" s="1223" t="str">
        <f>IF('申請書・総括票（共通）'!E31=0,"自動で入力されます",'申請書・総括票（共通）'!E31)</f>
        <v>自動で入力されます</v>
      </c>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223"/>
      <c r="AV52" s="1223"/>
      <c r="AW52" s="1223"/>
      <c r="AX52" s="1223"/>
      <c r="AY52" s="1223"/>
      <c r="AZ52" s="1223"/>
      <c r="BA52" s="1223"/>
      <c r="BB52" s="1223"/>
      <c r="BC52" s="1223"/>
      <c r="BD52" s="1223"/>
      <c r="BE52" s="1223"/>
      <c r="BF52" s="1223"/>
      <c r="BG52" s="1223"/>
      <c r="BH52" s="1223"/>
      <c r="BI52" s="1223"/>
      <c r="BJ52" s="1223"/>
      <c r="BK52" s="1223"/>
      <c r="BL52" s="1223"/>
      <c r="BM52" s="1223"/>
      <c r="BN52" s="1223"/>
      <c r="BO52" s="1223"/>
      <c r="BP52" s="1223"/>
      <c r="BQ52" s="1223"/>
      <c r="BR52" s="1223"/>
      <c r="BS52" s="1223"/>
      <c r="BT52" s="1224"/>
      <c r="BU52" s="1200" t="s">
        <v>487</v>
      </c>
      <c r="BV52" s="1201"/>
      <c r="BW52" s="1201"/>
      <c r="BX52" s="1201"/>
      <c r="BY52" s="1201"/>
      <c r="BZ52" s="1201"/>
      <c r="CA52" s="1202"/>
      <c r="CB52" s="1206" t="str">
        <f>IF('申請書・総括票（共通）'!J31=0,"自動で入力されます",'申請書・総括票（共通）'!J31)</f>
        <v>自動で入力されます</v>
      </c>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5"/>
      <c r="DI52" s="1015"/>
      <c r="DJ52" s="1015"/>
      <c r="DK52" s="1015"/>
      <c r="DL52" s="1207"/>
    </row>
    <row r="53" spans="1:116" ht="17.25" customHeight="1" thickBot="1">
      <c r="A53" s="1001"/>
      <c r="B53" s="1002"/>
      <c r="C53" s="1002"/>
      <c r="D53" s="1002"/>
      <c r="E53" s="1002"/>
      <c r="F53" s="1002"/>
      <c r="G53" s="1002"/>
      <c r="H53" s="1002"/>
      <c r="I53" s="1002"/>
      <c r="J53" s="1002"/>
      <c r="K53" s="1002"/>
      <c r="L53" s="1002"/>
      <c r="M53" s="1002"/>
      <c r="N53" s="1002"/>
      <c r="O53" s="1002"/>
      <c r="P53" s="1003"/>
      <c r="Q53" s="1211" t="s">
        <v>8</v>
      </c>
      <c r="R53" s="1212"/>
      <c r="S53" s="1212"/>
      <c r="T53" s="1212"/>
      <c r="U53" s="1212"/>
      <c r="V53" s="1212"/>
      <c r="W53" s="1212"/>
      <c r="X53" s="1212"/>
      <c r="Y53" s="1212"/>
      <c r="Z53" s="1213" t="str">
        <f>IF('申請書・総括票（共通）'!E32=0,"自動で入力されます",'申請書・総括票（共通）'!E32)</f>
        <v>自動で入力されます</v>
      </c>
      <c r="AA53" s="1213"/>
      <c r="AB53" s="1213"/>
      <c r="AC53" s="1213"/>
      <c r="AD53" s="1213"/>
      <c r="AE53" s="1213"/>
      <c r="AF53" s="1213"/>
      <c r="AG53" s="1213"/>
      <c r="AH53" s="1213"/>
      <c r="AI53" s="1213"/>
      <c r="AJ53" s="1213"/>
      <c r="AK53" s="1213"/>
      <c r="AL53" s="1213"/>
      <c r="AM53" s="1213"/>
      <c r="AN53" s="1213"/>
      <c r="AO53" s="1213"/>
      <c r="AP53" s="1213"/>
      <c r="AQ53" s="1213"/>
      <c r="AR53" s="1213"/>
      <c r="AS53" s="1213"/>
      <c r="AT53" s="1213"/>
      <c r="AU53" s="1213"/>
      <c r="AV53" s="1213"/>
      <c r="AW53" s="1213"/>
      <c r="AX53" s="1213"/>
      <c r="AY53" s="1213"/>
      <c r="AZ53" s="1213"/>
      <c r="BA53" s="1213"/>
      <c r="BB53" s="1213"/>
      <c r="BC53" s="1213"/>
      <c r="BD53" s="1213"/>
      <c r="BE53" s="1213"/>
      <c r="BF53" s="1213"/>
      <c r="BG53" s="1213"/>
      <c r="BH53" s="1213"/>
      <c r="BI53" s="1213"/>
      <c r="BJ53" s="1213"/>
      <c r="BK53" s="1213"/>
      <c r="BL53" s="1213"/>
      <c r="BM53" s="1213"/>
      <c r="BN53" s="1213"/>
      <c r="BO53" s="1213"/>
      <c r="BP53" s="1213"/>
      <c r="BQ53" s="1213"/>
      <c r="BR53" s="1213"/>
      <c r="BS53" s="1213"/>
      <c r="BT53" s="1214"/>
      <c r="BU53" s="1203"/>
      <c r="BV53" s="1204"/>
      <c r="BW53" s="1204"/>
      <c r="BX53" s="1204"/>
      <c r="BY53" s="1204"/>
      <c r="BZ53" s="1204"/>
      <c r="CA53" s="1205"/>
      <c r="CB53" s="1208"/>
      <c r="CC53" s="1209"/>
      <c r="CD53" s="1209"/>
      <c r="CE53" s="1209"/>
      <c r="CF53" s="1209"/>
      <c r="CG53" s="1209"/>
      <c r="CH53" s="1209"/>
      <c r="CI53" s="1209"/>
      <c r="CJ53" s="1209"/>
      <c r="CK53" s="1209"/>
      <c r="CL53" s="1209"/>
      <c r="CM53" s="1209"/>
      <c r="CN53" s="1209"/>
      <c r="CO53" s="1209"/>
      <c r="CP53" s="1209"/>
      <c r="CQ53" s="1209"/>
      <c r="CR53" s="1209"/>
      <c r="CS53" s="1209"/>
      <c r="CT53" s="1209"/>
      <c r="CU53" s="1209"/>
      <c r="CV53" s="1209"/>
      <c r="CW53" s="1209"/>
      <c r="CX53" s="1209"/>
      <c r="CY53" s="1209"/>
      <c r="CZ53" s="1209"/>
      <c r="DA53" s="1209"/>
      <c r="DB53" s="1209"/>
      <c r="DC53" s="1209"/>
      <c r="DD53" s="1209"/>
      <c r="DE53" s="1209"/>
      <c r="DF53" s="1209"/>
      <c r="DG53" s="1209"/>
      <c r="DH53" s="1209"/>
      <c r="DI53" s="1209"/>
      <c r="DJ53" s="1209"/>
      <c r="DK53" s="1209"/>
      <c r="DL53" s="1210"/>
    </row>
    <row r="54" spans="1:116" ht="17.25" customHeight="1">
      <c r="A54" s="1037" t="s">
        <v>482</v>
      </c>
      <c r="B54" s="1037"/>
      <c r="C54" s="1037"/>
      <c r="D54" s="1037"/>
      <c r="E54" s="1037"/>
      <c r="F54" s="1037"/>
      <c r="G54" s="1037"/>
      <c r="H54" s="1037"/>
      <c r="I54" s="1037"/>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7"/>
      <c r="AG54" s="1037"/>
      <c r="AH54" s="1037"/>
      <c r="AI54" s="1037"/>
      <c r="AJ54" s="1037"/>
      <c r="AK54" s="1037"/>
      <c r="AL54" s="1037"/>
      <c r="AM54" s="1037"/>
      <c r="AN54" s="1037"/>
      <c r="AO54" s="1037"/>
      <c r="AP54" s="1037"/>
      <c r="AQ54" s="1037"/>
      <c r="AR54" s="1037"/>
      <c r="AS54" s="1037"/>
      <c r="AT54" s="1037"/>
      <c r="AU54" s="1037"/>
      <c r="AV54" s="1037"/>
      <c r="AW54" s="1037"/>
      <c r="AX54" s="1037"/>
      <c r="AY54" s="1037"/>
      <c r="AZ54" s="1037"/>
      <c r="BA54" s="1037"/>
      <c r="BB54" s="1037"/>
      <c r="BC54" s="1037"/>
      <c r="BD54" s="1037"/>
      <c r="BE54" s="1037"/>
      <c r="BF54" s="1037"/>
      <c r="BG54" s="1037"/>
      <c r="BH54" s="1037"/>
      <c r="BI54" s="1037"/>
      <c r="BJ54" s="1037"/>
      <c r="BK54" s="1037"/>
      <c r="BL54" s="1037"/>
      <c r="BM54" s="1037"/>
      <c r="BN54" s="1037"/>
      <c r="BO54" s="1037"/>
      <c r="BP54" s="1037"/>
      <c r="BQ54" s="1037"/>
      <c r="BR54" s="1037"/>
      <c r="BS54" s="1037"/>
      <c r="BT54" s="1037"/>
      <c r="BU54" s="1037"/>
      <c r="BV54" s="1037"/>
      <c r="BW54" s="1037"/>
      <c r="BX54" s="1037"/>
      <c r="BY54" s="1037"/>
      <c r="BZ54" s="1037"/>
      <c r="CA54" s="1037"/>
      <c r="CB54" s="1037"/>
      <c r="CC54" s="1037"/>
      <c r="CD54" s="1037"/>
      <c r="CE54" s="1037"/>
      <c r="CF54" s="1037"/>
      <c r="CG54" s="1037"/>
      <c r="CH54" s="1037"/>
      <c r="CI54" s="1037"/>
      <c r="CJ54" s="1037"/>
      <c r="CK54" s="1037"/>
      <c r="CL54" s="1037"/>
      <c r="CM54" s="1037"/>
      <c r="CN54" s="1037"/>
      <c r="CO54" s="1037"/>
      <c r="CP54" s="1037"/>
      <c r="CQ54" s="1037"/>
      <c r="CR54" s="1037"/>
      <c r="CS54" s="1037"/>
      <c r="CT54" s="1037"/>
      <c r="CU54" s="1037"/>
      <c r="CV54" s="1037"/>
      <c r="CW54" s="1037"/>
      <c r="CX54" s="1037"/>
      <c r="CY54" s="1037"/>
      <c r="CZ54" s="1037"/>
      <c r="DA54" s="1037"/>
      <c r="DB54" s="1037"/>
      <c r="DC54" s="1037"/>
      <c r="DD54" s="1037"/>
      <c r="DE54" s="1037"/>
      <c r="DF54" s="1037"/>
      <c r="DG54" s="1037"/>
      <c r="DH54" s="1037"/>
      <c r="DI54" s="1037"/>
      <c r="DJ54" s="1037"/>
      <c r="DK54" s="1037"/>
      <c r="DL54" s="1037"/>
    </row>
    <row r="55" spans="1:116" ht="17.25" customHeight="1">
      <c r="A55" s="1037"/>
      <c r="B55" s="1037"/>
      <c r="C55" s="1037"/>
      <c r="D55" s="1037"/>
      <c r="E55" s="1037"/>
      <c r="F55" s="1037"/>
      <c r="G55" s="1037"/>
      <c r="H55" s="1037"/>
      <c r="I55" s="1037"/>
      <c r="J55" s="1037"/>
      <c r="K55" s="1037"/>
      <c r="L55" s="1037"/>
      <c r="M55" s="1037"/>
      <c r="N55" s="1037"/>
      <c r="O55" s="1037"/>
      <c r="P55" s="1037"/>
      <c r="Q55" s="1037"/>
      <c r="R55" s="1037"/>
      <c r="S55" s="1037"/>
      <c r="T55" s="1037"/>
      <c r="U55" s="1037"/>
      <c r="V55" s="1037"/>
      <c r="W55" s="1037"/>
      <c r="X55" s="1037"/>
      <c r="Y55" s="1037"/>
      <c r="Z55" s="1037"/>
      <c r="AA55" s="1037"/>
      <c r="AB55" s="1037"/>
      <c r="AC55" s="1037"/>
      <c r="AD55" s="1037"/>
      <c r="AE55" s="1037"/>
      <c r="AF55" s="1037"/>
      <c r="AG55" s="1037"/>
      <c r="AH55" s="1037"/>
      <c r="AI55" s="1037"/>
      <c r="AJ55" s="1037"/>
      <c r="AK55" s="1037"/>
      <c r="AL55" s="1037"/>
      <c r="AM55" s="1037"/>
      <c r="AN55" s="1037"/>
      <c r="AO55" s="1037"/>
      <c r="AP55" s="1037"/>
      <c r="AQ55" s="1037"/>
      <c r="AR55" s="1037"/>
      <c r="AS55" s="1037"/>
      <c r="AT55" s="1037"/>
      <c r="AU55" s="1037"/>
      <c r="AV55" s="1037"/>
      <c r="AW55" s="1037"/>
      <c r="AX55" s="1037"/>
      <c r="AY55" s="1037"/>
      <c r="AZ55" s="1037"/>
      <c r="BA55" s="1037"/>
      <c r="BB55" s="1037"/>
      <c r="BC55" s="1037"/>
      <c r="BD55" s="1037"/>
      <c r="BE55" s="1037"/>
      <c r="BF55" s="1037"/>
      <c r="BG55" s="1037"/>
      <c r="BH55" s="1037"/>
      <c r="BI55" s="1037"/>
      <c r="BJ55" s="1037"/>
      <c r="BK55" s="1037"/>
      <c r="BL55" s="1037"/>
      <c r="BM55" s="1037"/>
      <c r="BN55" s="1037"/>
      <c r="BO55" s="1037"/>
      <c r="BP55" s="1037"/>
      <c r="BQ55" s="1037"/>
      <c r="BR55" s="1037"/>
      <c r="BS55" s="1037"/>
      <c r="BT55" s="1037"/>
      <c r="BU55" s="1037"/>
      <c r="BV55" s="1037"/>
      <c r="BW55" s="1037"/>
      <c r="BX55" s="1037"/>
      <c r="BY55" s="1037"/>
      <c r="BZ55" s="1037"/>
      <c r="CA55" s="1037"/>
      <c r="CB55" s="1037"/>
      <c r="CC55" s="1037"/>
      <c r="CD55" s="1037"/>
      <c r="CE55" s="1037"/>
      <c r="CF55" s="1037"/>
      <c r="CG55" s="1037"/>
      <c r="CH55" s="1037"/>
      <c r="CI55" s="1037"/>
      <c r="CJ55" s="1037"/>
      <c r="CK55" s="1037"/>
      <c r="CL55" s="1037"/>
      <c r="CM55" s="1037"/>
      <c r="CN55" s="1037"/>
      <c r="CO55" s="1037"/>
      <c r="CP55" s="1037"/>
      <c r="CQ55" s="1037"/>
      <c r="CR55" s="1037"/>
      <c r="CS55" s="1037"/>
      <c r="CT55" s="1037"/>
      <c r="CU55" s="1037"/>
      <c r="CV55" s="1037"/>
      <c r="CW55" s="1037"/>
      <c r="CX55" s="1037"/>
      <c r="CY55" s="1037"/>
      <c r="CZ55" s="1037"/>
      <c r="DA55" s="1037"/>
      <c r="DB55" s="1037"/>
      <c r="DC55" s="1037"/>
      <c r="DD55" s="1037"/>
      <c r="DE55" s="1037"/>
      <c r="DF55" s="1037"/>
      <c r="DG55" s="1037"/>
      <c r="DH55" s="1037"/>
      <c r="DI55" s="1037"/>
      <c r="DJ55" s="1037"/>
      <c r="DK55" s="1037"/>
      <c r="DL55" s="1037"/>
    </row>
    <row r="56" spans="1:116" ht="17.25" customHeight="1">
      <c r="A56" s="1089" t="s">
        <v>483</v>
      </c>
      <c r="B56" s="1089"/>
      <c r="C56" s="1089"/>
      <c r="D56" s="1089"/>
      <c r="E56" s="1089"/>
      <c r="F56" s="1089"/>
      <c r="G56" s="1089"/>
      <c r="H56" s="1089"/>
      <c r="I56" s="1089"/>
      <c r="J56" s="1089"/>
      <c r="K56" s="1089"/>
      <c r="L56" s="1089"/>
      <c r="M56" s="1089"/>
      <c r="N56" s="1089"/>
      <c r="O56" s="1089"/>
      <c r="P56" s="1089"/>
      <c r="Q56" s="1089"/>
      <c r="R56" s="1089"/>
      <c r="S56" s="1089"/>
      <c r="T56" s="1089"/>
      <c r="U56" s="1089"/>
      <c r="V56" s="1089"/>
      <c r="W56" s="1089"/>
      <c r="X56" s="1089"/>
      <c r="Y56" s="1089"/>
      <c r="Z56" s="1089"/>
      <c r="AA56" s="1089"/>
      <c r="AB56" s="1089"/>
      <c r="AC56" s="1089"/>
      <c r="AD56" s="1089"/>
      <c r="AE56" s="1089"/>
      <c r="AF56" s="1089"/>
      <c r="AG56" s="1089"/>
      <c r="AH56" s="1089"/>
      <c r="AI56" s="1089"/>
      <c r="AJ56" s="1089"/>
      <c r="AK56" s="1089"/>
      <c r="AL56" s="1089"/>
      <c r="AM56" s="1089"/>
      <c r="AN56" s="1089"/>
      <c r="AO56" s="1089"/>
      <c r="AP56" s="1089"/>
      <c r="AQ56" s="1089"/>
      <c r="AR56" s="1089"/>
      <c r="AS56" s="1089"/>
      <c r="AT56" s="1089"/>
      <c r="AU56" s="1089"/>
      <c r="AV56" s="1089"/>
      <c r="AW56" s="1089"/>
      <c r="AX56" s="1089"/>
      <c r="AY56" s="1089"/>
      <c r="AZ56" s="1089"/>
      <c r="BA56" s="1089"/>
      <c r="BB56" s="1089"/>
      <c r="BC56" s="1089"/>
      <c r="BD56" s="1089"/>
      <c r="BE56" s="1089"/>
      <c r="BF56" s="1089"/>
      <c r="BG56" s="1089"/>
      <c r="BH56" s="1089"/>
      <c r="BI56" s="1089"/>
      <c r="BJ56" s="1089"/>
      <c r="BK56" s="1089"/>
      <c r="BL56" s="1089"/>
      <c r="BM56" s="1089"/>
      <c r="BN56" s="1089"/>
      <c r="BO56" s="1089"/>
      <c r="BP56" s="1089"/>
      <c r="BQ56" s="1089"/>
      <c r="BR56" s="1089"/>
      <c r="BS56" s="1089"/>
      <c r="BT56" s="1089"/>
      <c r="BU56" s="1089"/>
      <c r="BV56" s="1089"/>
      <c r="BW56" s="1089"/>
      <c r="BX56" s="1089"/>
      <c r="BY56" s="1089"/>
      <c r="BZ56" s="1089"/>
      <c r="CA56" s="1089"/>
      <c r="CB56" s="1089"/>
      <c r="CC56" s="1089"/>
      <c r="CD56" s="1089"/>
      <c r="CE56" s="1089"/>
      <c r="CF56" s="1089"/>
      <c r="CG56" s="1089"/>
      <c r="CH56" s="1089"/>
      <c r="CI56" s="1089"/>
      <c r="CJ56" s="1089"/>
      <c r="CK56" s="1089"/>
      <c r="CL56" s="1089"/>
      <c r="CM56" s="1089"/>
      <c r="CN56" s="1089"/>
      <c r="CO56" s="1089"/>
      <c r="CP56" s="1089"/>
      <c r="CQ56" s="1089"/>
      <c r="CR56" s="1089"/>
      <c r="CS56" s="1089"/>
      <c r="CT56" s="1089"/>
      <c r="CU56" s="1089"/>
      <c r="CV56" s="1089"/>
      <c r="CW56" s="1089"/>
      <c r="CX56" s="1089"/>
      <c r="CY56" s="1089"/>
      <c r="CZ56" s="1089"/>
      <c r="DA56" s="1089"/>
      <c r="DB56" s="1089"/>
      <c r="DC56" s="1089"/>
      <c r="DD56" s="1089"/>
      <c r="DE56" s="1089"/>
      <c r="DF56" s="1089"/>
      <c r="DG56" s="1089"/>
      <c r="DH56" s="1089"/>
      <c r="DI56" s="1089"/>
      <c r="DJ56" s="1089"/>
      <c r="DK56" s="1089"/>
      <c r="DL56" s="1089"/>
    </row>
    <row r="57" spans="1:116" ht="17.25" customHeight="1">
      <c r="A57" s="1090" t="s">
        <v>484</v>
      </c>
      <c r="B57" s="1090"/>
      <c r="C57" s="1090"/>
      <c r="D57" s="1090"/>
      <c r="E57" s="1090"/>
      <c r="F57" s="1090"/>
      <c r="G57" s="1090"/>
      <c r="H57" s="1090"/>
      <c r="I57" s="1090"/>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1090"/>
      <c r="AJ57" s="1090"/>
      <c r="AK57" s="1090"/>
      <c r="AL57" s="1090"/>
      <c r="AM57" s="1090"/>
      <c r="AN57" s="1090"/>
      <c r="AO57" s="1090"/>
      <c r="AP57" s="1090"/>
      <c r="AQ57" s="1090"/>
      <c r="AR57" s="1090"/>
      <c r="AS57" s="1090"/>
      <c r="AT57" s="1090"/>
      <c r="AU57" s="1090"/>
      <c r="AV57" s="1090"/>
      <c r="AW57" s="1090"/>
      <c r="AX57" s="1090"/>
      <c r="AY57" s="1090"/>
      <c r="AZ57" s="1090"/>
      <c r="BA57" s="1090"/>
      <c r="BB57" s="1090"/>
      <c r="BC57" s="1090"/>
      <c r="BD57" s="1090"/>
      <c r="BE57" s="1090"/>
      <c r="BF57" s="1090"/>
      <c r="BG57" s="1090"/>
      <c r="BH57" s="1090"/>
      <c r="BI57" s="1090"/>
      <c r="BJ57" s="1090"/>
      <c r="BK57" s="1090"/>
      <c r="BL57" s="1090"/>
      <c r="BM57" s="1090"/>
      <c r="BN57" s="1090"/>
      <c r="BO57" s="1090"/>
      <c r="BP57" s="1090"/>
      <c r="BQ57" s="1090"/>
      <c r="BR57" s="1090"/>
      <c r="BS57" s="1090"/>
      <c r="BT57" s="1090"/>
      <c r="BU57" s="1090"/>
      <c r="BV57" s="1090"/>
      <c r="BW57" s="1090"/>
      <c r="BX57" s="1090"/>
      <c r="BY57" s="1090"/>
      <c r="BZ57" s="1090"/>
      <c r="CA57" s="1090"/>
      <c r="CB57" s="1090"/>
      <c r="CC57" s="1090"/>
      <c r="CD57" s="1090"/>
      <c r="CE57" s="1090"/>
      <c r="CF57" s="1090"/>
      <c r="CG57" s="1090"/>
      <c r="CH57" s="1090"/>
      <c r="CI57" s="1090"/>
      <c r="CJ57" s="1090"/>
      <c r="CK57" s="1090"/>
      <c r="CL57" s="1090"/>
      <c r="CM57" s="1090"/>
      <c r="CN57" s="1090"/>
      <c r="CO57" s="1090"/>
      <c r="CP57" s="1090"/>
      <c r="CQ57" s="1090"/>
      <c r="CR57" s="1090"/>
      <c r="CS57" s="1090"/>
      <c r="CT57" s="1090"/>
      <c r="CU57" s="1090"/>
      <c r="CV57" s="1090"/>
      <c r="CW57" s="1090"/>
      <c r="CX57" s="1090"/>
      <c r="CY57" s="1090"/>
      <c r="CZ57" s="1090"/>
      <c r="DA57" s="1090"/>
      <c r="DB57" s="1090"/>
      <c r="DC57" s="1090"/>
      <c r="DD57" s="1090"/>
      <c r="DE57" s="1090"/>
      <c r="DF57" s="1090"/>
      <c r="DG57" s="1090"/>
      <c r="DH57" s="1090"/>
      <c r="DI57" s="1090"/>
      <c r="DJ57" s="1090"/>
      <c r="DK57" s="1090"/>
      <c r="DL57" s="1090"/>
    </row>
    <row r="58" spans="1:116" ht="17.25" customHeight="1">
      <c r="A58" s="1090"/>
      <c r="B58" s="1090"/>
      <c r="C58" s="1090"/>
      <c r="D58" s="1090"/>
      <c r="E58" s="1090"/>
      <c r="F58" s="1090"/>
      <c r="G58" s="1090"/>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1090"/>
      <c r="AQ58" s="1090"/>
      <c r="AR58" s="1090"/>
      <c r="AS58" s="1090"/>
      <c r="AT58" s="1090"/>
      <c r="AU58" s="1090"/>
      <c r="AV58" s="1090"/>
      <c r="AW58" s="1090"/>
      <c r="AX58" s="1090"/>
      <c r="AY58" s="1090"/>
      <c r="AZ58" s="1090"/>
      <c r="BA58" s="1090"/>
      <c r="BB58" s="1090"/>
      <c r="BC58" s="1090"/>
      <c r="BD58" s="1090"/>
      <c r="BE58" s="1090"/>
      <c r="BF58" s="1090"/>
      <c r="BG58" s="1090"/>
      <c r="BH58" s="1090"/>
      <c r="BI58" s="1090"/>
      <c r="BJ58" s="1090"/>
      <c r="BK58" s="1090"/>
      <c r="BL58" s="1090"/>
      <c r="BM58" s="1090"/>
      <c r="BN58" s="1090"/>
      <c r="BO58" s="1090"/>
      <c r="BP58" s="1090"/>
      <c r="BQ58" s="1090"/>
      <c r="BR58" s="1090"/>
      <c r="BS58" s="1090"/>
      <c r="BT58" s="1090"/>
      <c r="BU58" s="1090"/>
      <c r="BV58" s="1090"/>
      <c r="BW58" s="1090"/>
      <c r="BX58" s="1090"/>
      <c r="BY58" s="1090"/>
      <c r="BZ58" s="1090"/>
      <c r="CA58" s="1090"/>
      <c r="CB58" s="1090"/>
      <c r="CC58" s="1090"/>
      <c r="CD58" s="1090"/>
      <c r="CE58" s="1090"/>
      <c r="CF58" s="1090"/>
      <c r="CG58" s="1090"/>
      <c r="CH58" s="1090"/>
      <c r="CI58" s="1090"/>
      <c r="CJ58" s="1090"/>
      <c r="CK58" s="1090"/>
      <c r="CL58" s="1090"/>
      <c r="CM58" s="1090"/>
      <c r="CN58" s="1090"/>
      <c r="CO58" s="1090"/>
      <c r="CP58" s="1090"/>
      <c r="CQ58" s="1090"/>
      <c r="CR58" s="1090"/>
      <c r="CS58" s="1090"/>
      <c r="CT58" s="1090"/>
      <c r="CU58" s="1090"/>
      <c r="CV58" s="1090"/>
      <c r="CW58" s="1090"/>
      <c r="CX58" s="1090"/>
      <c r="CY58" s="1090"/>
      <c r="CZ58" s="1090"/>
      <c r="DA58" s="1090"/>
      <c r="DB58" s="1090"/>
      <c r="DC58" s="1090"/>
      <c r="DD58" s="1090"/>
      <c r="DE58" s="1090"/>
      <c r="DF58" s="1090"/>
      <c r="DG58" s="1090"/>
      <c r="DH58" s="1090"/>
      <c r="DI58" s="1090"/>
      <c r="DJ58" s="1090"/>
      <c r="DK58" s="1090"/>
      <c r="DL58" s="1090"/>
    </row>
    <row r="59" spans="1:116" ht="17.25" customHeight="1">
      <c r="A59" s="1090"/>
      <c r="B59" s="1090"/>
      <c r="C59" s="1090"/>
      <c r="D59" s="1090"/>
      <c r="E59" s="1090"/>
      <c r="F59" s="1090"/>
      <c r="G59" s="1090"/>
      <c r="H59" s="1090"/>
      <c r="I59" s="1090"/>
      <c r="J59" s="1090"/>
      <c r="K59" s="1090"/>
      <c r="L59" s="1090"/>
      <c r="M59" s="1090"/>
      <c r="N59" s="1090"/>
      <c r="O59" s="1090"/>
      <c r="P59" s="1090"/>
      <c r="Q59" s="1090"/>
      <c r="R59" s="1090"/>
      <c r="S59" s="1090"/>
      <c r="T59" s="1090"/>
      <c r="U59" s="1090"/>
      <c r="V59" s="1090"/>
      <c r="W59" s="1090"/>
      <c r="X59" s="1090"/>
      <c r="Y59" s="1090"/>
      <c r="Z59" s="1090"/>
      <c r="AA59" s="1090"/>
      <c r="AB59" s="1090"/>
      <c r="AC59" s="1090"/>
      <c r="AD59" s="1090"/>
      <c r="AE59" s="1090"/>
      <c r="AF59" s="1090"/>
      <c r="AG59" s="1090"/>
      <c r="AH59" s="1090"/>
      <c r="AI59" s="1090"/>
      <c r="AJ59" s="1090"/>
      <c r="AK59" s="1090"/>
      <c r="AL59" s="1090"/>
      <c r="AM59" s="1090"/>
      <c r="AN59" s="1090"/>
      <c r="AO59" s="1090"/>
      <c r="AP59" s="1090"/>
      <c r="AQ59" s="1090"/>
      <c r="AR59" s="1090"/>
      <c r="AS59" s="1090"/>
      <c r="AT59" s="1090"/>
      <c r="AU59" s="1090"/>
      <c r="AV59" s="1090"/>
      <c r="AW59" s="1090"/>
      <c r="AX59" s="1090"/>
      <c r="AY59" s="1090"/>
      <c r="AZ59" s="1090"/>
      <c r="BA59" s="1090"/>
      <c r="BB59" s="1090"/>
      <c r="BC59" s="1090"/>
      <c r="BD59" s="1090"/>
      <c r="BE59" s="1090"/>
      <c r="BF59" s="1090"/>
      <c r="BG59" s="1090"/>
      <c r="BH59" s="1090"/>
      <c r="BI59" s="1090"/>
      <c r="BJ59" s="1090"/>
      <c r="BK59" s="1090"/>
      <c r="BL59" s="1090"/>
      <c r="BM59" s="1090"/>
      <c r="BN59" s="1090"/>
      <c r="BO59" s="1090"/>
      <c r="BP59" s="1090"/>
      <c r="BQ59" s="1090"/>
      <c r="BR59" s="1090"/>
      <c r="BS59" s="1090"/>
      <c r="BT59" s="1090"/>
      <c r="BU59" s="1090"/>
      <c r="BV59" s="1090"/>
      <c r="BW59" s="1090"/>
      <c r="BX59" s="1090"/>
      <c r="BY59" s="1090"/>
      <c r="BZ59" s="1090"/>
      <c r="CA59" s="1090"/>
      <c r="CB59" s="1090"/>
      <c r="CC59" s="1090"/>
      <c r="CD59" s="1090"/>
      <c r="CE59" s="1090"/>
      <c r="CF59" s="1090"/>
      <c r="CG59" s="1090"/>
      <c r="CH59" s="1090"/>
      <c r="CI59" s="1090"/>
      <c r="CJ59" s="1090"/>
      <c r="CK59" s="1090"/>
      <c r="CL59" s="1090"/>
      <c r="CM59" s="1090"/>
      <c r="CN59" s="1090"/>
      <c r="CO59" s="1090"/>
      <c r="CP59" s="1090"/>
      <c r="CQ59" s="1090"/>
      <c r="CR59" s="1090"/>
      <c r="CS59" s="1090"/>
      <c r="CT59" s="1090"/>
      <c r="CU59" s="1090"/>
      <c r="CV59" s="1090"/>
      <c r="CW59" s="1090"/>
      <c r="CX59" s="1090"/>
      <c r="CY59" s="1090"/>
      <c r="CZ59" s="1090"/>
      <c r="DA59" s="1090"/>
      <c r="DB59" s="1090"/>
      <c r="DC59" s="1090"/>
      <c r="DD59" s="1090"/>
      <c r="DE59" s="1090"/>
      <c r="DF59" s="1090"/>
      <c r="DG59" s="1090"/>
      <c r="DH59" s="1090"/>
      <c r="DI59" s="1090"/>
      <c r="DJ59" s="1090"/>
      <c r="DK59" s="1090"/>
      <c r="DL59" s="1090"/>
    </row>
    <row r="60" spans="1:116" ht="17.25" customHeight="1">
      <c r="A60" s="1089" t="s">
        <v>485</v>
      </c>
      <c r="B60" s="1089"/>
      <c r="C60" s="1089"/>
      <c r="D60" s="1089"/>
      <c r="E60" s="1089"/>
      <c r="F60" s="1089"/>
      <c r="G60" s="1089"/>
      <c r="H60" s="1089"/>
      <c r="I60" s="1089"/>
      <c r="J60" s="1089"/>
      <c r="K60" s="1089"/>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1089"/>
      <c r="AM60" s="1089"/>
      <c r="AN60" s="1089"/>
      <c r="AO60" s="1089"/>
      <c r="AP60" s="1089"/>
      <c r="AQ60" s="1089"/>
      <c r="AR60" s="1089"/>
      <c r="AS60" s="1089"/>
      <c r="AT60" s="1089"/>
      <c r="AU60" s="1089"/>
      <c r="AV60" s="1089"/>
      <c r="AW60" s="1089"/>
      <c r="AX60" s="1089"/>
      <c r="AY60" s="1089"/>
      <c r="AZ60" s="1089"/>
      <c r="BA60" s="1089"/>
      <c r="BB60" s="1089"/>
      <c r="BC60" s="1089"/>
      <c r="BD60" s="1089"/>
      <c r="BE60" s="1089"/>
      <c r="BF60" s="1089"/>
      <c r="BG60" s="1089"/>
      <c r="BH60" s="1089"/>
      <c r="BI60" s="1089"/>
      <c r="BJ60" s="1089"/>
      <c r="BK60" s="1089"/>
      <c r="BL60" s="1089"/>
      <c r="BM60" s="1089"/>
      <c r="BN60" s="1089"/>
      <c r="BO60" s="1089"/>
      <c r="BP60" s="1089"/>
      <c r="BQ60" s="1089"/>
      <c r="BR60" s="1089"/>
      <c r="BS60" s="1089"/>
      <c r="BT60" s="1089"/>
      <c r="BU60" s="1089"/>
      <c r="BV60" s="1089"/>
      <c r="BW60" s="1089"/>
      <c r="BX60" s="1089"/>
      <c r="BY60" s="1089"/>
      <c r="BZ60" s="1089"/>
      <c r="CA60" s="1089"/>
      <c r="CB60" s="1089"/>
      <c r="CC60" s="1089"/>
      <c r="CD60" s="1089"/>
      <c r="CE60" s="1089"/>
      <c r="CF60" s="1089"/>
      <c r="CG60" s="1089"/>
      <c r="CH60" s="1089"/>
      <c r="CI60" s="1089"/>
      <c r="CJ60" s="1089"/>
      <c r="CK60" s="1089"/>
      <c r="CL60" s="1089"/>
      <c r="CM60" s="1089"/>
      <c r="CN60" s="1089"/>
      <c r="CO60" s="1089"/>
      <c r="CP60" s="1089"/>
      <c r="CQ60" s="1089"/>
      <c r="CR60" s="1089"/>
      <c r="CS60" s="1089"/>
      <c r="CT60" s="1089"/>
      <c r="CU60" s="1089"/>
      <c r="CV60" s="1089"/>
      <c r="CW60" s="1089"/>
      <c r="CX60" s="1089"/>
      <c r="CY60" s="1089"/>
      <c r="CZ60" s="1089"/>
      <c r="DA60" s="1089"/>
      <c r="DB60" s="1089"/>
      <c r="DC60" s="1089"/>
      <c r="DD60" s="1089"/>
      <c r="DE60" s="1089"/>
      <c r="DF60" s="1089"/>
      <c r="DG60" s="1089"/>
      <c r="DH60" s="1089"/>
      <c r="DI60" s="1089"/>
      <c r="DJ60" s="1089"/>
      <c r="DK60" s="1089"/>
      <c r="DL60" s="1089"/>
    </row>
    <row r="61" spans="1:116" ht="17.25" customHeight="1">
      <c r="A61" s="1089" t="s">
        <v>486</v>
      </c>
      <c r="B61" s="1089"/>
      <c r="C61" s="1089"/>
      <c r="D61" s="1089"/>
      <c r="E61" s="1089"/>
      <c r="F61" s="1089"/>
      <c r="G61" s="1089"/>
      <c r="H61" s="1089"/>
      <c r="I61" s="1089"/>
      <c r="J61" s="1089"/>
      <c r="K61" s="1089"/>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1089"/>
      <c r="AM61" s="1089"/>
      <c r="AN61" s="1089"/>
      <c r="AO61" s="1089"/>
      <c r="AP61" s="1089"/>
      <c r="AQ61" s="1089"/>
      <c r="AR61" s="1089"/>
      <c r="AS61" s="1089"/>
      <c r="AT61" s="1089"/>
      <c r="AU61" s="1089"/>
      <c r="AV61" s="1089"/>
      <c r="AW61" s="1089"/>
      <c r="AX61" s="1089"/>
      <c r="AY61" s="1089"/>
      <c r="AZ61" s="1089"/>
      <c r="BA61" s="1089"/>
      <c r="BB61" s="1089"/>
      <c r="BC61" s="1089"/>
      <c r="BD61" s="1089"/>
      <c r="BE61" s="1089"/>
      <c r="BF61" s="1089"/>
      <c r="BG61" s="1089"/>
      <c r="BH61" s="1089"/>
      <c r="BI61" s="1089"/>
      <c r="BJ61" s="1089"/>
      <c r="BK61" s="1089"/>
      <c r="BL61" s="1089"/>
      <c r="BM61" s="1089"/>
      <c r="BN61" s="1089"/>
      <c r="BO61" s="1089"/>
      <c r="BP61" s="1089"/>
      <c r="BQ61" s="1089"/>
      <c r="BR61" s="1089"/>
      <c r="BS61" s="1089"/>
      <c r="BT61" s="1089"/>
      <c r="BU61" s="1089"/>
      <c r="BV61" s="1089"/>
      <c r="BW61" s="1089"/>
      <c r="BX61" s="1089"/>
      <c r="BY61" s="1089"/>
      <c r="BZ61" s="1089"/>
      <c r="CA61" s="1089"/>
      <c r="CB61" s="1089"/>
      <c r="CC61" s="1089"/>
      <c r="CD61" s="1089"/>
      <c r="CE61" s="1089"/>
      <c r="CF61" s="1089"/>
      <c r="CG61" s="1089"/>
      <c r="CH61" s="1089"/>
      <c r="CI61" s="1089"/>
      <c r="CJ61" s="1089"/>
      <c r="CK61" s="1089"/>
      <c r="CL61" s="1089"/>
      <c r="CM61" s="1089"/>
      <c r="CN61" s="1089"/>
      <c r="CO61" s="1089"/>
      <c r="CP61" s="1089"/>
      <c r="CQ61" s="1089"/>
      <c r="CR61" s="1089"/>
      <c r="CS61" s="1089"/>
      <c r="CT61" s="1089"/>
      <c r="CU61" s="1089"/>
      <c r="CV61" s="1089"/>
      <c r="CW61" s="1089"/>
      <c r="CX61" s="1089"/>
      <c r="CY61" s="1089"/>
      <c r="CZ61" s="1089"/>
      <c r="DA61" s="1089"/>
      <c r="DB61" s="1089"/>
      <c r="DC61" s="1089"/>
      <c r="DD61" s="1089"/>
      <c r="DE61" s="1089"/>
      <c r="DF61" s="1089"/>
      <c r="DG61" s="1089"/>
      <c r="DH61" s="1089"/>
      <c r="DI61" s="1089"/>
      <c r="DJ61" s="1089"/>
      <c r="DK61" s="1089"/>
      <c r="DL61" s="1089"/>
    </row>
    <row r="63" spans="1:116" ht="17.25" customHeight="1" thickBot="1">
      <c r="A63" s="172" t="s">
        <v>588</v>
      </c>
    </row>
    <row r="64" spans="1:116" ht="17.25" customHeight="1">
      <c r="A64" s="1052" t="s">
        <v>560</v>
      </c>
      <c r="B64" s="1121"/>
      <c r="C64" s="1121"/>
      <c r="D64" s="1121"/>
      <c r="E64" s="1121"/>
      <c r="F64" s="1121"/>
      <c r="G64" s="1121"/>
      <c r="H64" s="1121"/>
      <c r="I64" s="1121"/>
      <c r="J64" s="1121"/>
      <c r="K64" s="1121"/>
      <c r="L64" s="1121"/>
      <c r="M64" s="1121"/>
      <c r="N64" s="1121"/>
      <c r="O64" s="1121"/>
      <c r="P64" s="1121"/>
      <c r="Q64" s="1121"/>
      <c r="R64" s="1121"/>
      <c r="S64" s="1121"/>
      <c r="T64" s="1121"/>
      <c r="U64" s="1121"/>
      <c r="V64" s="1121"/>
      <c r="W64" s="1121"/>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U64" s="1121"/>
      <c r="BV64" s="1121"/>
      <c r="BW64" s="1121"/>
      <c r="BX64" s="1121"/>
      <c r="BY64" s="1121"/>
      <c r="BZ64" s="1121"/>
      <c r="CA64" s="1121"/>
      <c r="CB64" s="1121"/>
      <c r="CC64" s="1121"/>
      <c r="CD64" s="1121"/>
      <c r="CE64" s="1121"/>
      <c r="CF64" s="1121"/>
      <c r="CG64" s="1121"/>
      <c r="CH64" s="1121"/>
      <c r="CI64" s="1121"/>
      <c r="CJ64" s="1122"/>
      <c r="CK64" s="1123"/>
      <c r="CL64" s="1124"/>
      <c r="CM64" s="1124"/>
      <c r="CN64" s="1124"/>
      <c r="CO64" s="1124"/>
      <c r="CP64" s="1124"/>
      <c r="CQ64" s="1124"/>
      <c r="CR64" s="1124"/>
      <c r="CS64" s="1124"/>
      <c r="CT64" s="1124"/>
      <c r="CU64" s="1124"/>
      <c r="CV64" s="1124"/>
      <c r="CW64" s="1124"/>
      <c r="CX64" s="1124"/>
      <c r="CY64" s="1124"/>
      <c r="CZ64" s="1124"/>
      <c r="DA64" s="1124"/>
      <c r="DB64" s="1124"/>
      <c r="DC64" s="1124"/>
      <c r="DD64" s="1124"/>
      <c r="DE64" s="1124"/>
      <c r="DF64" s="1124"/>
      <c r="DG64" s="1124"/>
      <c r="DH64" s="1124"/>
      <c r="DI64" s="1124"/>
      <c r="DJ64" s="1124"/>
      <c r="DK64" s="1124"/>
      <c r="DL64" s="1125"/>
    </row>
    <row r="65" spans="1:116" ht="17.25" customHeight="1">
      <c r="A65" s="1091"/>
      <c r="B65" s="1092"/>
      <c r="C65" s="1092"/>
      <c r="D65" s="1092"/>
      <c r="E65" s="1092"/>
      <c r="F65" s="1092"/>
      <c r="G65" s="1092"/>
      <c r="H65" s="1092"/>
      <c r="I65" s="1092"/>
      <c r="J65" s="1092"/>
      <c r="K65" s="1092"/>
      <c r="L65" s="1092"/>
      <c r="M65" s="1092"/>
      <c r="N65" s="1092"/>
      <c r="O65" s="1092"/>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3"/>
      <c r="CK65" s="1096"/>
      <c r="CL65" s="1097"/>
      <c r="CM65" s="1097"/>
      <c r="CN65" s="1097"/>
      <c r="CO65" s="1097"/>
      <c r="CP65" s="1097"/>
      <c r="CQ65" s="1097"/>
      <c r="CR65" s="1097"/>
      <c r="CS65" s="1097"/>
      <c r="CT65" s="1097"/>
      <c r="CU65" s="1097"/>
      <c r="CV65" s="1097"/>
      <c r="CW65" s="1097"/>
      <c r="CX65" s="1097"/>
      <c r="CY65" s="1097"/>
      <c r="CZ65" s="1097"/>
      <c r="DA65" s="1097"/>
      <c r="DB65" s="1097"/>
      <c r="DC65" s="1097"/>
      <c r="DD65" s="1097"/>
      <c r="DE65" s="1097"/>
      <c r="DF65" s="1097"/>
      <c r="DG65" s="1097"/>
      <c r="DH65" s="1097"/>
      <c r="DI65" s="1097"/>
      <c r="DJ65" s="1097"/>
      <c r="DK65" s="1097"/>
      <c r="DL65" s="1098"/>
    </row>
    <row r="66" spans="1:116" ht="17.25" customHeight="1">
      <c r="A66" s="1091"/>
      <c r="B66" s="1092"/>
      <c r="C66" s="1092"/>
      <c r="D66" s="1092"/>
      <c r="E66" s="1092"/>
      <c r="F66" s="1092"/>
      <c r="G66" s="1092"/>
      <c r="H66" s="1092"/>
      <c r="I66" s="1092"/>
      <c r="J66" s="1092"/>
      <c r="K66" s="1092"/>
      <c r="L66" s="1092"/>
      <c r="M66" s="1092"/>
      <c r="N66" s="1092"/>
      <c r="O66" s="1092"/>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3"/>
      <c r="CK66" s="1096"/>
      <c r="CL66" s="1097"/>
      <c r="CM66" s="1097"/>
      <c r="CN66" s="1097"/>
      <c r="CO66" s="1097"/>
      <c r="CP66" s="1097"/>
      <c r="CQ66" s="1097"/>
      <c r="CR66" s="1097"/>
      <c r="CS66" s="1097"/>
      <c r="CT66" s="1097"/>
      <c r="CU66" s="1097"/>
      <c r="CV66" s="1097"/>
      <c r="CW66" s="1097"/>
      <c r="CX66" s="1097"/>
      <c r="CY66" s="1097"/>
      <c r="CZ66" s="1097"/>
      <c r="DA66" s="1097"/>
      <c r="DB66" s="1097"/>
      <c r="DC66" s="1097"/>
      <c r="DD66" s="1097"/>
      <c r="DE66" s="1097"/>
      <c r="DF66" s="1097"/>
      <c r="DG66" s="1097"/>
      <c r="DH66" s="1097"/>
      <c r="DI66" s="1097"/>
      <c r="DJ66" s="1097"/>
      <c r="DK66" s="1097"/>
      <c r="DL66" s="1098"/>
    </row>
    <row r="67" spans="1:116" ht="17.25" customHeight="1">
      <c r="A67" s="1091" t="s">
        <v>561</v>
      </c>
      <c r="B67" s="1092"/>
      <c r="C67" s="1092"/>
      <c r="D67" s="1092"/>
      <c r="E67" s="1092"/>
      <c r="F67" s="1092"/>
      <c r="G67" s="1092"/>
      <c r="H67" s="1092"/>
      <c r="I67" s="1092"/>
      <c r="J67" s="1092"/>
      <c r="K67" s="1092"/>
      <c r="L67" s="1092"/>
      <c r="M67" s="1092"/>
      <c r="N67" s="1092"/>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3"/>
      <c r="CK67" s="1096"/>
      <c r="CL67" s="1097"/>
      <c r="CM67" s="1097"/>
      <c r="CN67" s="1097"/>
      <c r="CO67" s="1097"/>
      <c r="CP67" s="1097"/>
      <c r="CQ67" s="1097"/>
      <c r="CR67" s="1097"/>
      <c r="CS67" s="1097"/>
      <c r="CT67" s="1097"/>
      <c r="CU67" s="1097"/>
      <c r="CV67" s="1097"/>
      <c r="CW67" s="1097"/>
      <c r="CX67" s="1097"/>
      <c r="CY67" s="1097"/>
      <c r="CZ67" s="1097"/>
      <c r="DA67" s="1097"/>
      <c r="DB67" s="1097"/>
      <c r="DC67" s="1097"/>
      <c r="DD67" s="1097"/>
      <c r="DE67" s="1097"/>
      <c r="DF67" s="1097"/>
      <c r="DG67" s="1097"/>
      <c r="DH67" s="1097"/>
      <c r="DI67" s="1097"/>
      <c r="DJ67" s="1097"/>
      <c r="DK67" s="1097"/>
      <c r="DL67" s="1098"/>
    </row>
    <row r="68" spans="1:116" ht="17.25" customHeight="1">
      <c r="A68" s="1091"/>
      <c r="B68" s="1092"/>
      <c r="C68" s="1092"/>
      <c r="D68" s="1092"/>
      <c r="E68" s="1092"/>
      <c r="F68" s="1092"/>
      <c r="G68" s="1092"/>
      <c r="H68" s="1092"/>
      <c r="I68" s="1092"/>
      <c r="J68" s="1092"/>
      <c r="K68" s="1092"/>
      <c r="L68" s="1092"/>
      <c r="M68" s="1092"/>
      <c r="N68" s="1092"/>
      <c r="O68" s="1092"/>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3"/>
      <c r="CK68" s="1096"/>
      <c r="CL68" s="1097"/>
      <c r="CM68" s="1097"/>
      <c r="CN68" s="1097"/>
      <c r="CO68" s="1097"/>
      <c r="CP68" s="1097"/>
      <c r="CQ68" s="1097"/>
      <c r="CR68" s="1097"/>
      <c r="CS68" s="1097"/>
      <c r="CT68" s="1097"/>
      <c r="CU68" s="1097"/>
      <c r="CV68" s="1097"/>
      <c r="CW68" s="1097"/>
      <c r="CX68" s="1097"/>
      <c r="CY68" s="1097"/>
      <c r="CZ68" s="1097"/>
      <c r="DA68" s="1097"/>
      <c r="DB68" s="1097"/>
      <c r="DC68" s="1097"/>
      <c r="DD68" s="1097"/>
      <c r="DE68" s="1097"/>
      <c r="DF68" s="1097"/>
      <c r="DG68" s="1097"/>
      <c r="DH68" s="1097"/>
      <c r="DI68" s="1097"/>
      <c r="DJ68" s="1097"/>
      <c r="DK68" s="1097"/>
      <c r="DL68" s="1098"/>
    </row>
    <row r="69" spans="1:116" ht="17.25" customHeight="1">
      <c r="A69" s="1091"/>
      <c r="B69" s="1092"/>
      <c r="C69" s="1092"/>
      <c r="D69" s="1092"/>
      <c r="E69" s="1092"/>
      <c r="F69" s="1092"/>
      <c r="G69" s="1092"/>
      <c r="H69" s="1092"/>
      <c r="I69" s="1092"/>
      <c r="J69" s="1092"/>
      <c r="K69" s="1092"/>
      <c r="L69" s="1092"/>
      <c r="M69" s="1092"/>
      <c r="N69" s="1092"/>
      <c r="O69" s="1092"/>
      <c r="P69" s="1092"/>
      <c r="Q69" s="1092"/>
      <c r="R69" s="1092"/>
      <c r="S69" s="1092"/>
      <c r="T69" s="1092"/>
      <c r="U69" s="1092"/>
      <c r="V69" s="1092"/>
      <c r="W69" s="1092"/>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1092"/>
      <c r="AZ69" s="1092"/>
      <c r="BA69" s="1092"/>
      <c r="BB69" s="1092"/>
      <c r="BC69" s="1092"/>
      <c r="BD69" s="1092"/>
      <c r="BE69" s="1092"/>
      <c r="BF69" s="1092"/>
      <c r="BG69" s="1092"/>
      <c r="BH69" s="1092"/>
      <c r="BI69" s="1092"/>
      <c r="BJ69" s="1092"/>
      <c r="BK69" s="1092"/>
      <c r="BL69" s="1092"/>
      <c r="BM69" s="1092"/>
      <c r="BN69" s="1092"/>
      <c r="BO69" s="1092"/>
      <c r="BP69" s="1092"/>
      <c r="BQ69" s="1092"/>
      <c r="BR69" s="1092"/>
      <c r="BS69" s="1092"/>
      <c r="BT69" s="1092"/>
      <c r="BU69" s="1092"/>
      <c r="BV69" s="1092"/>
      <c r="BW69" s="1092"/>
      <c r="BX69" s="1092"/>
      <c r="BY69" s="1092"/>
      <c r="BZ69" s="1092"/>
      <c r="CA69" s="1092"/>
      <c r="CB69" s="1092"/>
      <c r="CC69" s="1092"/>
      <c r="CD69" s="1092"/>
      <c r="CE69" s="1092"/>
      <c r="CF69" s="1092"/>
      <c r="CG69" s="1092"/>
      <c r="CH69" s="1092"/>
      <c r="CI69" s="1092"/>
      <c r="CJ69" s="1093"/>
      <c r="CK69" s="1096"/>
      <c r="CL69" s="1097"/>
      <c r="CM69" s="1097"/>
      <c r="CN69" s="1097"/>
      <c r="CO69" s="1097"/>
      <c r="CP69" s="1097"/>
      <c r="CQ69" s="1097"/>
      <c r="CR69" s="1097"/>
      <c r="CS69" s="1097"/>
      <c r="CT69" s="1097"/>
      <c r="CU69" s="1097"/>
      <c r="CV69" s="1097"/>
      <c r="CW69" s="1097"/>
      <c r="CX69" s="1097"/>
      <c r="CY69" s="1097"/>
      <c r="CZ69" s="1097"/>
      <c r="DA69" s="1097"/>
      <c r="DB69" s="1097"/>
      <c r="DC69" s="1097"/>
      <c r="DD69" s="1097"/>
      <c r="DE69" s="1097"/>
      <c r="DF69" s="1097"/>
      <c r="DG69" s="1097"/>
      <c r="DH69" s="1097"/>
      <c r="DI69" s="1097"/>
      <c r="DJ69" s="1097"/>
      <c r="DK69" s="1097"/>
      <c r="DL69" s="1098"/>
    </row>
    <row r="70" spans="1:116" ht="18.95" customHeight="1">
      <c r="A70" s="1106" t="s">
        <v>682</v>
      </c>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107"/>
      <c r="AL70" s="1107"/>
      <c r="AM70" s="1107"/>
      <c r="AN70" s="1107"/>
      <c r="AO70" s="1107"/>
      <c r="AP70" s="1107"/>
      <c r="AQ70" s="1107"/>
      <c r="AR70" s="1107"/>
      <c r="AS70" s="1107"/>
      <c r="AT70" s="1107"/>
      <c r="AU70" s="1107"/>
      <c r="AV70" s="1107"/>
      <c r="AW70" s="1107"/>
      <c r="AX70" s="1107"/>
      <c r="AY70" s="1107"/>
      <c r="AZ70" s="1107"/>
      <c r="BA70" s="1107"/>
      <c r="BB70" s="1107"/>
      <c r="BC70" s="1107"/>
      <c r="BD70" s="1107"/>
      <c r="BE70" s="1107"/>
      <c r="BF70" s="1107"/>
      <c r="BG70" s="1107"/>
      <c r="BH70" s="1107"/>
      <c r="BI70" s="1107"/>
      <c r="BJ70" s="1107"/>
      <c r="BK70" s="1107"/>
      <c r="BL70" s="1107"/>
      <c r="BM70" s="1107"/>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12"/>
      <c r="CL70" s="1113"/>
      <c r="CM70" s="1113"/>
      <c r="CN70" s="1113"/>
      <c r="CO70" s="1113"/>
      <c r="CP70" s="1113"/>
      <c r="CQ70" s="1113"/>
      <c r="CR70" s="1113"/>
      <c r="CS70" s="1113"/>
      <c r="CT70" s="1113"/>
      <c r="CU70" s="1113"/>
      <c r="CV70" s="1113"/>
      <c r="CW70" s="1113"/>
      <c r="CX70" s="1113"/>
      <c r="CY70" s="1113"/>
      <c r="CZ70" s="1113"/>
      <c r="DA70" s="1113"/>
      <c r="DB70" s="1113"/>
      <c r="DC70" s="1113"/>
      <c r="DD70" s="1113"/>
      <c r="DE70" s="1113"/>
      <c r="DF70" s="1113"/>
      <c r="DG70" s="1113"/>
      <c r="DH70" s="1113"/>
      <c r="DI70" s="1113"/>
      <c r="DJ70" s="1113"/>
      <c r="DK70" s="1113"/>
      <c r="DL70" s="1114"/>
    </row>
    <row r="71" spans="1:116" ht="18.95" customHeight="1">
      <c r="A71" s="1108"/>
      <c r="B71" s="1109"/>
      <c r="C71" s="1109"/>
      <c r="D71" s="1109"/>
      <c r="E71" s="1109"/>
      <c r="F71" s="1109"/>
      <c r="G71" s="1109"/>
      <c r="H71" s="1109"/>
      <c r="I71" s="1109"/>
      <c r="J71" s="1109"/>
      <c r="K71" s="1109"/>
      <c r="L71" s="1109"/>
      <c r="M71" s="1109"/>
      <c r="N71" s="1109"/>
      <c r="O71" s="1109"/>
      <c r="P71" s="1109"/>
      <c r="Q71" s="1109"/>
      <c r="R71" s="1109"/>
      <c r="S71" s="1109"/>
      <c r="T71" s="1109"/>
      <c r="U71" s="1109"/>
      <c r="V71" s="1109"/>
      <c r="W71" s="1109"/>
      <c r="X71" s="1109"/>
      <c r="Y71" s="1109"/>
      <c r="Z71" s="1109"/>
      <c r="AA71" s="1109"/>
      <c r="AB71" s="1109"/>
      <c r="AC71" s="1109"/>
      <c r="AD71" s="1109"/>
      <c r="AE71" s="1109"/>
      <c r="AF71" s="1109"/>
      <c r="AG71" s="1109"/>
      <c r="AH71" s="1109"/>
      <c r="AI71" s="1109"/>
      <c r="AJ71" s="1109"/>
      <c r="AK71" s="1109"/>
      <c r="AL71" s="1109"/>
      <c r="AM71" s="1109"/>
      <c r="AN71" s="1109"/>
      <c r="AO71" s="1109"/>
      <c r="AP71" s="1109"/>
      <c r="AQ71" s="1109"/>
      <c r="AR71" s="1109"/>
      <c r="AS71" s="1109"/>
      <c r="AT71" s="1109"/>
      <c r="AU71" s="1109"/>
      <c r="AV71" s="1109"/>
      <c r="AW71" s="1109"/>
      <c r="AX71" s="1109"/>
      <c r="AY71" s="1109"/>
      <c r="AZ71" s="1109"/>
      <c r="BA71" s="1109"/>
      <c r="BB71" s="1109"/>
      <c r="BC71" s="1109"/>
      <c r="BD71" s="1109"/>
      <c r="BE71" s="1109"/>
      <c r="BF71" s="1109"/>
      <c r="BG71" s="1109"/>
      <c r="BH71" s="1109"/>
      <c r="BI71" s="1109"/>
      <c r="BJ71" s="1109"/>
      <c r="BK71" s="1109"/>
      <c r="BL71" s="1109"/>
      <c r="BM71" s="1109"/>
      <c r="BN71" s="1109"/>
      <c r="BO71" s="1109"/>
      <c r="BP71" s="1109"/>
      <c r="BQ71" s="1109"/>
      <c r="BR71" s="1109"/>
      <c r="BS71" s="1109"/>
      <c r="BT71" s="1109"/>
      <c r="BU71" s="1109"/>
      <c r="BV71" s="1109"/>
      <c r="BW71" s="1109"/>
      <c r="BX71" s="1109"/>
      <c r="BY71" s="1109"/>
      <c r="BZ71" s="1109"/>
      <c r="CA71" s="1109"/>
      <c r="CB71" s="1109"/>
      <c r="CC71" s="1109"/>
      <c r="CD71" s="1109"/>
      <c r="CE71" s="1109"/>
      <c r="CF71" s="1109"/>
      <c r="CG71" s="1109"/>
      <c r="CH71" s="1109"/>
      <c r="CI71" s="1109"/>
      <c r="CJ71" s="1109"/>
      <c r="CK71" s="1115"/>
      <c r="CL71" s="1116"/>
      <c r="CM71" s="1116"/>
      <c r="CN71" s="1116"/>
      <c r="CO71" s="1116"/>
      <c r="CP71" s="1116"/>
      <c r="CQ71" s="1116"/>
      <c r="CR71" s="1116"/>
      <c r="CS71" s="1116"/>
      <c r="CT71" s="1116"/>
      <c r="CU71" s="1116"/>
      <c r="CV71" s="1116"/>
      <c r="CW71" s="1116"/>
      <c r="CX71" s="1116"/>
      <c r="CY71" s="1116"/>
      <c r="CZ71" s="1116"/>
      <c r="DA71" s="1116"/>
      <c r="DB71" s="1116"/>
      <c r="DC71" s="1116"/>
      <c r="DD71" s="1116"/>
      <c r="DE71" s="1116"/>
      <c r="DF71" s="1116"/>
      <c r="DG71" s="1116"/>
      <c r="DH71" s="1116"/>
      <c r="DI71" s="1116"/>
      <c r="DJ71" s="1116"/>
      <c r="DK71" s="1116"/>
      <c r="DL71" s="1117"/>
    </row>
    <row r="72" spans="1:116" ht="18.95" customHeight="1">
      <c r="A72" s="1108"/>
      <c r="B72" s="1109"/>
      <c r="C72" s="1109"/>
      <c r="D72" s="1109"/>
      <c r="E72" s="1109"/>
      <c r="F72" s="1109"/>
      <c r="G72" s="1109"/>
      <c r="H72" s="1109"/>
      <c r="I72" s="1109"/>
      <c r="J72" s="1109"/>
      <c r="K72" s="1109"/>
      <c r="L72" s="1109"/>
      <c r="M72" s="1109"/>
      <c r="N72" s="1109"/>
      <c r="O72" s="1109"/>
      <c r="P72" s="1109"/>
      <c r="Q72" s="1109"/>
      <c r="R72" s="1109"/>
      <c r="S72" s="1109"/>
      <c r="T72" s="1109"/>
      <c r="U72" s="1109"/>
      <c r="V72" s="1109"/>
      <c r="W72" s="1109"/>
      <c r="X72" s="1109"/>
      <c r="Y72" s="1109"/>
      <c r="Z72" s="1109"/>
      <c r="AA72" s="1109"/>
      <c r="AB72" s="1109"/>
      <c r="AC72" s="1109"/>
      <c r="AD72" s="1109"/>
      <c r="AE72" s="1109"/>
      <c r="AF72" s="1109"/>
      <c r="AG72" s="1109"/>
      <c r="AH72" s="1109"/>
      <c r="AI72" s="1109"/>
      <c r="AJ72" s="1109"/>
      <c r="AK72" s="1109"/>
      <c r="AL72" s="1109"/>
      <c r="AM72" s="1109"/>
      <c r="AN72" s="1109"/>
      <c r="AO72" s="1109"/>
      <c r="AP72" s="1109"/>
      <c r="AQ72" s="1109"/>
      <c r="AR72" s="1109"/>
      <c r="AS72" s="1109"/>
      <c r="AT72" s="1109"/>
      <c r="AU72" s="1109"/>
      <c r="AV72" s="1109"/>
      <c r="AW72" s="1109"/>
      <c r="AX72" s="1109"/>
      <c r="AY72" s="1109"/>
      <c r="AZ72" s="1109"/>
      <c r="BA72" s="1109"/>
      <c r="BB72" s="1109"/>
      <c r="BC72" s="1109"/>
      <c r="BD72" s="1109"/>
      <c r="BE72" s="1109"/>
      <c r="BF72" s="1109"/>
      <c r="BG72" s="1109"/>
      <c r="BH72" s="1109"/>
      <c r="BI72" s="1109"/>
      <c r="BJ72" s="1109"/>
      <c r="BK72" s="1109"/>
      <c r="BL72" s="1109"/>
      <c r="BM72" s="1109"/>
      <c r="BN72" s="1109"/>
      <c r="BO72" s="1109"/>
      <c r="BP72" s="1109"/>
      <c r="BQ72" s="1109"/>
      <c r="BR72" s="1109"/>
      <c r="BS72" s="1109"/>
      <c r="BT72" s="1109"/>
      <c r="BU72" s="1109"/>
      <c r="BV72" s="1109"/>
      <c r="BW72" s="1109"/>
      <c r="BX72" s="1109"/>
      <c r="BY72" s="1109"/>
      <c r="BZ72" s="1109"/>
      <c r="CA72" s="1109"/>
      <c r="CB72" s="1109"/>
      <c r="CC72" s="1109"/>
      <c r="CD72" s="1109"/>
      <c r="CE72" s="1109"/>
      <c r="CF72" s="1109"/>
      <c r="CG72" s="1109"/>
      <c r="CH72" s="1109"/>
      <c r="CI72" s="1109"/>
      <c r="CJ72" s="1109"/>
      <c r="CK72" s="1115"/>
      <c r="CL72" s="1116"/>
      <c r="CM72" s="1116"/>
      <c r="CN72" s="1116"/>
      <c r="CO72" s="1116"/>
      <c r="CP72" s="1116"/>
      <c r="CQ72" s="1116"/>
      <c r="CR72" s="1116"/>
      <c r="CS72" s="1116"/>
      <c r="CT72" s="1116"/>
      <c r="CU72" s="1116"/>
      <c r="CV72" s="1116"/>
      <c r="CW72" s="1116"/>
      <c r="CX72" s="1116"/>
      <c r="CY72" s="1116"/>
      <c r="CZ72" s="1116"/>
      <c r="DA72" s="1116"/>
      <c r="DB72" s="1116"/>
      <c r="DC72" s="1116"/>
      <c r="DD72" s="1116"/>
      <c r="DE72" s="1116"/>
      <c r="DF72" s="1116"/>
      <c r="DG72" s="1116"/>
      <c r="DH72" s="1116"/>
      <c r="DI72" s="1116"/>
      <c r="DJ72" s="1116"/>
      <c r="DK72" s="1116"/>
      <c r="DL72" s="1117"/>
    </row>
    <row r="73" spans="1:116" ht="18.95" customHeight="1">
      <c r="A73" s="1110"/>
      <c r="B73" s="1111"/>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N73" s="1111"/>
      <c r="BO73" s="1111"/>
      <c r="BP73" s="1111"/>
      <c r="BQ73" s="1111"/>
      <c r="BR73" s="1111"/>
      <c r="BS73" s="1111"/>
      <c r="BT73" s="1111"/>
      <c r="BU73" s="1111"/>
      <c r="BV73" s="1111"/>
      <c r="BW73" s="1111"/>
      <c r="BX73" s="1111"/>
      <c r="BY73" s="1111"/>
      <c r="BZ73" s="1111"/>
      <c r="CA73" s="1111"/>
      <c r="CB73" s="1111"/>
      <c r="CC73" s="1111"/>
      <c r="CD73" s="1111"/>
      <c r="CE73" s="1111"/>
      <c r="CF73" s="1111"/>
      <c r="CG73" s="1111"/>
      <c r="CH73" s="1111"/>
      <c r="CI73" s="1111"/>
      <c r="CJ73" s="1111"/>
      <c r="CK73" s="1118"/>
      <c r="CL73" s="1119"/>
      <c r="CM73" s="1119"/>
      <c r="CN73" s="1119"/>
      <c r="CO73" s="1119"/>
      <c r="CP73" s="1119"/>
      <c r="CQ73" s="1119"/>
      <c r="CR73" s="1119"/>
      <c r="CS73" s="1119"/>
      <c r="CT73" s="1119"/>
      <c r="CU73" s="1119"/>
      <c r="CV73" s="1119"/>
      <c r="CW73" s="1119"/>
      <c r="CX73" s="1119"/>
      <c r="CY73" s="1119"/>
      <c r="CZ73" s="1119"/>
      <c r="DA73" s="1119"/>
      <c r="DB73" s="1119"/>
      <c r="DC73" s="1119"/>
      <c r="DD73" s="1119"/>
      <c r="DE73" s="1119"/>
      <c r="DF73" s="1119"/>
      <c r="DG73" s="1119"/>
      <c r="DH73" s="1119"/>
      <c r="DI73" s="1119"/>
      <c r="DJ73" s="1119"/>
      <c r="DK73" s="1119"/>
      <c r="DL73" s="1120"/>
    </row>
    <row r="74" spans="1:116" ht="18.95" customHeight="1">
      <c r="A74" s="1012" t="s">
        <v>632</v>
      </c>
      <c r="B74" s="1013"/>
      <c r="C74" s="1013"/>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3"/>
      <c r="AZ74" s="1013"/>
      <c r="BA74" s="1013"/>
      <c r="BB74" s="1013"/>
      <c r="BC74" s="1013"/>
      <c r="BD74" s="1013"/>
      <c r="BE74" s="1013"/>
      <c r="BF74" s="1013"/>
      <c r="BG74" s="1013"/>
      <c r="BH74" s="1013"/>
      <c r="BI74" s="1013"/>
      <c r="BJ74" s="1013"/>
      <c r="BK74" s="1013"/>
      <c r="BL74" s="1013"/>
      <c r="BM74" s="1013"/>
      <c r="BN74" s="1013"/>
      <c r="BO74" s="1013"/>
      <c r="BP74" s="1013"/>
      <c r="BQ74" s="1013"/>
      <c r="BR74" s="1013"/>
      <c r="BS74" s="1013"/>
      <c r="BT74" s="1013"/>
      <c r="BU74" s="1013"/>
      <c r="BV74" s="1013"/>
      <c r="BW74" s="1013"/>
      <c r="BX74" s="1013"/>
      <c r="BY74" s="1013"/>
      <c r="BZ74" s="1013"/>
      <c r="CA74" s="1013"/>
      <c r="CB74" s="1013"/>
      <c r="CC74" s="1013"/>
      <c r="CD74" s="1013"/>
      <c r="CE74" s="1013"/>
      <c r="CF74" s="1013"/>
      <c r="CG74" s="1013"/>
      <c r="CH74" s="1013"/>
      <c r="CI74" s="1013"/>
      <c r="CJ74" s="1014"/>
      <c r="CK74" s="1086"/>
      <c r="CL74" s="1087"/>
      <c r="CM74" s="1087"/>
      <c r="CN74" s="1087"/>
      <c r="CO74" s="1087"/>
      <c r="CP74" s="1087"/>
      <c r="CQ74" s="1087"/>
      <c r="CR74" s="1087"/>
      <c r="CS74" s="1087"/>
      <c r="CT74" s="1087"/>
      <c r="CU74" s="1087"/>
      <c r="CV74" s="1087"/>
      <c r="CW74" s="1087"/>
      <c r="CX74" s="1087"/>
      <c r="CY74" s="1087"/>
      <c r="CZ74" s="1087"/>
      <c r="DA74" s="1087"/>
      <c r="DB74" s="1087"/>
      <c r="DC74" s="1087"/>
      <c r="DD74" s="1087"/>
      <c r="DE74" s="1087"/>
      <c r="DF74" s="1087"/>
      <c r="DG74" s="1087"/>
      <c r="DH74" s="1087"/>
      <c r="DI74" s="1087"/>
      <c r="DJ74" s="1087"/>
      <c r="DK74" s="1087"/>
      <c r="DL74" s="1088"/>
    </row>
    <row r="75" spans="1:116" ht="18.95" customHeight="1">
      <c r="A75" s="1012"/>
      <c r="B75" s="1013"/>
      <c r="C75" s="1013"/>
      <c r="D75" s="1013"/>
      <c r="E75" s="1013"/>
      <c r="F75" s="1013"/>
      <c r="G75" s="1013"/>
      <c r="H75" s="1013"/>
      <c r="I75" s="1013"/>
      <c r="J75" s="1013"/>
      <c r="K75" s="1013"/>
      <c r="L75" s="1013"/>
      <c r="M75" s="1013"/>
      <c r="N75" s="1013"/>
      <c r="O75" s="1013"/>
      <c r="P75" s="1013"/>
      <c r="Q75" s="1013"/>
      <c r="R75" s="1013"/>
      <c r="S75" s="1013"/>
      <c r="T75" s="1013"/>
      <c r="U75" s="1013"/>
      <c r="V75" s="1013"/>
      <c r="W75" s="1013"/>
      <c r="X75" s="1013"/>
      <c r="Y75" s="1013"/>
      <c r="Z75" s="1013"/>
      <c r="AA75" s="1013"/>
      <c r="AB75" s="1013"/>
      <c r="AC75" s="1013"/>
      <c r="AD75" s="1013"/>
      <c r="AE75" s="1013"/>
      <c r="AF75" s="1013"/>
      <c r="AG75" s="1013"/>
      <c r="AH75" s="1013"/>
      <c r="AI75" s="1013"/>
      <c r="AJ75" s="1013"/>
      <c r="AK75" s="1013"/>
      <c r="AL75" s="1013"/>
      <c r="AM75" s="1013"/>
      <c r="AN75" s="1013"/>
      <c r="AO75" s="1013"/>
      <c r="AP75" s="1013"/>
      <c r="AQ75" s="1013"/>
      <c r="AR75" s="1013"/>
      <c r="AS75" s="1013"/>
      <c r="AT75" s="1013"/>
      <c r="AU75" s="1013"/>
      <c r="AV75" s="1013"/>
      <c r="AW75" s="1013"/>
      <c r="AX75" s="1013"/>
      <c r="AY75" s="1013"/>
      <c r="AZ75" s="1013"/>
      <c r="BA75" s="1013"/>
      <c r="BB75" s="1013"/>
      <c r="BC75" s="1013"/>
      <c r="BD75" s="1013"/>
      <c r="BE75" s="1013"/>
      <c r="BF75" s="1013"/>
      <c r="BG75" s="1013"/>
      <c r="BH75" s="1013"/>
      <c r="BI75" s="1013"/>
      <c r="BJ75" s="1013"/>
      <c r="BK75" s="1013"/>
      <c r="BL75" s="1013"/>
      <c r="BM75" s="1013"/>
      <c r="BN75" s="1013"/>
      <c r="BO75" s="1013"/>
      <c r="BP75" s="1013"/>
      <c r="BQ75" s="1013"/>
      <c r="BR75" s="1013"/>
      <c r="BS75" s="1013"/>
      <c r="BT75" s="1013"/>
      <c r="BU75" s="1013"/>
      <c r="BV75" s="1013"/>
      <c r="BW75" s="1013"/>
      <c r="BX75" s="1013"/>
      <c r="BY75" s="1013"/>
      <c r="BZ75" s="1013"/>
      <c r="CA75" s="1013"/>
      <c r="CB75" s="1013"/>
      <c r="CC75" s="1013"/>
      <c r="CD75" s="1013"/>
      <c r="CE75" s="1013"/>
      <c r="CF75" s="1013"/>
      <c r="CG75" s="1013"/>
      <c r="CH75" s="1013"/>
      <c r="CI75" s="1013"/>
      <c r="CJ75" s="1014"/>
      <c r="CK75" s="1086"/>
      <c r="CL75" s="1087"/>
      <c r="CM75" s="1087"/>
      <c r="CN75" s="1087"/>
      <c r="CO75" s="1087"/>
      <c r="CP75" s="1087"/>
      <c r="CQ75" s="1087"/>
      <c r="CR75" s="1087"/>
      <c r="CS75" s="1087"/>
      <c r="CT75" s="1087"/>
      <c r="CU75" s="1087"/>
      <c r="CV75" s="1087"/>
      <c r="CW75" s="1087"/>
      <c r="CX75" s="1087"/>
      <c r="CY75" s="1087"/>
      <c r="CZ75" s="1087"/>
      <c r="DA75" s="1087"/>
      <c r="DB75" s="1087"/>
      <c r="DC75" s="1087"/>
      <c r="DD75" s="1087"/>
      <c r="DE75" s="1087"/>
      <c r="DF75" s="1087"/>
      <c r="DG75" s="1087"/>
      <c r="DH75" s="1087"/>
      <c r="DI75" s="1087"/>
      <c r="DJ75" s="1087"/>
      <c r="DK75" s="1087"/>
      <c r="DL75" s="1088"/>
    </row>
    <row r="76" spans="1:116" ht="18.95" customHeight="1">
      <c r="A76" s="1012"/>
      <c r="B76" s="1013"/>
      <c r="C76" s="1013"/>
      <c r="D76" s="1013"/>
      <c r="E76" s="1013"/>
      <c r="F76" s="1013"/>
      <c r="G76" s="1013"/>
      <c r="H76" s="1013"/>
      <c r="I76" s="1013"/>
      <c r="J76" s="1013"/>
      <c r="K76" s="1013"/>
      <c r="L76" s="1013"/>
      <c r="M76" s="1013"/>
      <c r="N76" s="1013"/>
      <c r="O76" s="1013"/>
      <c r="P76" s="1013"/>
      <c r="Q76" s="1013"/>
      <c r="R76" s="1013"/>
      <c r="S76" s="1013"/>
      <c r="T76" s="1013"/>
      <c r="U76" s="1013"/>
      <c r="V76" s="1013"/>
      <c r="W76" s="1013"/>
      <c r="X76" s="1013"/>
      <c r="Y76" s="1013"/>
      <c r="Z76" s="1013"/>
      <c r="AA76" s="1013"/>
      <c r="AB76" s="1013"/>
      <c r="AC76" s="1013"/>
      <c r="AD76" s="1013"/>
      <c r="AE76" s="1013"/>
      <c r="AF76" s="1013"/>
      <c r="AG76" s="1013"/>
      <c r="AH76" s="1013"/>
      <c r="AI76" s="1013"/>
      <c r="AJ76" s="1013"/>
      <c r="AK76" s="1013"/>
      <c r="AL76" s="1013"/>
      <c r="AM76" s="1013"/>
      <c r="AN76" s="1013"/>
      <c r="AO76" s="1013"/>
      <c r="AP76" s="1013"/>
      <c r="AQ76" s="1013"/>
      <c r="AR76" s="1013"/>
      <c r="AS76" s="1013"/>
      <c r="AT76" s="1013"/>
      <c r="AU76" s="1013"/>
      <c r="AV76" s="1013"/>
      <c r="AW76" s="1013"/>
      <c r="AX76" s="1013"/>
      <c r="AY76" s="1013"/>
      <c r="AZ76" s="1013"/>
      <c r="BA76" s="1013"/>
      <c r="BB76" s="1013"/>
      <c r="BC76" s="1013"/>
      <c r="BD76" s="1013"/>
      <c r="BE76" s="1013"/>
      <c r="BF76" s="1013"/>
      <c r="BG76" s="1013"/>
      <c r="BH76" s="1013"/>
      <c r="BI76" s="1013"/>
      <c r="BJ76" s="1013"/>
      <c r="BK76" s="1013"/>
      <c r="BL76" s="1013"/>
      <c r="BM76" s="1013"/>
      <c r="BN76" s="1013"/>
      <c r="BO76" s="1013"/>
      <c r="BP76" s="1013"/>
      <c r="BQ76" s="1013"/>
      <c r="BR76" s="1013"/>
      <c r="BS76" s="1013"/>
      <c r="BT76" s="1013"/>
      <c r="BU76" s="1013"/>
      <c r="BV76" s="1013"/>
      <c r="BW76" s="1013"/>
      <c r="BX76" s="1013"/>
      <c r="BY76" s="1013"/>
      <c r="BZ76" s="1013"/>
      <c r="CA76" s="1013"/>
      <c r="CB76" s="1013"/>
      <c r="CC76" s="1013"/>
      <c r="CD76" s="1013"/>
      <c r="CE76" s="1013"/>
      <c r="CF76" s="1013"/>
      <c r="CG76" s="1013"/>
      <c r="CH76" s="1013"/>
      <c r="CI76" s="1013"/>
      <c r="CJ76" s="1014"/>
      <c r="CK76" s="1086"/>
      <c r="CL76" s="1087"/>
      <c r="CM76" s="1087"/>
      <c r="CN76" s="1087"/>
      <c r="CO76" s="1087"/>
      <c r="CP76" s="1087"/>
      <c r="CQ76" s="1087"/>
      <c r="CR76" s="1087"/>
      <c r="CS76" s="1087"/>
      <c r="CT76" s="1087"/>
      <c r="CU76" s="1087"/>
      <c r="CV76" s="1087"/>
      <c r="CW76" s="1087"/>
      <c r="CX76" s="1087"/>
      <c r="CY76" s="1087"/>
      <c r="CZ76" s="1087"/>
      <c r="DA76" s="1087"/>
      <c r="DB76" s="1087"/>
      <c r="DC76" s="1087"/>
      <c r="DD76" s="1087"/>
      <c r="DE76" s="1087"/>
      <c r="DF76" s="1087"/>
      <c r="DG76" s="1087"/>
      <c r="DH76" s="1087"/>
      <c r="DI76" s="1087"/>
      <c r="DJ76" s="1087"/>
      <c r="DK76" s="1087"/>
      <c r="DL76" s="1088"/>
    </row>
    <row r="78" spans="1:116" s="385" customFormat="1" ht="17.25" customHeight="1">
      <c r="A78" s="385" t="s">
        <v>904</v>
      </c>
    </row>
    <row r="79" spans="1:116" s="385" customFormat="1" ht="22.5" customHeight="1">
      <c r="A79" s="385" t="s">
        <v>905</v>
      </c>
    </row>
    <row r="80" spans="1:116" s="385" customFormat="1" ht="17.25" customHeight="1">
      <c r="A80" s="986" t="s">
        <v>906</v>
      </c>
      <c r="B80" s="987"/>
      <c r="C80" s="987"/>
      <c r="D80" s="987"/>
      <c r="E80" s="987"/>
      <c r="F80" s="987"/>
      <c r="G80" s="987"/>
      <c r="H80" s="988"/>
      <c r="I80" s="986" t="s">
        <v>907</v>
      </c>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8"/>
    </row>
    <row r="81" spans="1:33" s="385" customFormat="1" ht="17.25" customHeight="1">
      <c r="A81" s="386"/>
      <c r="B81" s="387" t="s">
        <v>908</v>
      </c>
      <c r="C81" s="387"/>
      <c r="D81" s="387"/>
      <c r="E81" s="387"/>
      <c r="F81" s="387"/>
      <c r="G81" s="387"/>
      <c r="H81" s="388"/>
      <c r="I81" s="986" t="s">
        <v>909</v>
      </c>
      <c r="J81" s="987"/>
      <c r="K81" s="987"/>
      <c r="L81" s="987"/>
      <c r="M81" s="987"/>
      <c r="N81" s="987"/>
      <c r="O81" s="987"/>
      <c r="P81" s="987"/>
      <c r="Q81" s="987"/>
      <c r="R81" s="987"/>
      <c r="S81" s="987"/>
      <c r="T81" s="988"/>
      <c r="U81" s="986" t="s">
        <v>910</v>
      </c>
      <c r="V81" s="987"/>
      <c r="W81" s="987"/>
      <c r="X81" s="987"/>
      <c r="Y81" s="987"/>
      <c r="Z81" s="987"/>
      <c r="AA81" s="987"/>
      <c r="AB81" s="987"/>
      <c r="AC81" s="987"/>
      <c r="AD81" s="987"/>
      <c r="AE81" s="987"/>
      <c r="AF81" s="987"/>
      <c r="AG81" s="988"/>
    </row>
    <row r="82" spans="1:33" s="385" customFormat="1" ht="17.25" customHeight="1">
      <c r="A82" s="989">
        <v>910</v>
      </c>
      <c r="B82" s="990"/>
      <c r="C82" s="990"/>
      <c r="D82" s="990"/>
      <c r="E82" s="990"/>
      <c r="F82" s="990"/>
      <c r="G82" s="990"/>
      <c r="H82" s="991"/>
      <c r="I82" s="989">
        <v>97100</v>
      </c>
      <c r="J82" s="990"/>
      <c r="K82" s="990"/>
      <c r="L82" s="990"/>
      <c r="M82" s="990"/>
      <c r="N82" s="990"/>
      <c r="O82" s="990"/>
      <c r="P82" s="990"/>
      <c r="Q82" s="990"/>
      <c r="R82" s="990"/>
      <c r="S82" s="990"/>
      <c r="T82" s="991"/>
      <c r="U82" s="989" t="s">
        <v>911</v>
      </c>
      <c r="V82" s="990"/>
      <c r="W82" s="990"/>
      <c r="X82" s="990"/>
      <c r="Y82" s="990"/>
      <c r="Z82" s="990"/>
      <c r="AA82" s="990"/>
      <c r="AB82" s="990"/>
      <c r="AC82" s="990"/>
      <c r="AD82" s="990"/>
      <c r="AE82" s="990"/>
      <c r="AF82" s="990"/>
      <c r="AG82" s="991"/>
    </row>
  </sheetData>
  <sheetProtection selectLockedCells="1"/>
  <mergeCells count="137">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s>
  <phoneticPr fontId="20"/>
  <conditionalFormatting sqref="A63">
    <cfRule type="cellIs" dxfId="313" priority="1" operator="equal">
      <formula>"自動で入力されます"</formula>
    </cfRule>
  </conditionalFormatting>
  <conditionalFormatting sqref="A4:DL44 A45:Q45 A46:P47 A48:CA48 A49:BZ49 A50:DL50 A51:CB52 A53:CA53 A54:DL61">
    <cfRule type="cellIs" dxfId="312" priority="2" operator="equal">
      <formula>"自動で入力されます"</formula>
    </cfRule>
  </conditionalFormatting>
  <conditionalFormatting sqref="I4:AF4">
    <cfRule type="expression" dxfId="311" priority="10">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67"/>
  <sheetViews>
    <sheetView showGridLines="0" view="pageBreakPreview" zoomScaleNormal="100" zoomScaleSheetLayoutView="100" workbookViewId="0"/>
  </sheetViews>
  <sheetFormatPr defaultColWidth="9" defaultRowHeight="13.5"/>
  <cols>
    <col min="1" max="1" width="10" style="178" customWidth="1"/>
    <col min="2" max="4" width="3.5" style="178" customWidth="1"/>
    <col min="5" max="9" width="3.125" style="178" customWidth="1"/>
    <col min="10" max="11" width="3.5" style="178" customWidth="1"/>
    <col min="12" max="12" width="15" style="178" customWidth="1"/>
    <col min="13" max="17" width="3.125" style="178" customWidth="1"/>
    <col min="18" max="18" width="5.625" style="178" customWidth="1"/>
    <col min="19" max="19" width="5" style="178" customWidth="1"/>
    <col min="20" max="20" width="9" style="178"/>
    <col min="21" max="23" width="30.625" style="178" customWidth="1"/>
    <col min="24" max="24" width="27.375" style="178" customWidth="1"/>
    <col min="25" max="16384" width="9" style="178"/>
  </cols>
  <sheetData>
    <row r="1" spans="1:24">
      <c r="A1" s="200"/>
      <c r="U1" s="199"/>
      <c r="X1" s="375" t="s">
        <v>170</v>
      </c>
    </row>
    <row r="2" spans="1:24">
      <c r="A2" s="200"/>
      <c r="U2" s="199"/>
      <c r="X2" s="375" t="s">
        <v>683</v>
      </c>
    </row>
    <row r="3" spans="1:24">
      <c r="A3" s="197"/>
      <c r="U3" s="198"/>
      <c r="X3" s="389">
        <f>'申請書・総括票（共通）'!L3</f>
        <v>0</v>
      </c>
    </row>
    <row r="4" spans="1:24" ht="9" customHeight="1">
      <c r="X4" s="47"/>
    </row>
    <row r="5" spans="1:24" ht="37.5" customHeight="1">
      <c r="A5" s="1290" t="s">
        <v>704</v>
      </c>
      <c r="B5" s="1291"/>
      <c r="C5" s="1291"/>
      <c r="D5" s="1291"/>
      <c r="E5" s="1291"/>
      <c r="F5" s="1291"/>
      <c r="G5" s="1291"/>
      <c r="H5" s="1291"/>
      <c r="I5" s="1291"/>
      <c r="J5" s="1291"/>
      <c r="K5" s="1291"/>
      <c r="L5" s="1291"/>
      <c r="M5" s="1291"/>
      <c r="N5" s="1291"/>
      <c r="O5" s="1291"/>
      <c r="P5" s="1291"/>
      <c r="Q5" s="1291"/>
      <c r="R5" s="1291"/>
      <c r="S5" s="1291"/>
      <c r="T5" s="1291"/>
      <c r="U5" s="1291"/>
      <c r="V5" s="1291"/>
      <c r="W5" s="1291"/>
      <c r="X5" s="1291"/>
    </row>
    <row r="6" spans="1:24" ht="9" customHeight="1"/>
    <row r="7" spans="1:24">
      <c r="A7" s="1292" t="str">
        <f>IF('申請書・総括票（共通）'!C19=0,"自動で入力されます",'申請書・総括票（共通）'!C19)</f>
        <v>自動で入力されます</v>
      </c>
      <c r="B7" s="1292"/>
      <c r="C7" s="1292"/>
      <c r="D7" s="1292"/>
      <c r="E7" s="1292"/>
      <c r="F7" s="1292"/>
      <c r="G7" s="1292"/>
      <c r="H7" s="1292"/>
      <c r="I7" s="1292"/>
      <c r="J7" s="1292"/>
      <c r="K7" s="1292"/>
      <c r="L7" s="1292"/>
      <c r="M7" s="1292"/>
      <c r="N7" s="179"/>
    </row>
    <row r="8" spans="1:24">
      <c r="A8" s="180"/>
      <c r="B8" s="180"/>
      <c r="C8" s="180"/>
      <c r="D8" s="180"/>
      <c r="E8" s="180"/>
      <c r="F8" s="180"/>
      <c r="G8" s="180"/>
      <c r="H8" s="180"/>
      <c r="I8" s="180"/>
      <c r="J8" s="180"/>
      <c r="K8" s="180"/>
      <c r="L8" s="180"/>
      <c r="M8" s="180"/>
      <c r="N8" s="180"/>
    </row>
    <row r="9" spans="1:24">
      <c r="A9" s="1241" t="s">
        <v>688</v>
      </c>
      <c r="B9" s="1241"/>
      <c r="C9" s="1241"/>
      <c r="D9" s="1241"/>
      <c r="E9" s="1241"/>
      <c r="F9" s="1241"/>
      <c r="G9" s="1241"/>
      <c r="H9" s="1241"/>
      <c r="I9" s="1241"/>
      <c r="J9" s="1241"/>
      <c r="K9" s="1241"/>
      <c r="L9" s="1241"/>
      <c r="M9" s="1241"/>
      <c r="N9" s="1241"/>
      <c r="O9" s="1241"/>
      <c r="P9" s="1241"/>
      <c r="Q9" s="1241"/>
      <c r="R9" s="1241"/>
      <c r="S9" s="1241"/>
      <c r="T9" s="1241"/>
      <c r="U9" s="1241"/>
      <c r="V9" s="1241"/>
      <c r="W9" s="1241"/>
      <c r="X9" s="181"/>
    </row>
    <row r="10" spans="1:24">
      <c r="A10" s="1241"/>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81"/>
    </row>
    <row r="11" spans="1:24" ht="13.5" customHeight="1">
      <c r="A11" s="1266" t="s">
        <v>689</v>
      </c>
      <c r="B11" s="1266"/>
      <c r="C11" s="1266"/>
      <c r="D11" s="1266"/>
      <c r="E11" s="1266"/>
      <c r="F11" s="1266"/>
      <c r="G11" s="1266"/>
      <c r="H11" s="1266"/>
      <c r="I11" s="1266"/>
      <c r="J11" s="1266"/>
      <c r="K11" s="1266"/>
      <c r="L11" s="1266"/>
      <c r="M11" s="1266"/>
      <c r="N11" s="1266"/>
      <c r="O11" s="1266"/>
      <c r="P11" s="1266"/>
      <c r="Q11" s="1266"/>
      <c r="R11" s="1266"/>
      <c r="S11" s="1266"/>
      <c r="T11" s="1266"/>
      <c r="U11" s="1266"/>
      <c r="V11" s="1266"/>
      <c r="W11" s="1266"/>
      <c r="X11" s="182"/>
    </row>
    <row r="12" spans="1:24" ht="13.5" customHeight="1">
      <c r="A12" s="1266"/>
      <c r="B12" s="1266"/>
      <c r="C12" s="1266"/>
      <c r="D12" s="1266"/>
      <c r="E12" s="1266"/>
      <c r="F12" s="1266"/>
      <c r="G12" s="1266"/>
      <c r="H12" s="1266"/>
      <c r="I12" s="1266"/>
      <c r="J12" s="1266"/>
      <c r="K12" s="1266"/>
      <c r="L12" s="1266"/>
      <c r="M12" s="1266"/>
      <c r="N12" s="1266"/>
      <c r="O12" s="1266"/>
      <c r="P12" s="1266"/>
      <c r="Q12" s="1266"/>
      <c r="R12" s="1266"/>
      <c r="S12" s="1266"/>
      <c r="T12" s="1266"/>
      <c r="U12" s="1266"/>
      <c r="V12" s="1266"/>
      <c r="W12" s="1266"/>
      <c r="X12" s="182"/>
    </row>
    <row r="13" spans="1:24" ht="15">
      <c r="A13" s="183"/>
      <c r="B13" s="183"/>
      <c r="C13" s="183"/>
      <c r="D13" s="183"/>
      <c r="E13" s="183"/>
      <c r="F13" s="183"/>
      <c r="G13" s="183"/>
      <c r="H13" s="183"/>
      <c r="I13" s="183"/>
      <c r="J13" s="183"/>
      <c r="K13" s="183"/>
      <c r="L13" s="183"/>
      <c r="M13" s="183"/>
      <c r="N13" s="183"/>
      <c r="O13" s="183"/>
      <c r="P13" s="183"/>
      <c r="Q13" s="183"/>
      <c r="R13" s="183"/>
      <c r="S13" s="183"/>
      <c r="T13" s="183"/>
      <c r="U13" s="183"/>
      <c r="V13" s="183"/>
      <c r="W13" s="183"/>
      <c r="X13" s="182"/>
    </row>
    <row r="14" spans="1:24" ht="8.25" customHeight="1">
      <c r="A14" s="184"/>
    </row>
    <row r="15" spans="1:24" ht="24.75" customHeight="1" thickBot="1">
      <c r="A15" s="1293" t="s">
        <v>202</v>
      </c>
      <c r="B15" s="1294"/>
      <c r="C15" s="1294"/>
      <c r="D15" s="1294"/>
      <c r="E15" s="1294"/>
      <c r="F15" s="1294"/>
      <c r="G15" s="1294"/>
      <c r="H15" s="1294"/>
      <c r="I15" s="1294"/>
      <c r="J15" s="1294"/>
      <c r="K15" s="1294"/>
      <c r="L15" s="1294"/>
      <c r="M15" s="1294"/>
      <c r="N15" s="1295"/>
      <c r="O15" s="1294"/>
      <c r="P15" s="1295"/>
      <c r="Q15" s="359"/>
      <c r="R15" s="1293" t="s">
        <v>385</v>
      </c>
      <c r="S15" s="1294"/>
      <c r="T15" s="1296"/>
      <c r="U15" s="185" t="s">
        <v>586</v>
      </c>
      <c r="V15" s="186" t="s">
        <v>587</v>
      </c>
      <c r="W15" s="187" t="s">
        <v>201</v>
      </c>
      <c r="X15" s="188" t="s">
        <v>559</v>
      </c>
    </row>
    <row r="16" spans="1:24" ht="14.1" customHeight="1">
      <c r="A16" s="1269" t="s">
        <v>200</v>
      </c>
      <c r="B16" s="1270"/>
      <c r="C16" s="1267"/>
      <c r="D16" s="1267"/>
      <c r="E16" s="1267"/>
      <c r="F16" s="1267"/>
      <c r="G16" s="1267"/>
      <c r="H16" s="1267"/>
      <c r="I16" s="1267"/>
      <c r="J16" s="1267"/>
      <c r="K16" s="1267"/>
      <c r="L16" s="1267"/>
      <c r="M16" s="1267"/>
      <c r="N16" s="1267"/>
      <c r="O16" s="1267"/>
      <c r="P16" s="1267"/>
      <c r="Q16" s="358"/>
      <c r="R16" s="1273"/>
      <c r="S16" s="1275" t="s">
        <v>382</v>
      </c>
      <c r="T16" s="1276"/>
      <c r="U16" s="1277"/>
      <c r="V16" s="1280"/>
      <c r="W16" s="1246"/>
      <c r="X16" s="1238"/>
    </row>
    <row r="17" spans="1:24" ht="14.1" customHeight="1">
      <c r="A17" s="1271"/>
      <c r="B17" s="1272"/>
      <c r="C17" s="1268"/>
      <c r="D17" s="1268"/>
      <c r="E17" s="1268"/>
      <c r="F17" s="1268"/>
      <c r="G17" s="1268"/>
      <c r="H17" s="1268"/>
      <c r="I17" s="1268"/>
      <c r="J17" s="1268"/>
      <c r="K17" s="1268"/>
      <c r="L17" s="1268"/>
      <c r="M17" s="1268"/>
      <c r="N17" s="1268"/>
      <c r="O17" s="1268"/>
      <c r="P17" s="1268"/>
      <c r="Q17" s="114"/>
      <c r="R17" s="1274"/>
      <c r="S17" s="1258"/>
      <c r="T17" s="1259"/>
      <c r="U17" s="1278"/>
      <c r="V17" s="1281"/>
      <c r="W17" s="1247"/>
      <c r="X17" s="1239"/>
    </row>
    <row r="18" spans="1:24" ht="13.5" customHeight="1">
      <c r="A18" s="1249" t="s">
        <v>199</v>
      </c>
      <c r="B18" s="189" t="s">
        <v>206</v>
      </c>
      <c r="C18" s="1252"/>
      <c r="D18" s="1252"/>
      <c r="E18" s="1252"/>
      <c r="F18" s="1252"/>
      <c r="G18" s="1252"/>
      <c r="H18" s="190" t="s">
        <v>205</v>
      </c>
      <c r="I18" s="1253" t="s">
        <v>207</v>
      </c>
      <c r="J18" s="1253"/>
      <c r="K18" s="1253"/>
      <c r="L18" s="115"/>
      <c r="M18" s="116"/>
      <c r="N18" s="117"/>
      <c r="O18" s="116"/>
      <c r="P18" s="117"/>
      <c r="Q18" s="118"/>
      <c r="R18" s="1254"/>
      <c r="S18" s="1256" t="s">
        <v>383</v>
      </c>
      <c r="T18" s="1257"/>
      <c r="U18" s="1278"/>
      <c r="V18" s="1281"/>
      <c r="W18" s="1247"/>
      <c r="X18" s="1239"/>
    </row>
    <row r="19" spans="1:24" ht="14.1" customHeight="1">
      <c r="A19" s="1250"/>
      <c r="B19" s="1260"/>
      <c r="C19" s="1261"/>
      <c r="D19" s="1261"/>
      <c r="E19" s="1261"/>
      <c r="F19" s="1261"/>
      <c r="G19" s="1261"/>
      <c r="H19" s="1261"/>
      <c r="I19" s="1261"/>
      <c r="J19" s="1261"/>
      <c r="K19" s="1261"/>
      <c r="L19" s="1261"/>
      <c r="M19" s="1261"/>
      <c r="N19" s="1261"/>
      <c r="O19" s="1261"/>
      <c r="P19" s="1261"/>
      <c r="Q19" s="119"/>
      <c r="R19" s="1255"/>
      <c r="S19" s="1258"/>
      <c r="T19" s="1259"/>
      <c r="U19" s="1278"/>
      <c r="V19" s="1281"/>
      <c r="W19" s="1247"/>
      <c r="X19" s="1239"/>
    </row>
    <row r="20" spans="1:24" ht="14.1" customHeight="1">
      <c r="A20" s="1250"/>
      <c r="B20" s="1260"/>
      <c r="C20" s="1261"/>
      <c r="D20" s="1261"/>
      <c r="E20" s="1261"/>
      <c r="F20" s="1261"/>
      <c r="G20" s="1261"/>
      <c r="H20" s="1261"/>
      <c r="I20" s="1261"/>
      <c r="J20" s="1261"/>
      <c r="K20" s="1261"/>
      <c r="L20" s="1261"/>
      <c r="M20" s="1261"/>
      <c r="N20" s="1261"/>
      <c r="O20" s="1261"/>
      <c r="P20" s="1261"/>
      <c r="Q20" s="119"/>
      <c r="R20" s="1262"/>
      <c r="S20" s="1263" t="s">
        <v>550</v>
      </c>
      <c r="T20" s="1264"/>
      <c r="U20" s="1278"/>
      <c r="V20" s="1281"/>
      <c r="W20" s="1247"/>
      <c r="X20" s="1239"/>
    </row>
    <row r="21" spans="1:24" ht="14.1" customHeight="1">
      <c r="A21" s="1250"/>
      <c r="B21" s="1260"/>
      <c r="C21" s="1261"/>
      <c r="D21" s="1261"/>
      <c r="E21" s="1261"/>
      <c r="F21" s="1261"/>
      <c r="G21" s="1261"/>
      <c r="H21" s="1261"/>
      <c r="I21" s="1261"/>
      <c r="J21" s="1261"/>
      <c r="K21" s="1261"/>
      <c r="L21" s="1261"/>
      <c r="M21" s="1261"/>
      <c r="N21" s="1261"/>
      <c r="O21" s="1261"/>
      <c r="P21" s="1261"/>
      <c r="Q21" s="119"/>
      <c r="R21" s="1255"/>
      <c r="S21" s="1258"/>
      <c r="T21" s="1259"/>
      <c r="U21" s="1278"/>
      <c r="V21" s="1281"/>
      <c r="W21" s="1247"/>
      <c r="X21" s="1239"/>
    </row>
    <row r="22" spans="1:24" ht="14.1" customHeight="1">
      <c r="A22" s="1250"/>
      <c r="B22" s="1260"/>
      <c r="C22" s="1261"/>
      <c r="D22" s="1261"/>
      <c r="E22" s="1261"/>
      <c r="F22" s="1261"/>
      <c r="G22" s="1261"/>
      <c r="H22" s="1261"/>
      <c r="I22" s="1261"/>
      <c r="J22" s="1261"/>
      <c r="K22" s="1261"/>
      <c r="L22" s="1261"/>
      <c r="M22" s="1261"/>
      <c r="N22" s="1261"/>
      <c r="O22" s="1261"/>
      <c r="P22" s="1261"/>
      <c r="Q22" s="357"/>
      <c r="R22" s="1254"/>
      <c r="S22" s="1263" t="s">
        <v>551</v>
      </c>
      <c r="T22" s="1264"/>
      <c r="U22" s="1278"/>
      <c r="V22" s="1281"/>
      <c r="W22" s="1247"/>
      <c r="X22" s="1239"/>
    </row>
    <row r="23" spans="1:24" ht="14.1" customHeight="1">
      <c r="A23" s="1250"/>
      <c r="B23" s="356"/>
      <c r="C23" s="357"/>
      <c r="D23" s="357"/>
      <c r="E23" s="357"/>
      <c r="F23" s="357"/>
      <c r="G23" s="357"/>
      <c r="H23" s="357"/>
      <c r="I23" s="357"/>
      <c r="J23" s="357"/>
      <c r="K23" s="357"/>
      <c r="L23" s="357"/>
      <c r="M23" s="357"/>
      <c r="N23" s="357"/>
      <c r="O23" s="357"/>
      <c r="P23" s="357"/>
      <c r="Q23" s="357"/>
      <c r="R23" s="1265"/>
      <c r="S23" s="1258"/>
      <c r="T23" s="1259"/>
      <c r="U23" s="1278"/>
      <c r="V23" s="1281"/>
      <c r="W23" s="1247"/>
      <c r="X23" s="1239"/>
    </row>
    <row r="24" spans="1:24" ht="14.1" customHeight="1">
      <c r="A24" s="1250"/>
      <c r="B24" s="356"/>
      <c r="C24" s="357"/>
      <c r="D24" s="357"/>
      <c r="E24" s="357"/>
      <c r="F24" s="357"/>
      <c r="G24" s="357"/>
      <c r="H24" s="357"/>
      <c r="I24" s="357"/>
      <c r="J24" s="120"/>
      <c r="K24" s="120"/>
      <c r="L24" s="1242" t="s">
        <v>549</v>
      </c>
      <c r="M24" s="1244"/>
      <c r="N24" s="1244"/>
      <c r="O24" s="1244"/>
      <c r="P24" s="1283"/>
      <c r="Q24" s="357"/>
      <c r="R24" s="1254"/>
      <c r="S24" s="1286" t="s">
        <v>384</v>
      </c>
      <c r="T24" s="1287"/>
      <c r="U24" s="1278"/>
      <c r="V24" s="1281"/>
      <c r="W24" s="1247"/>
      <c r="X24" s="1239"/>
    </row>
    <row r="25" spans="1:24" ht="14.1" customHeight="1" thickBot="1">
      <c r="A25" s="1251"/>
      <c r="B25" s="356"/>
      <c r="C25" s="357"/>
      <c r="D25" s="357"/>
      <c r="E25" s="357"/>
      <c r="F25" s="357"/>
      <c r="G25" s="357"/>
      <c r="H25" s="357"/>
      <c r="I25" s="357"/>
      <c r="J25" s="121"/>
      <c r="K25" s="121"/>
      <c r="L25" s="1243"/>
      <c r="M25" s="1245"/>
      <c r="N25" s="1245"/>
      <c r="O25" s="1245"/>
      <c r="P25" s="1284"/>
      <c r="Q25" s="357"/>
      <c r="R25" s="1285"/>
      <c r="S25" s="1288"/>
      <c r="T25" s="1289"/>
      <c r="U25" s="1279"/>
      <c r="V25" s="1282"/>
      <c r="W25" s="1248"/>
      <c r="X25" s="1240"/>
    </row>
    <row r="26" spans="1:24" ht="14.1" customHeight="1">
      <c r="A26" s="1269" t="s">
        <v>554</v>
      </c>
      <c r="B26" s="1270"/>
      <c r="C26" s="1267"/>
      <c r="D26" s="1267"/>
      <c r="E26" s="1267"/>
      <c r="F26" s="1267"/>
      <c r="G26" s="1267"/>
      <c r="H26" s="1267"/>
      <c r="I26" s="1267"/>
      <c r="J26" s="1267"/>
      <c r="K26" s="1267"/>
      <c r="L26" s="1267"/>
      <c r="M26" s="1267"/>
      <c r="N26" s="1267"/>
      <c r="O26" s="1267"/>
      <c r="P26" s="1267"/>
      <c r="Q26" s="358"/>
      <c r="R26" s="1273"/>
      <c r="S26" s="1275" t="s">
        <v>382</v>
      </c>
      <c r="T26" s="1276"/>
      <c r="U26" s="1277"/>
      <c r="V26" s="1280"/>
      <c r="W26" s="1246"/>
      <c r="X26" s="1238"/>
    </row>
    <row r="27" spans="1:24" ht="14.1" customHeight="1">
      <c r="A27" s="1271"/>
      <c r="B27" s="1272"/>
      <c r="C27" s="1268"/>
      <c r="D27" s="1268"/>
      <c r="E27" s="1268"/>
      <c r="F27" s="1268"/>
      <c r="G27" s="1268"/>
      <c r="H27" s="1268"/>
      <c r="I27" s="1268"/>
      <c r="J27" s="1268"/>
      <c r="K27" s="1268"/>
      <c r="L27" s="1268"/>
      <c r="M27" s="1268"/>
      <c r="N27" s="1268"/>
      <c r="O27" s="1268"/>
      <c r="P27" s="1268"/>
      <c r="Q27" s="114"/>
      <c r="R27" s="1274"/>
      <c r="S27" s="1258"/>
      <c r="T27" s="1259"/>
      <c r="U27" s="1278"/>
      <c r="V27" s="1281"/>
      <c r="W27" s="1247"/>
      <c r="X27" s="1239"/>
    </row>
    <row r="28" spans="1:24" ht="13.5" customHeight="1">
      <c r="A28" s="1249" t="s">
        <v>199</v>
      </c>
      <c r="B28" s="189" t="s">
        <v>206</v>
      </c>
      <c r="C28" s="1252"/>
      <c r="D28" s="1252"/>
      <c r="E28" s="1252"/>
      <c r="F28" s="1252"/>
      <c r="G28" s="1252"/>
      <c r="H28" s="190" t="s">
        <v>205</v>
      </c>
      <c r="I28" s="1253" t="s">
        <v>207</v>
      </c>
      <c r="J28" s="1253"/>
      <c r="K28" s="1253"/>
      <c r="L28" s="115"/>
      <c r="M28" s="116"/>
      <c r="N28" s="117"/>
      <c r="O28" s="116"/>
      <c r="P28" s="117"/>
      <c r="Q28" s="118"/>
      <c r="R28" s="1254"/>
      <c r="S28" s="1256" t="s">
        <v>383</v>
      </c>
      <c r="T28" s="1257"/>
      <c r="U28" s="1278"/>
      <c r="V28" s="1281"/>
      <c r="W28" s="1247"/>
      <c r="X28" s="1239"/>
    </row>
    <row r="29" spans="1:24" ht="14.1" customHeight="1">
      <c r="A29" s="1250"/>
      <c r="B29" s="1260"/>
      <c r="C29" s="1261"/>
      <c r="D29" s="1261"/>
      <c r="E29" s="1261"/>
      <c r="F29" s="1261"/>
      <c r="G29" s="1261"/>
      <c r="H29" s="1261"/>
      <c r="I29" s="1261"/>
      <c r="J29" s="1261"/>
      <c r="K29" s="1261"/>
      <c r="L29" s="1261"/>
      <c r="M29" s="1261"/>
      <c r="N29" s="1261"/>
      <c r="O29" s="1261"/>
      <c r="P29" s="1261"/>
      <c r="Q29" s="119"/>
      <c r="R29" s="1255"/>
      <c r="S29" s="1258"/>
      <c r="T29" s="1259"/>
      <c r="U29" s="1278"/>
      <c r="V29" s="1281"/>
      <c r="W29" s="1247"/>
      <c r="X29" s="1239"/>
    </row>
    <row r="30" spans="1:24" ht="14.1" customHeight="1">
      <c r="A30" s="1250"/>
      <c r="B30" s="1260"/>
      <c r="C30" s="1261"/>
      <c r="D30" s="1261"/>
      <c r="E30" s="1261"/>
      <c r="F30" s="1261"/>
      <c r="G30" s="1261"/>
      <c r="H30" s="1261"/>
      <c r="I30" s="1261"/>
      <c r="J30" s="1261"/>
      <c r="K30" s="1261"/>
      <c r="L30" s="1261"/>
      <c r="M30" s="1261"/>
      <c r="N30" s="1261"/>
      <c r="O30" s="1261"/>
      <c r="P30" s="1261"/>
      <c r="Q30" s="119"/>
      <c r="R30" s="1262"/>
      <c r="S30" s="1263" t="s">
        <v>550</v>
      </c>
      <c r="T30" s="1264"/>
      <c r="U30" s="1278"/>
      <c r="V30" s="1281"/>
      <c r="W30" s="1247"/>
      <c r="X30" s="1239"/>
    </row>
    <row r="31" spans="1:24" ht="14.1" customHeight="1">
      <c r="A31" s="1250"/>
      <c r="B31" s="1260"/>
      <c r="C31" s="1261"/>
      <c r="D31" s="1261"/>
      <c r="E31" s="1261"/>
      <c r="F31" s="1261"/>
      <c r="G31" s="1261"/>
      <c r="H31" s="1261"/>
      <c r="I31" s="1261"/>
      <c r="J31" s="1261"/>
      <c r="K31" s="1261"/>
      <c r="L31" s="1261"/>
      <c r="M31" s="1261"/>
      <c r="N31" s="1261"/>
      <c r="O31" s="1261"/>
      <c r="P31" s="1261"/>
      <c r="Q31" s="119"/>
      <c r="R31" s="1255"/>
      <c r="S31" s="1258"/>
      <c r="T31" s="1259"/>
      <c r="U31" s="1278"/>
      <c r="V31" s="1281"/>
      <c r="W31" s="1247"/>
      <c r="X31" s="1239"/>
    </row>
    <row r="32" spans="1:24" ht="14.1" customHeight="1">
      <c r="A32" s="1250"/>
      <c r="B32" s="1260"/>
      <c r="C32" s="1261"/>
      <c r="D32" s="1261"/>
      <c r="E32" s="1261"/>
      <c r="F32" s="1261"/>
      <c r="G32" s="1261"/>
      <c r="H32" s="1261"/>
      <c r="I32" s="1261"/>
      <c r="J32" s="1261"/>
      <c r="K32" s="1261"/>
      <c r="L32" s="1261"/>
      <c r="M32" s="1261"/>
      <c r="N32" s="1261"/>
      <c r="O32" s="1261"/>
      <c r="P32" s="1261"/>
      <c r="Q32" s="357"/>
      <c r="R32" s="1254"/>
      <c r="S32" s="1263" t="s">
        <v>551</v>
      </c>
      <c r="T32" s="1264"/>
      <c r="U32" s="1278"/>
      <c r="V32" s="1281"/>
      <c r="W32" s="1247"/>
      <c r="X32" s="1239"/>
    </row>
    <row r="33" spans="1:24" ht="14.1" customHeight="1">
      <c r="A33" s="1250"/>
      <c r="B33" s="356"/>
      <c r="C33" s="357"/>
      <c r="D33" s="357"/>
      <c r="E33" s="357"/>
      <c r="F33" s="357"/>
      <c r="G33" s="357"/>
      <c r="H33" s="357"/>
      <c r="I33" s="357"/>
      <c r="J33" s="357"/>
      <c r="K33" s="357"/>
      <c r="L33" s="357"/>
      <c r="M33" s="357"/>
      <c r="N33" s="357"/>
      <c r="O33" s="357"/>
      <c r="P33" s="357"/>
      <c r="Q33" s="357"/>
      <c r="R33" s="1265"/>
      <c r="S33" s="1258"/>
      <c r="T33" s="1259"/>
      <c r="U33" s="1278"/>
      <c r="V33" s="1281"/>
      <c r="W33" s="1247"/>
      <c r="X33" s="1239"/>
    </row>
    <row r="34" spans="1:24" ht="14.1" customHeight="1">
      <c r="A34" s="1250"/>
      <c r="B34" s="356"/>
      <c r="C34" s="357"/>
      <c r="D34" s="357"/>
      <c r="E34" s="357"/>
      <c r="F34" s="357"/>
      <c r="G34" s="357"/>
      <c r="H34" s="357"/>
      <c r="I34" s="357"/>
      <c r="J34" s="120"/>
      <c r="K34" s="120"/>
      <c r="L34" s="1242" t="s">
        <v>549</v>
      </c>
      <c r="M34" s="1244"/>
      <c r="N34" s="1244"/>
      <c r="O34" s="1244"/>
      <c r="P34" s="1283"/>
      <c r="Q34" s="357"/>
      <c r="R34" s="1254"/>
      <c r="S34" s="1286" t="s">
        <v>384</v>
      </c>
      <c r="T34" s="1287"/>
      <c r="U34" s="1278"/>
      <c r="V34" s="1281"/>
      <c r="W34" s="1247"/>
      <c r="X34" s="1239"/>
    </row>
    <row r="35" spans="1:24" ht="14.1" customHeight="1" thickBot="1">
      <c r="A35" s="1251"/>
      <c r="B35" s="356"/>
      <c r="C35" s="357"/>
      <c r="D35" s="357"/>
      <c r="E35" s="357"/>
      <c r="F35" s="357"/>
      <c r="G35" s="357"/>
      <c r="H35" s="357"/>
      <c r="I35" s="357"/>
      <c r="J35" s="121"/>
      <c r="K35" s="121"/>
      <c r="L35" s="1243"/>
      <c r="M35" s="1245"/>
      <c r="N35" s="1245"/>
      <c r="O35" s="1245"/>
      <c r="P35" s="1284"/>
      <c r="Q35" s="357"/>
      <c r="R35" s="1285"/>
      <c r="S35" s="1288"/>
      <c r="T35" s="1289"/>
      <c r="U35" s="1279"/>
      <c r="V35" s="1282"/>
      <c r="W35" s="1248"/>
      <c r="X35" s="1240"/>
    </row>
    <row r="36" spans="1:24" ht="14.1" customHeight="1">
      <c r="A36" s="1269" t="s">
        <v>554</v>
      </c>
      <c r="B36" s="1270"/>
      <c r="C36" s="1267"/>
      <c r="D36" s="1267"/>
      <c r="E36" s="1267"/>
      <c r="F36" s="1267"/>
      <c r="G36" s="1267"/>
      <c r="H36" s="1267"/>
      <c r="I36" s="1267"/>
      <c r="J36" s="1267"/>
      <c r="K36" s="1267"/>
      <c r="L36" s="1267"/>
      <c r="M36" s="1267"/>
      <c r="N36" s="1267"/>
      <c r="O36" s="1267"/>
      <c r="P36" s="1267"/>
      <c r="Q36" s="358"/>
      <c r="R36" s="1273"/>
      <c r="S36" s="1275" t="s">
        <v>382</v>
      </c>
      <c r="T36" s="1276"/>
      <c r="U36" s="1277"/>
      <c r="V36" s="1280"/>
      <c r="W36" s="1246"/>
      <c r="X36" s="1238"/>
    </row>
    <row r="37" spans="1:24" ht="14.1" customHeight="1">
      <c r="A37" s="1271"/>
      <c r="B37" s="1272"/>
      <c r="C37" s="1268"/>
      <c r="D37" s="1268"/>
      <c r="E37" s="1268"/>
      <c r="F37" s="1268"/>
      <c r="G37" s="1268"/>
      <c r="H37" s="1268"/>
      <c r="I37" s="1268"/>
      <c r="J37" s="1268"/>
      <c r="K37" s="1268"/>
      <c r="L37" s="1268"/>
      <c r="M37" s="1268"/>
      <c r="N37" s="1268"/>
      <c r="O37" s="1268"/>
      <c r="P37" s="1268"/>
      <c r="Q37" s="114"/>
      <c r="R37" s="1274"/>
      <c r="S37" s="1258"/>
      <c r="T37" s="1259"/>
      <c r="U37" s="1278"/>
      <c r="V37" s="1281"/>
      <c r="W37" s="1247"/>
      <c r="X37" s="1239"/>
    </row>
    <row r="38" spans="1:24" ht="13.5" customHeight="1">
      <c r="A38" s="1249" t="s">
        <v>199</v>
      </c>
      <c r="B38" s="189" t="s">
        <v>206</v>
      </c>
      <c r="C38" s="1252"/>
      <c r="D38" s="1252"/>
      <c r="E38" s="1252"/>
      <c r="F38" s="1252"/>
      <c r="G38" s="1252"/>
      <c r="H38" s="190" t="s">
        <v>205</v>
      </c>
      <c r="I38" s="1253" t="s">
        <v>207</v>
      </c>
      <c r="J38" s="1253"/>
      <c r="K38" s="1253"/>
      <c r="L38" s="115"/>
      <c r="M38" s="116"/>
      <c r="N38" s="117"/>
      <c r="O38" s="116"/>
      <c r="P38" s="117"/>
      <c r="Q38" s="118"/>
      <c r="R38" s="1254"/>
      <c r="S38" s="1256" t="s">
        <v>383</v>
      </c>
      <c r="T38" s="1257"/>
      <c r="U38" s="1278"/>
      <c r="V38" s="1281"/>
      <c r="W38" s="1247"/>
      <c r="X38" s="1239"/>
    </row>
    <row r="39" spans="1:24" ht="14.1" customHeight="1">
      <c r="A39" s="1250"/>
      <c r="B39" s="1260"/>
      <c r="C39" s="1261"/>
      <c r="D39" s="1261"/>
      <c r="E39" s="1261"/>
      <c r="F39" s="1261"/>
      <c r="G39" s="1261"/>
      <c r="H39" s="1261"/>
      <c r="I39" s="1261"/>
      <c r="J39" s="1261"/>
      <c r="K39" s="1261"/>
      <c r="L39" s="1261"/>
      <c r="M39" s="1261"/>
      <c r="N39" s="1261"/>
      <c r="O39" s="1261"/>
      <c r="P39" s="1261"/>
      <c r="Q39" s="119"/>
      <c r="R39" s="1255"/>
      <c r="S39" s="1258"/>
      <c r="T39" s="1259"/>
      <c r="U39" s="1278"/>
      <c r="V39" s="1281"/>
      <c r="W39" s="1247"/>
      <c r="X39" s="1239"/>
    </row>
    <row r="40" spans="1:24" ht="14.1" customHeight="1">
      <c r="A40" s="1250"/>
      <c r="B40" s="1260"/>
      <c r="C40" s="1261"/>
      <c r="D40" s="1261"/>
      <c r="E40" s="1261"/>
      <c r="F40" s="1261"/>
      <c r="G40" s="1261"/>
      <c r="H40" s="1261"/>
      <c r="I40" s="1261"/>
      <c r="J40" s="1261"/>
      <c r="K40" s="1261"/>
      <c r="L40" s="1261"/>
      <c r="M40" s="1261"/>
      <c r="N40" s="1261"/>
      <c r="O40" s="1261"/>
      <c r="P40" s="1261"/>
      <c r="Q40" s="119"/>
      <c r="R40" s="1262"/>
      <c r="S40" s="1263" t="s">
        <v>550</v>
      </c>
      <c r="T40" s="1264"/>
      <c r="U40" s="1278"/>
      <c r="V40" s="1281"/>
      <c r="W40" s="1247"/>
      <c r="X40" s="1239"/>
    </row>
    <row r="41" spans="1:24" ht="14.1" customHeight="1">
      <c r="A41" s="1250"/>
      <c r="B41" s="1260"/>
      <c r="C41" s="1261"/>
      <c r="D41" s="1261"/>
      <c r="E41" s="1261"/>
      <c r="F41" s="1261"/>
      <c r="G41" s="1261"/>
      <c r="H41" s="1261"/>
      <c r="I41" s="1261"/>
      <c r="J41" s="1261"/>
      <c r="K41" s="1261"/>
      <c r="L41" s="1261"/>
      <c r="M41" s="1261"/>
      <c r="N41" s="1261"/>
      <c r="O41" s="1261"/>
      <c r="P41" s="1261"/>
      <c r="Q41" s="119"/>
      <c r="R41" s="1255"/>
      <c r="S41" s="1258"/>
      <c r="T41" s="1259"/>
      <c r="U41" s="1278"/>
      <c r="V41" s="1281"/>
      <c r="W41" s="1247"/>
      <c r="X41" s="1239"/>
    </row>
    <row r="42" spans="1:24" ht="14.1" customHeight="1">
      <c r="A42" s="1250"/>
      <c r="B42" s="356"/>
      <c r="C42" s="357"/>
      <c r="D42" s="357"/>
      <c r="E42" s="357"/>
      <c r="F42" s="357"/>
      <c r="G42" s="357"/>
      <c r="H42" s="357"/>
      <c r="I42" s="357"/>
      <c r="J42" s="357"/>
      <c r="K42" s="357"/>
      <c r="L42" s="357"/>
      <c r="M42" s="357"/>
      <c r="N42" s="357"/>
      <c r="O42" s="357"/>
      <c r="P42" s="357"/>
      <c r="Q42" s="357"/>
      <c r="R42" s="1254"/>
      <c r="S42" s="1263" t="s">
        <v>551</v>
      </c>
      <c r="T42" s="1264"/>
      <c r="U42" s="1278"/>
      <c r="V42" s="1281"/>
      <c r="W42" s="1247"/>
      <c r="X42" s="1239"/>
    </row>
    <row r="43" spans="1:24" ht="14.1" customHeight="1">
      <c r="A43" s="1250"/>
      <c r="B43" s="356"/>
      <c r="C43" s="357"/>
      <c r="D43" s="357"/>
      <c r="E43" s="357"/>
      <c r="F43" s="357"/>
      <c r="G43" s="357"/>
      <c r="H43" s="357"/>
      <c r="I43" s="357"/>
      <c r="J43" s="357"/>
      <c r="K43" s="357"/>
      <c r="L43" s="357"/>
      <c r="M43" s="357"/>
      <c r="N43" s="357"/>
      <c r="O43" s="357"/>
      <c r="P43" s="357"/>
      <c r="Q43" s="357"/>
      <c r="R43" s="1265"/>
      <c r="S43" s="1258"/>
      <c r="T43" s="1259"/>
      <c r="U43" s="1278"/>
      <c r="V43" s="1281"/>
      <c r="W43" s="1247"/>
      <c r="X43" s="1239"/>
    </row>
    <row r="44" spans="1:24" ht="14.1" customHeight="1">
      <c r="A44" s="1250"/>
      <c r="B44" s="356"/>
      <c r="C44" s="357"/>
      <c r="D44" s="357"/>
      <c r="E44" s="357"/>
      <c r="F44" s="357"/>
      <c r="G44" s="357"/>
      <c r="H44" s="357"/>
      <c r="I44" s="357"/>
      <c r="J44" s="120"/>
      <c r="K44" s="120"/>
      <c r="L44" s="1242" t="s">
        <v>549</v>
      </c>
      <c r="M44" s="1244"/>
      <c r="N44" s="1244"/>
      <c r="O44" s="1244"/>
      <c r="P44" s="1283"/>
      <c r="Q44" s="357"/>
      <c r="R44" s="1254"/>
      <c r="S44" s="1286" t="s">
        <v>384</v>
      </c>
      <c r="T44" s="1287"/>
      <c r="U44" s="1278"/>
      <c r="V44" s="1281"/>
      <c r="W44" s="1247"/>
      <c r="X44" s="1239"/>
    </row>
    <row r="45" spans="1:24" ht="14.1" customHeight="1" thickBot="1">
      <c r="A45" s="1251"/>
      <c r="B45" s="356"/>
      <c r="C45" s="357"/>
      <c r="D45" s="357"/>
      <c r="E45" s="357"/>
      <c r="F45" s="357"/>
      <c r="G45" s="357"/>
      <c r="H45" s="357"/>
      <c r="I45" s="357"/>
      <c r="J45" s="121"/>
      <c r="K45" s="121"/>
      <c r="L45" s="1243"/>
      <c r="M45" s="1245"/>
      <c r="N45" s="1245"/>
      <c r="O45" s="1245"/>
      <c r="P45" s="1284"/>
      <c r="Q45" s="357"/>
      <c r="R45" s="1285"/>
      <c r="S45" s="1288"/>
      <c r="T45" s="1289"/>
      <c r="U45" s="1279"/>
      <c r="V45" s="1282"/>
      <c r="W45" s="1248"/>
      <c r="X45" s="1240"/>
    </row>
    <row r="46" spans="1:24" ht="14.1" customHeight="1">
      <c r="A46" s="1269" t="s">
        <v>554</v>
      </c>
      <c r="B46" s="1270"/>
      <c r="C46" s="1267"/>
      <c r="D46" s="1267"/>
      <c r="E46" s="1267"/>
      <c r="F46" s="1267"/>
      <c r="G46" s="1267"/>
      <c r="H46" s="1267"/>
      <c r="I46" s="1267"/>
      <c r="J46" s="1267"/>
      <c r="K46" s="1267"/>
      <c r="L46" s="1267"/>
      <c r="M46" s="1267"/>
      <c r="N46" s="1267"/>
      <c r="O46" s="1267"/>
      <c r="P46" s="1267"/>
      <c r="Q46" s="358"/>
      <c r="R46" s="1273"/>
      <c r="S46" s="1275" t="s">
        <v>382</v>
      </c>
      <c r="T46" s="1276"/>
      <c r="U46" s="1277"/>
      <c r="V46" s="1280"/>
      <c r="W46" s="1246"/>
      <c r="X46" s="1238"/>
    </row>
    <row r="47" spans="1:24" ht="14.1" customHeight="1">
      <c r="A47" s="1271"/>
      <c r="B47" s="1272"/>
      <c r="C47" s="1268"/>
      <c r="D47" s="1268"/>
      <c r="E47" s="1268"/>
      <c r="F47" s="1268"/>
      <c r="G47" s="1268"/>
      <c r="H47" s="1268"/>
      <c r="I47" s="1268"/>
      <c r="J47" s="1268"/>
      <c r="K47" s="1268"/>
      <c r="L47" s="1268"/>
      <c r="M47" s="1268"/>
      <c r="N47" s="1268"/>
      <c r="O47" s="1268"/>
      <c r="P47" s="1268"/>
      <c r="Q47" s="114"/>
      <c r="R47" s="1274"/>
      <c r="S47" s="1258"/>
      <c r="T47" s="1259"/>
      <c r="U47" s="1278"/>
      <c r="V47" s="1281"/>
      <c r="W47" s="1247"/>
      <c r="X47" s="1239"/>
    </row>
    <row r="48" spans="1:24" ht="13.5" customHeight="1">
      <c r="A48" s="1249" t="s">
        <v>199</v>
      </c>
      <c r="B48" s="189" t="s">
        <v>206</v>
      </c>
      <c r="C48" s="1252"/>
      <c r="D48" s="1252"/>
      <c r="E48" s="1252"/>
      <c r="F48" s="1252"/>
      <c r="G48" s="1252"/>
      <c r="H48" s="190" t="s">
        <v>205</v>
      </c>
      <c r="I48" s="1253" t="s">
        <v>207</v>
      </c>
      <c r="J48" s="1253"/>
      <c r="K48" s="1253"/>
      <c r="L48" s="115"/>
      <c r="M48" s="116"/>
      <c r="N48" s="117"/>
      <c r="O48" s="116"/>
      <c r="P48" s="117"/>
      <c r="Q48" s="118"/>
      <c r="R48" s="1254"/>
      <c r="S48" s="1256" t="s">
        <v>383</v>
      </c>
      <c r="T48" s="1257"/>
      <c r="U48" s="1278"/>
      <c r="V48" s="1281"/>
      <c r="W48" s="1247"/>
      <c r="X48" s="1239"/>
    </row>
    <row r="49" spans="1:24" ht="14.1" customHeight="1">
      <c r="A49" s="1250"/>
      <c r="B49" s="1260"/>
      <c r="C49" s="1261"/>
      <c r="D49" s="1261"/>
      <c r="E49" s="1261"/>
      <c r="F49" s="1261"/>
      <c r="G49" s="1261"/>
      <c r="H49" s="1261"/>
      <c r="I49" s="1261"/>
      <c r="J49" s="1261"/>
      <c r="K49" s="1261"/>
      <c r="L49" s="1261"/>
      <c r="M49" s="1261"/>
      <c r="N49" s="1261"/>
      <c r="O49" s="1261"/>
      <c r="P49" s="1261"/>
      <c r="Q49" s="119"/>
      <c r="R49" s="1255"/>
      <c r="S49" s="1258"/>
      <c r="T49" s="1259"/>
      <c r="U49" s="1278"/>
      <c r="V49" s="1281"/>
      <c r="W49" s="1247"/>
      <c r="X49" s="1239"/>
    </row>
    <row r="50" spans="1:24" ht="14.1" customHeight="1">
      <c r="A50" s="1250"/>
      <c r="B50" s="1260"/>
      <c r="C50" s="1261"/>
      <c r="D50" s="1261"/>
      <c r="E50" s="1261"/>
      <c r="F50" s="1261"/>
      <c r="G50" s="1261"/>
      <c r="H50" s="1261"/>
      <c r="I50" s="1261"/>
      <c r="J50" s="1261"/>
      <c r="K50" s="1261"/>
      <c r="L50" s="1261"/>
      <c r="M50" s="1261"/>
      <c r="N50" s="1261"/>
      <c r="O50" s="1261"/>
      <c r="P50" s="1261"/>
      <c r="Q50" s="119"/>
      <c r="R50" s="1262"/>
      <c r="S50" s="1263" t="s">
        <v>550</v>
      </c>
      <c r="T50" s="1264"/>
      <c r="U50" s="1278"/>
      <c r="V50" s="1281"/>
      <c r="W50" s="1247"/>
      <c r="X50" s="1239"/>
    </row>
    <row r="51" spans="1:24" ht="14.1" customHeight="1">
      <c r="A51" s="1250"/>
      <c r="B51" s="1260"/>
      <c r="C51" s="1261"/>
      <c r="D51" s="1261"/>
      <c r="E51" s="1261"/>
      <c r="F51" s="1261"/>
      <c r="G51" s="1261"/>
      <c r="H51" s="1261"/>
      <c r="I51" s="1261"/>
      <c r="J51" s="1261"/>
      <c r="K51" s="1261"/>
      <c r="L51" s="1261"/>
      <c r="M51" s="1261"/>
      <c r="N51" s="1261"/>
      <c r="O51" s="1261"/>
      <c r="P51" s="1261"/>
      <c r="Q51" s="119"/>
      <c r="R51" s="1255"/>
      <c r="S51" s="1258"/>
      <c r="T51" s="1259"/>
      <c r="U51" s="1278"/>
      <c r="V51" s="1281"/>
      <c r="W51" s="1247"/>
      <c r="X51" s="1239"/>
    </row>
    <row r="52" spans="1:24" ht="14.1" customHeight="1">
      <c r="A52" s="1250"/>
      <c r="B52" s="356"/>
      <c r="C52" s="357"/>
      <c r="D52" s="357"/>
      <c r="E52" s="357"/>
      <c r="F52" s="357"/>
      <c r="G52" s="357"/>
      <c r="H52" s="357"/>
      <c r="I52" s="357"/>
      <c r="J52" s="357"/>
      <c r="K52" s="357"/>
      <c r="L52" s="357"/>
      <c r="M52" s="357"/>
      <c r="N52" s="357"/>
      <c r="O52" s="357"/>
      <c r="P52" s="357"/>
      <c r="Q52" s="357"/>
      <c r="R52" s="1254"/>
      <c r="S52" s="1263" t="s">
        <v>551</v>
      </c>
      <c r="T52" s="1264"/>
      <c r="U52" s="1278"/>
      <c r="V52" s="1281"/>
      <c r="W52" s="1247"/>
      <c r="X52" s="1239"/>
    </row>
    <row r="53" spans="1:24" ht="14.1" customHeight="1">
      <c r="A53" s="1250"/>
      <c r="B53" s="356"/>
      <c r="C53" s="357"/>
      <c r="D53" s="357"/>
      <c r="E53" s="357"/>
      <c r="F53" s="357"/>
      <c r="G53" s="357"/>
      <c r="H53" s="357"/>
      <c r="I53" s="357"/>
      <c r="J53" s="357"/>
      <c r="K53" s="357"/>
      <c r="L53" s="357"/>
      <c r="M53" s="357"/>
      <c r="N53" s="357"/>
      <c r="O53" s="357"/>
      <c r="P53" s="357"/>
      <c r="Q53" s="357"/>
      <c r="R53" s="1265"/>
      <c r="S53" s="1258"/>
      <c r="T53" s="1259"/>
      <c r="U53" s="1278"/>
      <c r="V53" s="1281"/>
      <c r="W53" s="1247"/>
      <c r="X53" s="1239"/>
    </row>
    <row r="54" spans="1:24" ht="14.1" customHeight="1">
      <c r="A54" s="1250"/>
      <c r="B54" s="356"/>
      <c r="C54" s="357"/>
      <c r="D54" s="357"/>
      <c r="E54" s="357"/>
      <c r="F54" s="357"/>
      <c r="G54" s="357"/>
      <c r="H54" s="357"/>
      <c r="I54" s="357"/>
      <c r="J54" s="120"/>
      <c r="K54" s="120"/>
      <c r="L54" s="1242" t="s">
        <v>549</v>
      </c>
      <c r="M54" s="1244"/>
      <c r="N54" s="1244"/>
      <c r="O54" s="1244"/>
      <c r="P54" s="1283"/>
      <c r="Q54" s="357"/>
      <c r="R54" s="1254"/>
      <c r="S54" s="1286" t="s">
        <v>384</v>
      </c>
      <c r="T54" s="1287"/>
      <c r="U54" s="1278"/>
      <c r="V54" s="1281"/>
      <c r="W54" s="1247"/>
      <c r="X54" s="1239"/>
    </row>
    <row r="55" spans="1:24" ht="14.1" customHeight="1" thickBot="1">
      <c r="A55" s="1251"/>
      <c r="B55" s="356"/>
      <c r="C55" s="357"/>
      <c r="D55" s="357"/>
      <c r="E55" s="357"/>
      <c r="F55" s="357"/>
      <c r="G55" s="357"/>
      <c r="H55" s="357"/>
      <c r="I55" s="357"/>
      <c r="J55" s="121"/>
      <c r="K55" s="121"/>
      <c r="L55" s="1243"/>
      <c r="M55" s="1245"/>
      <c r="N55" s="1245"/>
      <c r="O55" s="1245"/>
      <c r="P55" s="1284"/>
      <c r="Q55" s="357"/>
      <c r="R55" s="1285"/>
      <c r="S55" s="1288"/>
      <c r="T55" s="1289"/>
      <c r="U55" s="1279"/>
      <c r="V55" s="1282"/>
      <c r="W55" s="1248"/>
      <c r="X55" s="1240"/>
    </row>
    <row r="56" spans="1:24" ht="14.1" customHeight="1">
      <c r="A56" s="1269" t="s">
        <v>554</v>
      </c>
      <c r="B56" s="1270"/>
      <c r="C56" s="1267"/>
      <c r="D56" s="1267"/>
      <c r="E56" s="1267"/>
      <c r="F56" s="1267"/>
      <c r="G56" s="1267"/>
      <c r="H56" s="1267"/>
      <c r="I56" s="1267"/>
      <c r="J56" s="1267"/>
      <c r="K56" s="1267"/>
      <c r="L56" s="1267"/>
      <c r="M56" s="1267"/>
      <c r="N56" s="1267"/>
      <c r="O56" s="1267"/>
      <c r="P56" s="1267"/>
      <c r="Q56" s="358"/>
      <c r="R56" s="1273"/>
      <c r="S56" s="1275" t="s">
        <v>382</v>
      </c>
      <c r="T56" s="1276"/>
      <c r="U56" s="1277"/>
      <c r="V56" s="1280"/>
      <c r="W56" s="1246"/>
      <c r="X56" s="1238"/>
    </row>
    <row r="57" spans="1:24" ht="14.1" customHeight="1">
      <c r="A57" s="1271"/>
      <c r="B57" s="1272"/>
      <c r="C57" s="1268"/>
      <c r="D57" s="1268"/>
      <c r="E57" s="1268"/>
      <c r="F57" s="1268"/>
      <c r="G57" s="1268"/>
      <c r="H57" s="1268"/>
      <c r="I57" s="1268"/>
      <c r="J57" s="1268"/>
      <c r="K57" s="1268"/>
      <c r="L57" s="1268"/>
      <c r="M57" s="1268"/>
      <c r="N57" s="1268"/>
      <c r="O57" s="1268"/>
      <c r="P57" s="1268"/>
      <c r="Q57" s="114"/>
      <c r="R57" s="1274"/>
      <c r="S57" s="1258"/>
      <c r="T57" s="1259"/>
      <c r="U57" s="1278"/>
      <c r="V57" s="1281"/>
      <c r="W57" s="1247"/>
      <c r="X57" s="1239"/>
    </row>
    <row r="58" spans="1:24" ht="13.5" customHeight="1">
      <c r="A58" s="1249" t="s">
        <v>199</v>
      </c>
      <c r="B58" s="189" t="s">
        <v>206</v>
      </c>
      <c r="C58" s="1252"/>
      <c r="D58" s="1252"/>
      <c r="E58" s="1252"/>
      <c r="F58" s="1252"/>
      <c r="G58" s="1252"/>
      <c r="H58" s="190" t="s">
        <v>205</v>
      </c>
      <c r="I58" s="1253" t="s">
        <v>207</v>
      </c>
      <c r="J58" s="1253"/>
      <c r="K58" s="1253"/>
      <c r="L58" s="115"/>
      <c r="M58" s="116"/>
      <c r="N58" s="117"/>
      <c r="O58" s="116"/>
      <c r="P58" s="117"/>
      <c r="Q58" s="118"/>
      <c r="R58" s="1254"/>
      <c r="S58" s="1256" t="s">
        <v>383</v>
      </c>
      <c r="T58" s="1257"/>
      <c r="U58" s="1278"/>
      <c r="V58" s="1281"/>
      <c r="W58" s="1247"/>
      <c r="X58" s="1239"/>
    </row>
    <row r="59" spans="1:24" ht="14.1" customHeight="1">
      <c r="A59" s="1250"/>
      <c r="B59" s="1260"/>
      <c r="C59" s="1261"/>
      <c r="D59" s="1261"/>
      <c r="E59" s="1261"/>
      <c r="F59" s="1261"/>
      <c r="G59" s="1261"/>
      <c r="H59" s="1261"/>
      <c r="I59" s="1261"/>
      <c r="J59" s="1261"/>
      <c r="K59" s="1261"/>
      <c r="L59" s="1261"/>
      <c r="M59" s="1261"/>
      <c r="N59" s="1261"/>
      <c r="O59" s="1261"/>
      <c r="P59" s="1261"/>
      <c r="Q59" s="119"/>
      <c r="R59" s="1255"/>
      <c r="S59" s="1258"/>
      <c r="T59" s="1259"/>
      <c r="U59" s="1278"/>
      <c r="V59" s="1281"/>
      <c r="W59" s="1247"/>
      <c r="X59" s="1239"/>
    </row>
    <row r="60" spans="1:24" ht="14.1" customHeight="1">
      <c r="A60" s="1250"/>
      <c r="B60" s="1260"/>
      <c r="C60" s="1261"/>
      <c r="D60" s="1261"/>
      <c r="E60" s="1261"/>
      <c r="F60" s="1261"/>
      <c r="G60" s="1261"/>
      <c r="H60" s="1261"/>
      <c r="I60" s="1261"/>
      <c r="J60" s="1261"/>
      <c r="K60" s="1261"/>
      <c r="L60" s="1261"/>
      <c r="M60" s="1261"/>
      <c r="N60" s="1261"/>
      <c r="O60" s="1261"/>
      <c r="P60" s="1261"/>
      <c r="Q60" s="119"/>
      <c r="R60" s="1262"/>
      <c r="S60" s="1263" t="s">
        <v>550</v>
      </c>
      <c r="T60" s="1264"/>
      <c r="U60" s="1278"/>
      <c r="V60" s="1281"/>
      <c r="W60" s="1247"/>
      <c r="X60" s="1239"/>
    </row>
    <row r="61" spans="1:24" ht="14.1" customHeight="1">
      <c r="A61" s="1250"/>
      <c r="B61" s="1260"/>
      <c r="C61" s="1261"/>
      <c r="D61" s="1261"/>
      <c r="E61" s="1261"/>
      <c r="F61" s="1261"/>
      <c r="G61" s="1261"/>
      <c r="H61" s="1261"/>
      <c r="I61" s="1261"/>
      <c r="J61" s="1261"/>
      <c r="K61" s="1261"/>
      <c r="L61" s="1261"/>
      <c r="M61" s="1261"/>
      <c r="N61" s="1261"/>
      <c r="O61" s="1261"/>
      <c r="P61" s="1261"/>
      <c r="Q61" s="119"/>
      <c r="R61" s="1255"/>
      <c r="S61" s="1258"/>
      <c r="T61" s="1259"/>
      <c r="U61" s="1278"/>
      <c r="V61" s="1281"/>
      <c r="W61" s="1247"/>
      <c r="X61" s="1239"/>
    </row>
    <row r="62" spans="1:24" ht="14.1" customHeight="1">
      <c r="A62" s="1250"/>
      <c r="B62" s="356"/>
      <c r="C62" s="357"/>
      <c r="D62" s="357"/>
      <c r="E62" s="357"/>
      <c r="F62" s="357"/>
      <c r="G62" s="357"/>
      <c r="H62" s="357"/>
      <c r="I62" s="357"/>
      <c r="J62" s="357"/>
      <c r="K62" s="357"/>
      <c r="L62" s="357"/>
      <c r="M62" s="357"/>
      <c r="N62" s="357"/>
      <c r="O62" s="357"/>
      <c r="P62" s="357"/>
      <c r="Q62" s="357"/>
      <c r="R62" s="1254"/>
      <c r="S62" s="1263" t="s">
        <v>551</v>
      </c>
      <c r="T62" s="1264"/>
      <c r="U62" s="1278"/>
      <c r="V62" s="1281"/>
      <c r="W62" s="1247"/>
      <c r="X62" s="1239"/>
    </row>
    <row r="63" spans="1:24" ht="14.1" customHeight="1">
      <c r="A63" s="1250"/>
      <c r="B63" s="356"/>
      <c r="C63" s="357"/>
      <c r="D63" s="357"/>
      <c r="E63" s="357"/>
      <c r="F63" s="357"/>
      <c r="G63" s="357"/>
      <c r="H63" s="357"/>
      <c r="I63" s="357"/>
      <c r="J63" s="357"/>
      <c r="K63" s="357"/>
      <c r="L63" s="357"/>
      <c r="M63" s="357"/>
      <c r="N63" s="357"/>
      <c r="O63" s="357"/>
      <c r="P63" s="357"/>
      <c r="Q63" s="357"/>
      <c r="R63" s="1265"/>
      <c r="S63" s="1258"/>
      <c r="T63" s="1259"/>
      <c r="U63" s="1278"/>
      <c r="V63" s="1281"/>
      <c r="W63" s="1247"/>
      <c r="X63" s="1239"/>
    </row>
    <row r="64" spans="1:24" ht="14.1" customHeight="1">
      <c r="A64" s="1250"/>
      <c r="B64" s="356"/>
      <c r="C64" s="357"/>
      <c r="D64" s="357"/>
      <c r="E64" s="357"/>
      <c r="F64" s="357"/>
      <c r="G64" s="357"/>
      <c r="H64" s="357"/>
      <c r="I64" s="357"/>
      <c r="J64" s="120"/>
      <c r="K64" s="120"/>
      <c r="L64" s="1242" t="s">
        <v>549</v>
      </c>
      <c r="M64" s="1244"/>
      <c r="N64" s="1244"/>
      <c r="O64" s="1244"/>
      <c r="P64" s="1283"/>
      <c r="Q64" s="357"/>
      <c r="R64" s="1254"/>
      <c r="S64" s="1286" t="s">
        <v>384</v>
      </c>
      <c r="T64" s="1287"/>
      <c r="U64" s="1278"/>
      <c r="V64" s="1281"/>
      <c r="W64" s="1247"/>
      <c r="X64" s="1239"/>
    </row>
    <row r="65" spans="1:24" ht="14.1" customHeight="1" thickBot="1">
      <c r="A65" s="1251"/>
      <c r="B65" s="356"/>
      <c r="C65" s="357"/>
      <c r="D65" s="357"/>
      <c r="E65" s="357"/>
      <c r="F65" s="357"/>
      <c r="G65" s="357"/>
      <c r="H65" s="357"/>
      <c r="I65" s="357"/>
      <c r="J65" s="121"/>
      <c r="K65" s="121"/>
      <c r="L65" s="1243"/>
      <c r="M65" s="1245"/>
      <c r="N65" s="1245"/>
      <c r="O65" s="1245"/>
      <c r="P65" s="1284"/>
      <c r="Q65" s="357"/>
      <c r="R65" s="1285"/>
      <c r="S65" s="1288"/>
      <c r="T65" s="1289"/>
      <c r="U65" s="1279"/>
      <c r="V65" s="1282"/>
      <c r="W65" s="1248"/>
      <c r="X65" s="1240"/>
    </row>
    <row r="66" spans="1:24" ht="22.35" customHeight="1">
      <c r="A66" s="191"/>
      <c r="B66" s="1297" t="s">
        <v>386</v>
      </c>
      <c r="C66" s="1297"/>
      <c r="D66" s="1297"/>
      <c r="E66" s="1297"/>
      <c r="F66" s="1297"/>
      <c r="G66" s="1297"/>
      <c r="H66" s="1297"/>
      <c r="I66" s="1297"/>
      <c r="J66" s="1297"/>
      <c r="K66" s="1297"/>
      <c r="L66" s="1297"/>
      <c r="M66" s="1297"/>
      <c r="N66" s="1297"/>
      <c r="O66" s="1297"/>
      <c r="P66" s="1297"/>
      <c r="Q66" s="1297"/>
      <c r="R66" s="1297"/>
      <c r="S66" s="1297"/>
      <c r="T66" s="1297"/>
      <c r="U66" s="1297"/>
      <c r="V66" s="1297"/>
      <c r="W66" s="1297"/>
      <c r="X66" s="192"/>
    </row>
    <row r="67" spans="1:24" ht="6.75" customHeight="1">
      <c r="A67" s="193"/>
      <c r="B67" s="194"/>
      <c r="C67" s="194"/>
      <c r="D67" s="194"/>
      <c r="E67" s="194"/>
      <c r="F67" s="194"/>
      <c r="G67" s="194"/>
      <c r="H67" s="194"/>
      <c r="I67" s="194"/>
      <c r="J67" s="194"/>
      <c r="K67" s="194"/>
      <c r="L67" s="194"/>
      <c r="M67" s="194"/>
      <c r="N67" s="194"/>
      <c r="O67" s="194"/>
      <c r="P67" s="194"/>
      <c r="Q67" s="194"/>
      <c r="R67" s="195"/>
      <c r="S67" s="196"/>
      <c r="T67" s="194"/>
      <c r="U67" s="194"/>
      <c r="V67" s="194"/>
      <c r="W67" s="194"/>
      <c r="X67" s="194"/>
    </row>
  </sheetData>
  <sheetProtection selectLockedCells="1"/>
  <mergeCells count="132">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U56:U65"/>
    <mergeCell ref="V56:V65"/>
    <mergeCell ref="P54:P55"/>
    <mergeCell ref="R54:R55"/>
    <mergeCell ref="S54:T55"/>
    <mergeCell ref="P64:P65"/>
    <mergeCell ref="R64:R65"/>
    <mergeCell ref="S64:T65"/>
    <mergeCell ref="U46:U55"/>
    <mergeCell ref="V46:V55"/>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s>
  <phoneticPr fontId="20"/>
  <conditionalFormatting sqref="X3">
    <cfRule type="cellIs" dxfId="31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6"/>
  <sheetViews>
    <sheetView showGridLines="0" view="pageBreakPreview" zoomScaleNormal="100" zoomScaleSheetLayoutView="100" workbookViewId="0">
      <selection activeCell="E13" sqref="E13:R13"/>
    </sheetView>
  </sheetViews>
  <sheetFormatPr defaultColWidth="9" defaultRowHeight="12" outlineLevelRow="1"/>
  <cols>
    <col min="1" max="3" width="6.625" style="367" customWidth="1"/>
    <col min="4" max="4" width="7.125" style="367" customWidth="1"/>
    <col min="5" max="11" width="6.625" style="367" customWidth="1"/>
    <col min="12" max="16" width="6.625" style="208" customWidth="1"/>
    <col min="17" max="17" width="7.375" style="208" customWidth="1"/>
    <col min="18" max="18" width="8" style="367" customWidth="1"/>
    <col min="19" max="20" width="9.125" style="367" customWidth="1"/>
    <col min="21" max="21" width="26.5" style="367" customWidth="1"/>
    <col min="22" max="23" width="3.125" style="367" customWidth="1"/>
    <col min="24" max="26" width="9" style="367"/>
    <col min="27" max="29" width="9.875" style="133" customWidth="1"/>
    <col min="30" max="48" width="9" style="367"/>
    <col min="49" max="49" width="9" style="367" customWidth="1"/>
    <col min="50" max="16384" width="9" style="367"/>
  </cols>
  <sheetData>
    <row r="1" spans="1:33" ht="15" customHeight="1">
      <c r="A1" s="363"/>
      <c r="B1" s="363"/>
      <c r="C1" s="201"/>
      <c r="L1" s="202"/>
      <c r="M1" s="202"/>
      <c r="N1" s="202"/>
      <c r="O1" s="1339" t="s">
        <v>709</v>
      </c>
      <c r="P1" s="1339"/>
      <c r="Q1" s="1339"/>
      <c r="R1" s="1339"/>
      <c r="AE1" s="390" t="s">
        <v>555</v>
      </c>
      <c r="AF1" s="391" t="s">
        <v>556</v>
      </c>
      <c r="AG1" s="391"/>
    </row>
    <row r="2" spans="1:33" ht="15" customHeight="1">
      <c r="A2" s="363"/>
      <c r="B2" s="363"/>
      <c r="C2" s="201"/>
      <c r="L2" s="202"/>
      <c r="M2" s="202"/>
      <c r="N2" s="202"/>
      <c r="O2" s="1339" t="s">
        <v>895</v>
      </c>
      <c r="P2" s="1339"/>
      <c r="Q2" s="1339"/>
      <c r="R2" s="1339"/>
      <c r="AE2" s="390"/>
      <c r="AF2" s="391"/>
      <c r="AG2" s="391"/>
    </row>
    <row r="3" spans="1:33" ht="15" customHeight="1">
      <c r="A3" s="363"/>
      <c r="B3" s="203"/>
      <c r="C3" s="204"/>
      <c r="D3" s="205"/>
      <c r="F3" s="206"/>
      <c r="L3" s="202"/>
      <c r="M3" s="202"/>
      <c r="N3" s="202"/>
      <c r="O3" s="1340">
        <f>'申請書・総括票（共通）'!L3</f>
        <v>0</v>
      </c>
      <c r="P3" s="1340"/>
      <c r="Q3" s="1340"/>
      <c r="R3" s="1340"/>
      <c r="AE3" s="390" t="s">
        <v>564</v>
      </c>
      <c r="AF3" s="391" t="s">
        <v>556</v>
      </c>
      <c r="AG3" s="390"/>
    </row>
    <row r="4" spans="1:33" ht="6.75" customHeight="1">
      <c r="A4" s="363"/>
      <c r="B4" s="203"/>
      <c r="C4" s="204"/>
      <c r="D4" s="205"/>
      <c r="L4" s="207"/>
      <c r="M4" s="207"/>
      <c r="N4" s="207"/>
      <c r="O4" s="207"/>
      <c r="P4" s="207"/>
      <c r="Q4" s="207"/>
      <c r="R4" s="207"/>
      <c r="AE4" s="390" t="s">
        <v>565</v>
      </c>
      <c r="AF4" s="391" t="s">
        <v>569</v>
      </c>
      <c r="AG4" s="390"/>
    </row>
    <row r="5" spans="1:33" ht="24" customHeight="1">
      <c r="A5" s="1392" t="s">
        <v>1069</v>
      </c>
      <c r="B5" s="1392"/>
      <c r="C5" s="1392"/>
      <c r="D5" s="1392"/>
      <c r="E5" s="1392"/>
      <c r="F5" s="1392"/>
      <c r="G5" s="1392"/>
      <c r="H5" s="1392"/>
      <c r="I5" s="1392"/>
      <c r="J5" s="1392"/>
      <c r="K5" s="1392"/>
      <c r="L5" s="1392"/>
      <c r="M5" s="1392"/>
      <c r="N5" s="1392"/>
      <c r="O5" s="1392"/>
      <c r="P5" s="1392"/>
      <c r="Q5" s="1392"/>
      <c r="R5" s="1392"/>
      <c r="AE5" s="390" t="s">
        <v>232</v>
      </c>
      <c r="AF5" s="391" t="s">
        <v>557</v>
      </c>
      <c r="AG5" s="390"/>
    </row>
    <row r="6" spans="1:33" ht="8.25" customHeight="1">
      <c r="A6" s="360"/>
      <c r="B6" s="360"/>
      <c r="C6" s="360"/>
      <c r="D6" s="360"/>
      <c r="E6" s="360"/>
      <c r="F6" s="360"/>
      <c r="G6" s="360"/>
      <c r="H6" s="360"/>
      <c r="I6" s="360"/>
      <c r="J6" s="360"/>
      <c r="K6" s="360"/>
      <c r="L6" s="360"/>
      <c r="M6" s="360"/>
      <c r="N6" s="360"/>
      <c r="O6" s="360"/>
      <c r="P6" s="360"/>
      <c r="Q6" s="360"/>
      <c r="R6" s="360"/>
      <c r="AE6" s="390" t="s">
        <v>566</v>
      </c>
      <c r="AF6" s="391"/>
      <c r="AG6" s="390"/>
    </row>
    <row r="7" spans="1:33" ht="45" customHeight="1">
      <c r="A7" s="1393" t="s">
        <v>83</v>
      </c>
      <c r="B7" s="1394"/>
      <c r="C7" s="1395">
        <f>'申請書・総括票（共通）'!C19</f>
        <v>0</v>
      </c>
      <c r="D7" s="1395"/>
      <c r="E7" s="1395"/>
      <c r="F7" s="1395"/>
      <c r="G7" s="1395"/>
      <c r="H7" s="1395"/>
      <c r="I7" s="1395"/>
      <c r="J7" s="1395"/>
      <c r="K7" s="1395"/>
      <c r="L7" s="1395"/>
      <c r="M7" s="1395"/>
      <c r="N7" s="1395"/>
      <c r="O7" s="1395"/>
      <c r="P7" s="1395"/>
      <c r="Q7" s="1395"/>
      <c r="R7" s="1395"/>
      <c r="AE7" s="390" t="s">
        <v>567</v>
      </c>
      <c r="AF7" s="391"/>
      <c r="AG7" s="390"/>
    </row>
    <row r="8" spans="1:33" ht="44.25" customHeight="1">
      <c r="A8" s="1394" t="s">
        <v>84</v>
      </c>
      <c r="B8" s="1394"/>
      <c r="C8" s="1395">
        <f>'申請書・総括票（共通）'!B39</f>
        <v>0</v>
      </c>
      <c r="D8" s="1395"/>
      <c r="E8" s="1395"/>
      <c r="F8" s="1395"/>
      <c r="G8" s="1395"/>
      <c r="H8" s="1395"/>
      <c r="I8" s="1395"/>
      <c r="J8" s="1395"/>
      <c r="K8" s="1395"/>
      <c r="L8" s="1395"/>
      <c r="M8" s="1395"/>
      <c r="N8" s="1393" t="s">
        <v>85</v>
      </c>
      <c r="O8" s="1393"/>
      <c r="P8" s="1396">
        <f>'申請書・総括票（共通）'!A39</f>
        <v>1001</v>
      </c>
      <c r="Q8" s="1396"/>
      <c r="R8" s="1396"/>
    </row>
    <row r="9" spans="1:33" ht="36.75" customHeight="1">
      <c r="A9" s="1412" t="s">
        <v>583</v>
      </c>
      <c r="B9" s="1413"/>
      <c r="C9" s="1414"/>
      <c r="D9" s="1415"/>
      <c r="E9" s="1415"/>
      <c r="F9" s="1415"/>
      <c r="G9" s="1415"/>
      <c r="H9" s="1415"/>
      <c r="I9" s="1416"/>
      <c r="J9" s="1412" t="s">
        <v>584</v>
      </c>
      <c r="K9" s="1413"/>
      <c r="L9" s="1417"/>
      <c r="M9" s="1418"/>
      <c r="N9" s="1418"/>
      <c r="O9" s="1418"/>
      <c r="P9" s="1418"/>
      <c r="Q9" s="1418"/>
      <c r="R9" s="1419"/>
    </row>
    <row r="10" spans="1:33" ht="9" customHeight="1">
      <c r="R10" s="208"/>
    </row>
    <row r="11" spans="1:33" ht="18.75" customHeight="1">
      <c r="A11" s="209" t="s">
        <v>87</v>
      </c>
    </row>
    <row r="12" spans="1:33" ht="3.75" customHeight="1">
      <c r="A12" s="209"/>
    </row>
    <row r="13" spans="1:33" ht="47.25" customHeight="1">
      <c r="A13" s="1420" t="s">
        <v>568</v>
      </c>
      <c r="B13" s="1420"/>
      <c r="C13" s="1420"/>
      <c r="D13" s="1420"/>
      <c r="E13" s="1421"/>
      <c r="F13" s="1421"/>
      <c r="G13" s="1421"/>
      <c r="H13" s="1421"/>
      <c r="I13" s="1421"/>
      <c r="J13" s="1421"/>
      <c r="K13" s="1421"/>
      <c r="L13" s="1421"/>
      <c r="M13" s="1421"/>
      <c r="N13" s="1421"/>
      <c r="O13" s="1421"/>
      <c r="P13" s="1421"/>
      <c r="Q13" s="1421"/>
      <c r="R13" s="1421"/>
    </row>
    <row r="14" spans="1:33" ht="26.25" customHeight="1">
      <c r="A14" s="1428" t="s">
        <v>212</v>
      </c>
      <c r="B14" s="1429"/>
      <c r="C14" s="1429"/>
      <c r="D14" s="1447"/>
      <c r="E14" s="5"/>
      <c r="F14" s="210" t="s">
        <v>132</v>
      </c>
      <c r="G14" s="6"/>
      <c r="H14" s="211" t="s">
        <v>133</v>
      </c>
      <c r="I14" s="1436" t="s">
        <v>631</v>
      </c>
      <c r="J14" s="1429"/>
      <c r="K14" s="1429"/>
      <c r="L14" s="1430"/>
      <c r="M14" s="1397"/>
      <c r="N14" s="1398"/>
      <c r="O14" s="210" t="s">
        <v>208</v>
      </c>
      <c r="P14" s="1399"/>
      <c r="Q14" s="1399"/>
      <c r="R14" s="1400"/>
    </row>
    <row r="15" spans="1:33" ht="26.25" customHeight="1">
      <c r="A15" s="1401" t="s">
        <v>213</v>
      </c>
      <c r="B15" s="1402"/>
      <c r="C15" s="1402"/>
      <c r="D15" s="1403"/>
      <c r="E15" s="1404"/>
      <c r="F15" s="1405"/>
      <c r="G15" s="1405"/>
      <c r="H15" s="212" t="s">
        <v>88</v>
      </c>
      <c r="I15" s="1406" t="s">
        <v>214</v>
      </c>
      <c r="J15" s="1407"/>
      <c r="K15" s="1407"/>
      <c r="L15" s="1408"/>
      <c r="M15" s="1409"/>
      <c r="N15" s="1410"/>
      <c r="O15" s="1410"/>
      <c r="P15" s="1410"/>
      <c r="Q15" s="1410"/>
      <c r="R15" s="1411"/>
    </row>
    <row r="16" spans="1:33" ht="13.35" customHeight="1">
      <c r="A16" s="1422" t="s">
        <v>563</v>
      </c>
      <c r="B16" s="1423"/>
      <c r="C16" s="1423"/>
      <c r="D16" s="1424"/>
      <c r="E16" s="361" t="s">
        <v>562</v>
      </c>
      <c r="F16" s="1431" t="s">
        <v>581</v>
      </c>
      <c r="G16" s="1432"/>
      <c r="H16" s="1433"/>
      <c r="I16" s="1434" t="s">
        <v>407</v>
      </c>
      <c r="J16" s="1423"/>
      <c r="K16" s="1423"/>
      <c r="L16" s="1424"/>
      <c r="M16" s="213" t="s">
        <v>344</v>
      </c>
      <c r="N16" s="213" t="s">
        <v>345</v>
      </c>
      <c r="O16" s="213" t="s">
        <v>346</v>
      </c>
      <c r="P16" s="213" t="s">
        <v>347</v>
      </c>
      <c r="Q16" s="213" t="s">
        <v>348</v>
      </c>
      <c r="R16" s="213" t="s">
        <v>349</v>
      </c>
    </row>
    <row r="17" spans="1:29 16384:16384" ht="18" customHeight="1">
      <c r="A17" s="1425"/>
      <c r="B17" s="1426"/>
      <c r="C17" s="1426"/>
      <c r="D17" s="1427"/>
      <c r="E17" s="1437"/>
      <c r="F17" s="1439"/>
      <c r="G17" s="1440"/>
      <c r="H17" s="1441"/>
      <c r="I17" s="1435"/>
      <c r="J17" s="1426"/>
      <c r="K17" s="1426"/>
      <c r="L17" s="1427"/>
      <c r="M17" s="7"/>
      <c r="N17" s="7"/>
      <c r="O17" s="7"/>
      <c r="P17" s="7"/>
      <c r="Q17" s="7"/>
      <c r="R17" s="7"/>
    </row>
    <row r="18" spans="1:29 16384:16384" ht="13.35" customHeight="1">
      <c r="A18" s="1425"/>
      <c r="B18" s="1426"/>
      <c r="C18" s="1426"/>
      <c r="D18" s="1427"/>
      <c r="E18" s="1437"/>
      <c r="F18" s="1442" t="s">
        <v>582</v>
      </c>
      <c r="G18" s="1443"/>
      <c r="H18" s="1413"/>
      <c r="I18" s="1435"/>
      <c r="J18" s="1426"/>
      <c r="K18" s="1426"/>
      <c r="L18" s="1427"/>
      <c r="M18" s="214" t="s">
        <v>350</v>
      </c>
      <c r="N18" s="214" t="s">
        <v>351</v>
      </c>
      <c r="O18" s="214" t="s">
        <v>352</v>
      </c>
      <c r="P18" s="214" t="s">
        <v>353</v>
      </c>
      <c r="Q18" s="214" t="s">
        <v>354</v>
      </c>
      <c r="R18" s="214" t="s">
        <v>355</v>
      </c>
    </row>
    <row r="19" spans="1:29 16384:16384" ht="18" customHeight="1">
      <c r="A19" s="1428"/>
      <c r="B19" s="1429"/>
      <c r="C19" s="1429"/>
      <c r="D19" s="1430"/>
      <c r="E19" s="1438"/>
      <c r="F19" s="1444"/>
      <c r="G19" s="1445"/>
      <c r="H19" s="1446"/>
      <c r="I19" s="1436"/>
      <c r="J19" s="1429"/>
      <c r="K19" s="1429"/>
      <c r="L19" s="1430"/>
      <c r="M19" s="7"/>
      <c r="N19" s="7"/>
      <c r="O19" s="7"/>
      <c r="P19" s="7"/>
      <c r="Q19" s="7"/>
      <c r="R19" s="7"/>
    </row>
    <row r="20" spans="1:29 16384:16384" ht="26.25" customHeight="1">
      <c r="A20" s="1450" t="s">
        <v>408</v>
      </c>
      <c r="B20" s="1407"/>
      <c r="C20" s="1407"/>
      <c r="D20" s="1408"/>
      <c r="E20" s="1451"/>
      <c r="F20" s="1452"/>
      <c r="G20" s="1453"/>
      <c r="H20" s="1454"/>
      <c r="I20" s="1406" t="s">
        <v>215</v>
      </c>
      <c r="J20" s="1407"/>
      <c r="K20" s="1407"/>
      <c r="L20" s="1408"/>
      <c r="M20" s="1409"/>
      <c r="N20" s="1410"/>
      <c r="O20" s="1410"/>
      <c r="P20" s="1410"/>
      <c r="Q20" s="1410"/>
      <c r="R20" s="1411"/>
    </row>
    <row r="21" spans="1:29 16384:16384" ht="26.25" customHeight="1">
      <c r="A21" s="1455" t="s">
        <v>603</v>
      </c>
      <c r="B21" s="1456"/>
      <c r="C21" s="1456"/>
      <c r="D21" s="1457"/>
      <c r="E21" s="1458"/>
      <c r="F21" s="1459"/>
      <c r="G21" s="1459"/>
      <c r="H21" s="215" t="s">
        <v>89</v>
      </c>
      <c r="I21" s="1422" t="s">
        <v>216</v>
      </c>
      <c r="J21" s="1423"/>
      <c r="K21" s="1423"/>
      <c r="L21" s="1424"/>
      <c r="M21" s="1460"/>
      <c r="N21" s="1461"/>
      <c r="O21" s="1462" t="s">
        <v>88</v>
      </c>
      <c r="P21" s="1462"/>
      <c r="Q21" s="1462"/>
      <c r="R21" s="1463"/>
    </row>
    <row r="22" spans="1:29 16384:16384" ht="9.9499999999999993" customHeight="1">
      <c r="A22" s="1490" t="s">
        <v>235</v>
      </c>
      <c r="B22" s="1491"/>
      <c r="C22" s="1491"/>
      <c r="D22" s="1492"/>
      <c r="E22" s="216" t="s">
        <v>90</v>
      </c>
      <c r="F22" s="1499"/>
      <c r="G22" s="1500"/>
      <c r="H22" s="215" t="s">
        <v>89</v>
      </c>
      <c r="I22" s="1501" t="s">
        <v>236</v>
      </c>
      <c r="J22" s="1491"/>
      <c r="K22" s="1491"/>
      <c r="L22" s="1492"/>
      <c r="M22" s="216" t="s">
        <v>90</v>
      </c>
      <c r="N22" s="1506"/>
      <c r="O22" s="1507"/>
      <c r="P22" s="1508" t="s">
        <v>88</v>
      </c>
      <c r="Q22" s="1508"/>
      <c r="R22" s="1509"/>
    </row>
    <row r="23" spans="1:29 16384:16384" ht="9.9499999999999993" customHeight="1">
      <c r="A23" s="1493"/>
      <c r="B23" s="1494"/>
      <c r="C23" s="1494"/>
      <c r="D23" s="1495"/>
      <c r="E23" s="217" t="s">
        <v>91</v>
      </c>
      <c r="F23" s="1510"/>
      <c r="G23" s="1511"/>
      <c r="H23" s="218" t="s">
        <v>89</v>
      </c>
      <c r="I23" s="1502"/>
      <c r="J23" s="1494"/>
      <c r="K23" s="1494"/>
      <c r="L23" s="1495"/>
      <c r="M23" s="217" t="s">
        <v>91</v>
      </c>
      <c r="N23" s="1512"/>
      <c r="O23" s="1513"/>
      <c r="P23" s="1514" t="s">
        <v>88</v>
      </c>
      <c r="Q23" s="1514"/>
      <c r="R23" s="1515"/>
    </row>
    <row r="24" spans="1:29 16384:16384" ht="9.9499999999999993" customHeight="1">
      <c r="A24" s="1496"/>
      <c r="B24" s="1497"/>
      <c r="C24" s="1497"/>
      <c r="D24" s="1498"/>
      <c r="E24" s="219" t="s">
        <v>92</v>
      </c>
      <c r="F24" s="1516"/>
      <c r="G24" s="1517"/>
      <c r="H24" s="220" t="s">
        <v>89</v>
      </c>
      <c r="I24" s="1503"/>
      <c r="J24" s="1504"/>
      <c r="K24" s="1504"/>
      <c r="L24" s="1505"/>
      <c r="M24" s="219" t="s">
        <v>92</v>
      </c>
      <c r="N24" s="1448"/>
      <c r="O24" s="1449"/>
      <c r="P24" s="1477" t="s">
        <v>88</v>
      </c>
      <c r="Q24" s="1477"/>
      <c r="R24" s="1478"/>
    </row>
    <row r="25" spans="1:29 16384:16384" ht="30.95" customHeight="1">
      <c r="A25" s="1464" t="s">
        <v>604</v>
      </c>
      <c r="B25" s="1465"/>
      <c r="C25" s="1465"/>
      <c r="D25" s="1479"/>
      <c r="E25" s="1480" t="s">
        <v>356</v>
      </c>
      <c r="F25" s="1481"/>
      <c r="G25" s="1481"/>
      <c r="H25" s="1481"/>
      <c r="I25" s="1481"/>
      <c r="J25" s="1482" t="s">
        <v>357</v>
      </c>
      <c r="K25" s="1483"/>
      <c r="L25" s="1483"/>
      <c r="M25" s="1483"/>
      <c r="N25" s="1484"/>
      <c r="O25" s="1481" t="s">
        <v>358</v>
      </c>
      <c r="P25" s="1483"/>
      <c r="Q25" s="1483"/>
      <c r="R25" s="1484"/>
    </row>
    <row r="26" spans="1:29 16384:16384" ht="18" customHeight="1">
      <c r="A26" s="1466"/>
      <c r="B26" s="1467"/>
      <c r="C26" s="1467"/>
      <c r="D26" s="1468"/>
      <c r="E26" s="1485"/>
      <c r="F26" s="1486"/>
      <c r="G26" s="1486"/>
      <c r="H26" s="1486"/>
      <c r="I26" s="1486"/>
      <c r="J26" s="1485"/>
      <c r="K26" s="1486"/>
      <c r="L26" s="1486"/>
      <c r="M26" s="1486"/>
      <c r="N26" s="1487"/>
      <c r="O26" s="1488"/>
      <c r="P26" s="1488"/>
      <c r="Q26" s="1488"/>
      <c r="R26" s="1489"/>
    </row>
    <row r="27" spans="1:29 16384:16384" ht="28.5" customHeight="1">
      <c r="A27" s="1464" t="s">
        <v>237</v>
      </c>
      <c r="B27" s="1465"/>
      <c r="C27" s="1465"/>
      <c r="D27" s="1465"/>
      <c r="E27" s="1469" t="s">
        <v>93</v>
      </c>
      <c r="F27" s="1470"/>
      <c r="G27" s="1470"/>
      <c r="H27" s="1470"/>
      <c r="I27" s="1471"/>
      <c r="J27" s="1469" t="s">
        <v>94</v>
      </c>
      <c r="K27" s="1470"/>
      <c r="L27" s="1470"/>
      <c r="M27" s="1470"/>
      <c r="N27" s="1471"/>
      <c r="O27" s="1469" t="s">
        <v>234</v>
      </c>
      <c r="P27" s="1470"/>
      <c r="Q27" s="1470"/>
      <c r="R27" s="1471"/>
    </row>
    <row r="28" spans="1:29 16384:16384" ht="18" customHeight="1">
      <c r="A28" s="1466"/>
      <c r="B28" s="1467"/>
      <c r="C28" s="1467"/>
      <c r="D28" s="1468"/>
      <c r="E28" s="1472"/>
      <c r="F28" s="1473"/>
      <c r="G28" s="1473"/>
      <c r="H28" s="1473"/>
      <c r="I28" s="1473"/>
      <c r="J28" s="1472"/>
      <c r="K28" s="1473"/>
      <c r="L28" s="1473"/>
      <c r="M28" s="1473"/>
      <c r="N28" s="1474"/>
      <c r="O28" s="1475"/>
      <c r="P28" s="1475"/>
      <c r="Q28" s="1475"/>
      <c r="R28" s="1476"/>
      <c r="U28" s="393"/>
      <c r="XFD28" s="393"/>
    </row>
    <row r="29" spans="1:29 16384:16384" ht="43.5" customHeight="1">
      <c r="A29" s="1518" t="s">
        <v>606</v>
      </c>
      <c r="B29" s="1519"/>
      <c r="C29" s="1519"/>
      <c r="D29" s="1519"/>
      <c r="E29" s="1520"/>
      <c r="F29" s="1521"/>
      <c r="G29" s="1521"/>
      <c r="H29" s="1521"/>
      <c r="I29" s="1521"/>
      <c r="J29" s="1521"/>
      <c r="K29" s="1521"/>
      <c r="L29" s="1521"/>
      <c r="M29" s="1521"/>
      <c r="N29" s="1521"/>
      <c r="O29" s="1521"/>
      <c r="P29" s="1521"/>
      <c r="Q29" s="1521"/>
      <c r="R29" s="1522"/>
    </row>
    <row r="30" spans="1:29 16384:16384" s="221" customFormat="1" ht="11.25" customHeight="1">
      <c r="A30" s="1523" t="s">
        <v>217</v>
      </c>
      <c r="B30" s="1524"/>
      <c r="C30" s="1524"/>
      <c r="D30" s="1525"/>
      <c r="E30" s="1532" t="s">
        <v>360</v>
      </c>
      <c r="F30" s="1533"/>
      <c r="G30" s="1533"/>
      <c r="H30" s="1534" t="s">
        <v>361</v>
      </c>
      <c r="I30" s="1534"/>
      <c r="J30" s="1534"/>
      <c r="K30" s="1534" t="s">
        <v>362</v>
      </c>
      <c r="L30" s="1534"/>
      <c r="M30" s="1534"/>
      <c r="N30" s="1534" t="s">
        <v>363</v>
      </c>
      <c r="O30" s="1534"/>
      <c r="P30" s="1534"/>
      <c r="Q30" s="1535"/>
      <c r="R30" s="1536"/>
      <c r="AA30" s="2"/>
      <c r="AB30" s="2"/>
      <c r="AC30" s="2"/>
    </row>
    <row r="31" spans="1:29 16384:16384" s="221" customFormat="1" ht="11.25" customHeight="1">
      <c r="A31" s="1526"/>
      <c r="B31" s="1527"/>
      <c r="C31" s="1527"/>
      <c r="D31" s="1528"/>
      <c r="E31" s="1541"/>
      <c r="F31" s="1542"/>
      <c r="G31" s="1543"/>
      <c r="H31" s="1541"/>
      <c r="I31" s="1542"/>
      <c r="J31" s="1543"/>
      <c r="K31" s="1541"/>
      <c r="L31" s="1542"/>
      <c r="M31" s="1543"/>
      <c r="N31" s="1541"/>
      <c r="O31" s="1542"/>
      <c r="P31" s="1543"/>
      <c r="Q31" s="1537"/>
      <c r="R31" s="1538"/>
      <c r="AA31" s="2"/>
      <c r="AB31" s="2"/>
      <c r="AC31" s="2"/>
    </row>
    <row r="32" spans="1:29 16384:16384" s="221" customFormat="1" ht="11.25" customHeight="1">
      <c r="A32" s="1526"/>
      <c r="B32" s="1527"/>
      <c r="C32" s="1527"/>
      <c r="D32" s="1528"/>
      <c r="E32" s="1545" t="s">
        <v>1070</v>
      </c>
      <c r="F32" s="1545"/>
      <c r="G32" s="1545"/>
      <c r="H32" s="1545"/>
      <c r="I32" s="1534" t="s">
        <v>1071</v>
      </c>
      <c r="J32" s="1534"/>
      <c r="K32" s="1534"/>
      <c r="L32" s="1534"/>
      <c r="M32" s="1534" t="s">
        <v>1072</v>
      </c>
      <c r="N32" s="1534"/>
      <c r="O32" s="1534"/>
      <c r="P32" s="1534"/>
      <c r="Q32" s="1537"/>
      <c r="R32" s="1538"/>
      <c r="AA32" s="2"/>
      <c r="AB32" s="2"/>
      <c r="AC32" s="2"/>
    </row>
    <row r="33" spans="1:29" s="221" customFormat="1" ht="11.25" customHeight="1">
      <c r="A33" s="1526"/>
      <c r="B33" s="1527"/>
      <c r="C33" s="1527"/>
      <c r="D33" s="1528"/>
      <c r="E33" s="1544"/>
      <c r="F33" s="1544"/>
      <c r="G33" s="1544"/>
      <c r="H33" s="1541"/>
      <c r="I33" s="1546"/>
      <c r="J33" s="1546"/>
      <c r="K33" s="1546"/>
      <c r="L33" s="1546"/>
      <c r="M33" s="1546"/>
      <c r="N33" s="1546"/>
      <c r="O33" s="1546"/>
      <c r="P33" s="1546"/>
      <c r="Q33" s="1537"/>
      <c r="R33" s="1538"/>
      <c r="AA33" s="2"/>
      <c r="AB33" s="2"/>
      <c r="AC33" s="2"/>
    </row>
    <row r="34" spans="1:29" s="221" customFormat="1" ht="11.25" customHeight="1">
      <c r="A34" s="1526"/>
      <c r="B34" s="1527"/>
      <c r="C34" s="1527"/>
      <c r="D34" s="1528"/>
      <c r="E34" s="1534" t="s">
        <v>1073</v>
      </c>
      <c r="F34" s="1534"/>
      <c r="G34" s="1534"/>
      <c r="H34" s="1534"/>
      <c r="I34" s="1534" t="s">
        <v>1074</v>
      </c>
      <c r="J34" s="1534"/>
      <c r="K34" s="1534"/>
      <c r="L34" s="1534"/>
      <c r="M34" s="1534" t="s">
        <v>364</v>
      </c>
      <c r="N34" s="1534"/>
      <c r="O34" s="1534"/>
      <c r="P34" s="1534"/>
      <c r="Q34" s="1537"/>
      <c r="R34" s="1538"/>
      <c r="AA34" s="2"/>
      <c r="AB34" s="2"/>
      <c r="AC34" s="2"/>
    </row>
    <row r="35" spans="1:29" s="221" customFormat="1" ht="11.25" customHeight="1">
      <c r="A35" s="1529"/>
      <c r="B35" s="1530"/>
      <c r="C35" s="1530"/>
      <c r="D35" s="1531"/>
      <c r="E35" s="1544"/>
      <c r="F35" s="1544"/>
      <c r="G35" s="1544"/>
      <c r="H35" s="1544"/>
      <c r="I35" s="1544"/>
      <c r="J35" s="1544"/>
      <c r="K35" s="1544"/>
      <c r="L35" s="1544"/>
      <c r="M35" s="1544"/>
      <c r="N35" s="1544"/>
      <c r="O35" s="1544"/>
      <c r="P35" s="1544"/>
      <c r="Q35" s="1539"/>
      <c r="R35" s="1540"/>
      <c r="AA35" s="2"/>
      <c r="AB35" s="2"/>
      <c r="AC35" s="2"/>
    </row>
    <row r="36" spans="1:29" s="221" customFormat="1" ht="57" customHeight="1">
      <c r="A36" s="1563" t="s">
        <v>238</v>
      </c>
      <c r="B36" s="1564"/>
      <c r="C36" s="1564"/>
      <c r="D36" s="1564"/>
      <c r="E36" s="1565"/>
      <c r="F36" s="1462"/>
      <c r="G36" s="1462"/>
      <c r="H36" s="1462"/>
      <c r="I36" s="1462"/>
      <c r="J36" s="1462"/>
      <c r="K36" s="1462"/>
      <c r="L36" s="1462"/>
      <c r="M36" s="1462"/>
      <c r="N36" s="1462"/>
      <c r="O36" s="1462"/>
      <c r="P36" s="1462"/>
      <c r="Q36" s="1462"/>
      <c r="R36" s="1463"/>
      <c r="AA36" s="2"/>
      <c r="AB36" s="2"/>
      <c r="AC36" s="2"/>
    </row>
    <row r="37" spans="1:29" s="221" customFormat="1" ht="19.5" customHeight="1">
      <c r="A37" s="1566" t="s">
        <v>617</v>
      </c>
      <c r="B37" s="1566"/>
      <c r="C37" s="1566"/>
      <c r="D37" s="1566"/>
      <c r="E37" s="1566"/>
      <c r="F37" s="1566"/>
      <c r="G37" s="1566"/>
      <c r="H37" s="1566"/>
      <c r="I37" s="1566"/>
      <c r="J37" s="1566"/>
      <c r="K37" s="1566"/>
      <c r="L37" s="1566"/>
      <c r="M37" s="1566"/>
      <c r="N37" s="1566"/>
      <c r="O37" s="1566"/>
      <c r="P37" s="1566"/>
      <c r="Q37" s="1566"/>
      <c r="R37" s="1566"/>
      <c r="AA37" s="2"/>
      <c r="AB37" s="2"/>
      <c r="AC37" s="2"/>
    </row>
    <row r="38" spans="1:29" s="221" customFormat="1" ht="28.5" customHeight="1">
      <c r="A38" s="1566"/>
      <c r="B38" s="1566"/>
      <c r="C38" s="1566"/>
      <c r="D38" s="1566"/>
      <c r="E38" s="1566"/>
      <c r="F38" s="1566"/>
      <c r="G38" s="1566"/>
      <c r="H38" s="1566"/>
      <c r="I38" s="1566"/>
      <c r="J38" s="1566"/>
      <c r="K38" s="1566"/>
      <c r="L38" s="1566"/>
      <c r="M38" s="1566"/>
      <c r="N38" s="1566"/>
      <c r="O38" s="1566"/>
      <c r="P38" s="1566"/>
      <c r="Q38" s="1566"/>
      <c r="R38" s="1566"/>
      <c r="AA38" s="2"/>
      <c r="AB38" s="2"/>
      <c r="AC38" s="2"/>
    </row>
    <row r="39" spans="1:29" s="221" customFormat="1" ht="11.25">
      <c r="A39" s="1566" t="s">
        <v>1067</v>
      </c>
      <c r="B39" s="1566"/>
      <c r="C39" s="1566"/>
      <c r="D39" s="1566"/>
      <c r="E39" s="1566"/>
      <c r="F39" s="1566"/>
      <c r="G39" s="1566"/>
      <c r="H39" s="1566"/>
      <c r="I39" s="1566"/>
      <c r="J39" s="1566"/>
      <c r="K39" s="1566"/>
      <c r="L39" s="1566"/>
      <c r="M39" s="1566"/>
      <c r="N39" s="1566"/>
      <c r="O39" s="1566"/>
      <c r="P39" s="1566"/>
      <c r="Q39" s="1566"/>
      <c r="R39" s="1566"/>
      <c r="AA39" s="2"/>
      <c r="AB39" s="2"/>
      <c r="AC39" s="2"/>
    </row>
    <row r="40" spans="1:29" s="221" customFormat="1" ht="11.25">
      <c r="A40" s="1566"/>
      <c r="B40" s="1566"/>
      <c r="C40" s="1566"/>
      <c r="D40" s="1566"/>
      <c r="E40" s="1566"/>
      <c r="F40" s="1566"/>
      <c r="G40" s="1566"/>
      <c r="H40" s="1566"/>
      <c r="I40" s="1566"/>
      <c r="J40" s="1566"/>
      <c r="K40" s="1566"/>
      <c r="L40" s="1566"/>
      <c r="M40" s="1566"/>
      <c r="N40" s="1566"/>
      <c r="O40" s="1566"/>
      <c r="P40" s="1566"/>
      <c r="Q40" s="1566"/>
      <c r="R40" s="1566"/>
      <c r="AA40" s="2"/>
      <c r="AB40" s="2"/>
      <c r="AC40" s="2"/>
    </row>
    <row r="41" spans="1:29" s="221" customFormat="1" ht="26.25" customHeight="1">
      <c r="A41" s="1566"/>
      <c r="B41" s="1566"/>
      <c r="C41" s="1566"/>
      <c r="D41" s="1566"/>
      <c r="E41" s="1566"/>
      <c r="F41" s="1566"/>
      <c r="G41" s="1566"/>
      <c r="H41" s="1566"/>
      <c r="I41" s="1566"/>
      <c r="J41" s="1566"/>
      <c r="K41" s="1566"/>
      <c r="L41" s="1566"/>
      <c r="M41" s="1566"/>
      <c r="N41" s="1566"/>
      <c r="O41" s="1566"/>
      <c r="P41" s="1566"/>
      <c r="Q41" s="1566"/>
      <c r="R41" s="1566"/>
      <c r="AA41" s="2"/>
      <c r="AB41" s="2"/>
      <c r="AC41" s="2"/>
    </row>
    <row r="42" spans="1:29" s="221" customFormat="1">
      <c r="A42" s="1566" t="s">
        <v>1068</v>
      </c>
      <c r="B42" s="1566"/>
      <c r="C42" s="1566"/>
      <c r="D42" s="1566"/>
      <c r="E42" s="1566"/>
      <c r="F42" s="1566"/>
      <c r="G42" s="1566"/>
      <c r="H42" s="1566"/>
      <c r="I42" s="1566"/>
      <c r="J42" s="1566"/>
      <c r="K42" s="1566"/>
      <c r="L42" s="1566"/>
      <c r="M42" s="1566"/>
      <c r="N42" s="1566"/>
      <c r="O42" s="1566"/>
      <c r="P42" s="1566"/>
      <c r="Q42" s="1566"/>
      <c r="R42" s="1566"/>
      <c r="AA42" s="2"/>
      <c r="AB42" s="2"/>
      <c r="AC42" s="2"/>
    </row>
    <row r="43" spans="1:29" s="221" customFormat="1" ht="11.25">
      <c r="A43" s="222" t="s">
        <v>605</v>
      </c>
      <c r="B43" s="364"/>
      <c r="C43" s="364"/>
      <c r="D43" s="364"/>
      <c r="E43" s="364"/>
      <c r="F43" s="364"/>
      <c r="G43" s="222"/>
      <c r="H43" s="364"/>
      <c r="I43" s="364"/>
      <c r="J43" s="364"/>
      <c r="K43" s="364"/>
      <c r="L43" s="364"/>
      <c r="M43" s="364"/>
      <c r="N43" s="364"/>
      <c r="O43" s="364"/>
      <c r="P43" s="364"/>
      <c r="Q43" s="364"/>
      <c r="R43" s="364"/>
      <c r="AA43" s="2"/>
      <c r="AB43" s="2"/>
      <c r="AC43" s="2"/>
    </row>
    <row r="44" spans="1:29" s="221" customFormat="1">
      <c r="A44" s="1653" t="s">
        <v>999</v>
      </c>
      <c r="B44" s="1653"/>
      <c r="C44" s="1653"/>
      <c r="D44" s="1654"/>
      <c r="E44" s="1655"/>
      <c r="F44" s="1655"/>
      <c r="G44" s="1655"/>
      <c r="H44" s="1655"/>
      <c r="I44" s="1655"/>
      <c r="J44" s="1655"/>
      <c r="K44" s="1655"/>
      <c r="L44" s="1655"/>
      <c r="M44" s="1655"/>
      <c r="N44" s="1655"/>
      <c r="O44" s="1655"/>
      <c r="P44" s="1655"/>
      <c r="Q44" s="1655"/>
      <c r="R44" s="1655"/>
      <c r="S44" s="69"/>
      <c r="T44" s="588"/>
      <c r="U44" s="588"/>
      <c r="V44" s="588"/>
      <c r="W44" s="588"/>
      <c r="X44" s="588"/>
      <c r="Y44" s="588"/>
      <c r="Z44" s="588"/>
      <c r="AA44" s="2"/>
      <c r="AB44" s="2"/>
      <c r="AC44" s="2"/>
    </row>
    <row r="45" spans="1:29" s="221" customFormat="1">
      <c r="A45" s="1653"/>
      <c r="B45" s="1653"/>
      <c r="C45" s="1653"/>
      <c r="D45" s="1655"/>
      <c r="E45" s="1655"/>
      <c r="F45" s="1655"/>
      <c r="G45" s="1655"/>
      <c r="H45" s="1655"/>
      <c r="I45" s="1655"/>
      <c r="J45" s="1655"/>
      <c r="K45" s="1655"/>
      <c r="L45" s="1655"/>
      <c r="M45" s="1655"/>
      <c r="N45" s="1655"/>
      <c r="O45" s="1655"/>
      <c r="P45" s="1655"/>
      <c r="Q45" s="1655"/>
      <c r="R45" s="1655"/>
      <c r="S45" s="69"/>
      <c r="T45" s="588"/>
      <c r="U45" s="588"/>
      <c r="V45" s="588"/>
      <c r="W45" s="588"/>
      <c r="X45" s="588"/>
      <c r="Y45" s="588"/>
      <c r="Z45" s="588"/>
      <c r="AA45" s="2"/>
      <c r="AB45" s="2"/>
      <c r="AC45" s="2"/>
    </row>
    <row r="46" spans="1:29" s="395" customFormat="1" ht="31.5" customHeight="1">
      <c r="A46" s="1665" t="s">
        <v>970</v>
      </c>
      <c r="B46" s="1654"/>
      <c r="C46" s="1654"/>
      <c r="D46" s="1654"/>
      <c r="E46" s="1654"/>
      <c r="F46" s="1654"/>
      <c r="G46" s="1654"/>
      <c r="H46" s="1654"/>
      <c r="I46" s="1654"/>
      <c r="J46" s="1654"/>
      <c r="K46" s="1654"/>
      <c r="L46" s="1654"/>
      <c r="M46" s="1654"/>
      <c r="N46" s="1654"/>
      <c r="O46" s="1654"/>
      <c r="P46" s="1654"/>
      <c r="Q46" s="1654"/>
      <c r="R46" s="1654"/>
      <c r="S46" s="589"/>
      <c r="T46" s="589"/>
      <c r="U46" s="589"/>
      <c r="V46" s="589"/>
      <c r="W46" s="589"/>
      <c r="X46" s="589"/>
      <c r="Y46" s="589"/>
      <c r="Z46" s="589"/>
      <c r="AA46" s="620"/>
      <c r="AB46" s="620"/>
      <c r="AC46" s="620"/>
    </row>
    <row r="47" spans="1:29" s="221" customFormat="1" ht="12" customHeight="1">
      <c r="A47" s="1656" t="s">
        <v>842</v>
      </c>
      <c r="B47" s="1657"/>
      <c r="C47" s="1657"/>
      <c r="D47" s="1658"/>
      <c r="E47" s="1626" t="s">
        <v>971</v>
      </c>
      <c r="F47" s="1626"/>
      <c r="G47" s="1626"/>
      <c r="H47" s="1626"/>
      <c r="I47" s="1626"/>
      <c r="J47" s="1626"/>
      <c r="K47" s="1626"/>
      <c r="L47" s="1626"/>
      <c r="M47" s="1626"/>
      <c r="N47" s="1626"/>
      <c r="O47" s="1626"/>
      <c r="P47" s="1626"/>
      <c r="Q47" s="1626"/>
      <c r="R47" s="1626"/>
      <c r="S47" s="69"/>
      <c r="T47" s="588"/>
      <c r="U47" s="588"/>
      <c r="V47" s="588"/>
      <c r="W47" s="588"/>
      <c r="X47" s="588"/>
      <c r="Y47" s="588"/>
      <c r="Z47" s="588"/>
      <c r="AA47" s="2"/>
      <c r="AB47" s="2"/>
      <c r="AC47" s="2"/>
    </row>
    <row r="48" spans="1:29" s="221" customFormat="1" ht="30" customHeight="1">
      <c r="A48" s="671"/>
      <c r="B48" s="672"/>
      <c r="C48" s="672"/>
      <c r="D48" s="1577"/>
      <c r="E48" s="1627"/>
      <c r="F48" s="1626"/>
      <c r="G48" s="1626"/>
      <c r="H48" s="1626"/>
      <c r="I48" s="1626"/>
      <c r="J48" s="1626"/>
      <c r="K48" s="1626"/>
      <c r="L48" s="1626"/>
      <c r="M48" s="1626"/>
      <c r="N48" s="1626"/>
      <c r="O48" s="1626"/>
      <c r="P48" s="1626"/>
      <c r="Q48" s="1626"/>
      <c r="R48" s="1626"/>
      <c r="S48" s="69"/>
      <c r="T48" s="588"/>
      <c r="U48" s="588"/>
      <c r="V48" s="588"/>
      <c r="W48" s="588"/>
      <c r="X48" s="588"/>
      <c r="Y48" s="588"/>
      <c r="Z48" s="588"/>
      <c r="AA48" s="2"/>
      <c r="AB48" s="2"/>
      <c r="AC48" s="2"/>
    </row>
    <row r="49" spans="1:29" s="221" customFormat="1" ht="22.5" customHeight="1">
      <c r="A49" s="671"/>
      <c r="B49" s="672"/>
      <c r="C49" s="672"/>
      <c r="D49" s="1577"/>
      <c r="E49" s="590"/>
      <c r="F49" s="1662" t="s">
        <v>922</v>
      </c>
      <c r="G49" s="1663"/>
      <c r="H49" s="1663"/>
      <c r="I49" s="1663"/>
      <c r="J49" s="1663"/>
      <c r="K49" s="1663"/>
      <c r="L49" s="1663"/>
      <c r="M49" s="1663"/>
      <c r="N49" s="1663"/>
      <c r="O49" s="1663"/>
      <c r="P49" s="1663"/>
      <c r="Q49" s="1663"/>
      <c r="R49" s="1664"/>
      <c r="S49" s="206" t="str">
        <f>IF(COUNTIF(ロール対応表ｰ1001!$D$58:$S$58,F49)=0,"【ERROR正しいロールを選択してください】","")</f>
        <v/>
      </c>
      <c r="T49" s="588"/>
      <c r="U49" s="588"/>
      <c r="V49" s="588"/>
      <c r="W49" s="588"/>
      <c r="X49" s="588"/>
      <c r="Y49" s="588"/>
      <c r="Z49" s="588"/>
      <c r="AA49" s="2"/>
      <c r="AB49" s="2"/>
      <c r="AC49" s="2"/>
    </row>
    <row r="50" spans="1:29" s="221" customFormat="1" ht="12" customHeight="1">
      <c r="A50" s="671"/>
      <c r="B50" s="672"/>
      <c r="C50" s="672"/>
      <c r="D50" s="1577"/>
      <c r="E50" s="1627" t="s">
        <v>972</v>
      </c>
      <c r="F50" s="1626"/>
      <c r="G50" s="1626"/>
      <c r="H50" s="1626"/>
      <c r="I50" s="1626"/>
      <c r="J50" s="1626"/>
      <c r="K50" s="1626"/>
      <c r="L50" s="1626"/>
      <c r="M50" s="1626"/>
      <c r="N50" s="1626"/>
      <c r="O50" s="1626"/>
      <c r="P50" s="1626"/>
      <c r="Q50" s="1626"/>
      <c r="R50" s="1626"/>
      <c r="S50" s="206"/>
      <c r="T50" s="588"/>
      <c r="U50" s="588"/>
      <c r="V50" s="588"/>
      <c r="W50" s="588"/>
      <c r="X50" s="588"/>
      <c r="Y50" s="588"/>
      <c r="Z50" s="588"/>
      <c r="AA50" s="2"/>
      <c r="AB50" s="2"/>
      <c r="AC50" s="2"/>
    </row>
    <row r="51" spans="1:29" s="221" customFormat="1" ht="22.5" customHeight="1">
      <c r="A51" s="1659"/>
      <c r="B51" s="1660"/>
      <c r="C51" s="1660"/>
      <c r="D51" s="1661"/>
      <c r="E51" s="591"/>
      <c r="F51" s="1662" t="s">
        <v>923</v>
      </c>
      <c r="G51" s="1663"/>
      <c r="H51" s="1663"/>
      <c r="I51" s="1663"/>
      <c r="J51" s="1663"/>
      <c r="K51" s="1663"/>
      <c r="L51" s="1663"/>
      <c r="M51" s="1663"/>
      <c r="N51" s="1663"/>
      <c r="O51" s="1663"/>
      <c r="P51" s="1663"/>
      <c r="Q51" s="1663"/>
      <c r="R51" s="1664"/>
      <c r="S51" s="206" t="str">
        <f>IF(COUNTIF(ロール対応表ｰ1001!$D$59:$S$59,F51)=0,"【ERROR正しいロールを選択してください】","")</f>
        <v/>
      </c>
      <c r="T51" s="588"/>
      <c r="U51" s="588"/>
      <c r="V51" s="588"/>
      <c r="W51" s="588"/>
      <c r="X51" s="588"/>
      <c r="Y51" s="588"/>
      <c r="Z51" s="588"/>
      <c r="AA51" s="2"/>
      <c r="AB51" s="2"/>
      <c r="AC51" s="2"/>
    </row>
    <row r="52" spans="1:29" s="2" customFormat="1" ht="30" customHeight="1">
      <c r="A52" s="1643" t="s">
        <v>1005</v>
      </c>
      <c r="B52" s="1643"/>
      <c r="C52" s="1643"/>
      <c r="D52" s="1643"/>
      <c r="E52" s="1644" t="s">
        <v>1006</v>
      </c>
      <c r="F52" s="1645"/>
      <c r="G52" s="1645"/>
      <c r="H52" s="1645"/>
      <c r="I52" s="1645"/>
      <c r="J52" s="1645"/>
      <c r="K52" s="1645"/>
      <c r="L52" s="1645"/>
      <c r="M52" s="1645"/>
      <c r="N52" s="1645"/>
      <c r="O52" s="1646"/>
      <c r="P52" s="1451"/>
      <c r="Q52" s="1453"/>
      <c r="R52" s="1647"/>
      <c r="S52" s="605"/>
    </row>
    <row r="53" spans="1:29" s="2" customFormat="1" ht="48.75" customHeight="1">
      <c r="A53" s="1643"/>
      <c r="B53" s="1643"/>
      <c r="C53" s="1643"/>
      <c r="D53" s="1643"/>
      <c r="E53" s="1648" t="s">
        <v>1092</v>
      </c>
      <c r="F53" s="1649"/>
      <c r="G53" s="1649"/>
      <c r="H53" s="1649"/>
      <c r="I53" s="1649"/>
      <c r="J53" s="1649"/>
      <c r="K53" s="1649"/>
      <c r="L53" s="1649"/>
      <c r="M53" s="1649"/>
      <c r="N53" s="1649"/>
      <c r="O53" s="1649"/>
      <c r="P53" s="1649"/>
      <c r="Q53" s="1649"/>
      <c r="R53" s="1649"/>
      <c r="S53" s="605"/>
    </row>
    <row r="54" spans="1:29" s="2" customFormat="1" ht="23.25" customHeight="1">
      <c r="A54" s="1643"/>
      <c r="B54" s="1643"/>
      <c r="C54" s="1643"/>
      <c r="D54" s="1643"/>
      <c r="E54" s="606"/>
      <c r="F54" s="1650" t="s">
        <v>1007</v>
      </c>
      <c r="G54" s="1651"/>
      <c r="H54" s="1651"/>
      <c r="I54" s="1651"/>
      <c r="J54" s="1651"/>
      <c r="K54" s="1651"/>
      <c r="L54" s="1651"/>
      <c r="M54" s="1651"/>
      <c r="N54" s="1651"/>
      <c r="O54" s="1651"/>
      <c r="P54" s="1651"/>
      <c r="Q54" s="1651"/>
      <c r="R54" s="1652"/>
      <c r="S54" s="605"/>
    </row>
    <row r="55" spans="1:29" s="2" customFormat="1" ht="23.25" customHeight="1">
      <c r="A55" s="1643"/>
      <c r="B55" s="1643"/>
      <c r="C55" s="1643"/>
      <c r="D55" s="1643"/>
      <c r="E55" s="606"/>
      <c r="F55" s="1650" t="s">
        <v>1008</v>
      </c>
      <c r="G55" s="1651"/>
      <c r="H55" s="1651"/>
      <c r="I55" s="1651"/>
      <c r="J55" s="1651"/>
      <c r="K55" s="1651"/>
      <c r="L55" s="1651"/>
      <c r="M55" s="1651"/>
      <c r="N55" s="1651"/>
      <c r="O55" s="1651"/>
      <c r="P55" s="1651"/>
      <c r="Q55" s="1651"/>
      <c r="R55" s="1652"/>
      <c r="S55" s="605"/>
    </row>
    <row r="56" spans="1:29" s="2" customFormat="1" ht="23.25" customHeight="1">
      <c r="A56" s="1643"/>
      <c r="B56" s="1643"/>
      <c r="C56" s="1643"/>
      <c r="D56" s="1643"/>
      <c r="E56" s="606"/>
      <c r="F56" s="1650" t="s">
        <v>1009</v>
      </c>
      <c r="G56" s="1651"/>
      <c r="H56" s="1651"/>
      <c r="I56" s="1651"/>
      <c r="J56" s="1651"/>
      <c r="K56" s="1651"/>
      <c r="L56" s="1651"/>
      <c r="M56" s="1651"/>
      <c r="N56" s="1651"/>
      <c r="O56" s="1651"/>
      <c r="P56" s="1651"/>
      <c r="Q56" s="1651"/>
      <c r="R56" s="1652"/>
      <c r="S56" s="605"/>
    </row>
    <row r="57" spans="1:29" s="2" customFormat="1" ht="23.25" customHeight="1">
      <c r="A57" s="1643"/>
      <c r="B57" s="1643"/>
      <c r="C57" s="1643"/>
      <c r="D57" s="1643"/>
      <c r="E57" s="606"/>
      <c r="F57" s="1650" t="s">
        <v>1010</v>
      </c>
      <c r="G57" s="1651"/>
      <c r="H57" s="1651"/>
      <c r="I57" s="1651"/>
      <c r="J57" s="1651"/>
      <c r="K57" s="1651"/>
      <c r="L57" s="1651"/>
      <c r="M57" s="1651"/>
      <c r="N57" s="1651"/>
      <c r="O57" s="1651"/>
      <c r="P57" s="1651"/>
      <c r="Q57" s="1651"/>
      <c r="R57" s="1652"/>
      <c r="S57" s="605"/>
    </row>
    <row r="58" spans="1:29" s="2" customFormat="1" ht="49.5" customHeight="1">
      <c r="A58" s="1643"/>
      <c r="B58" s="1643"/>
      <c r="C58" s="1643"/>
      <c r="D58" s="1643"/>
      <c r="E58" s="607"/>
      <c r="F58" s="1861"/>
      <c r="G58" s="1862"/>
      <c r="H58" s="1862"/>
      <c r="I58" s="1862"/>
      <c r="J58" s="1862"/>
      <c r="K58" s="1862"/>
      <c r="L58" s="1862"/>
      <c r="M58" s="1862"/>
      <c r="N58" s="1862"/>
      <c r="O58" s="1862"/>
      <c r="P58" s="1862"/>
      <c r="Q58" s="1862"/>
      <c r="R58" s="1863"/>
      <c r="S58" s="605"/>
    </row>
    <row r="59" spans="1:29" s="221" customFormat="1" ht="13.5">
      <c r="A59" s="592"/>
      <c r="B59" s="592"/>
      <c r="C59" s="592"/>
      <c r="D59" s="592"/>
      <c r="E59" s="592"/>
      <c r="F59" s="592"/>
      <c r="G59" s="592"/>
      <c r="H59" s="592"/>
      <c r="I59" s="592"/>
      <c r="J59" s="592"/>
      <c r="K59" s="592"/>
      <c r="L59" s="592"/>
      <c r="M59" s="592"/>
      <c r="N59" s="592"/>
      <c r="O59" s="592"/>
      <c r="P59" s="592"/>
      <c r="Q59" s="592"/>
      <c r="R59" s="592"/>
      <c r="S59" s="588"/>
      <c r="T59" s="588"/>
      <c r="U59" s="588"/>
      <c r="V59" s="588"/>
      <c r="W59" s="588"/>
      <c r="X59" s="588"/>
      <c r="Y59" s="588"/>
      <c r="Z59" s="588"/>
      <c r="AA59" s="2"/>
      <c r="AB59" s="2"/>
      <c r="AC59" s="2"/>
    </row>
    <row r="60" spans="1:29" s="221" customFormat="1" ht="13.5">
      <c r="A60" s="67" t="s">
        <v>1000</v>
      </c>
      <c r="B60" s="593"/>
      <c r="C60" s="593"/>
      <c r="D60" s="593"/>
      <c r="E60" s="593"/>
      <c r="F60" s="593"/>
      <c r="G60" s="593"/>
      <c r="H60" s="593"/>
      <c r="I60" s="593"/>
      <c r="J60" s="593"/>
      <c r="K60" s="593"/>
      <c r="L60" s="593"/>
      <c r="M60" s="593"/>
      <c r="N60" s="593"/>
      <c r="O60" s="593"/>
      <c r="P60" s="593"/>
      <c r="Q60" s="593"/>
      <c r="R60" s="593"/>
      <c r="S60" s="69"/>
      <c r="T60" s="588"/>
      <c r="U60" s="588"/>
      <c r="V60" s="588"/>
      <c r="W60" s="588"/>
      <c r="X60" s="588"/>
      <c r="Y60" s="588"/>
      <c r="Z60" s="588"/>
      <c r="AA60" s="2"/>
      <c r="AB60" s="2"/>
      <c r="AC60" s="2"/>
    </row>
    <row r="61" spans="1:29" s="221" customFormat="1">
      <c r="A61" s="1574" t="s">
        <v>901</v>
      </c>
      <c r="B61" s="670"/>
      <c r="C61" s="670"/>
      <c r="D61" s="1575"/>
      <c r="E61" s="1578" t="s">
        <v>900</v>
      </c>
      <c r="F61" s="1579"/>
      <c r="G61" s="1579"/>
      <c r="H61" s="1579"/>
      <c r="I61" s="1579"/>
      <c r="J61" s="1579"/>
      <c r="K61" s="1579"/>
      <c r="L61" s="1579"/>
      <c r="M61" s="1579"/>
      <c r="N61" s="1579"/>
      <c r="O61" s="1579"/>
      <c r="P61" s="1579"/>
      <c r="Q61" s="1579"/>
      <c r="R61" s="1580"/>
      <c r="S61" s="69"/>
      <c r="T61" s="588"/>
      <c r="U61" s="588"/>
      <c r="V61" s="588"/>
      <c r="W61" s="588"/>
      <c r="X61" s="588"/>
      <c r="Y61" s="588"/>
      <c r="Z61" s="588"/>
      <c r="AA61" s="2"/>
      <c r="AB61" s="2"/>
      <c r="AC61" s="2"/>
    </row>
    <row r="62" spans="1:29" s="221" customFormat="1" ht="30" customHeight="1">
      <c r="A62" s="671"/>
      <c r="B62" s="1576"/>
      <c r="C62" s="1576"/>
      <c r="D62" s="1577"/>
      <c r="E62" s="594"/>
      <c r="F62" s="1581" t="s">
        <v>899</v>
      </c>
      <c r="G62" s="1582"/>
      <c r="H62" s="1582"/>
      <c r="I62" s="1582"/>
      <c r="J62" s="1582"/>
      <c r="K62" s="1582"/>
      <c r="L62" s="1582"/>
      <c r="M62" s="1582"/>
      <c r="N62" s="1582"/>
      <c r="O62" s="1582"/>
      <c r="P62" s="1582"/>
      <c r="Q62" s="1582"/>
      <c r="R62" s="1583"/>
      <c r="S62" s="69"/>
      <c r="T62" s="588"/>
      <c r="U62" s="588"/>
      <c r="V62" s="588"/>
      <c r="W62" s="588"/>
      <c r="X62" s="588"/>
      <c r="Y62" s="588"/>
      <c r="Z62" s="588"/>
      <c r="AA62" s="2"/>
      <c r="AB62" s="2"/>
      <c r="AC62" s="2"/>
    </row>
    <row r="63" spans="1:29" s="221" customFormat="1">
      <c r="A63" s="669" t="s">
        <v>843</v>
      </c>
      <c r="B63" s="670"/>
      <c r="C63" s="670"/>
      <c r="D63" s="1575"/>
      <c r="E63" s="1590" t="s">
        <v>844</v>
      </c>
      <c r="F63" s="1579"/>
      <c r="G63" s="1579"/>
      <c r="H63" s="1579"/>
      <c r="I63" s="1579"/>
      <c r="J63" s="1579"/>
      <c r="K63" s="1579"/>
      <c r="L63" s="1579"/>
      <c r="M63" s="1579"/>
      <c r="N63" s="1579"/>
      <c r="O63" s="1579"/>
      <c r="P63" s="1579"/>
      <c r="Q63" s="1579"/>
      <c r="R63" s="1580"/>
      <c r="S63" s="69"/>
      <c r="T63" s="588"/>
      <c r="U63" s="588"/>
      <c r="V63" s="588"/>
      <c r="W63" s="588"/>
      <c r="X63" s="588"/>
      <c r="Y63" s="588"/>
      <c r="Z63" s="588"/>
      <c r="AA63" s="2"/>
      <c r="AB63" s="2"/>
      <c r="AC63" s="2"/>
    </row>
    <row r="64" spans="1:29" s="221" customFormat="1" ht="105.75" customHeight="1">
      <c r="A64" s="673"/>
      <c r="B64" s="674"/>
      <c r="C64" s="674"/>
      <c r="D64" s="1589"/>
      <c r="E64" s="1591"/>
      <c r="F64" s="1592"/>
      <c r="G64" s="1592"/>
      <c r="H64" s="1592"/>
      <c r="I64" s="1592"/>
      <c r="J64" s="1592"/>
      <c r="K64" s="1592"/>
      <c r="L64" s="1592"/>
      <c r="M64" s="1592"/>
      <c r="N64" s="1592"/>
      <c r="O64" s="1592"/>
      <c r="P64" s="1592"/>
      <c r="Q64" s="1592"/>
      <c r="R64" s="1593"/>
      <c r="S64" s="69"/>
      <c r="T64" s="588"/>
      <c r="U64" s="588"/>
      <c r="V64" s="588"/>
      <c r="W64" s="588"/>
      <c r="X64" s="588"/>
      <c r="Y64" s="588"/>
      <c r="Z64" s="588"/>
      <c r="AA64" s="2"/>
      <c r="AB64" s="2"/>
      <c r="AC64" s="2"/>
    </row>
    <row r="65" spans="1:29" s="221" customFormat="1" ht="83.25" customHeight="1">
      <c r="A65" s="1574" t="s">
        <v>845</v>
      </c>
      <c r="B65" s="1594"/>
      <c r="C65" s="1594"/>
      <c r="D65" s="1595"/>
      <c r="E65" s="1578" t="s">
        <v>1001</v>
      </c>
      <c r="F65" s="1579"/>
      <c r="G65" s="1579"/>
      <c r="H65" s="1579"/>
      <c r="I65" s="1579"/>
      <c r="J65" s="1579"/>
      <c r="K65" s="1579"/>
      <c r="L65" s="1579"/>
      <c r="M65" s="1579"/>
      <c r="N65" s="1579"/>
      <c r="O65" s="1579"/>
      <c r="P65" s="1579"/>
      <c r="Q65" s="1579"/>
      <c r="R65" s="1580"/>
      <c r="S65" s="595"/>
      <c r="T65" s="588"/>
      <c r="U65" s="588"/>
      <c r="V65" s="588"/>
      <c r="W65" s="588"/>
      <c r="X65" s="588"/>
      <c r="Y65" s="588"/>
      <c r="Z65" s="588"/>
      <c r="AA65" s="2"/>
      <c r="AB65" s="2"/>
      <c r="AC65" s="2"/>
    </row>
    <row r="66" spans="1:29" s="221" customFormat="1" ht="22.5" customHeight="1">
      <c r="A66" s="1596"/>
      <c r="B66" s="1597"/>
      <c r="C66" s="1597"/>
      <c r="D66" s="1598"/>
      <c r="E66" s="1636" t="s">
        <v>846</v>
      </c>
      <c r="F66" s="944"/>
      <c r="G66" s="1637"/>
      <c r="H66" s="761" t="str">
        <f>IF(F49=0,"自動で入力されます",F49)</f>
        <v>プルダウンメニューよりロールを選択してください</v>
      </c>
      <c r="I66" s="944"/>
      <c r="J66" s="944"/>
      <c r="K66" s="944"/>
      <c r="L66" s="944"/>
      <c r="M66" s="944"/>
      <c r="N66" s="944"/>
      <c r="O66" s="944"/>
      <c r="P66" s="944"/>
      <c r="Q66" s="944"/>
      <c r="R66" s="762"/>
      <c r="S66" s="69"/>
      <c r="T66" s="588"/>
      <c r="U66" s="588"/>
      <c r="V66" s="588"/>
      <c r="W66" s="588"/>
      <c r="X66" s="588"/>
      <c r="Y66" s="588"/>
      <c r="Z66" s="588"/>
      <c r="AA66" s="2"/>
      <c r="AB66" s="2"/>
      <c r="AC66" s="2"/>
    </row>
    <row r="67" spans="1:29" s="221" customFormat="1" ht="105" customHeight="1">
      <c r="A67" s="1596"/>
      <c r="B67" s="1597"/>
      <c r="C67" s="1597"/>
      <c r="D67" s="1598"/>
      <c r="E67" s="1638"/>
      <c r="F67" s="1639"/>
      <c r="G67" s="1639"/>
      <c r="H67" s="1639"/>
      <c r="I67" s="1639"/>
      <c r="J67" s="1639"/>
      <c r="K67" s="1639"/>
      <c r="L67" s="1639"/>
      <c r="M67" s="1639"/>
      <c r="N67" s="1639"/>
      <c r="O67" s="1639"/>
      <c r="P67" s="1639"/>
      <c r="Q67" s="1639"/>
      <c r="R67" s="1640"/>
      <c r="S67" s="69"/>
      <c r="T67" s="588"/>
      <c r="U67" s="588"/>
      <c r="V67" s="588"/>
      <c r="W67" s="588"/>
      <c r="X67" s="588"/>
      <c r="Y67" s="588"/>
      <c r="Z67" s="588"/>
      <c r="AA67" s="2"/>
      <c r="AB67" s="2"/>
      <c r="AC67" s="2"/>
    </row>
    <row r="68" spans="1:29" s="221" customFormat="1" ht="22.5" customHeight="1">
      <c r="A68" s="1596"/>
      <c r="B68" s="1597"/>
      <c r="C68" s="1597"/>
      <c r="D68" s="1598"/>
      <c r="E68" s="1641" t="s">
        <v>1002</v>
      </c>
      <c r="F68" s="820"/>
      <c r="G68" s="820"/>
      <c r="H68" s="761" t="str">
        <f>IF(F51=0,"自動で入力されます",F51)</f>
        <v>プルダウンメニューよりロールを選択してください（任意）</v>
      </c>
      <c r="I68" s="944"/>
      <c r="J68" s="944"/>
      <c r="K68" s="944"/>
      <c r="L68" s="944"/>
      <c r="M68" s="944"/>
      <c r="N68" s="944"/>
      <c r="O68" s="944"/>
      <c r="P68" s="944"/>
      <c r="Q68" s="944"/>
      <c r="R68" s="762"/>
      <c r="S68" s="69"/>
      <c r="T68" s="588"/>
      <c r="U68" s="588"/>
      <c r="V68" s="588"/>
      <c r="W68" s="588"/>
      <c r="X68" s="588"/>
      <c r="Y68" s="588"/>
      <c r="Z68" s="588"/>
      <c r="AA68" s="2"/>
      <c r="AB68" s="2"/>
      <c r="AC68" s="2"/>
    </row>
    <row r="69" spans="1:29" s="221" customFormat="1" ht="105" customHeight="1">
      <c r="A69" s="1596"/>
      <c r="B69" s="1597"/>
      <c r="C69" s="1597"/>
      <c r="D69" s="1598"/>
      <c r="E69" s="1638"/>
      <c r="F69" s="1639"/>
      <c r="G69" s="1639"/>
      <c r="H69" s="1639"/>
      <c r="I69" s="1639"/>
      <c r="J69" s="1639"/>
      <c r="K69" s="1639"/>
      <c r="L69" s="1639"/>
      <c r="M69" s="1639"/>
      <c r="N69" s="1639"/>
      <c r="O69" s="1639"/>
      <c r="P69" s="1639"/>
      <c r="Q69" s="1639"/>
      <c r="R69" s="1640"/>
      <c r="S69" s="69"/>
      <c r="T69" s="588"/>
      <c r="U69" s="588"/>
      <c r="V69" s="588"/>
      <c r="W69" s="588"/>
      <c r="X69" s="588"/>
      <c r="Y69" s="588"/>
      <c r="Z69" s="588"/>
      <c r="AA69" s="2"/>
      <c r="AB69" s="2"/>
      <c r="AC69" s="2"/>
    </row>
    <row r="70" spans="1:29" s="221" customFormat="1" ht="22.5" customHeight="1">
      <c r="A70" s="658" t="s">
        <v>847</v>
      </c>
      <c r="B70" s="659"/>
      <c r="C70" s="659"/>
      <c r="D70" s="659"/>
      <c r="E70" s="1666"/>
      <c r="F70" s="1667"/>
      <c r="G70" s="1667"/>
      <c r="H70" s="1667"/>
      <c r="I70" s="1584" t="s">
        <v>401</v>
      </c>
      <c r="J70" s="1585"/>
      <c r="K70" s="1586"/>
      <c r="L70" s="1587"/>
      <c r="M70" s="1587"/>
      <c r="N70" s="1587"/>
      <c r="O70" s="1587"/>
      <c r="P70" s="1587"/>
      <c r="Q70" s="1587"/>
      <c r="R70" s="1588"/>
      <c r="S70" s="69"/>
      <c r="T70" s="588"/>
      <c r="U70" s="588"/>
      <c r="V70" s="588"/>
      <c r="W70" s="588"/>
      <c r="X70" s="588"/>
      <c r="Y70" s="588"/>
      <c r="Z70" s="588"/>
      <c r="AA70" s="2"/>
      <c r="AB70" s="2"/>
      <c r="AC70" s="2"/>
    </row>
    <row r="71" spans="1:29" s="221" customFormat="1" ht="11.25">
      <c r="A71" s="596"/>
      <c r="B71" s="597"/>
      <c r="C71" s="597"/>
      <c r="D71" s="597"/>
      <c r="E71" s="597"/>
      <c r="F71" s="597"/>
      <c r="G71" s="596"/>
      <c r="H71" s="597"/>
      <c r="I71" s="597"/>
      <c r="J71" s="597"/>
      <c r="K71" s="597"/>
      <c r="L71" s="597"/>
      <c r="M71" s="597"/>
      <c r="N71" s="597"/>
      <c r="O71" s="597"/>
      <c r="P71" s="597"/>
      <c r="Q71" s="597"/>
      <c r="R71" s="597"/>
      <c r="S71" s="588"/>
      <c r="T71" s="588"/>
      <c r="U71" s="588"/>
      <c r="V71" s="588"/>
      <c r="W71" s="588"/>
      <c r="X71" s="588"/>
      <c r="Y71" s="588"/>
      <c r="Z71" s="588"/>
      <c r="AA71" s="2"/>
      <c r="AB71" s="2"/>
      <c r="AC71" s="2"/>
    </row>
    <row r="72" spans="1:29" ht="21" customHeight="1">
      <c r="A72" s="586" t="s">
        <v>1003</v>
      </c>
      <c r="B72" s="585"/>
      <c r="C72" s="585"/>
      <c r="D72" s="585"/>
      <c r="E72" s="69"/>
      <c r="F72" s="593"/>
      <c r="G72" s="598"/>
      <c r="H72" s="598"/>
      <c r="I72" s="598"/>
      <c r="J72" s="598"/>
      <c r="K72" s="598"/>
      <c r="L72" s="598"/>
      <c r="M72" s="598"/>
      <c r="N72" s="598"/>
      <c r="O72" s="598"/>
      <c r="P72" s="598"/>
      <c r="Q72" s="598"/>
      <c r="R72" s="598"/>
      <c r="S72" s="69"/>
      <c r="T72" s="587"/>
      <c r="U72" s="587"/>
      <c r="V72" s="587"/>
      <c r="W72" s="599"/>
      <c r="X72" s="587"/>
      <c r="Y72" s="69"/>
      <c r="Z72" s="69"/>
    </row>
    <row r="73" spans="1:29" ht="44.25" customHeight="1">
      <c r="A73" s="1642" t="s">
        <v>1004</v>
      </c>
      <c r="B73" s="1642"/>
      <c r="C73" s="1642"/>
      <c r="D73" s="1642"/>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row>
    <row r="74" spans="1:29" ht="60" customHeight="1">
      <c r="A74" s="1547" t="s">
        <v>97</v>
      </c>
      <c r="B74" s="1549" t="s">
        <v>607</v>
      </c>
      <c r="C74" s="1550"/>
      <c r="D74" s="1550"/>
      <c r="E74" s="1550"/>
      <c r="F74" s="1551"/>
      <c r="G74" s="1555" t="s">
        <v>836</v>
      </c>
      <c r="H74" s="1556"/>
      <c r="I74" s="1556"/>
      <c r="J74" s="1556"/>
      <c r="K74" s="1557"/>
      <c r="L74" s="1549" t="s">
        <v>98</v>
      </c>
      <c r="M74" s="1551"/>
      <c r="N74" s="1561" t="s">
        <v>608</v>
      </c>
      <c r="O74" s="1567" t="s">
        <v>837</v>
      </c>
      <c r="P74" s="1567" t="s">
        <v>838</v>
      </c>
      <c r="Q74" s="1569" t="s">
        <v>969</v>
      </c>
      <c r="R74" s="1570"/>
      <c r="S74" s="1570"/>
      <c r="T74" s="1570"/>
      <c r="U74" s="1571"/>
      <c r="V74" s="1599" t="s">
        <v>892</v>
      </c>
      <c r="W74" s="1600"/>
      <c r="X74" s="1600"/>
      <c r="Y74" s="1600"/>
      <c r="Z74" s="1601"/>
      <c r="AA74" s="1333" t="s">
        <v>1093</v>
      </c>
      <c r="AB74" s="1334"/>
      <c r="AC74" s="1335"/>
    </row>
    <row r="75" spans="1:29" ht="21.75" customHeight="1">
      <c r="A75" s="1548"/>
      <c r="B75" s="1552"/>
      <c r="C75" s="1553"/>
      <c r="D75" s="1553"/>
      <c r="E75" s="1553"/>
      <c r="F75" s="1554"/>
      <c r="G75" s="1558"/>
      <c r="H75" s="1559"/>
      <c r="I75" s="1559"/>
      <c r="J75" s="1559"/>
      <c r="K75" s="1560"/>
      <c r="L75" s="1552"/>
      <c r="M75" s="1554"/>
      <c r="N75" s="1562"/>
      <c r="O75" s="1568"/>
      <c r="P75" s="1568"/>
      <c r="Q75" s="1572" t="s">
        <v>839</v>
      </c>
      <c r="R75" s="1573"/>
      <c r="S75" s="1572" t="s">
        <v>840</v>
      </c>
      <c r="T75" s="1573"/>
      <c r="U75" s="600" t="s">
        <v>841</v>
      </c>
      <c r="V75" s="1602"/>
      <c r="W75" s="1603"/>
      <c r="X75" s="1603"/>
      <c r="Y75" s="1603"/>
      <c r="Z75" s="1604"/>
      <c r="AA75" s="1336"/>
      <c r="AB75" s="1337"/>
      <c r="AC75" s="1338"/>
    </row>
    <row r="76" spans="1:29" s="393" customFormat="1" ht="15" customHeight="1">
      <c r="A76" s="1366">
        <v>1</v>
      </c>
      <c r="B76" s="1368"/>
      <c r="C76" s="1612"/>
      <c r="D76" s="1612"/>
      <c r="E76" s="1612"/>
      <c r="F76" s="1370"/>
      <c r="G76" s="1374"/>
      <c r="H76" s="1612"/>
      <c r="I76" s="1612"/>
      <c r="J76" s="1612"/>
      <c r="K76" s="1370"/>
      <c r="L76" s="1376"/>
      <c r="M76" s="1377"/>
      <c r="N76" s="1380"/>
      <c r="O76" s="1380"/>
      <c r="P76" s="1380"/>
      <c r="Q76" s="1605" t="str">
        <f>IFERROR(VLOOKUP(U76,リスト!$AW$1:$AY$44,2,0),"")</f>
        <v/>
      </c>
      <c r="R76" s="1606"/>
      <c r="S76" s="1605" t="str">
        <f>IFERROR(VLOOKUP(U76,リスト!$AW$1:$AY$44,3,0),"")</f>
        <v/>
      </c>
      <c r="T76" s="1606"/>
      <c r="U76" s="601" t="s">
        <v>977</v>
      </c>
      <c r="V76" s="1353"/>
      <c r="W76" s="1387"/>
      <c r="X76" s="1387"/>
      <c r="Y76" s="1387"/>
      <c r="Z76" s="1355"/>
      <c r="AA76" s="1298"/>
      <c r="AB76" s="1299"/>
      <c r="AC76" s="1299"/>
    </row>
    <row r="77" spans="1:29" s="393" customFormat="1" ht="15" customHeight="1">
      <c r="A77" s="1367"/>
      <c r="B77" s="1371"/>
      <c r="C77" s="1613"/>
      <c r="D77" s="1613"/>
      <c r="E77" s="1613"/>
      <c r="F77" s="1373"/>
      <c r="G77" s="1375"/>
      <c r="H77" s="1613"/>
      <c r="I77" s="1613"/>
      <c r="J77" s="1613"/>
      <c r="K77" s="1373"/>
      <c r="L77" s="1378"/>
      <c r="M77" s="1379"/>
      <c r="N77" s="1381"/>
      <c r="O77" s="1381"/>
      <c r="P77" s="1381"/>
      <c r="Q77" s="1362" t="str">
        <f>IFERROR(VLOOKUP(U77,リスト!$AW$1:$AY$44,2,0),"")</f>
        <v/>
      </c>
      <c r="R77" s="1363"/>
      <c r="S77" s="1607" t="str">
        <f>IFERROR(VLOOKUP(U77,リスト!$AW$1:$AY$44,3,0),"")</f>
        <v/>
      </c>
      <c r="T77" s="1608"/>
      <c r="U77" s="602"/>
      <c r="V77" s="1356"/>
      <c r="W77" s="1357"/>
      <c r="X77" s="1357"/>
      <c r="Y77" s="1357"/>
      <c r="Z77" s="1358"/>
      <c r="AA77" s="1300"/>
      <c r="AB77" s="1301"/>
      <c r="AC77" s="1301"/>
    </row>
    <row r="78" spans="1:29" s="393" customFormat="1" ht="15" customHeight="1">
      <c r="A78" s="1367"/>
      <c r="B78" s="1371"/>
      <c r="C78" s="1613"/>
      <c r="D78" s="1613"/>
      <c r="E78" s="1613"/>
      <c r="F78" s="1373"/>
      <c r="G78" s="1375"/>
      <c r="H78" s="1613"/>
      <c r="I78" s="1613"/>
      <c r="J78" s="1613"/>
      <c r="K78" s="1373"/>
      <c r="L78" s="1378"/>
      <c r="M78" s="1379"/>
      <c r="N78" s="1381"/>
      <c r="O78" s="1381"/>
      <c r="P78" s="1381"/>
      <c r="Q78" s="1362" t="str">
        <f>IFERROR(VLOOKUP(U78,リスト!$AW$1:$AY$44,2,0),"")</f>
        <v/>
      </c>
      <c r="R78" s="1363"/>
      <c r="S78" s="1607" t="str">
        <f>IFERROR(VLOOKUP(U78,リスト!$AW$1:$AY$44,3,0),"")</f>
        <v/>
      </c>
      <c r="T78" s="1608"/>
      <c r="U78" s="602"/>
      <c r="V78" s="1356"/>
      <c r="W78" s="1357"/>
      <c r="X78" s="1357"/>
      <c r="Y78" s="1357"/>
      <c r="Z78" s="1358"/>
      <c r="AA78" s="1300"/>
      <c r="AB78" s="1301"/>
      <c r="AC78" s="1301"/>
    </row>
    <row r="79" spans="1:29" s="393" customFormat="1" ht="15" customHeight="1">
      <c r="A79" s="1367"/>
      <c r="B79" s="1371"/>
      <c r="C79" s="1613"/>
      <c r="D79" s="1613"/>
      <c r="E79" s="1613"/>
      <c r="F79" s="1373"/>
      <c r="G79" s="1375"/>
      <c r="H79" s="1613"/>
      <c r="I79" s="1613"/>
      <c r="J79" s="1613"/>
      <c r="K79" s="1373"/>
      <c r="L79" s="1378"/>
      <c r="M79" s="1379"/>
      <c r="N79" s="1381"/>
      <c r="O79" s="1381"/>
      <c r="P79" s="1381"/>
      <c r="Q79" s="1362" t="str">
        <f>IFERROR(VLOOKUP(U79,リスト!$AW$1:$AY$44,2,0),"")</f>
        <v/>
      </c>
      <c r="R79" s="1363"/>
      <c r="S79" s="1607" t="str">
        <f>IFERROR(VLOOKUP(U79,リスト!$AW$1:$AY$44,3,0),"")</f>
        <v/>
      </c>
      <c r="T79" s="1608"/>
      <c r="U79" s="602"/>
      <c r="V79" s="1356"/>
      <c r="W79" s="1357"/>
      <c r="X79" s="1357"/>
      <c r="Y79" s="1357"/>
      <c r="Z79" s="1358"/>
      <c r="AA79" s="1300"/>
      <c r="AB79" s="1301"/>
      <c r="AC79" s="1301"/>
    </row>
    <row r="80" spans="1:29" s="393" customFormat="1" ht="15" customHeight="1">
      <c r="A80" s="1367"/>
      <c r="B80" s="1371"/>
      <c r="C80" s="1613"/>
      <c r="D80" s="1613"/>
      <c r="E80" s="1613"/>
      <c r="F80" s="1373"/>
      <c r="G80" s="1375"/>
      <c r="H80" s="1613"/>
      <c r="I80" s="1613"/>
      <c r="J80" s="1613"/>
      <c r="K80" s="1373"/>
      <c r="L80" s="1378"/>
      <c r="M80" s="1379"/>
      <c r="N80" s="1381"/>
      <c r="O80" s="1381"/>
      <c r="P80" s="1381"/>
      <c r="Q80" s="1362" t="str">
        <f>IFERROR(VLOOKUP(U80,リスト!$AW$1:$AY$44,2,0),"")</f>
        <v/>
      </c>
      <c r="R80" s="1363"/>
      <c r="S80" s="1607" t="str">
        <f>IFERROR(VLOOKUP(U80,リスト!$AW$1:$AY$44,3,0),"")</f>
        <v/>
      </c>
      <c r="T80" s="1608"/>
      <c r="U80" s="602"/>
      <c r="V80" s="1356"/>
      <c r="W80" s="1357"/>
      <c r="X80" s="1357"/>
      <c r="Y80" s="1357"/>
      <c r="Z80" s="1358"/>
      <c r="AA80" s="1300"/>
      <c r="AB80" s="1301"/>
      <c r="AC80" s="1301"/>
    </row>
    <row r="81" spans="1:29" s="393" customFormat="1" ht="15" customHeight="1">
      <c r="A81" s="1611"/>
      <c r="B81" s="1614"/>
      <c r="C81" s="1615"/>
      <c r="D81" s="1615"/>
      <c r="E81" s="1615"/>
      <c r="F81" s="1616"/>
      <c r="G81" s="1617"/>
      <c r="H81" s="1615"/>
      <c r="I81" s="1615"/>
      <c r="J81" s="1615"/>
      <c r="K81" s="1616"/>
      <c r="L81" s="613"/>
      <c r="M81" s="614" t="s">
        <v>28</v>
      </c>
      <c r="N81" s="1391"/>
      <c r="O81" s="1391"/>
      <c r="P81" s="1391"/>
      <c r="Q81" s="1364" t="str">
        <f>IFERROR(VLOOKUP(U81,リスト!$AW$1:$AY$44,2,0),"")</f>
        <v/>
      </c>
      <c r="R81" s="1365"/>
      <c r="S81" s="1609" t="str">
        <f>IFERROR(VLOOKUP(U81,リスト!$AW$1:$AY$44,3,0),"")</f>
        <v/>
      </c>
      <c r="T81" s="1610"/>
      <c r="U81" s="603"/>
      <c r="V81" s="1388"/>
      <c r="W81" s="1389"/>
      <c r="X81" s="1389"/>
      <c r="Y81" s="1389"/>
      <c r="Z81" s="1390"/>
      <c r="AA81" s="1300"/>
      <c r="AB81" s="1301"/>
      <c r="AC81" s="1301"/>
    </row>
    <row r="82" spans="1:29" s="393" customFormat="1" ht="15" customHeight="1">
      <c r="A82" s="1366">
        <v>2</v>
      </c>
      <c r="B82" s="1368"/>
      <c r="C82" s="1612"/>
      <c r="D82" s="1612"/>
      <c r="E82" s="1612"/>
      <c r="F82" s="1370"/>
      <c r="G82" s="1374"/>
      <c r="H82" s="1612"/>
      <c r="I82" s="1612"/>
      <c r="J82" s="1612"/>
      <c r="K82" s="1370"/>
      <c r="L82" s="1376"/>
      <c r="M82" s="1377"/>
      <c r="N82" s="1380"/>
      <c r="O82" s="1380"/>
      <c r="P82" s="1380"/>
      <c r="Q82" s="1385" t="str">
        <f>IFERROR(VLOOKUP(U82,リスト!$AW$1:$AY$44,2,0),"")</f>
        <v/>
      </c>
      <c r="R82" s="1386"/>
      <c r="S82" s="1605" t="str">
        <f>IFERROR(VLOOKUP(U82,リスト!$AW$1:$AY$44,3,0),"")</f>
        <v/>
      </c>
      <c r="T82" s="1606"/>
      <c r="U82" s="604"/>
      <c r="V82" s="1353"/>
      <c r="W82" s="1354"/>
      <c r="X82" s="1354"/>
      <c r="Y82" s="1354"/>
      <c r="Z82" s="1355"/>
      <c r="AA82" s="1298"/>
      <c r="AB82" s="1299"/>
      <c r="AC82" s="1299"/>
    </row>
    <row r="83" spans="1:29" s="393" customFormat="1" ht="15" customHeight="1">
      <c r="A83" s="1367"/>
      <c r="B83" s="1371"/>
      <c r="C83" s="1613"/>
      <c r="D83" s="1613"/>
      <c r="E83" s="1613"/>
      <c r="F83" s="1373"/>
      <c r="G83" s="1375"/>
      <c r="H83" s="1613"/>
      <c r="I83" s="1613"/>
      <c r="J83" s="1613"/>
      <c r="K83" s="1373"/>
      <c r="L83" s="1378"/>
      <c r="M83" s="1379"/>
      <c r="N83" s="1381"/>
      <c r="O83" s="1381"/>
      <c r="P83" s="1381"/>
      <c r="Q83" s="1362" t="str">
        <f>IFERROR(VLOOKUP(U83,リスト!$AW$1:$AY$44,2,0),"")</f>
        <v/>
      </c>
      <c r="R83" s="1363"/>
      <c r="S83" s="1607" t="str">
        <f>IFERROR(VLOOKUP(U83,リスト!$AW$1:$AY$44,3,0),"")</f>
        <v/>
      </c>
      <c r="T83" s="1608"/>
      <c r="U83" s="602"/>
      <c r="V83" s="1356"/>
      <c r="W83" s="1357"/>
      <c r="X83" s="1357"/>
      <c r="Y83" s="1357"/>
      <c r="Z83" s="1358"/>
      <c r="AA83" s="1300"/>
      <c r="AB83" s="1301"/>
      <c r="AC83" s="1301"/>
    </row>
    <row r="84" spans="1:29" s="393" customFormat="1" ht="15" customHeight="1">
      <c r="A84" s="1367"/>
      <c r="B84" s="1371"/>
      <c r="C84" s="1613"/>
      <c r="D84" s="1613"/>
      <c r="E84" s="1613"/>
      <c r="F84" s="1373"/>
      <c r="G84" s="1375"/>
      <c r="H84" s="1613"/>
      <c r="I84" s="1613"/>
      <c r="J84" s="1613"/>
      <c r="K84" s="1373"/>
      <c r="L84" s="1378"/>
      <c r="M84" s="1379"/>
      <c r="N84" s="1381"/>
      <c r="O84" s="1381"/>
      <c r="P84" s="1381"/>
      <c r="Q84" s="1362" t="str">
        <f>IFERROR(VLOOKUP(U84,リスト!$AW$1:$AY$44,2,0),"")</f>
        <v/>
      </c>
      <c r="R84" s="1363"/>
      <c r="S84" s="1607" t="str">
        <f>IFERROR(VLOOKUP(U84,リスト!$AW$1:$AY$44,3,0),"")</f>
        <v/>
      </c>
      <c r="T84" s="1608"/>
      <c r="U84" s="602"/>
      <c r="V84" s="1356"/>
      <c r="W84" s="1357"/>
      <c r="X84" s="1357"/>
      <c r="Y84" s="1357"/>
      <c r="Z84" s="1358"/>
      <c r="AA84" s="1300"/>
      <c r="AB84" s="1301"/>
      <c r="AC84" s="1301"/>
    </row>
    <row r="85" spans="1:29" s="393" customFormat="1" ht="15" customHeight="1">
      <c r="A85" s="1367"/>
      <c r="B85" s="1371"/>
      <c r="C85" s="1613"/>
      <c r="D85" s="1613"/>
      <c r="E85" s="1613"/>
      <c r="F85" s="1373"/>
      <c r="G85" s="1375"/>
      <c r="H85" s="1613"/>
      <c r="I85" s="1613"/>
      <c r="J85" s="1613"/>
      <c r="K85" s="1373"/>
      <c r="L85" s="1378"/>
      <c r="M85" s="1379"/>
      <c r="N85" s="1381"/>
      <c r="O85" s="1381"/>
      <c r="P85" s="1381"/>
      <c r="Q85" s="1362" t="str">
        <f>IFERROR(VLOOKUP(U85,リスト!$AW$1:$AY$44,2,0),"")</f>
        <v/>
      </c>
      <c r="R85" s="1363"/>
      <c r="S85" s="1607" t="str">
        <f>IFERROR(VLOOKUP(U85,リスト!$AW$1:$AY$44,3,0),"")</f>
        <v/>
      </c>
      <c r="T85" s="1608"/>
      <c r="U85" s="602"/>
      <c r="V85" s="1356"/>
      <c r="W85" s="1357"/>
      <c r="X85" s="1357"/>
      <c r="Y85" s="1357"/>
      <c r="Z85" s="1358"/>
      <c r="AA85" s="1300"/>
      <c r="AB85" s="1301"/>
      <c r="AC85" s="1301"/>
    </row>
    <row r="86" spans="1:29" s="393" customFormat="1" ht="15" customHeight="1">
      <c r="A86" s="1367"/>
      <c r="B86" s="1371"/>
      <c r="C86" s="1613"/>
      <c r="D86" s="1613"/>
      <c r="E86" s="1613"/>
      <c r="F86" s="1373"/>
      <c r="G86" s="1375"/>
      <c r="H86" s="1613"/>
      <c r="I86" s="1613"/>
      <c r="J86" s="1613"/>
      <c r="K86" s="1373"/>
      <c r="L86" s="1378"/>
      <c r="M86" s="1379"/>
      <c r="N86" s="1381"/>
      <c r="O86" s="1381"/>
      <c r="P86" s="1381"/>
      <c r="Q86" s="1362" t="str">
        <f>IFERROR(VLOOKUP(U86,リスト!$AW$1:$AY$44,2,0),"")</f>
        <v/>
      </c>
      <c r="R86" s="1363"/>
      <c r="S86" s="1607" t="str">
        <f>IFERROR(VLOOKUP(U86,リスト!$AW$1:$AY$44,3,0),"")</f>
        <v/>
      </c>
      <c r="T86" s="1608"/>
      <c r="U86" s="602"/>
      <c r="V86" s="1356"/>
      <c r="W86" s="1357"/>
      <c r="X86" s="1357"/>
      <c r="Y86" s="1357"/>
      <c r="Z86" s="1358"/>
      <c r="AA86" s="1300"/>
      <c r="AB86" s="1301"/>
      <c r="AC86" s="1301"/>
    </row>
    <row r="87" spans="1:29" s="393" customFormat="1" ht="15" customHeight="1">
      <c r="A87" s="1611"/>
      <c r="B87" s="1614"/>
      <c r="C87" s="1615"/>
      <c r="D87" s="1615"/>
      <c r="E87" s="1615"/>
      <c r="F87" s="1616"/>
      <c r="G87" s="1617"/>
      <c r="H87" s="1615"/>
      <c r="I87" s="1615"/>
      <c r="J87" s="1615"/>
      <c r="K87" s="1616"/>
      <c r="L87" s="613"/>
      <c r="M87" s="614" t="s">
        <v>28</v>
      </c>
      <c r="N87" s="1391"/>
      <c r="O87" s="1391"/>
      <c r="P87" s="1391"/>
      <c r="Q87" s="1364" t="str">
        <f>IFERROR(VLOOKUP(U87,リスト!$AW$1:$AY$44,2,0),"")</f>
        <v/>
      </c>
      <c r="R87" s="1365"/>
      <c r="S87" s="1609" t="str">
        <f>IFERROR(VLOOKUP(U87,リスト!$AW$1:$AY$44,3,0),"")</f>
        <v/>
      </c>
      <c r="T87" s="1610"/>
      <c r="U87" s="603"/>
      <c r="V87" s="1388"/>
      <c r="W87" s="1389"/>
      <c r="X87" s="1389"/>
      <c r="Y87" s="1389"/>
      <c r="Z87" s="1390"/>
      <c r="AA87" s="1300"/>
      <c r="AB87" s="1301"/>
      <c r="AC87" s="1301"/>
    </row>
    <row r="88" spans="1:29" s="393" customFormat="1" ht="15" customHeight="1">
      <c r="A88" s="1366">
        <v>3</v>
      </c>
      <c r="B88" s="1368"/>
      <c r="C88" s="1612"/>
      <c r="D88" s="1612"/>
      <c r="E88" s="1612"/>
      <c r="F88" s="1370"/>
      <c r="G88" s="1374"/>
      <c r="H88" s="1612"/>
      <c r="I88" s="1612"/>
      <c r="J88" s="1612"/>
      <c r="K88" s="1370"/>
      <c r="L88" s="1376"/>
      <c r="M88" s="1377"/>
      <c r="N88" s="1380"/>
      <c r="O88" s="1380"/>
      <c r="P88" s="1380"/>
      <c r="Q88" s="1385" t="str">
        <f>IFERROR(VLOOKUP(U88,リスト!$AW$1:$AY$44,2,0),"")</f>
        <v/>
      </c>
      <c r="R88" s="1386"/>
      <c r="S88" s="1605" t="str">
        <f>IFERROR(VLOOKUP(U88,リスト!$AW$1:$AY$44,3,0),"")</f>
        <v/>
      </c>
      <c r="T88" s="1606"/>
      <c r="U88" s="604"/>
      <c r="V88" s="1353"/>
      <c r="W88" s="1354"/>
      <c r="X88" s="1354"/>
      <c r="Y88" s="1354"/>
      <c r="Z88" s="1355"/>
      <c r="AA88" s="1298"/>
      <c r="AB88" s="1299"/>
      <c r="AC88" s="1299"/>
    </row>
    <row r="89" spans="1:29" s="393" customFormat="1" ht="15" customHeight="1">
      <c r="A89" s="1367"/>
      <c r="B89" s="1371"/>
      <c r="C89" s="1613"/>
      <c r="D89" s="1613"/>
      <c r="E89" s="1613"/>
      <c r="F89" s="1373"/>
      <c r="G89" s="1375"/>
      <c r="H89" s="1613"/>
      <c r="I89" s="1613"/>
      <c r="J89" s="1613"/>
      <c r="K89" s="1373"/>
      <c r="L89" s="1378"/>
      <c r="M89" s="1379"/>
      <c r="N89" s="1381"/>
      <c r="O89" s="1381"/>
      <c r="P89" s="1381"/>
      <c r="Q89" s="1362" t="str">
        <f>IFERROR(VLOOKUP(U89,リスト!$AW$1:$AY$44,2,0),"")</f>
        <v/>
      </c>
      <c r="R89" s="1363"/>
      <c r="S89" s="1607" t="str">
        <f>IFERROR(VLOOKUP(U89,リスト!$AW$1:$AY$44,3,0),"")</f>
        <v/>
      </c>
      <c r="T89" s="1608"/>
      <c r="U89" s="602"/>
      <c r="V89" s="1356"/>
      <c r="W89" s="1357"/>
      <c r="X89" s="1357"/>
      <c r="Y89" s="1357"/>
      <c r="Z89" s="1358"/>
      <c r="AA89" s="1300"/>
      <c r="AB89" s="1301"/>
      <c r="AC89" s="1301"/>
    </row>
    <row r="90" spans="1:29" s="393" customFormat="1" ht="15" customHeight="1">
      <c r="A90" s="1367"/>
      <c r="B90" s="1371"/>
      <c r="C90" s="1613"/>
      <c r="D90" s="1613"/>
      <c r="E90" s="1613"/>
      <c r="F90" s="1373"/>
      <c r="G90" s="1375"/>
      <c r="H90" s="1613"/>
      <c r="I90" s="1613"/>
      <c r="J90" s="1613"/>
      <c r="K90" s="1373"/>
      <c r="L90" s="1378"/>
      <c r="M90" s="1379"/>
      <c r="N90" s="1381"/>
      <c r="O90" s="1381"/>
      <c r="P90" s="1381"/>
      <c r="Q90" s="1362" t="str">
        <f>IFERROR(VLOOKUP(U90,リスト!$AW$1:$AY$44,2,0),"")</f>
        <v/>
      </c>
      <c r="R90" s="1363"/>
      <c r="S90" s="1607" t="str">
        <f>IFERROR(VLOOKUP(U90,リスト!$AW$1:$AY$44,3,0),"")</f>
        <v/>
      </c>
      <c r="T90" s="1608"/>
      <c r="U90" s="602"/>
      <c r="V90" s="1356"/>
      <c r="W90" s="1357"/>
      <c r="X90" s="1357"/>
      <c r="Y90" s="1357"/>
      <c r="Z90" s="1358"/>
      <c r="AA90" s="1300"/>
      <c r="AB90" s="1301"/>
      <c r="AC90" s="1301"/>
    </row>
    <row r="91" spans="1:29" s="393" customFormat="1" ht="15" customHeight="1">
      <c r="A91" s="1367"/>
      <c r="B91" s="1371"/>
      <c r="C91" s="1613"/>
      <c r="D91" s="1613"/>
      <c r="E91" s="1613"/>
      <c r="F91" s="1373"/>
      <c r="G91" s="1375"/>
      <c r="H91" s="1613"/>
      <c r="I91" s="1613"/>
      <c r="J91" s="1613"/>
      <c r="K91" s="1373"/>
      <c r="L91" s="1378"/>
      <c r="M91" s="1379"/>
      <c r="N91" s="1381"/>
      <c r="O91" s="1381"/>
      <c r="P91" s="1381"/>
      <c r="Q91" s="1362" t="str">
        <f>IFERROR(VLOOKUP(U91,リスト!$AW$1:$AY$44,2,0),"")</f>
        <v/>
      </c>
      <c r="R91" s="1363"/>
      <c r="S91" s="1607" t="str">
        <f>IFERROR(VLOOKUP(U91,リスト!$AW$1:$AY$44,3,0),"")</f>
        <v/>
      </c>
      <c r="T91" s="1608"/>
      <c r="U91" s="602"/>
      <c r="V91" s="1356"/>
      <c r="W91" s="1357"/>
      <c r="X91" s="1357"/>
      <c r="Y91" s="1357"/>
      <c r="Z91" s="1358"/>
      <c r="AA91" s="1300"/>
      <c r="AB91" s="1301"/>
      <c r="AC91" s="1301"/>
    </row>
    <row r="92" spans="1:29" s="393" customFormat="1" ht="15" customHeight="1">
      <c r="A92" s="1367"/>
      <c r="B92" s="1371"/>
      <c r="C92" s="1613"/>
      <c r="D92" s="1613"/>
      <c r="E92" s="1613"/>
      <c r="F92" s="1373"/>
      <c r="G92" s="1375"/>
      <c r="H92" s="1613"/>
      <c r="I92" s="1613"/>
      <c r="J92" s="1613"/>
      <c r="K92" s="1373"/>
      <c r="L92" s="1378"/>
      <c r="M92" s="1379"/>
      <c r="N92" s="1381"/>
      <c r="O92" s="1381"/>
      <c r="P92" s="1381"/>
      <c r="Q92" s="1362" t="str">
        <f>IFERROR(VLOOKUP(U92,リスト!$AW$1:$AY$44,2,0),"")</f>
        <v/>
      </c>
      <c r="R92" s="1363"/>
      <c r="S92" s="1607" t="str">
        <f>IFERROR(VLOOKUP(U92,リスト!$AW$1:$AY$44,3,0),"")</f>
        <v/>
      </c>
      <c r="T92" s="1608"/>
      <c r="U92" s="602"/>
      <c r="V92" s="1356"/>
      <c r="W92" s="1357"/>
      <c r="X92" s="1357"/>
      <c r="Y92" s="1357"/>
      <c r="Z92" s="1358"/>
      <c r="AA92" s="1300"/>
      <c r="AB92" s="1301"/>
      <c r="AC92" s="1301"/>
    </row>
    <row r="93" spans="1:29" s="393" customFormat="1" ht="15" customHeight="1">
      <c r="A93" s="1611"/>
      <c r="B93" s="1614"/>
      <c r="C93" s="1615"/>
      <c r="D93" s="1615"/>
      <c r="E93" s="1615"/>
      <c r="F93" s="1616"/>
      <c r="G93" s="1617"/>
      <c r="H93" s="1615"/>
      <c r="I93" s="1615"/>
      <c r="J93" s="1615"/>
      <c r="K93" s="1616"/>
      <c r="L93" s="613"/>
      <c r="M93" s="614" t="s">
        <v>28</v>
      </c>
      <c r="N93" s="1391"/>
      <c r="O93" s="1391"/>
      <c r="P93" s="1391"/>
      <c r="Q93" s="1364" t="str">
        <f>IFERROR(VLOOKUP(U93,リスト!$AW$1:$AY$44,2,0),"")</f>
        <v/>
      </c>
      <c r="R93" s="1365"/>
      <c r="S93" s="1609" t="str">
        <f>IFERROR(VLOOKUP(U93,リスト!$AW$1:$AY$44,3,0),"")</f>
        <v/>
      </c>
      <c r="T93" s="1610"/>
      <c r="U93" s="603"/>
      <c r="V93" s="1359"/>
      <c r="W93" s="1360"/>
      <c r="X93" s="1360"/>
      <c r="Y93" s="1360"/>
      <c r="Z93" s="1361"/>
      <c r="AA93" s="1300"/>
      <c r="AB93" s="1301"/>
      <c r="AC93" s="1301"/>
    </row>
    <row r="94" spans="1:29" s="393" customFormat="1" ht="15" customHeight="1">
      <c r="A94" s="1366">
        <v>4</v>
      </c>
      <c r="B94" s="1368"/>
      <c r="C94" s="1369"/>
      <c r="D94" s="1369"/>
      <c r="E94" s="1369"/>
      <c r="F94" s="1370"/>
      <c r="G94" s="1374"/>
      <c r="H94" s="1369"/>
      <c r="I94" s="1369"/>
      <c r="J94" s="1369"/>
      <c r="K94" s="1370"/>
      <c r="L94" s="1376"/>
      <c r="M94" s="1377"/>
      <c r="N94" s="1380"/>
      <c r="O94" s="1382"/>
      <c r="P94" s="1382"/>
      <c r="Q94" s="1362" t="str">
        <f>IFERROR(VLOOKUP(U94,リスト!$AW$1:$AY$44,2,0),"")</f>
        <v/>
      </c>
      <c r="R94" s="1624"/>
      <c r="S94" s="1607" t="str">
        <f>IFERROR(VLOOKUP(U94,リスト!$AW$1:$AY$44,3,0),"")</f>
        <v/>
      </c>
      <c r="T94" s="1623"/>
      <c r="U94" s="604"/>
      <c r="V94" s="1353"/>
      <c r="W94" s="1354"/>
      <c r="X94" s="1354"/>
      <c r="Y94" s="1354"/>
      <c r="Z94" s="1355"/>
      <c r="AA94" s="1298"/>
      <c r="AB94" s="1299"/>
      <c r="AC94" s="1299"/>
    </row>
    <row r="95" spans="1:29" s="393" customFormat="1" ht="15" customHeight="1">
      <c r="A95" s="1367"/>
      <c r="B95" s="1371"/>
      <c r="C95" s="1372"/>
      <c r="D95" s="1372"/>
      <c r="E95" s="1372"/>
      <c r="F95" s="1373"/>
      <c r="G95" s="1375"/>
      <c r="H95" s="1372"/>
      <c r="I95" s="1372"/>
      <c r="J95" s="1372"/>
      <c r="K95" s="1373"/>
      <c r="L95" s="1378"/>
      <c r="M95" s="1379"/>
      <c r="N95" s="1381"/>
      <c r="O95" s="1383"/>
      <c r="P95" s="1383"/>
      <c r="Q95" s="1362" t="str">
        <f>IFERROR(VLOOKUP(U95,リスト!$AW$1:$AY$44,2,0),"")</f>
        <v/>
      </c>
      <c r="R95" s="1363"/>
      <c r="S95" s="1607" t="str">
        <f>IFERROR(VLOOKUP(U95,リスト!$AW$1:$AY$44,3,0),"")</f>
        <v/>
      </c>
      <c r="T95" s="1608"/>
      <c r="U95" s="602"/>
      <c r="V95" s="1356"/>
      <c r="W95" s="1357"/>
      <c r="X95" s="1357"/>
      <c r="Y95" s="1357"/>
      <c r="Z95" s="1358"/>
      <c r="AA95" s="1300"/>
      <c r="AB95" s="1301"/>
      <c r="AC95" s="1301"/>
    </row>
    <row r="96" spans="1:29" s="393" customFormat="1" ht="15" customHeight="1">
      <c r="A96" s="1367"/>
      <c r="B96" s="1371"/>
      <c r="C96" s="1372"/>
      <c r="D96" s="1372"/>
      <c r="E96" s="1372"/>
      <c r="F96" s="1373"/>
      <c r="G96" s="1375"/>
      <c r="H96" s="1372"/>
      <c r="I96" s="1372"/>
      <c r="J96" s="1372"/>
      <c r="K96" s="1373"/>
      <c r="L96" s="1378"/>
      <c r="M96" s="1379"/>
      <c r="N96" s="1381"/>
      <c r="O96" s="1383"/>
      <c r="P96" s="1383"/>
      <c r="Q96" s="1362" t="str">
        <f>IFERROR(VLOOKUP(U96,リスト!$AW$1:$AY$44,2,0),"")</f>
        <v/>
      </c>
      <c r="R96" s="1624"/>
      <c r="S96" s="1607" t="str">
        <f>IFERROR(VLOOKUP(U96,リスト!$AW$1:$AY$44,3,0),"")</f>
        <v/>
      </c>
      <c r="T96" s="1623"/>
      <c r="U96" s="602"/>
      <c r="V96" s="1356"/>
      <c r="W96" s="1357"/>
      <c r="X96" s="1357"/>
      <c r="Y96" s="1357"/>
      <c r="Z96" s="1358"/>
      <c r="AA96" s="1300"/>
      <c r="AB96" s="1301"/>
      <c r="AC96" s="1301"/>
    </row>
    <row r="97" spans="1:29" s="393" customFormat="1" ht="15" customHeight="1">
      <c r="A97" s="1367"/>
      <c r="B97" s="1371"/>
      <c r="C97" s="1372"/>
      <c r="D97" s="1372"/>
      <c r="E97" s="1372"/>
      <c r="F97" s="1373"/>
      <c r="G97" s="1375"/>
      <c r="H97" s="1372"/>
      <c r="I97" s="1372"/>
      <c r="J97" s="1372"/>
      <c r="K97" s="1373"/>
      <c r="L97" s="1378"/>
      <c r="M97" s="1379"/>
      <c r="N97" s="1381"/>
      <c r="O97" s="1383"/>
      <c r="P97" s="1383"/>
      <c r="Q97" s="1362" t="str">
        <f>IFERROR(VLOOKUP(U97,リスト!$AW$1:$AY$44,2,0),"")</f>
        <v/>
      </c>
      <c r="R97" s="1624"/>
      <c r="S97" s="1607" t="str">
        <f>IFERROR(VLOOKUP(U97,リスト!$AW$1:$AY$44,3,0),"")</f>
        <v/>
      </c>
      <c r="T97" s="1608"/>
      <c r="U97" s="602"/>
      <c r="V97" s="1356"/>
      <c r="W97" s="1357"/>
      <c r="X97" s="1357"/>
      <c r="Y97" s="1357"/>
      <c r="Z97" s="1358"/>
      <c r="AA97" s="1300"/>
      <c r="AB97" s="1301"/>
      <c r="AC97" s="1301"/>
    </row>
    <row r="98" spans="1:29" s="393" customFormat="1" ht="15" customHeight="1">
      <c r="A98" s="1367"/>
      <c r="B98" s="1371"/>
      <c r="C98" s="1372"/>
      <c r="D98" s="1372"/>
      <c r="E98" s="1372"/>
      <c r="F98" s="1373"/>
      <c r="G98" s="1375"/>
      <c r="H98" s="1372"/>
      <c r="I98" s="1372"/>
      <c r="J98" s="1372"/>
      <c r="K98" s="1373"/>
      <c r="L98" s="1378"/>
      <c r="M98" s="1379"/>
      <c r="N98" s="1381"/>
      <c r="O98" s="1383"/>
      <c r="P98" s="1383"/>
      <c r="Q98" s="1362" t="str">
        <f>IFERROR(VLOOKUP(U98,リスト!$AW$1:$AY$44,2,0),"")</f>
        <v/>
      </c>
      <c r="R98" s="1363"/>
      <c r="S98" s="1607" t="str">
        <f>IFERROR(VLOOKUP(U98,リスト!$AW$1:$AY$44,3,0),"")</f>
        <v/>
      </c>
      <c r="T98" s="1623"/>
      <c r="U98" s="602"/>
      <c r="V98" s="1356"/>
      <c r="W98" s="1357"/>
      <c r="X98" s="1357"/>
      <c r="Y98" s="1357"/>
      <c r="Z98" s="1358"/>
      <c r="AA98" s="1300"/>
      <c r="AB98" s="1301"/>
      <c r="AC98" s="1301"/>
    </row>
    <row r="99" spans="1:29" s="393" customFormat="1" ht="15" customHeight="1">
      <c r="A99" s="1611"/>
      <c r="B99" s="1618"/>
      <c r="C99" s="1619"/>
      <c r="D99" s="1619"/>
      <c r="E99" s="1619"/>
      <c r="F99" s="1620"/>
      <c r="G99" s="1621"/>
      <c r="H99" s="1619"/>
      <c r="I99" s="1619"/>
      <c r="J99" s="1619"/>
      <c r="K99" s="1620"/>
      <c r="L99" s="613"/>
      <c r="M99" s="614" t="s">
        <v>28</v>
      </c>
      <c r="N99" s="1622"/>
      <c r="O99" s="1384"/>
      <c r="P99" s="1384"/>
      <c r="Q99" s="1364" t="str">
        <f>IFERROR(VLOOKUP(U99,リスト!$AW$1:$AY$44,2,0),"")</f>
        <v/>
      </c>
      <c r="R99" s="1625"/>
      <c r="S99" s="1609" t="str">
        <f>IFERROR(VLOOKUP(U99,リスト!$AW$1:$AY$44,3,0),"")</f>
        <v/>
      </c>
      <c r="T99" s="1610"/>
      <c r="U99" s="603"/>
      <c r="V99" s="1359"/>
      <c r="W99" s="1360"/>
      <c r="X99" s="1360"/>
      <c r="Y99" s="1360"/>
      <c r="Z99" s="1361"/>
      <c r="AA99" s="1300"/>
      <c r="AB99" s="1301"/>
      <c r="AC99" s="1301"/>
    </row>
    <row r="100" spans="1:29" s="393" customFormat="1" ht="15" customHeight="1">
      <c r="A100" s="1366">
        <v>5</v>
      </c>
      <c r="B100" s="1368"/>
      <c r="C100" s="1369"/>
      <c r="D100" s="1369"/>
      <c r="E100" s="1369"/>
      <c r="F100" s="1370"/>
      <c r="G100" s="1374"/>
      <c r="H100" s="1369"/>
      <c r="I100" s="1369"/>
      <c r="J100" s="1369"/>
      <c r="K100" s="1370"/>
      <c r="L100" s="1376"/>
      <c r="M100" s="1377"/>
      <c r="N100" s="1380"/>
      <c r="O100" s="1382"/>
      <c r="P100" s="1382"/>
      <c r="Q100" s="1362" t="str">
        <f>IFERROR(VLOOKUP(U100,リスト!$AW$1:$AY$44,2,0),"")</f>
        <v/>
      </c>
      <c r="R100" s="1624"/>
      <c r="S100" s="1607" t="str">
        <f>IFERROR(VLOOKUP(U100,リスト!$AW$1:$AY$44,3,0),"")</f>
        <v/>
      </c>
      <c r="T100" s="1623"/>
      <c r="U100" s="604"/>
      <c r="V100" s="1353"/>
      <c r="W100" s="1354"/>
      <c r="X100" s="1354"/>
      <c r="Y100" s="1354"/>
      <c r="Z100" s="1355"/>
      <c r="AA100" s="1298"/>
      <c r="AB100" s="1299"/>
      <c r="AC100" s="1299"/>
    </row>
    <row r="101" spans="1:29" s="393" customFormat="1" ht="15" customHeight="1">
      <c r="A101" s="1367"/>
      <c r="B101" s="1371"/>
      <c r="C101" s="1372"/>
      <c r="D101" s="1372"/>
      <c r="E101" s="1372"/>
      <c r="F101" s="1373"/>
      <c r="G101" s="1375"/>
      <c r="H101" s="1372"/>
      <c r="I101" s="1372"/>
      <c r="J101" s="1372"/>
      <c r="K101" s="1373"/>
      <c r="L101" s="1378"/>
      <c r="M101" s="1379"/>
      <c r="N101" s="1381"/>
      <c r="O101" s="1383"/>
      <c r="P101" s="1383"/>
      <c r="Q101" s="1362" t="str">
        <f>IFERROR(VLOOKUP(U101,リスト!$AW$1:$AY$44,2,0),"")</f>
        <v/>
      </c>
      <c r="R101" s="1363"/>
      <c r="S101" s="1607" t="str">
        <f>IFERROR(VLOOKUP(U101,リスト!$AW$1:$AY$44,3,0),"")</f>
        <v/>
      </c>
      <c r="T101" s="1608"/>
      <c r="U101" s="602"/>
      <c r="V101" s="1356"/>
      <c r="W101" s="1357"/>
      <c r="X101" s="1357"/>
      <c r="Y101" s="1357"/>
      <c r="Z101" s="1358"/>
      <c r="AA101" s="1300"/>
      <c r="AB101" s="1301"/>
      <c r="AC101" s="1301"/>
    </row>
    <row r="102" spans="1:29" s="393" customFormat="1" ht="15" customHeight="1">
      <c r="A102" s="1367"/>
      <c r="B102" s="1371"/>
      <c r="C102" s="1372"/>
      <c r="D102" s="1372"/>
      <c r="E102" s="1372"/>
      <c r="F102" s="1373"/>
      <c r="G102" s="1375"/>
      <c r="H102" s="1372"/>
      <c r="I102" s="1372"/>
      <c r="J102" s="1372"/>
      <c r="K102" s="1373"/>
      <c r="L102" s="1378"/>
      <c r="M102" s="1379"/>
      <c r="N102" s="1381"/>
      <c r="O102" s="1383"/>
      <c r="P102" s="1383"/>
      <c r="Q102" s="1362" t="str">
        <f>IFERROR(VLOOKUP(U102,リスト!$AW$1:$AY$44,2,0),"")</f>
        <v/>
      </c>
      <c r="R102" s="1624"/>
      <c r="S102" s="1607" t="str">
        <f>IFERROR(VLOOKUP(U102,リスト!$AW$1:$AY$44,3,0),"")</f>
        <v/>
      </c>
      <c r="T102" s="1623"/>
      <c r="U102" s="602"/>
      <c r="V102" s="1356"/>
      <c r="W102" s="1357"/>
      <c r="X102" s="1357"/>
      <c r="Y102" s="1357"/>
      <c r="Z102" s="1358"/>
      <c r="AA102" s="1300"/>
      <c r="AB102" s="1301"/>
      <c r="AC102" s="1301"/>
    </row>
    <row r="103" spans="1:29" s="393" customFormat="1" ht="15" customHeight="1">
      <c r="A103" s="1367"/>
      <c r="B103" s="1371"/>
      <c r="C103" s="1372"/>
      <c r="D103" s="1372"/>
      <c r="E103" s="1372"/>
      <c r="F103" s="1373"/>
      <c r="G103" s="1375"/>
      <c r="H103" s="1372"/>
      <c r="I103" s="1372"/>
      <c r="J103" s="1372"/>
      <c r="K103" s="1373"/>
      <c r="L103" s="1378"/>
      <c r="M103" s="1379"/>
      <c r="N103" s="1381"/>
      <c r="O103" s="1383"/>
      <c r="P103" s="1383"/>
      <c r="Q103" s="1362" t="str">
        <f>IFERROR(VLOOKUP(U103,リスト!$AW$1:$AY$44,2,0),"")</f>
        <v/>
      </c>
      <c r="R103" s="1624"/>
      <c r="S103" s="1607" t="str">
        <f>IFERROR(VLOOKUP(U103,リスト!$AW$1:$AY$44,3,0),"")</f>
        <v/>
      </c>
      <c r="T103" s="1608"/>
      <c r="U103" s="602"/>
      <c r="V103" s="1356"/>
      <c r="W103" s="1357"/>
      <c r="X103" s="1357"/>
      <c r="Y103" s="1357"/>
      <c r="Z103" s="1358"/>
      <c r="AA103" s="1300"/>
      <c r="AB103" s="1301"/>
      <c r="AC103" s="1301"/>
    </row>
    <row r="104" spans="1:29" s="393" customFormat="1" ht="15" customHeight="1">
      <c r="A104" s="1367"/>
      <c r="B104" s="1371"/>
      <c r="C104" s="1372"/>
      <c r="D104" s="1372"/>
      <c r="E104" s="1372"/>
      <c r="F104" s="1373"/>
      <c r="G104" s="1375"/>
      <c r="H104" s="1372"/>
      <c r="I104" s="1372"/>
      <c r="J104" s="1372"/>
      <c r="K104" s="1373"/>
      <c r="L104" s="1378"/>
      <c r="M104" s="1379"/>
      <c r="N104" s="1381"/>
      <c r="O104" s="1383"/>
      <c r="P104" s="1383"/>
      <c r="Q104" s="1362" t="str">
        <f>IFERROR(VLOOKUP(U104,リスト!$AW$1:$AY$44,2,0),"")</f>
        <v/>
      </c>
      <c r="R104" s="1363"/>
      <c r="S104" s="1607" t="str">
        <f>IFERROR(VLOOKUP(U104,リスト!$AW$1:$AY$44,3,0),"")</f>
        <v/>
      </c>
      <c r="T104" s="1623"/>
      <c r="U104" s="602"/>
      <c r="V104" s="1356"/>
      <c r="W104" s="1357"/>
      <c r="X104" s="1357"/>
      <c r="Y104" s="1357"/>
      <c r="Z104" s="1358"/>
      <c r="AA104" s="1300"/>
      <c r="AB104" s="1301"/>
      <c r="AC104" s="1301"/>
    </row>
    <row r="105" spans="1:29" s="393" customFormat="1" ht="15" customHeight="1">
      <c r="A105" s="1611"/>
      <c r="B105" s="1618"/>
      <c r="C105" s="1619"/>
      <c r="D105" s="1619"/>
      <c r="E105" s="1619"/>
      <c r="F105" s="1620"/>
      <c r="G105" s="1621"/>
      <c r="H105" s="1619"/>
      <c r="I105" s="1619"/>
      <c r="J105" s="1619"/>
      <c r="K105" s="1620"/>
      <c r="L105" s="613"/>
      <c r="M105" s="614" t="s">
        <v>28</v>
      </c>
      <c r="N105" s="1622"/>
      <c r="O105" s="1384"/>
      <c r="P105" s="1384"/>
      <c r="Q105" s="1364" t="str">
        <f>IFERROR(VLOOKUP(U105,リスト!$AW$1:$AY$44,2,0),"")</f>
        <v/>
      </c>
      <c r="R105" s="1625"/>
      <c r="S105" s="1609" t="str">
        <f>IFERROR(VLOOKUP(U105,リスト!$AW$1:$AY$44,3,0),"")</f>
        <v/>
      </c>
      <c r="T105" s="1610"/>
      <c r="U105" s="603"/>
      <c r="V105" s="1359"/>
      <c r="W105" s="1360"/>
      <c r="X105" s="1360"/>
      <c r="Y105" s="1360"/>
      <c r="Z105" s="1361"/>
      <c r="AA105" s="1300"/>
      <c r="AB105" s="1301"/>
      <c r="AC105" s="1301"/>
    </row>
    <row r="106" spans="1:29" s="393" customFormat="1" ht="15" customHeight="1">
      <c r="A106" s="1366">
        <v>6</v>
      </c>
      <c r="B106" s="1368"/>
      <c r="C106" s="1369"/>
      <c r="D106" s="1369"/>
      <c r="E106" s="1369"/>
      <c r="F106" s="1370"/>
      <c r="G106" s="1374"/>
      <c r="H106" s="1369"/>
      <c r="I106" s="1369"/>
      <c r="J106" s="1369"/>
      <c r="K106" s="1370"/>
      <c r="L106" s="1376"/>
      <c r="M106" s="1377"/>
      <c r="N106" s="1380"/>
      <c r="O106" s="1382"/>
      <c r="P106" s="1382"/>
      <c r="Q106" s="1362" t="str">
        <f>IFERROR(VLOOKUP(U106,リスト!$AW$1:$AY$44,2,0),"")</f>
        <v/>
      </c>
      <c r="R106" s="1624"/>
      <c r="S106" s="1607" t="str">
        <f>IFERROR(VLOOKUP(U106,リスト!$AW$1:$AY$44,3,0),"")</f>
        <v/>
      </c>
      <c r="T106" s="1623"/>
      <c r="U106" s="604"/>
      <c r="V106" s="1353"/>
      <c r="W106" s="1354"/>
      <c r="X106" s="1354"/>
      <c r="Y106" s="1354"/>
      <c r="Z106" s="1355"/>
      <c r="AA106" s="1298"/>
      <c r="AB106" s="1299"/>
      <c r="AC106" s="1299"/>
    </row>
    <row r="107" spans="1:29" s="393" customFormat="1" ht="15" customHeight="1">
      <c r="A107" s="1367"/>
      <c r="B107" s="1371"/>
      <c r="C107" s="1372"/>
      <c r="D107" s="1372"/>
      <c r="E107" s="1372"/>
      <c r="F107" s="1373"/>
      <c r="G107" s="1375"/>
      <c r="H107" s="1372"/>
      <c r="I107" s="1372"/>
      <c r="J107" s="1372"/>
      <c r="K107" s="1373"/>
      <c r="L107" s="1378"/>
      <c r="M107" s="1379"/>
      <c r="N107" s="1381"/>
      <c r="O107" s="1383"/>
      <c r="P107" s="1383"/>
      <c r="Q107" s="1362" t="str">
        <f>IFERROR(VLOOKUP(U107,リスト!$AW$1:$AY$44,2,0),"")</f>
        <v/>
      </c>
      <c r="R107" s="1363"/>
      <c r="S107" s="1607" t="str">
        <f>IFERROR(VLOOKUP(U107,リスト!$AW$1:$AY$44,3,0),"")</f>
        <v/>
      </c>
      <c r="T107" s="1608"/>
      <c r="U107" s="602"/>
      <c r="V107" s="1356"/>
      <c r="W107" s="1357"/>
      <c r="X107" s="1357"/>
      <c r="Y107" s="1357"/>
      <c r="Z107" s="1358"/>
      <c r="AA107" s="1300"/>
      <c r="AB107" s="1301"/>
      <c r="AC107" s="1301"/>
    </row>
    <row r="108" spans="1:29" s="393" customFormat="1" ht="15" customHeight="1">
      <c r="A108" s="1367"/>
      <c r="B108" s="1371"/>
      <c r="C108" s="1372"/>
      <c r="D108" s="1372"/>
      <c r="E108" s="1372"/>
      <c r="F108" s="1373"/>
      <c r="G108" s="1375"/>
      <c r="H108" s="1372"/>
      <c r="I108" s="1372"/>
      <c r="J108" s="1372"/>
      <c r="K108" s="1373"/>
      <c r="L108" s="1378"/>
      <c r="M108" s="1379"/>
      <c r="N108" s="1381"/>
      <c r="O108" s="1383"/>
      <c r="P108" s="1383"/>
      <c r="Q108" s="1362" t="str">
        <f>IFERROR(VLOOKUP(U108,リスト!$AW$1:$AY$44,2,0),"")</f>
        <v/>
      </c>
      <c r="R108" s="1624"/>
      <c r="S108" s="1607" t="str">
        <f>IFERROR(VLOOKUP(U108,リスト!$AW$1:$AY$44,3,0),"")</f>
        <v/>
      </c>
      <c r="T108" s="1623"/>
      <c r="U108" s="602"/>
      <c r="V108" s="1356"/>
      <c r="W108" s="1357"/>
      <c r="X108" s="1357"/>
      <c r="Y108" s="1357"/>
      <c r="Z108" s="1358"/>
      <c r="AA108" s="1300"/>
      <c r="AB108" s="1301"/>
      <c r="AC108" s="1301"/>
    </row>
    <row r="109" spans="1:29" s="393" customFormat="1" ht="15" customHeight="1">
      <c r="A109" s="1367"/>
      <c r="B109" s="1371"/>
      <c r="C109" s="1372"/>
      <c r="D109" s="1372"/>
      <c r="E109" s="1372"/>
      <c r="F109" s="1373"/>
      <c r="G109" s="1375"/>
      <c r="H109" s="1372"/>
      <c r="I109" s="1372"/>
      <c r="J109" s="1372"/>
      <c r="K109" s="1373"/>
      <c r="L109" s="1378"/>
      <c r="M109" s="1379"/>
      <c r="N109" s="1381"/>
      <c r="O109" s="1383"/>
      <c r="P109" s="1383"/>
      <c r="Q109" s="1362" t="str">
        <f>IFERROR(VLOOKUP(U109,リスト!$AW$1:$AY$44,2,0),"")</f>
        <v/>
      </c>
      <c r="R109" s="1624"/>
      <c r="S109" s="1607" t="str">
        <f>IFERROR(VLOOKUP(U109,リスト!$AW$1:$AY$44,3,0),"")</f>
        <v/>
      </c>
      <c r="T109" s="1608"/>
      <c r="U109" s="602"/>
      <c r="V109" s="1356"/>
      <c r="W109" s="1357"/>
      <c r="X109" s="1357"/>
      <c r="Y109" s="1357"/>
      <c r="Z109" s="1358"/>
      <c r="AA109" s="1300"/>
      <c r="AB109" s="1301"/>
      <c r="AC109" s="1301"/>
    </row>
    <row r="110" spans="1:29" s="393" customFormat="1" ht="15" customHeight="1">
      <c r="A110" s="1367"/>
      <c r="B110" s="1371"/>
      <c r="C110" s="1372"/>
      <c r="D110" s="1372"/>
      <c r="E110" s="1372"/>
      <c r="F110" s="1373"/>
      <c r="G110" s="1375"/>
      <c r="H110" s="1372"/>
      <c r="I110" s="1372"/>
      <c r="J110" s="1372"/>
      <c r="K110" s="1373"/>
      <c r="L110" s="1378"/>
      <c r="M110" s="1379"/>
      <c r="N110" s="1381"/>
      <c r="O110" s="1383"/>
      <c r="P110" s="1383"/>
      <c r="Q110" s="1362" t="str">
        <f>IFERROR(VLOOKUP(U110,リスト!$AW$1:$AY$44,2,0),"")</f>
        <v/>
      </c>
      <c r="R110" s="1363"/>
      <c r="S110" s="1607" t="str">
        <f>IFERROR(VLOOKUP(U110,リスト!$AW$1:$AY$44,3,0),"")</f>
        <v/>
      </c>
      <c r="T110" s="1623"/>
      <c r="U110" s="602"/>
      <c r="V110" s="1356"/>
      <c r="W110" s="1357"/>
      <c r="X110" s="1357"/>
      <c r="Y110" s="1357"/>
      <c r="Z110" s="1358"/>
      <c r="AA110" s="1300"/>
      <c r="AB110" s="1301"/>
      <c r="AC110" s="1301"/>
    </row>
    <row r="111" spans="1:29" s="393" customFormat="1" ht="15" customHeight="1">
      <c r="A111" s="1611"/>
      <c r="B111" s="1618"/>
      <c r="C111" s="1619"/>
      <c r="D111" s="1619"/>
      <c r="E111" s="1619"/>
      <c r="F111" s="1620"/>
      <c r="G111" s="1621"/>
      <c r="H111" s="1619"/>
      <c r="I111" s="1619"/>
      <c r="J111" s="1619"/>
      <c r="K111" s="1620"/>
      <c r="L111" s="613"/>
      <c r="M111" s="614" t="s">
        <v>28</v>
      </c>
      <c r="N111" s="1622"/>
      <c r="O111" s="1384"/>
      <c r="P111" s="1384"/>
      <c r="Q111" s="1364" t="str">
        <f>IFERROR(VLOOKUP(U111,リスト!$AW$1:$AY$44,2,0),"")</f>
        <v/>
      </c>
      <c r="R111" s="1625"/>
      <c r="S111" s="1609" t="str">
        <f>IFERROR(VLOOKUP(U111,リスト!$AW$1:$AY$44,3,0),"")</f>
        <v/>
      </c>
      <c r="T111" s="1610"/>
      <c r="U111" s="603"/>
      <c r="V111" s="1359"/>
      <c r="W111" s="1360"/>
      <c r="X111" s="1360"/>
      <c r="Y111" s="1360"/>
      <c r="Z111" s="1361"/>
      <c r="AA111" s="1300"/>
      <c r="AB111" s="1301"/>
      <c r="AC111" s="1301"/>
    </row>
    <row r="112" spans="1:29" s="393" customFormat="1" ht="15" customHeight="1">
      <c r="A112" s="1366">
        <v>7</v>
      </c>
      <c r="B112" s="1368"/>
      <c r="C112" s="1369"/>
      <c r="D112" s="1369"/>
      <c r="E112" s="1369"/>
      <c r="F112" s="1370"/>
      <c r="G112" s="1374"/>
      <c r="H112" s="1369"/>
      <c r="I112" s="1369"/>
      <c r="J112" s="1369"/>
      <c r="K112" s="1370"/>
      <c r="L112" s="1376"/>
      <c r="M112" s="1377"/>
      <c r="N112" s="1380"/>
      <c r="O112" s="1382"/>
      <c r="P112" s="1382"/>
      <c r="Q112" s="1362" t="str">
        <f>IFERROR(VLOOKUP(U112,リスト!$AW$1:$AY$44,2,0),"")</f>
        <v/>
      </c>
      <c r="R112" s="1624"/>
      <c r="S112" s="1607" t="str">
        <f>IFERROR(VLOOKUP(U112,リスト!$AW$1:$AY$44,3,0),"")</f>
        <v/>
      </c>
      <c r="T112" s="1623"/>
      <c r="U112" s="604"/>
      <c r="V112" s="1353"/>
      <c r="W112" s="1354"/>
      <c r="X112" s="1354"/>
      <c r="Y112" s="1354"/>
      <c r="Z112" s="1355"/>
      <c r="AA112" s="1298"/>
      <c r="AB112" s="1299"/>
      <c r="AC112" s="1299"/>
    </row>
    <row r="113" spans="1:29" s="393" customFormat="1" ht="15" customHeight="1">
      <c r="A113" s="1367"/>
      <c r="B113" s="1371"/>
      <c r="C113" s="1372"/>
      <c r="D113" s="1372"/>
      <c r="E113" s="1372"/>
      <c r="F113" s="1373"/>
      <c r="G113" s="1375"/>
      <c r="H113" s="1372"/>
      <c r="I113" s="1372"/>
      <c r="J113" s="1372"/>
      <c r="K113" s="1373"/>
      <c r="L113" s="1378"/>
      <c r="M113" s="1379"/>
      <c r="N113" s="1381"/>
      <c r="O113" s="1383"/>
      <c r="P113" s="1383"/>
      <c r="Q113" s="1362" t="str">
        <f>IFERROR(VLOOKUP(U113,リスト!$AW$1:$AY$44,2,0),"")</f>
        <v/>
      </c>
      <c r="R113" s="1363"/>
      <c r="S113" s="1607" t="str">
        <f>IFERROR(VLOOKUP(U113,リスト!$AW$1:$AY$44,3,0),"")</f>
        <v/>
      </c>
      <c r="T113" s="1608"/>
      <c r="U113" s="602"/>
      <c r="V113" s="1356"/>
      <c r="W113" s="1357"/>
      <c r="X113" s="1357"/>
      <c r="Y113" s="1357"/>
      <c r="Z113" s="1358"/>
      <c r="AA113" s="1300"/>
      <c r="AB113" s="1301"/>
      <c r="AC113" s="1301"/>
    </row>
    <row r="114" spans="1:29" s="393" customFormat="1" ht="15" customHeight="1">
      <c r="A114" s="1367"/>
      <c r="B114" s="1371"/>
      <c r="C114" s="1372"/>
      <c r="D114" s="1372"/>
      <c r="E114" s="1372"/>
      <c r="F114" s="1373"/>
      <c r="G114" s="1375"/>
      <c r="H114" s="1372"/>
      <c r="I114" s="1372"/>
      <c r="J114" s="1372"/>
      <c r="K114" s="1373"/>
      <c r="L114" s="1378"/>
      <c r="M114" s="1379"/>
      <c r="N114" s="1381"/>
      <c r="O114" s="1383"/>
      <c r="P114" s="1383"/>
      <c r="Q114" s="1362" t="str">
        <f>IFERROR(VLOOKUP(U114,リスト!$AW$1:$AY$44,2,0),"")</f>
        <v/>
      </c>
      <c r="R114" s="1624"/>
      <c r="S114" s="1607" t="str">
        <f>IFERROR(VLOOKUP(U114,リスト!$AW$1:$AY$44,3,0),"")</f>
        <v/>
      </c>
      <c r="T114" s="1623"/>
      <c r="U114" s="602"/>
      <c r="V114" s="1356"/>
      <c r="W114" s="1357"/>
      <c r="X114" s="1357"/>
      <c r="Y114" s="1357"/>
      <c r="Z114" s="1358"/>
      <c r="AA114" s="1300"/>
      <c r="AB114" s="1301"/>
      <c r="AC114" s="1301"/>
    </row>
    <row r="115" spans="1:29" s="393" customFormat="1" ht="15" customHeight="1">
      <c r="A115" s="1367"/>
      <c r="B115" s="1371"/>
      <c r="C115" s="1372"/>
      <c r="D115" s="1372"/>
      <c r="E115" s="1372"/>
      <c r="F115" s="1373"/>
      <c r="G115" s="1375"/>
      <c r="H115" s="1372"/>
      <c r="I115" s="1372"/>
      <c r="J115" s="1372"/>
      <c r="K115" s="1373"/>
      <c r="L115" s="1378"/>
      <c r="M115" s="1379"/>
      <c r="N115" s="1381"/>
      <c r="O115" s="1383"/>
      <c r="P115" s="1383"/>
      <c r="Q115" s="1362" t="str">
        <f>IFERROR(VLOOKUP(U115,リスト!$AW$1:$AY$44,2,0),"")</f>
        <v/>
      </c>
      <c r="R115" s="1624"/>
      <c r="S115" s="1607" t="str">
        <f>IFERROR(VLOOKUP(U115,リスト!$AW$1:$AY$44,3,0),"")</f>
        <v/>
      </c>
      <c r="T115" s="1608"/>
      <c r="U115" s="602"/>
      <c r="V115" s="1356"/>
      <c r="W115" s="1357"/>
      <c r="X115" s="1357"/>
      <c r="Y115" s="1357"/>
      <c r="Z115" s="1358"/>
      <c r="AA115" s="1300"/>
      <c r="AB115" s="1301"/>
      <c r="AC115" s="1301"/>
    </row>
    <row r="116" spans="1:29" s="393" customFormat="1" ht="15" customHeight="1">
      <c r="A116" s="1367"/>
      <c r="B116" s="1371"/>
      <c r="C116" s="1372"/>
      <c r="D116" s="1372"/>
      <c r="E116" s="1372"/>
      <c r="F116" s="1373"/>
      <c r="G116" s="1375"/>
      <c r="H116" s="1372"/>
      <c r="I116" s="1372"/>
      <c r="J116" s="1372"/>
      <c r="K116" s="1373"/>
      <c r="L116" s="1378"/>
      <c r="M116" s="1379"/>
      <c r="N116" s="1381"/>
      <c r="O116" s="1383"/>
      <c r="P116" s="1383"/>
      <c r="Q116" s="1362" t="str">
        <f>IFERROR(VLOOKUP(U116,リスト!$AW$1:$AY$44,2,0),"")</f>
        <v/>
      </c>
      <c r="R116" s="1363"/>
      <c r="S116" s="1607" t="str">
        <f>IFERROR(VLOOKUP(U116,リスト!$AW$1:$AY$44,3,0),"")</f>
        <v/>
      </c>
      <c r="T116" s="1623"/>
      <c r="U116" s="602"/>
      <c r="V116" s="1356"/>
      <c r="W116" s="1357"/>
      <c r="X116" s="1357"/>
      <c r="Y116" s="1357"/>
      <c r="Z116" s="1358"/>
      <c r="AA116" s="1300"/>
      <c r="AB116" s="1301"/>
      <c r="AC116" s="1301"/>
    </row>
    <row r="117" spans="1:29" s="393" customFormat="1" ht="15" customHeight="1">
      <c r="A117" s="1611"/>
      <c r="B117" s="1618"/>
      <c r="C117" s="1619"/>
      <c r="D117" s="1619"/>
      <c r="E117" s="1619"/>
      <c r="F117" s="1620"/>
      <c r="G117" s="1621"/>
      <c r="H117" s="1619"/>
      <c r="I117" s="1619"/>
      <c r="J117" s="1619"/>
      <c r="K117" s="1620"/>
      <c r="L117" s="613"/>
      <c r="M117" s="614" t="s">
        <v>28</v>
      </c>
      <c r="N117" s="1622"/>
      <c r="O117" s="1384"/>
      <c r="P117" s="1384"/>
      <c r="Q117" s="1364" t="str">
        <f>IFERROR(VLOOKUP(U117,リスト!$AW$1:$AY$44,2,0),"")</f>
        <v/>
      </c>
      <c r="R117" s="1625"/>
      <c r="S117" s="1609" t="str">
        <f>IFERROR(VLOOKUP(U117,リスト!$AW$1:$AY$44,3,0),"")</f>
        <v/>
      </c>
      <c r="T117" s="1610"/>
      <c r="U117" s="603"/>
      <c r="V117" s="1359"/>
      <c r="W117" s="1360"/>
      <c r="X117" s="1360"/>
      <c r="Y117" s="1360"/>
      <c r="Z117" s="1361"/>
      <c r="AA117" s="1300"/>
      <c r="AB117" s="1301"/>
      <c r="AC117" s="1301"/>
    </row>
    <row r="118" spans="1:29" s="393" customFormat="1" ht="15" customHeight="1">
      <c r="A118" s="1366">
        <v>8</v>
      </c>
      <c r="B118" s="1368"/>
      <c r="C118" s="1369"/>
      <c r="D118" s="1369"/>
      <c r="E118" s="1369"/>
      <c r="F118" s="1370"/>
      <c r="G118" s="1374"/>
      <c r="H118" s="1369"/>
      <c r="I118" s="1369"/>
      <c r="J118" s="1369"/>
      <c r="K118" s="1370"/>
      <c r="L118" s="1376"/>
      <c r="M118" s="1377"/>
      <c r="N118" s="1380"/>
      <c r="O118" s="1382"/>
      <c r="P118" s="1382"/>
      <c r="Q118" s="1362" t="str">
        <f>IFERROR(VLOOKUP(U118,リスト!$AW$1:$AY$44,2,0),"")</f>
        <v/>
      </c>
      <c r="R118" s="1624"/>
      <c r="S118" s="1607" t="str">
        <f>IFERROR(VLOOKUP(U118,リスト!$AW$1:$AY$44,3,0),"")</f>
        <v/>
      </c>
      <c r="T118" s="1623"/>
      <c r="U118" s="604"/>
      <c r="V118" s="1353"/>
      <c r="W118" s="1354"/>
      <c r="X118" s="1354"/>
      <c r="Y118" s="1354"/>
      <c r="Z118" s="1355"/>
      <c r="AA118" s="1298"/>
      <c r="AB118" s="1299"/>
      <c r="AC118" s="1299"/>
    </row>
    <row r="119" spans="1:29" s="393" customFormat="1" ht="15" customHeight="1">
      <c r="A119" s="1367"/>
      <c r="B119" s="1371"/>
      <c r="C119" s="1372"/>
      <c r="D119" s="1372"/>
      <c r="E119" s="1372"/>
      <c r="F119" s="1373"/>
      <c r="G119" s="1375"/>
      <c r="H119" s="1372"/>
      <c r="I119" s="1372"/>
      <c r="J119" s="1372"/>
      <c r="K119" s="1373"/>
      <c r="L119" s="1378"/>
      <c r="M119" s="1379"/>
      <c r="N119" s="1381"/>
      <c r="O119" s="1383"/>
      <c r="P119" s="1383"/>
      <c r="Q119" s="1362" t="str">
        <f>IFERROR(VLOOKUP(U119,リスト!$AW$1:$AY$44,2,0),"")</f>
        <v/>
      </c>
      <c r="R119" s="1363"/>
      <c r="S119" s="1607" t="str">
        <f>IFERROR(VLOOKUP(U119,リスト!$AW$1:$AY$44,3,0),"")</f>
        <v/>
      </c>
      <c r="T119" s="1608"/>
      <c r="U119" s="602"/>
      <c r="V119" s="1356"/>
      <c r="W119" s="1357"/>
      <c r="X119" s="1357"/>
      <c r="Y119" s="1357"/>
      <c r="Z119" s="1358"/>
      <c r="AA119" s="1300"/>
      <c r="AB119" s="1301"/>
      <c r="AC119" s="1301"/>
    </row>
    <row r="120" spans="1:29" s="393" customFormat="1" ht="15" customHeight="1">
      <c r="A120" s="1367"/>
      <c r="B120" s="1371"/>
      <c r="C120" s="1372"/>
      <c r="D120" s="1372"/>
      <c r="E120" s="1372"/>
      <c r="F120" s="1373"/>
      <c r="G120" s="1375"/>
      <c r="H120" s="1372"/>
      <c r="I120" s="1372"/>
      <c r="J120" s="1372"/>
      <c r="K120" s="1373"/>
      <c r="L120" s="1378"/>
      <c r="M120" s="1379"/>
      <c r="N120" s="1381"/>
      <c r="O120" s="1383"/>
      <c r="P120" s="1383"/>
      <c r="Q120" s="1362" t="str">
        <f>IFERROR(VLOOKUP(U120,リスト!$AW$1:$AY$44,2,0),"")</f>
        <v/>
      </c>
      <c r="R120" s="1624"/>
      <c r="S120" s="1607" t="str">
        <f>IFERROR(VLOOKUP(U120,リスト!$AW$1:$AY$44,3,0),"")</f>
        <v/>
      </c>
      <c r="T120" s="1623"/>
      <c r="U120" s="602"/>
      <c r="V120" s="1356"/>
      <c r="W120" s="1357"/>
      <c r="X120" s="1357"/>
      <c r="Y120" s="1357"/>
      <c r="Z120" s="1358"/>
      <c r="AA120" s="1300"/>
      <c r="AB120" s="1301"/>
      <c r="AC120" s="1301"/>
    </row>
    <row r="121" spans="1:29" s="393" customFormat="1" ht="15" customHeight="1">
      <c r="A121" s="1367"/>
      <c r="B121" s="1371"/>
      <c r="C121" s="1372"/>
      <c r="D121" s="1372"/>
      <c r="E121" s="1372"/>
      <c r="F121" s="1373"/>
      <c r="G121" s="1375"/>
      <c r="H121" s="1372"/>
      <c r="I121" s="1372"/>
      <c r="J121" s="1372"/>
      <c r="K121" s="1373"/>
      <c r="L121" s="1378"/>
      <c r="M121" s="1379"/>
      <c r="N121" s="1381"/>
      <c r="O121" s="1383"/>
      <c r="P121" s="1383"/>
      <c r="Q121" s="1362" t="str">
        <f>IFERROR(VLOOKUP(U121,リスト!$AW$1:$AY$44,2,0),"")</f>
        <v/>
      </c>
      <c r="R121" s="1624"/>
      <c r="S121" s="1607" t="str">
        <f>IFERROR(VLOOKUP(U121,リスト!$AW$1:$AY$44,3,0),"")</f>
        <v/>
      </c>
      <c r="T121" s="1608"/>
      <c r="U121" s="602"/>
      <c r="V121" s="1356"/>
      <c r="W121" s="1357"/>
      <c r="X121" s="1357"/>
      <c r="Y121" s="1357"/>
      <c r="Z121" s="1358"/>
      <c r="AA121" s="1300"/>
      <c r="AB121" s="1301"/>
      <c r="AC121" s="1301"/>
    </row>
    <row r="122" spans="1:29" s="393" customFormat="1" ht="15" customHeight="1">
      <c r="A122" s="1367"/>
      <c r="B122" s="1371"/>
      <c r="C122" s="1372"/>
      <c r="D122" s="1372"/>
      <c r="E122" s="1372"/>
      <c r="F122" s="1373"/>
      <c r="G122" s="1375"/>
      <c r="H122" s="1372"/>
      <c r="I122" s="1372"/>
      <c r="J122" s="1372"/>
      <c r="K122" s="1373"/>
      <c r="L122" s="1378"/>
      <c r="M122" s="1379"/>
      <c r="N122" s="1381"/>
      <c r="O122" s="1383"/>
      <c r="P122" s="1383"/>
      <c r="Q122" s="1362" t="str">
        <f>IFERROR(VLOOKUP(U122,リスト!$AW$1:$AY$44,2,0),"")</f>
        <v/>
      </c>
      <c r="R122" s="1363"/>
      <c r="S122" s="1607" t="str">
        <f>IFERROR(VLOOKUP(U122,リスト!$AW$1:$AY$44,3,0),"")</f>
        <v/>
      </c>
      <c r="T122" s="1623"/>
      <c r="U122" s="602"/>
      <c r="V122" s="1356"/>
      <c r="W122" s="1357"/>
      <c r="X122" s="1357"/>
      <c r="Y122" s="1357"/>
      <c r="Z122" s="1358"/>
      <c r="AA122" s="1300"/>
      <c r="AB122" s="1301"/>
      <c r="AC122" s="1301"/>
    </row>
    <row r="123" spans="1:29" s="393" customFormat="1" ht="15" customHeight="1">
      <c r="A123" s="1611"/>
      <c r="B123" s="1618"/>
      <c r="C123" s="1619"/>
      <c r="D123" s="1619"/>
      <c r="E123" s="1619"/>
      <c r="F123" s="1620"/>
      <c r="G123" s="1621"/>
      <c r="H123" s="1619"/>
      <c r="I123" s="1619"/>
      <c r="J123" s="1619"/>
      <c r="K123" s="1620"/>
      <c r="L123" s="613"/>
      <c r="M123" s="614" t="s">
        <v>28</v>
      </c>
      <c r="N123" s="1622"/>
      <c r="O123" s="1384"/>
      <c r="P123" s="1384"/>
      <c r="Q123" s="1364" t="str">
        <f>IFERROR(VLOOKUP(U123,リスト!$AW$1:$AY$44,2,0),"")</f>
        <v/>
      </c>
      <c r="R123" s="1625"/>
      <c r="S123" s="1609" t="str">
        <f>IFERROR(VLOOKUP(U123,リスト!$AW$1:$AY$44,3,0),"")</f>
        <v/>
      </c>
      <c r="T123" s="1610"/>
      <c r="U123" s="603"/>
      <c r="V123" s="1359"/>
      <c r="W123" s="1360"/>
      <c r="X123" s="1360"/>
      <c r="Y123" s="1360"/>
      <c r="Z123" s="1361"/>
      <c r="AA123" s="1300"/>
      <c r="AB123" s="1301"/>
      <c r="AC123" s="1301"/>
    </row>
    <row r="124" spans="1:29" s="393" customFormat="1" ht="15" customHeight="1">
      <c r="A124" s="1366">
        <v>9</v>
      </c>
      <c r="B124" s="1368"/>
      <c r="C124" s="1369"/>
      <c r="D124" s="1369"/>
      <c r="E124" s="1369"/>
      <c r="F124" s="1370"/>
      <c r="G124" s="1374"/>
      <c r="H124" s="1369"/>
      <c r="I124" s="1369"/>
      <c r="J124" s="1369"/>
      <c r="K124" s="1370"/>
      <c r="L124" s="1376"/>
      <c r="M124" s="1377"/>
      <c r="N124" s="1380"/>
      <c r="O124" s="1382"/>
      <c r="P124" s="1382"/>
      <c r="Q124" s="1362" t="str">
        <f>IFERROR(VLOOKUP(U124,リスト!$AW$1:$AY$44,2,0),"")</f>
        <v/>
      </c>
      <c r="R124" s="1624"/>
      <c r="S124" s="1607" t="str">
        <f>IFERROR(VLOOKUP(U124,リスト!$AW$1:$AY$44,3,0),"")</f>
        <v/>
      </c>
      <c r="T124" s="1623"/>
      <c r="U124" s="604"/>
      <c r="V124" s="1353"/>
      <c r="W124" s="1354"/>
      <c r="X124" s="1354"/>
      <c r="Y124" s="1354"/>
      <c r="Z124" s="1355"/>
      <c r="AA124" s="1298"/>
      <c r="AB124" s="1299"/>
      <c r="AC124" s="1299"/>
    </row>
    <row r="125" spans="1:29" s="393" customFormat="1" ht="15" customHeight="1">
      <c r="A125" s="1367"/>
      <c r="B125" s="1371"/>
      <c r="C125" s="1372"/>
      <c r="D125" s="1372"/>
      <c r="E125" s="1372"/>
      <c r="F125" s="1373"/>
      <c r="G125" s="1375"/>
      <c r="H125" s="1372"/>
      <c r="I125" s="1372"/>
      <c r="J125" s="1372"/>
      <c r="K125" s="1373"/>
      <c r="L125" s="1378"/>
      <c r="M125" s="1379"/>
      <c r="N125" s="1381"/>
      <c r="O125" s="1383"/>
      <c r="P125" s="1383"/>
      <c r="Q125" s="1362" t="str">
        <f>IFERROR(VLOOKUP(U125,リスト!$AW$1:$AY$44,2,0),"")</f>
        <v/>
      </c>
      <c r="R125" s="1363"/>
      <c r="S125" s="1607" t="str">
        <f>IFERROR(VLOOKUP(U125,リスト!$AW$1:$AY$44,3,0),"")</f>
        <v/>
      </c>
      <c r="T125" s="1608"/>
      <c r="U125" s="602"/>
      <c r="V125" s="1356"/>
      <c r="W125" s="1357"/>
      <c r="X125" s="1357"/>
      <c r="Y125" s="1357"/>
      <c r="Z125" s="1358"/>
      <c r="AA125" s="1300"/>
      <c r="AB125" s="1301"/>
      <c r="AC125" s="1301"/>
    </row>
    <row r="126" spans="1:29" s="393" customFormat="1" ht="15" customHeight="1">
      <c r="A126" s="1367"/>
      <c r="B126" s="1371"/>
      <c r="C126" s="1372"/>
      <c r="D126" s="1372"/>
      <c r="E126" s="1372"/>
      <c r="F126" s="1373"/>
      <c r="G126" s="1375"/>
      <c r="H126" s="1372"/>
      <c r="I126" s="1372"/>
      <c r="J126" s="1372"/>
      <c r="K126" s="1373"/>
      <c r="L126" s="1378"/>
      <c r="M126" s="1379"/>
      <c r="N126" s="1381"/>
      <c r="O126" s="1383"/>
      <c r="P126" s="1383"/>
      <c r="Q126" s="1362" t="str">
        <f>IFERROR(VLOOKUP(U126,リスト!$AW$1:$AY$44,2,0),"")</f>
        <v/>
      </c>
      <c r="R126" s="1624"/>
      <c r="S126" s="1607" t="str">
        <f>IFERROR(VLOOKUP(U126,リスト!$AW$1:$AY$44,3,0),"")</f>
        <v/>
      </c>
      <c r="T126" s="1623"/>
      <c r="U126" s="602"/>
      <c r="V126" s="1356"/>
      <c r="W126" s="1357"/>
      <c r="X126" s="1357"/>
      <c r="Y126" s="1357"/>
      <c r="Z126" s="1358"/>
      <c r="AA126" s="1300"/>
      <c r="AB126" s="1301"/>
      <c r="AC126" s="1301"/>
    </row>
    <row r="127" spans="1:29" s="393" customFormat="1" ht="15" customHeight="1">
      <c r="A127" s="1367"/>
      <c r="B127" s="1371"/>
      <c r="C127" s="1372"/>
      <c r="D127" s="1372"/>
      <c r="E127" s="1372"/>
      <c r="F127" s="1373"/>
      <c r="G127" s="1375"/>
      <c r="H127" s="1372"/>
      <c r="I127" s="1372"/>
      <c r="J127" s="1372"/>
      <c r="K127" s="1373"/>
      <c r="L127" s="1378"/>
      <c r="M127" s="1379"/>
      <c r="N127" s="1381"/>
      <c r="O127" s="1383"/>
      <c r="P127" s="1383"/>
      <c r="Q127" s="1362" t="str">
        <f>IFERROR(VLOOKUP(U127,リスト!$AW$1:$AY$44,2,0),"")</f>
        <v/>
      </c>
      <c r="R127" s="1624"/>
      <c r="S127" s="1607" t="str">
        <f>IFERROR(VLOOKUP(U127,リスト!$AW$1:$AY$44,3,0),"")</f>
        <v/>
      </c>
      <c r="T127" s="1608"/>
      <c r="U127" s="602"/>
      <c r="V127" s="1356"/>
      <c r="W127" s="1357"/>
      <c r="X127" s="1357"/>
      <c r="Y127" s="1357"/>
      <c r="Z127" s="1358"/>
      <c r="AA127" s="1300"/>
      <c r="AB127" s="1301"/>
      <c r="AC127" s="1301"/>
    </row>
    <row r="128" spans="1:29" s="393" customFormat="1" ht="15" customHeight="1">
      <c r="A128" s="1367"/>
      <c r="B128" s="1371"/>
      <c r="C128" s="1372"/>
      <c r="D128" s="1372"/>
      <c r="E128" s="1372"/>
      <c r="F128" s="1373"/>
      <c r="G128" s="1375"/>
      <c r="H128" s="1372"/>
      <c r="I128" s="1372"/>
      <c r="J128" s="1372"/>
      <c r="K128" s="1373"/>
      <c r="L128" s="1378"/>
      <c r="M128" s="1379"/>
      <c r="N128" s="1381"/>
      <c r="O128" s="1383"/>
      <c r="P128" s="1383"/>
      <c r="Q128" s="1362" t="str">
        <f>IFERROR(VLOOKUP(U128,リスト!$AW$1:$AY$44,2,0),"")</f>
        <v/>
      </c>
      <c r="R128" s="1363"/>
      <c r="S128" s="1607" t="str">
        <f>IFERROR(VLOOKUP(U128,リスト!$AW$1:$AY$44,3,0),"")</f>
        <v/>
      </c>
      <c r="T128" s="1623"/>
      <c r="U128" s="602"/>
      <c r="V128" s="1356"/>
      <c r="W128" s="1357"/>
      <c r="X128" s="1357"/>
      <c r="Y128" s="1357"/>
      <c r="Z128" s="1358"/>
      <c r="AA128" s="1300"/>
      <c r="AB128" s="1301"/>
      <c r="AC128" s="1301"/>
    </row>
    <row r="129" spans="1:29" s="393" customFormat="1" ht="15" customHeight="1">
      <c r="A129" s="1611"/>
      <c r="B129" s="1618"/>
      <c r="C129" s="1619"/>
      <c r="D129" s="1619"/>
      <c r="E129" s="1619"/>
      <c r="F129" s="1620"/>
      <c r="G129" s="1621"/>
      <c r="H129" s="1619"/>
      <c r="I129" s="1619"/>
      <c r="J129" s="1619"/>
      <c r="K129" s="1620"/>
      <c r="L129" s="613"/>
      <c r="M129" s="614" t="s">
        <v>28</v>
      </c>
      <c r="N129" s="1622"/>
      <c r="O129" s="1384"/>
      <c r="P129" s="1384"/>
      <c r="Q129" s="1364" t="str">
        <f>IFERROR(VLOOKUP(U129,リスト!$AW$1:$AY$44,2,0),"")</f>
        <v/>
      </c>
      <c r="R129" s="1625"/>
      <c r="S129" s="1609" t="str">
        <f>IFERROR(VLOOKUP(U129,リスト!$AW$1:$AY$44,3,0),"")</f>
        <v/>
      </c>
      <c r="T129" s="1610"/>
      <c r="U129" s="603"/>
      <c r="V129" s="1359"/>
      <c r="W129" s="1360"/>
      <c r="X129" s="1360"/>
      <c r="Y129" s="1360"/>
      <c r="Z129" s="1361"/>
      <c r="AA129" s="1300"/>
      <c r="AB129" s="1301"/>
      <c r="AC129" s="1301"/>
    </row>
    <row r="130" spans="1:29" s="393" customFormat="1" ht="15" customHeight="1">
      <c r="A130" s="1366">
        <v>10</v>
      </c>
      <c r="B130" s="1368"/>
      <c r="C130" s="1369"/>
      <c r="D130" s="1369"/>
      <c r="E130" s="1369"/>
      <c r="F130" s="1370"/>
      <c r="G130" s="1374"/>
      <c r="H130" s="1369"/>
      <c r="I130" s="1369"/>
      <c r="J130" s="1369"/>
      <c r="K130" s="1370"/>
      <c r="L130" s="1376"/>
      <c r="M130" s="1377"/>
      <c r="N130" s="1380"/>
      <c r="O130" s="1382"/>
      <c r="P130" s="1382"/>
      <c r="Q130" s="1362" t="str">
        <f>IFERROR(VLOOKUP(U130,リスト!$AW$1:$AY$44,2,0),"")</f>
        <v/>
      </c>
      <c r="R130" s="1624"/>
      <c r="S130" s="1607" t="str">
        <f>IFERROR(VLOOKUP(U130,リスト!$AW$1:$AY$44,3,0),"")</f>
        <v/>
      </c>
      <c r="T130" s="1623"/>
      <c r="U130" s="604"/>
      <c r="V130" s="1353"/>
      <c r="W130" s="1354"/>
      <c r="X130" s="1354"/>
      <c r="Y130" s="1354"/>
      <c r="Z130" s="1355"/>
      <c r="AA130" s="1298"/>
      <c r="AB130" s="1299"/>
      <c r="AC130" s="1299"/>
    </row>
    <row r="131" spans="1:29" s="393" customFormat="1" ht="15" customHeight="1">
      <c r="A131" s="1367"/>
      <c r="B131" s="1371"/>
      <c r="C131" s="1372"/>
      <c r="D131" s="1372"/>
      <c r="E131" s="1372"/>
      <c r="F131" s="1373"/>
      <c r="G131" s="1375"/>
      <c r="H131" s="1372"/>
      <c r="I131" s="1372"/>
      <c r="J131" s="1372"/>
      <c r="K131" s="1373"/>
      <c r="L131" s="1378"/>
      <c r="M131" s="1379"/>
      <c r="N131" s="1381"/>
      <c r="O131" s="1383"/>
      <c r="P131" s="1383"/>
      <c r="Q131" s="1362" t="str">
        <f>IFERROR(VLOOKUP(U131,リスト!$AW$1:$AY$44,2,0),"")</f>
        <v/>
      </c>
      <c r="R131" s="1363"/>
      <c r="S131" s="1607" t="str">
        <f>IFERROR(VLOOKUP(U131,リスト!$AW$1:$AY$44,3,0),"")</f>
        <v/>
      </c>
      <c r="T131" s="1608"/>
      <c r="U131" s="602"/>
      <c r="V131" s="1356"/>
      <c r="W131" s="1357"/>
      <c r="X131" s="1357"/>
      <c r="Y131" s="1357"/>
      <c r="Z131" s="1358"/>
      <c r="AA131" s="1300"/>
      <c r="AB131" s="1301"/>
      <c r="AC131" s="1301"/>
    </row>
    <row r="132" spans="1:29" s="393" customFormat="1" ht="15" customHeight="1">
      <c r="A132" s="1367"/>
      <c r="B132" s="1371"/>
      <c r="C132" s="1372"/>
      <c r="D132" s="1372"/>
      <c r="E132" s="1372"/>
      <c r="F132" s="1373"/>
      <c r="G132" s="1375"/>
      <c r="H132" s="1372"/>
      <c r="I132" s="1372"/>
      <c r="J132" s="1372"/>
      <c r="K132" s="1373"/>
      <c r="L132" s="1378"/>
      <c r="M132" s="1379"/>
      <c r="N132" s="1381"/>
      <c r="O132" s="1383"/>
      <c r="P132" s="1383"/>
      <c r="Q132" s="1362" t="str">
        <f>IFERROR(VLOOKUP(U132,リスト!$AW$1:$AY$44,2,0),"")</f>
        <v/>
      </c>
      <c r="R132" s="1624"/>
      <c r="S132" s="1607" t="str">
        <f>IFERROR(VLOOKUP(U132,リスト!$AW$1:$AY$44,3,0),"")</f>
        <v/>
      </c>
      <c r="T132" s="1623"/>
      <c r="U132" s="602"/>
      <c r="V132" s="1356"/>
      <c r="W132" s="1357"/>
      <c r="X132" s="1357"/>
      <c r="Y132" s="1357"/>
      <c r="Z132" s="1358"/>
      <c r="AA132" s="1300"/>
      <c r="AB132" s="1301"/>
      <c r="AC132" s="1301"/>
    </row>
    <row r="133" spans="1:29" s="393" customFormat="1" ht="15" customHeight="1">
      <c r="A133" s="1367"/>
      <c r="B133" s="1371"/>
      <c r="C133" s="1372"/>
      <c r="D133" s="1372"/>
      <c r="E133" s="1372"/>
      <c r="F133" s="1373"/>
      <c r="G133" s="1375"/>
      <c r="H133" s="1372"/>
      <c r="I133" s="1372"/>
      <c r="J133" s="1372"/>
      <c r="K133" s="1373"/>
      <c r="L133" s="1378"/>
      <c r="M133" s="1379"/>
      <c r="N133" s="1381"/>
      <c r="O133" s="1383"/>
      <c r="P133" s="1383"/>
      <c r="Q133" s="1362" t="str">
        <f>IFERROR(VLOOKUP(U133,リスト!$AW$1:$AY$44,2,0),"")</f>
        <v/>
      </c>
      <c r="R133" s="1624"/>
      <c r="S133" s="1607" t="str">
        <f>IFERROR(VLOOKUP(U133,リスト!$AW$1:$AY$44,3,0),"")</f>
        <v/>
      </c>
      <c r="T133" s="1608"/>
      <c r="U133" s="602"/>
      <c r="V133" s="1356"/>
      <c r="W133" s="1357"/>
      <c r="X133" s="1357"/>
      <c r="Y133" s="1357"/>
      <c r="Z133" s="1358"/>
      <c r="AA133" s="1300"/>
      <c r="AB133" s="1301"/>
      <c r="AC133" s="1301"/>
    </row>
    <row r="134" spans="1:29" s="393" customFormat="1" ht="15" customHeight="1">
      <c r="A134" s="1367"/>
      <c r="B134" s="1371"/>
      <c r="C134" s="1372"/>
      <c r="D134" s="1372"/>
      <c r="E134" s="1372"/>
      <c r="F134" s="1373"/>
      <c r="G134" s="1375"/>
      <c r="H134" s="1372"/>
      <c r="I134" s="1372"/>
      <c r="J134" s="1372"/>
      <c r="K134" s="1373"/>
      <c r="L134" s="1378"/>
      <c r="M134" s="1379"/>
      <c r="N134" s="1381"/>
      <c r="O134" s="1383"/>
      <c r="P134" s="1383"/>
      <c r="Q134" s="1362" t="str">
        <f>IFERROR(VLOOKUP(U134,リスト!$AW$1:$AY$44,2,0),"")</f>
        <v/>
      </c>
      <c r="R134" s="1363"/>
      <c r="S134" s="1607" t="str">
        <f>IFERROR(VLOOKUP(U134,リスト!$AW$1:$AY$44,3,0),"")</f>
        <v/>
      </c>
      <c r="T134" s="1623"/>
      <c r="U134" s="602"/>
      <c r="V134" s="1356"/>
      <c r="W134" s="1357"/>
      <c r="X134" s="1357"/>
      <c r="Y134" s="1357"/>
      <c r="Z134" s="1358"/>
      <c r="AA134" s="1300"/>
      <c r="AB134" s="1301"/>
      <c r="AC134" s="1301"/>
    </row>
    <row r="135" spans="1:29" s="393" customFormat="1" ht="15" customHeight="1">
      <c r="A135" s="1367"/>
      <c r="B135" s="1371"/>
      <c r="C135" s="1372"/>
      <c r="D135" s="1372"/>
      <c r="E135" s="1372"/>
      <c r="F135" s="1373"/>
      <c r="G135" s="1375"/>
      <c r="H135" s="1372"/>
      <c r="I135" s="1372"/>
      <c r="J135" s="1372"/>
      <c r="K135" s="1373"/>
      <c r="L135" s="613"/>
      <c r="M135" s="614" t="s">
        <v>28</v>
      </c>
      <c r="N135" s="1622"/>
      <c r="O135" s="1384"/>
      <c r="P135" s="1384"/>
      <c r="Q135" s="1364" t="str">
        <f>IFERROR(VLOOKUP(U135,リスト!$AW$1:$AY$44,2,0),"")</f>
        <v/>
      </c>
      <c r="R135" s="1625"/>
      <c r="S135" s="1607" t="str">
        <f>IFERROR(VLOOKUP(U135,リスト!$AW$1:$AY$44,3,0),"")</f>
        <v/>
      </c>
      <c r="T135" s="1608"/>
      <c r="U135" s="603"/>
      <c r="V135" s="1359"/>
      <c r="W135" s="1360"/>
      <c r="X135" s="1360"/>
      <c r="Y135" s="1360"/>
      <c r="Z135" s="1361"/>
      <c r="AA135" s="1300"/>
      <c r="AB135" s="1301"/>
      <c r="AC135" s="1301"/>
    </row>
    <row r="136" spans="1:29" s="393" customFormat="1" ht="15" hidden="1" customHeight="1" outlineLevel="1">
      <c r="A136" s="1366">
        <v>11</v>
      </c>
      <c r="B136" s="1368"/>
      <c r="C136" s="1369"/>
      <c r="D136" s="1369"/>
      <c r="E136" s="1369"/>
      <c r="F136" s="1370"/>
      <c r="G136" s="1374"/>
      <c r="H136" s="1369"/>
      <c r="I136" s="1369"/>
      <c r="J136" s="1369"/>
      <c r="K136" s="1370"/>
      <c r="L136" s="1376"/>
      <c r="M136" s="1377"/>
      <c r="N136" s="1380"/>
      <c r="O136" s="1382"/>
      <c r="P136" s="1382"/>
      <c r="Q136" s="1385" t="str">
        <f>IFERROR(VLOOKUP(U136,リスト!$AW$1:$AY$44,2,0),"")</f>
        <v/>
      </c>
      <c r="R136" s="1386"/>
      <c r="S136" s="1385" t="str">
        <f>IFERROR(VLOOKUP(U136,リスト!$AW$1:$AY$44,3,0),"")</f>
        <v/>
      </c>
      <c r="T136" s="1386"/>
      <c r="U136" s="604"/>
      <c r="V136" s="1353"/>
      <c r="W136" s="1354"/>
      <c r="X136" s="1354"/>
      <c r="Y136" s="1354"/>
      <c r="Z136" s="1355"/>
      <c r="AA136" s="1298"/>
      <c r="AB136" s="1299"/>
      <c r="AC136" s="1299"/>
    </row>
    <row r="137" spans="1:29" s="393" customFormat="1" ht="15" hidden="1" customHeight="1" outlineLevel="1">
      <c r="A137" s="1367"/>
      <c r="B137" s="1371"/>
      <c r="C137" s="1372"/>
      <c r="D137" s="1372"/>
      <c r="E137" s="1372"/>
      <c r="F137" s="1373"/>
      <c r="G137" s="1375"/>
      <c r="H137" s="1372"/>
      <c r="I137" s="1372"/>
      <c r="J137" s="1372"/>
      <c r="K137" s="1373"/>
      <c r="L137" s="1378"/>
      <c r="M137" s="1379"/>
      <c r="N137" s="1381"/>
      <c r="O137" s="1383"/>
      <c r="P137" s="1383"/>
      <c r="Q137" s="1362" t="str">
        <f>IFERROR(VLOOKUP(U137,リスト!$AW$1:$AY$44,2,0),"")</f>
        <v/>
      </c>
      <c r="R137" s="1363"/>
      <c r="S137" s="1362" t="str">
        <f>IFERROR(VLOOKUP(U137,リスト!$AW$1:$AY$44,3,0),"")</f>
        <v/>
      </c>
      <c r="T137" s="1363"/>
      <c r="U137" s="602"/>
      <c r="V137" s="1356"/>
      <c r="W137" s="1357"/>
      <c r="X137" s="1357"/>
      <c r="Y137" s="1357"/>
      <c r="Z137" s="1358"/>
      <c r="AA137" s="1300"/>
      <c r="AB137" s="1301"/>
      <c r="AC137" s="1301"/>
    </row>
    <row r="138" spans="1:29" s="393" customFormat="1" ht="14.25" hidden="1" customHeight="1" outlineLevel="1">
      <c r="A138" s="1367"/>
      <c r="B138" s="1371"/>
      <c r="C138" s="1372"/>
      <c r="D138" s="1372"/>
      <c r="E138" s="1372"/>
      <c r="F138" s="1373"/>
      <c r="G138" s="1375"/>
      <c r="H138" s="1372"/>
      <c r="I138" s="1372"/>
      <c r="J138" s="1372"/>
      <c r="K138" s="1373"/>
      <c r="L138" s="1378"/>
      <c r="M138" s="1379"/>
      <c r="N138" s="1381"/>
      <c r="O138" s="1383"/>
      <c r="P138" s="1383"/>
      <c r="Q138" s="1362" t="str">
        <f>IFERROR(VLOOKUP(U138,リスト!$AW$1:$AY$44,2,0),"")</f>
        <v/>
      </c>
      <c r="R138" s="1363"/>
      <c r="S138" s="1362" t="str">
        <f>IFERROR(VLOOKUP(U138,リスト!$AW$1:$AY$44,3,0),"")</f>
        <v/>
      </c>
      <c r="T138" s="1363"/>
      <c r="U138" s="602"/>
      <c r="V138" s="1356"/>
      <c r="W138" s="1357"/>
      <c r="X138" s="1357"/>
      <c r="Y138" s="1357"/>
      <c r="Z138" s="1358"/>
      <c r="AA138" s="1300"/>
      <c r="AB138" s="1301"/>
      <c r="AC138" s="1301"/>
    </row>
    <row r="139" spans="1:29" s="393" customFormat="1" ht="15" hidden="1" customHeight="1" outlineLevel="1">
      <c r="A139" s="1367"/>
      <c r="B139" s="1371"/>
      <c r="C139" s="1372"/>
      <c r="D139" s="1372"/>
      <c r="E139" s="1372"/>
      <c r="F139" s="1373"/>
      <c r="G139" s="1375"/>
      <c r="H139" s="1372"/>
      <c r="I139" s="1372"/>
      <c r="J139" s="1372"/>
      <c r="K139" s="1373"/>
      <c r="L139" s="1378"/>
      <c r="M139" s="1379"/>
      <c r="N139" s="1381"/>
      <c r="O139" s="1383"/>
      <c r="P139" s="1383"/>
      <c r="Q139" s="1362" t="str">
        <f>IFERROR(VLOOKUP(U139,リスト!$AW$1:$AY$44,2,0),"")</f>
        <v/>
      </c>
      <c r="R139" s="1363"/>
      <c r="S139" s="1362" t="str">
        <f>IFERROR(VLOOKUP(U139,リスト!$AW$1:$AY$44,3,0),"")</f>
        <v/>
      </c>
      <c r="T139" s="1363"/>
      <c r="U139" s="602"/>
      <c r="V139" s="1356"/>
      <c r="W139" s="1357"/>
      <c r="X139" s="1357"/>
      <c r="Y139" s="1357"/>
      <c r="Z139" s="1358"/>
      <c r="AA139" s="1300"/>
      <c r="AB139" s="1301"/>
      <c r="AC139" s="1301"/>
    </row>
    <row r="140" spans="1:29" s="393" customFormat="1" ht="15" hidden="1" customHeight="1" outlineLevel="1">
      <c r="A140" s="1367"/>
      <c r="B140" s="1371"/>
      <c r="C140" s="1372"/>
      <c r="D140" s="1372"/>
      <c r="E140" s="1372"/>
      <c r="F140" s="1373"/>
      <c r="G140" s="1375"/>
      <c r="H140" s="1372"/>
      <c r="I140" s="1372"/>
      <c r="J140" s="1372"/>
      <c r="K140" s="1373"/>
      <c r="L140" s="1378"/>
      <c r="M140" s="1379"/>
      <c r="N140" s="1381"/>
      <c r="O140" s="1383"/>
      <c r="P140" s="1383"/>
      <c r="Q140" s="1362" t="str">
        <f>IFERROR(VLOOKUP(U140,リスト!$AW$1:$AY$44,2,0),"")</f>
        <v/>
      </c>
      <c r="R140" s="1363"/>
      <c r="S140" s="1362" t="str">
        <f>IFERROR(VLOOKUP(U140,リスト!$AW$1:$AY$44,3,0),"")</f>
        <v/>
      </c>
      <c r="T140" s="1363"/>
      <c r="U140" s="602"/>
      <c r="V140" s="1356"/>
      <c r="W140" s="1357"/>
      <c r="X140" s="1357"/>
      <c r="Y140" s="1357"/>
      <c r="Z140" s="1358"/>
      <c r="AA140" s="1300"/>
      <c r="AB140" s="1301"/>
      <c r="AC140" s="1301"/>
    </row>
    <row r="141" spans="1:29" s="393" customFormat="1" ht="15" hidden="1" customHeight="1" outlineLevel="1">
      <c r="A141" s="1367"/>
      <c r="B141" s="1371"/>
      <c r="C141" s="1372"/>
      <c r="D141" s="1372"/>
      <c r="E141" s="1372"/>
      <c r="F141" s="1373"/>
      <c r="G141" s="1375"/>
      <c r="H141" s="1372"/>
      <c r="I141" s="1372"/>
      <c r="J141" s="1372"/>
      <c r="K141" s="1373"/>
      <c r="L141" s="613"/>
      <c r="M141" s="614" t="s">
        <v>28</v>
      </c>
      <c r="N141" s="1381"/>
      <c r="O141" s="1384"/>
      <c r="P141" s="1384"/>
      <c r="Q141" s="1362" t="str">
        <f>IFERROR(VLOOKUP(U141,リスト!$AW$1:$AY$44,2,0),"")</f>
        <v/>
      </c>
      <c r="R141" s="1363"/>
      <c r="S141" s="1364" t="str">
        <f>IFERROR(VLOOKUP(U141,リスト!$AW$1:$AY$44,3,0),"")</f>
        <v/>
      </c>
      <c r="T141" s="1365"/>
      <c r="U141" s="603"/>
      <c r="V141" s="1359"/>
      <c r="W141" s="1360"/>
      <c r="X141" s="1360"/>
      <c r="Y141" s="1360"/>
      <c r="Z141" s="1361"/>
      <c r="AA141" s="1300"/>
      <c r="AB141" s="1301"/>
      <c r="AC141" s="1301"/>
    </row>
    <row r="142" spans="1:29" s="393" customFormat="1" ht="15" hidden="1" customHeight="1" outlineLevel="1">
      <c r="A142" s="1366">
        <v>12</v>
      </c>
      <c r="B142" s="1368"/>
      <c r="C142" s="1369"/>
      <c r="D142" s="1369"/>
      <c r="E142" s="1369"/>
      <c r="F142" s="1370"/>
      <c r="G142" s="1374"/>
      <c r="H142" s="1369"/>
      <c r="I142" s="1369"/>
      <c r="J142" s="1369"/>
      <c r="K142" s="1370"/>
      <c r="L142" s="1376"/>
      <c r="M142" s="1377"/>
      <c r="N142" s="1380"/>
      <c r="O142" s="1382"/>
      <c r="P142" s="1382"/>
      <c r="Q142" s="1385" t="str">
        <f>IFERROR(VLOOKUP(U142,リスト!$AW$1:$AY$44,2,0),"")</f>
        <v/>
      </c>
      <c r="R142" s="1386"/>
      <c r="S142" s="1385" t="str">
        <f>IFERROR(VLOOKUP(U142,リスト!$AW$1:$AY$44,3,0),"")</f>
        <v/>
      </c>
      <c r="T142" s="1386"/>
      <c r="U142" s="604"/>
      <c r="V142" s="1353"/>
      <c r="W142" s="1354"/>
      <c r="X142" s="1354"/>
      <c r="Y142" s="1354"/>
      <c r="Z142" s="1355"/>
      <c r="AA142" s="1298"/>
      <c r="AB142" s="1299"/>
      <c r="AC142" s="1299"/>
    </row>
    <row r="143" spans="1:29" s="393" customFormat="1" ht="15" hidden="1" customHeight="1" outlineLevel="1">
      <c r="A143" s="1367"/>
      <c r="B143" s="1371"/>
      <c r="C143" s="1372"/>
      <c r="D143" s="1372"/>
      <c r="E143" s="1372"/>
      <c r="F143" s="1373"/>
      <c r="G143" s="1375"/>
      <c r="H143" s="1372"/>
      <c r="I143" s="1372"/>
      <c r="J143" s="1372"/>
      <c r="K143" s="1373"/>
      <c r="L143" s="1378"/>
      <c r="M143" s="1379"/>
      <c r="N143" s="1381"/>
      <c r="O143" s="1383"/>
      <c r="P143" s="1383"/>
      <c r="Q143" s="1362" t="str">
        <f>IFERROR(VLOOKUP(U143,リスト!$AW$1:$AY$44,2,0),"")</f>
        <v/>
      </c>
      <c r="R143" s="1363"/>
      <c r="S143" s="1362" t="str">
        <f>IFERROR(VLOOKUP(U143,リスト!$AW$1:$AY$44,3,0),"")</f>
        <v/>
      </c>
      <c r="T143" s="1363"/>
      <c r="U143" s="602"/>
      <c r="V143" s="1356"/>
      <c r="W143" s="1357"/>
      <c r="X143" s="1357"/>
      <c r="Y143" s="1357"/>
      <c r="Z143" s="1358"/>
      <c r="AA143" s="1300"/>
      <c r="AB143" s="1301"/>
      <c r="AC143" s="1301"/>
    </row>
    <row r="144" spans="1:29" s="393" customFormat="1" ht="15" hidden="1" customHeight="1" outlineLevel="1">
      <c r="A144" s="1367"/>
      <c r="B144" s="1371"/>
      <c r="C144" s="1372"/>
      <c r="D144" s="1372"/>
      <c r="E144" s="1372"/>
      <c r="F144" s="1373"/>
      <c r="G144" s="1375"/>
      <c r="H144" s="1372"/>
      <c r="I144" s="1372"/>
      <c r="J144" s="1372"/>
      <c r="K144" s="1373"/>
      <c r="L144" s="1378"/>
      <c r="M144" s="1379"/>
      <c r="N144" s="1381"/>
      <c r="O144" s="1383"/>
      <c r="P144" s="1383"/>
      <c r="Q144" s="1362" t="str">
        <f>IFERROR(VLOOKUP(U144,リスト!$AW$1:$AY$44,2,0),"")</f>
        <v/>
      </c>
      <c r="R144" s="1363"/>
      <c r="S144" s="1362" t="str">
        <f>IFERROR(VLOOKUP(U144,リスト!$AW$1:$AY$44,3,0),"")</f>
        <v/>
      </c>
      <c r="T144" s="1363"/>
      <c r="U144" s="602"/>
      <c r="V144" s="1356"/>
      <c r="W144" s="1357"/>
      <c r="X144" s="1357"/>
      <c r="Y144" s="1357"/>
      <c r="Z144" s="1358"/>
      <c r="AA144" s="1300"/>
      <c r="AB144" s="1301"/>
      <c r="AC144" s="1301"/>
    </row>
    <row r="145" spans="1:29" s="393" customFormat="1" ht="15" hidden="1" customHeight="1" outlineLevel="1">
      <c r="A145" s="1367"/>
      <c r="B145" s="1371"/>
      <c r="C145" s="1372"/>
      <c r="D145" s="1372"/>
      <c r="E145" s="1372"/>
      <c r="F145" s="1373"/>
      <c r="G145" s="1375"/>
      <c r="H145" s="1372"/>
      <c r="I145" s="1372"/>
      <c r="J145" s="1372"/>
      <c r="K145" s="1373"/>
      <c r="L145" s="1378"/>
      <c r="M145" s="1379"/>
      <c r="N145" s="1381"/>
      <c r="O145" s="1383"/>
      <c r="P145" s="1383"/>
      <c r="Q145" s="1362" t="str">
        <f>IFERROR(VLOOKUP(U145,リスト!$AW$1:$AY$44,2,0),"")</f>
        <v/>
      </c>
      <c r="R145" s="1363"/>
      <c r="S145" s="1362" t="str">
        <f>IFERROR(VLOOKUP(U145,リスト!$AW$1:$AY$44,3,0),"")</f>
        <v/>
      </c>
      <c r="T145" s="1363"/>
      <c r="U145" s="602"/>
      <c r="V145" s="1356"/>
      <c r="W145" s="1357"/>
      <c r="X145" s="1357"/>
      <c r="Y145" s="1357"/>
      <c r="Z145" s="1358"/>
      <c r="AA145" s="1300"/>
      <c r="AB145" s="1301"/>
      <c r="AC145" s="1301"/>
    </row>
    <row r="146" spans="1:29" s="393" customFormat="1" ht="15" hidden="1" customHeight="1" outlineLevel="1">
      <c r="A146" s="1367"/>
      <c r="B146" s="1371"/>
      <c r="C146" s="1372"/>
      <c r="D146" s="1372"/>
      <c r="E146" s="1372"/>
      <c r="F146" s="1373"/>
      <c r="G146" s="1375"/>
      <c r="H146" s="1372"/>
      <c r="I146" s="1372"/>
      <c r="J146" s="1372"/>
      <c r="K146" s="1373"/>
      <c r="L146" s="1378"/>
      <c r="M146" s="1379"/>
      <c r="N146" s="1381"/>
      <c r="O146" s="1383"/>
      <c r="P146" s="1383"/>
      <c r="Q146" s="1362" t="str">
        <f>IFERROR(VLOOKUP(U146,リスト!$AW$1:$AY$44,2,0),"")</f>
        <v/>
      </c>
      <c r="R146" s="1363"/>
      <c r="S146" s="1362" t="str">
        <f>IFERROR(VLOOKUP(U146,リスト!$AW$1:$AY$44,3,0),"")</f>
        <v/>
      </c>
      <c r="T146" s="1363"/>
      <c r="U146" s="602"/>
      <c r="V146" s="1356"/>
      <c r="W146" s="1357"/>
      <c r="X146" s="1357"/>
      <c r="Y146" s="1357"/>
      <c r="Z146" s="1358"/>
      <c r="AA146" s="1300"/>
      <c r="AB146" s="1301"/>
      <c r="AC146" s="1301"/>
    </row>
    <row r="147" spans="1:29" s="393" customFormat="1" ht="15" hidden="1" customHeight="1" outlineLevel="1">
      <c r="A147" s="1367"/>
      <c r="B147" s="1371"/>
      <c r="C147" s="1372"/>
      <c r="D147" s="1372"/>
      <c r="E147" s="1372"/>
      <c r="F147" s="1373"/>
      <c r="G147" s="1375"/>
      <c r="H147" s="1372"/>
      <c r="I147" s="1372"/>
      <c r="J147" s="1372"/>
      <c r="K147" s="1373"/>
      <c r="L147" s="613"/>
      <c r="M147" s="614" t="s">
        <v>28</v>
      </c>
      <c r="N147" s="1381"/>
      <c r="O147" s="1384"/>
      <c r="P147" s="1384"/>
      <c r="Q147" s="1362" t="str">
        <f>IFERROR(VLOOKUP(U147,リスト!$AW$1:$AY$44,2,0),"")</f>
        <v/>
      </c>
      <c r="R147" s="1363"/>
      <c r="S147" s="1364" t="str">
        <f>IFERROR(VLOOKUP(U147,リスト!$AW$1:$AY$44,3,0),"")</f>
        <v/>
      </c>
      <c r="T147" s="1365"/>
      <c r="U147" s="603"/>
      <c r="V147" s="1359"/>
      <c r="W147" s="1360"/>
      <c r="X147" s="1360"/>
      <c r="Y147" s="1360"/>
      <c r="Z147" s="1361"/>
      <c r="AA147" s="1300"/>
      <c r="AB147" s="1301"/>
      <c r="AC147" s="1301"/>
    </row>
    <row r="148" spans="1:29" s="393" customFormat="1" ht="15" hidden="1" customHeight="1" outlineLevel="1">
      <c r="A148" s="1366">
        <v>13</v>
      </c>
      <c r="B148" s="1368"/>
      <c r="C148" s="1369"/>
      <c r="D148" s="1369"/>
      <c r="E148" s="1369"/>
      <c r="F148" s="1370"/>
      <c r="G148" s="1374"/>
      <c r="H148" s="1369"/>
      <c r="I148" s="1369"/>
      <c r="J148" s="1369"/>
      <c r="K148" s="1370"/>
      <c r="L148" s="1376"/>
      <c r="M148" s="1377"/>
      <c r="N148" s="1380"/>
      <c r="O148" s="1382"/>
      <c r="P148" s="1382"/>
      <c r="Q148" s="1385" t="str">
        <f>IFERROR(VLOOKUP(U148,リスト!$AW$1:$AY$44,2,0),"")</f>
        <v/>
      </c>
      <c r="R148" s="1386"/>
      <c r="S148" s="1385" t="str">
        <f>IFERROR(VLOOKUP(U148,リスト!$AW$1:$AY$44,3,0),"")</f>
        <v/>
      </c>
      <c r="T148" s="1386"/>
      <c r="U148" s="604"/>
      <c r="V148" s="1353"/>
      <c r="W148" s="1354"/>
      <c r="X148" s="1354"/>
      <c r="Y148" s="1354"/>
      <c r="Z148" s="1355"/>
      <c r="AA148" s="1298"/>
      <c r="AB148" s="1299"/>
      <c r="AC148" s="1299"/>
    </row>
    <row r="149" spans="1:29" s="393" customFormat="1" ht="15" hidden="1" customHeight="1" outlineLevel="1">
      <c r="A149" s="1367"/>
      <c r="B149" s="1371"/>
      <c r="C149" s="1372"/>
      <c r="D149" s="1372"/>
      <c r="E149" s="1372"/>
      <c r="F149" s="1373"/>
      <c r="G149" s="1375"/>
      <c r="H149" s="1372"/>
      <c r="I149" s="1372"/>
      <c r="J149" s="1372"/>
      <c r="K149" s="1373"/>
      <c r="L149" s="1378"/>
      <c r="M149" s="1379"/>
      <c r="N149" s="1381"/>
      <c r="O149" s="1383"/>
      <c r="P149" s="1383"/>
      <c r="Q149" s="1362" t="str">
        <f>IFERROR(VLOOKUP(U149,リスト!$AW$1:$AY$44,2,0),"")</f>
        <v/>
      </c>
      <c r="R149" s="1363"/>
      <c r="S149" s="1362" t="str">
        <f>IFERROR(VLOOKUP(U149,リスト!$AW$1:$AY$44,3,0),"")</f>
        <v/>
      </c>
      <c r="T149" s="1363"/>
      <c r="U149" s="602"/>
      <c r="V149" s="1356"/>
      <c r="W149" s="1357"/>
      <c r="X149" s="1357"/>
      <c r="Y149" s="1357"/>
      <c r="Z149" s="1358"/>
      <c r="AA149" s="1300"/>
      <c r="AB149" s="1301"/>
      <c r="AC149" s="1301"/>
    </row>
    <row r="150" spans="1:29" s="393" customFormat="1" ht="15" hidden="1" customHeight="1" outlineLevel="1">
      <c r="A150" s="1367"/>
      <c r="B150" s="1371"/>
      <c r="C150" s="1372"/>
      <c r="D150" s="1372"/>
      <c r="E150" s="1372"/>
      <c r="F150" s="1373"/>
      <c r="G150" s="1375"/>
      <c r="H150" s="1372"/>
      <c r="I150" s="1372"/>
      <c r="J150" s="1372"/>
      <c r="K150" s="1373"/>
      <c r="L150" s="1378"/>
      <c r="M150" s="1379"/>
      <c r="N150" s="1381"/>
      <c r="O150" s="1383"/>
      <c r="P150" s="1383"/>
      <c r="Q150" s="1362" t="str">
        <f>IFERROR(VLOOKUP(U150,リスト!$AW$1:$AY$44,2,0),"")</f>
        <v/>
      </c>
      <c r="R150" s="1363"/>
      <c r="S150" s="1362" t="str">
        <f>IFERROR(VLOOKUP(U150,リスト!$AW$1:$AY$44,3,0),"")</f>
        <v/>
      </c>
      <c r="T150" s="1363"/>
      <c r="U150" s="602"/>
      <c r="V150" s="1356"/>
      <c r="W150" s="1357"/>
      <c r="X150" s="1357"/>
      <c r="Y150" s="1357"/>
      <c r="Z150" s="1358"/>
      <c r="AA150" s="1300"/>
      <c r="AB150" s="1301"/>
      <c r="AC150" s="1301"/>
    </row>
    <row r="151" spans="1:29" s="393" customFormat="1" ht="15" hidden="1" customHeight="1" outlineLevel="1">
      <c r="A151" s="1367"/>
      <c r="B151" s="1371"/>
      <c r="C151" s="1372"/>
      <c r="D151" s="1372"/>
      <c r="E151" s="1372"/>
      <c r="F151" s="1373"/>
      <c r="G151" s="1375"/>
      <c r="H151" s="1372"/>
      <c r="I151" s="1372"/>
      <c r="J151" s="1372"/>
      <c r="K151" s="1373"/>
      <c r="L151" s="1378"/>
      <c r="M151" s="1379"/>
      <c r="N151" s="1381"/>
      <c r="O151" s="1383"/>
      <c r="P151" s="1383"/>
      <c r="Q151" s="1362" t="str">
        <f>IFERROR(VLOOKUP(U151,リスト!$AW$1:$AY$44,2,0),"")</f>
        <v/>
      </c>
      <c r="R151" s="1363"/>
      <c r="S151" s="1362" t="str">
        <f>IFERROR(VLOOKUP(U151,リスト!$AW$1:$AY$44,3,0),"")</f>
        <v/>
      </c>
      <c r="T151" s="1363"/>
      <c r="U151" s="602"/>
      <c r="V151" s="1356"/>
      <c r="W151" s="1357"/>
      <c r="X151" s="1357"/>
      <c r="Y151" s="1357"/>
      <c r="Z151" s="1358"/>
      <c r="AA151" s="1300"/>
      <c r="AB151" s="1301"/>
      <c r="AC151" s="1301"/>
    </row>
    <row r="152" spans="1:29" s="393" customFormat="1" ht="15" hidden="1" customHeight="1" outlineLevel="1">
      <c r="A152" s="1367"/>
      <c r="B152" s="1371"/>
      <c r="C152" s="1372"/>
      <c r="D152" s="1372"/>
      <c r="E152" s="1372"/>
      <c r="F152" s="1373"/>
      <c r="G152" s="1375"/>
      <c r="H152" s="1372"/>
      <c r="I152" s="1372"/>
      <c r="J152" s="1372"/>
      <c r="K152" s="1373"/>
      <c r="L152" s="1378"/>
      <c r="M152" s="1379"/>
      <c r="N152" s="1381"/>
      <c r="O152" s="1383"/>
      <c r="P152" s="1383"/>
      <c r="Q152" s="1362" t="str">
        <f>IFERROR(VLOOKUP(U152,リスト!$AW$1:$AY$44,2,0),"")</f>
        <v/>
      </c>
      <c r="R152" s="1363"/>
      <c r="S152" s="1362" t="str">
        <f>IFERROR(VLOOKUP(U152,リスト!$AW$1:$AY$44,3,0),"")</f>
        <v/>
      </c>
      <c r="T152" s="1363"/>
      <c r="U152" s="602"/>
      <c r="V152" s="1356"/>
      <c r="W152" s="1357"/>
      <c r="X152" s="1357"/>
      <c r="Y152" s="1357"/>
      <c r="Z152" s="1358"/>
      <c r="AA152" s="1300"/>
      <c r="AB152" s="1301"/>
      <c r="AC152" s="1301"/>
    </row>
    <row r="153" spans="1:29" s="393" customFormat="1" ht="15" hidden="1" customHeight="1" outlineLevel="1">
      <c r="A153" s="1367"/>
      <c r="B153" s="1371"/>
      <c r="C153" s="1372"/>
      <c r="D153" s="1372"/>
      <c r="E153" s="1372"/>
      <c r="F153" s="1373"/>
      <c r="G153" s="1375"/>
      <c r="H153" s="1372"/>
      <c r="I153" s="1372"/>
      <c r="J153" s="1372"/>
      <c r="K153" s="1373"/>
      <c r="L153" s="613"/>
      <c r="M153" s="614" t="s">
        <v>28</v>
      </c>
      <c r="N153" s="1381"/>
      <c r="O153" s="1384"/>
      <c r="P153" s="1384"/>
      <c r="Q153" s="1362" t="str">
        <f>IFERROR(VLOOKUP(U153,リスト!$AW$1:$AY$44,2,0),"")</f>
        <v/>
      </c>
      <c r="R153" s="1363"/>
      <c r="S153" s="1364" t="str">
        <f>IFERROR(VLOOKUP(U153,リスト!$AW$1:$AY$44,3,0),"")</f>
        <v/>
      </c>
      <c r="T153" s="1365"/>
      <c r="U153" s="603"/>
      <c r="V153" s="1359"/>
      <c r="W153" s="1360"/>
      <c r="X153" s="1360"/>
      <c r="Y153" s="1360"/>
      <c r="Z153" s="1361"/>
      <c r="AA153" s="1300"/>
      <c r="AB153" s="1301"/>
      <c r="AC153" s="1301"/>
    </row>
    <row r="154" spans="1:29" s="393" customFormat="1" ht="15" hidden="1" customHeight="1" outlineLevel="1">
      <c r="A154" s="1313">
        <v>14</v>
      </c>
      <c r="B154" s="1315"/>
      <c r="C154" s="1316"/>
      <c r="D154" s="1316"/>
      <c r="E154" s="1316"/>
      <c r="F154" s="1317"/>
      <c r="G154" s="1321"/>
      <c r="H154" s="1316"/>
      <c r="I154" s="1316"/>
      <c r="J154" s="1316"/>
      <c r="K154" s="1317"/>
      <c r="L154" s="1323"/>
      <c r="M154" s="1324"/>
      <c r="N154" s="1327"/>
      <c r="O154" s="1329"/>
      <c r="P154" s="1329"/>
      <c r="Q154" s="1331" t="str">
        <f>IFERROR(VLOOKUP(U154,リスト!$AW$1:$AY$44,2,0),"")</f>
        <v/>
      </c>
      <c r="R154" s="1332"/>
      <c r="S154" s="1331" t="str">
        <f>IFERROR(VLOOKUP(U154,リスト!$AW$1:$AY$44,3,0),"")</f>
        <v/>
      </c>
      <c r="T154" s="1332"/>
      <c r="U154" s="122"/>
      <c r="V154" s="1341"/>
      <c r="W154" s="1342"/>
      <c r="X154" s="1342"/>
      <c r="Y154" s="1342"/>
      <c r="Z154" s="1343"/>
      <c r="AA154" s="1298"/>
      <c r="AB154" s="1299"/>
      <c r="AC154" s="1299"/>
    </row>
    <row r="155" spans="1:29" s="393" customFormat="1" ht="15" hidden="1" customHeight="1" outlineLevel="1">
      <c r="A155" s="1314"/>
      <c r="B155" s="1318"/>
      <c r="C155" s="1319"/>
      <c r="D155" s="1319"/>
      <c r="E155" s="1319"/>
      <c r="F155" s="1320"/>
      <c r="G155" s="1322"/>
      <c r="H155" s="1319"/>
      <c r="I155" s="1319"/>
      <c r="J155" s="1319"/>
      <c r="K155" s="1320"/>
      <c r="L155" s="1325"/>
      <c r="M155" s="1326"/>
      <c r="N155" s="1328"/>
      <c r="O155" s="1330"/>
      <c r="P155" s="1330"/>
      <c r="Q155" s="1347" t="str">
        <f>IFERROR(VLOOKUP(U155,リスト!$AW$1:$AY$44,2,0),"")</f>
        <v/>
      </c>
      <c r="R155" s="1348"/>
      <c r="S155" s="1347" t="str">
        <f>IFERROR(VLOOKUP(U155,リスト!$AW$1:$AY$44,3,0),"")</f>
        <v/>
      </c>
      <c r="T155" s="1348"/>
      <c r="U155" s="123"/>
      <c r="V155" s="1344"/>
      <c r="W155" s="1345"/>
      <c r="X155" s="1345"/>
      <c r="Y155" s="1345"/>
      <c r="Z155" s="1346"/>
      <c r="AA155" s="1300"/>
      <c r="AB155" s="1301"/>
      <c r="AC155" s="1301"/>
    </row>
    <row r="156" spans="1:29" s="393" customFormat="1" ht="15" hidden="1" customHeight="1" outlineLevel="1">
      <c r="A156" s="1314"/>
      <c r="B156" s="1318"/>
      <c r="C156" s="1319"/>
      <c r="D156" s="1319"/>
      <c r="E156" s="1319"/>
      <c r="F156" s="1320"/>
      <c r="G156" s="1322"/>
      <c r="H156" s="1319"/>
      <c r="I156" s="1319"/>
      <c r="J156" s="1319"/>
      <c r="K156" s="1320"/>
      <c r="L156" s="1325"/>
      <c r="M156" s="1326"/>
      <c r="N156" s="1328"/>
      <c r="O156" s="1330"/>
      <c r="P156" s="1330"/>
      <c r="Q156" s="1347" t="str">
        <f>IFERROR(VLOOKUP(U156,リスト!$AW$1:$AY$44,2,0),"")</f>
        <v/>
      </c>
      <c r="R156" s="1348"/>
      <c r="S156" s="1347" t="str">
        <f>IFERROR(VLOOKUP(U156,リスト!$AW$1:$AY$44,3,0),"")</f>
        <v/>
      </c>
      <c r="T156" s="1348"/>
      <c r="U156" s="123"/>
      <c r="V156" s="1344"/>
      <c r="W156" s="1345"/>
      <c r="X156" s="1345"/>
      <c r="Y156" s="1345"/>
      <c r="Z156" s="1346"/>
      <c r="AA156" s="1300"/>
      <c r="AB156" s="1301"/>
      <c r="AC156" s="1301"/>
    </row>
    <row r="157" spans="1:29" s="393" customFormat="1" ht="15" hidden="1" customHeight="1" outlineLevel="1">
      <c r="A157" s="1314"/>
      <c r="B157" s="1318"/>
      <c r="C157" s="1319"/>
      <c r="D157" s="1319"/>
      <c r="E157" s="1319"/>
      <c r="F157" s="1320"/>
      <c r="G157" s="1322"/>
      <c r="H157" s="1319"/>
      <c r="I157" s="1319"/>
      <c r="J157" s="1319"/>
      <c r="K157" s="1320"/>
      <c r="L157" s="1325"/>
      <c r="M157" s="1326"/>
      <c r="N157" s="1328"/>
      <c r="O157" s="1330"/>
      <c r="P157" s="1330"/>
      <c r="Q157" s="1347" t="str">
        <f>IFERROR(VLOOKUP(U157,リスト!$AW$1:$AY$44,2,0),"")</f>
        <v/>
      </c>
      <c r="R157" s="1348"/>
      <c r="S157" s="1347" t="str">
        <f>IFERROR(VLOOKUP(U157,リスト!$AW$1:$AY$44,3,0),"")</f>
        <v/>
      </c>
      <c r="T157" s="1348"/>
      <c r="U157" s="123"/>
      <c r="V157" s="1344"/>
      <c r="W157" s="1345"/>
      <c r="X157" s="1345"/>
      <c r="Y157" s="1345"/>
      <c r="Z157" s="1346"/>
      <c r="AA157" s="1300"/>
      <c r="AB157" s="1301"/>
      <c r="AC157" s="1301"/>
    </row>
    <row r="158" spans="1:29" s="393" customFormat="1" ht="15" hidden="1" customHeight="1" outlineLevel="1">
      <c r="A158" s="1314"/>
      <c r="B158" s="1318"/>
      <c r="C158" s="1319"/>
      <c r="D158" s="1319"/>
      <c r="E158" s="1319"/>
      <c r="F158" s="1320"/>
      <c r="G158" s="1322"/>
      <c r="H158" s="1319"/>
      <c r="I158" s="1319"/>
      <c r="J158" s="1319"/>
      <c r="K158" s="1320"/>
      <c r="L158" s="1325"/>
      <c r="M158" s="1326"/>
      <c r="N158" s="1328"/>
      <c r="O158" s="1330"/>
      <c r="P158" s="1330"/>
      <c r="Q158" s="1347" t="str">
        <f>IFERROR(VLOOKUP(U158,リスト!$AW$1:$AY$44,2,0),"")</f>
        <v/>
      </c>
      <c r="R158" s="1348"/>
      <c r="S158" s="1347" t="str">
        <f>IFERROR(VLOOKUP(U158,リスト!$AW$1:$AY$44,3,0),"")</f>
        <v/>
      </c>
      <c r="T158" s="1348"/>
      <c r="U158" s="123"/>
      <c r="V158" s="1344"/>
      <c r="W158" s="1345"/>
      <c r="X158" s="1345"/>
      <c r="Y158" s="1345"/>
      <c r="Z158" s="1346"/>
      <c r="AA158" s="1300"/>
      <c r="AB158" s="1301"/>
      <c r="AC158" s="1301"/>
    </row>
    <row r="159" spans="1:29" s="393" customFormat="1" ht="15" hidden="1" customHeight="1" outlineLevel="1">
      <c r="A159" s="1314"/>
      <c r="B159" s="1318"/>
      <c r="C159" s="1319"/>
      <c r="D159" s="1319"/>
      <c r="E159" s="1319"/>
      <c r="F159" s="1320"/>
      <c r="G159" s="1322"/>
      <c r="H159" s="1319"/>
      <c r="I159" s="1319"/>
      <c r="J159" s="1319"/>
      <c r="K159" s="1320"/>
      <c r="L159" s="615"/>
      <c r="M159" s="616" t="s">
        <v>28</v>
      </c>
      <c r="N159" s="1328"/>
      <c r="O159" s="1352"/>
      <c r="P159" s="1352"/>
      <c r="Q159" s="1311" t="str">
        <f>IFERROR(VLOOKUP(U159,リスト!$AW$1:$AY$44,2,0),"")</f>
        <v/>
      </c>
      <c r="R159" s="1312"/>
      <c r="S159" s="1311" t="str">
        <f>IFERROR(VLOOKUP(U159,リスト!$AW$1:$AY$44,3,0),"")</f>
        <v/>
      </c>
      <c r="T159" s="1312"/>
      <c r="U159" s="124"/>
      <c r="V159" s="1349"/>
      <c r="W159" s="1350"/>
      <c r="X159" s="1350"/>
      <c r="Y159" s="1350"/>
      <c r="Z159" s="1351"/>
      <c r="AA159" s="1300"/>
      <c r="AB159" s="1301"/>
      <c r="AC159" s="1301"/>
    </row>
    <row r="160" spans="1:29" s="393" customFormat="1" ht="15" hidden="1" customHeight="1" outlineLevel="1">
      <c r="A160" s="1313">
        <v>15</v>
      </c>
      <c r="B160" s="1315"/>
      <c r="C160" s="1316"/>
      <c r="D160" s="1316"/>
      <c r="E160" s="1316"/>
      <c r="F160" s="1317"/>
      <c r="G160" s="1321"/>
      <c r="H160" s="1316"/>
      <c r="I160" s="1316"/>
      <c r="J160" s="1316"/>
      <c r="K160" s="1317"/>
      <c r="L160" s="1323"/>
      <c r="M160" s="1324"/>
      <c r="N160" s="1327"/>
      <c r="O160" s="1329"/>
      <c r="P160" s="1329"/>
      <c r="Q160" s="1331" t="str">
        <f>IFERROR(VLOOKUP(U160,リスト!$AW$1:$AY$44,2,0),"")</f>
        <v/>
      </c>
      <c r="R160" s="1332"/>
      <c r="S160" s="1331" t="str">
        <f>IFERROR(VLOOKUP(U160,リスト!$AW$1:$AY$44,3,0),"")</f>
        <v/>
      </c>
      <c r="T160" s="1332"/>
      <c r="U160" s="122"/>
      <c r="V160" s="1341"/>
      <c r="W160" s="1342"/>
      <c r="X160" s="1342"/>
      <c r="Y160" s="1342"/>
      <c r="Z160" s="1343"/>
      <c r="AA160" s="1298"/>
      <c r="AB160" s="1299"/>
      <c r="AC160" s="1299"/>
    </row>
    <row r="161" spans="1:29" s="393" customFormat="1" ht="15" hidden="1" customHeight="1" outlineLevel="1">
      <c r="A161" s="1314"/>
      <c r="B161" s="1318"/>
      <c r="C161" s="1319"/>
      <c r="D161" s="1319"/>
      <c r="E161" s="1319"/>
      <c r="F161" s="1320"/>
      <c r="G161" s="1322"/>
      <c r="H161" s="1319"/>
      <c r="I161" s="1319"/>
      <c r="J161" s="1319"/>
      <c r="K161" s="1320"/>
      <c r="L161" s="1325"/>
      <c r="M161" s="1326"/>
      <c r="N161" s="1328"/>
      <c r="O161" s="1330"/>
      <c r="P161" s="1330"/>
      <c r="Q161" s="1347" t="str">
        <f>IFERROR(VLOOKUP(U161,リスト!$AW$1:$AY$44,2,0),"")</f>
        <v/>
      </c>
      <c r="R161" s="1348"/>
      <c r="S161" s="1347" t="str">
        <f>IFERROR(VLOOKUP(U161,リスト!$AW$1:$AY$44,3,0),"")</f>
        <v/>
      </c>
      <c r="T161" s="1348"/>
      <c r="U161" s="123"/>
      <c r="V161" s="1344"/>
      <c r="W161" s="1345"/>
      <c r="X161" s="1345"/>
      <c r="Y161" s="1345"/>
      <c r="Z161" s="1346"/>
      <c r="AA161" s="1300"/>
      <c r="AB161" s="1301"/>
      <c r="AC161" s="1301"/>
    </row>
    <row r="162" spans="1:29" s="393" customFormat="1" ht="14.25" hidden="1" customHeight="1" outlineLevel="1">
      <c r="A162" s="1314"/>
      <c r="B162" s="1318"/>
      <c r="C162" s="1319"/>
      <c r="D162" s="1319"/>
      <c r="E162" s="1319"/>
      <c r="F162" s="1320"/>
      <c r="G162" s="1322"/>
      <c r="H162" s="1319"/>
      <c r="I162" s="1319"/>
      <c r="J162" s="1319"/>
      <c r="K162" s="1320"/>
      <c r="L162" s="1325"/>
      <c r="M162" s="1326"/>
      <c r="N162" s="1328"/>
      <c r="O162" s="1330"/>
      <c r="P162" s="1330"/>
      <c r="Q162" s="1347" t="str">
        <f>IFERROR(VLOOKUP(U162,リスト!$AW$1:$AY$44,2,0),"")</f>
        <v/>
      </c>
      <c r="R162" s="1348"/>
      <c r="S162" s="1347" t="str">
        <f>IFERROR(VLOOKUP(U162,リスト!$AW$1:$AY$44,3,0),"")</f>
        <v/>
      </c>
      <c r="T162" s="1348"/>
      <c r="U162" s="123"/>
      <c r="V162" s="1344"/>
      <c r="W162" s="1345"/>
      <c r="X162" s="1345"/>
      <c r="Y162" s="1345"/>
      <c r="Z162" s="1346"/>
      <c r="AA162" s="1300"/>
      <c r="AB162" s="1301"/>
      <c r="AC162" s="1301"/>
    </row>
    <row r="163" spans="1:29" s="393" customFormat="1" ht="15" hidden="1" customHeight="1" outlineLevel="1">
      <c r="A163" s="1314"/>
      <c r="B163" s="1318"/>
      <c r="C163" s="1319"/>
      <c r="D163" s="1319"/>
      <c r="E163" s="1319"/>
      <c r="F163" s="1320"/>
      <c r="G163" s="1322"/>
      <c r="H163" s="1319"/>
      <c r="I163" s="1319"/>
      <c r="J163" s="1319"/>
      <c r="K163" s="1320"/>
      <c r="L163" s="1325"/>
      <c r="M163" s="1326"/>
      <c r="N163" s="1328"/>
      <c r="O163" s="1330"/>
      <c r="P163" s="1330"/>
      <c r="Q163" s="1347" t="str">
        <f>IFERROR(VLOOKUP(U163,リスト!$AW$1:$AY$44,2,0),"")</f>
        <v/>
      </c>
      <c r="R163" s="1348"/>
      <c r="S163" s="1347" t="str">
        <f>IFERROR(VLOOKUP(U163,リスト!$AW$1:$AY$44,3,0),"")</f>
        <v/>
      </c>
      <c r="T163" s="1348"/>
      <c r="U163" s="123"/>
      <c r="V163" s="1344"/>
      <c r="W163" s="1345"/>
      <c r="X163" s="1345"/>
      <c r="Y163" s="1345"/>
      <c r="Z163" s="1346"/>
      <c r="AA163" s="1300"/>
      <c r="AB163" s="1301"/>
      <c r="AC163" s="1301"/>
    </row>
    <row r="164" spans="1:29" s="393" customFormat="1" ht="15" hidden="1" customHeight="1" outlineLevel="1">
      <c r="A164" s="1314"/>
      <c r="B164" s="1318"/>
      <c r="C164" s="1319"/>
      <c r="D164" s="1319"/>
      <c r="E164" s="1319"/>
      <c r="F164" s="1320"/>
      <c r="G164" s="1322"/>
      <c r="H164" s="1319"/>
      <c r="I164" s="1319"/>
      <c r="J164" s="1319"/>
      <c r="K164" s="1320"/>
      <c r="L164" s="1325"/>
      <c r="M164" s="1326"/>
      <c r="N164" s="1328"/>
      <c r="O164" s="1330"/>
      <c r="P164" s="1330"/>
      <c r="Q164" s="1347" t="str">
        <f>IFERROR(VLOOKUP(U164,リスト!$AW$1:$AY$44,2,0),"")</f>
        <v/>
      </c>
      <c r="R164" s="1348"/>
      <c r="S164" s="1347" t="str">
        <f>IFERROR(VLOOKUP(U164,リスト!$AW$1:$AY$44,3,0),"")</f>
        <v/>
      </c>
      <c r="T164" s="1348"/>
      <c r="U164" s="123"/>
      <c r="V164" s="1344"/>
      <c r="W164" s="1345"/>
      <c r="X164" s="1345"/>
      <c r="Y164" s="1345"/>
      <c r="Z164" s="1346"/>
      <c r="AA164" s="1300"/>
      <c r="AB164" s="1301"/>
      <c r="AC164" s="1301"/>
    </row>
    <row r="165" spans="1:29" s="393" customFormat="1" ht="15" hidden="1" customHeight="1" outlineLevel="1">
      <c r="A165" s="1314"/>
      <c r="B165" s="1318"/>
      <c r="C165" s="1319"/>
      <c r="D165" s="1319"/>
      <c r="E165" s="1319"/>
      <c r="F165" s="1320"/>
      <c r="G165" s="1322"/>
      <c r="H165" s="1319"/>
      <c r="I165" s="1319"/>
      <c r="J165" s="1319"/>
      <c r="K165" s="1320"/>
      <c r="L165" s="615"/>
      <c r="M165" s="616" t="s">
        <v>28</v>
      </c>
      <c r="N165" s="1328"/>
      <c r="O165" s="1330"/>
      <c r="P165" s="1330"/>
      <c r="Q165" s="1347" t="str">
        <f>IFERROR(VLOOKUP(U165,リスト!$AW$1:$AY$44,2,0),"")</f>
        <v/>
      </c>
      <c r="R165" s="1348"/>
      <c r="S165" s="1347" t="str">
        <f>IFERROR(VLOOKUP(U165,リスト!$AW$1:$AY$44,3,0),"")</f>
        <v/>
      </c>
      <c r="T165" s="1348"/>
      <c r="U165" s="123"/>
      <c r="V165" s="1344"/>
      <c r="W165" s="1345"/>
      <c r="X165" s="1345"/>
      <c r="Y165" s="1345"/>
      <c r="Z165" s="1346"/>
      <c r="AA165" s="1300"/>
      <c r="AB165" s="1301"/>
      <c r="AC165" s="1301"/>
    </row>
    <row r="166" spans="1:29" ht="19.5" customHeight="1" collapsed="1">
      <c r="A166" s="1628" t="s">
        <v>99</v>
      </c>
      <c r="B166" s="1628"/>
      <c r="C166" s="1628"/>
      <c r="D166" s="1628"/>
      <c r="E166" s="1628"/>
      <c r="F166" s="1628"/>
      <c r="G166" s="1628"/>
      <c r="H166" s="1628"/>
      <c r="I166" s="1628"/>
      <c r="J166" s="1628"/>
      <c r="K166" s="1629"/>
      <c r="L166" s="1632">
        <f>SUM(L76:M165)</f>
        <v>0</v>
      </c>
      <c r="M166" s="1633"/>
      <c r="N166" s="1302" t="str">
        <f>IF(ロール対応表ｰ1001!$T$57=0,"","「ロール対応表」シートと一致していないスキル項目があります")</f>
        <v/>
      </c>
      <c r="O166" s="1303"/>
      <c r="P166" s="1303"/>
      <c r="Q166" s="1303"/>
      <c r="R166" s="1303"/>
      <c r="S166" s="1303"/>
      <c r="T166" s="1303"/>
      <c r="U166" s="1303"/>
      <c r="V166" s="1303"/>
      <c r="W166" s="1303"/>
      <c r="X166" s="1303"/>
      <c r="Y166" s="1303"/>
      <c r="Z166" s="1303"/>
      <c r="AA166" s="1303"/>
      <c r="AB166" s="1303"/>
      <c r="AC166" s="1304"/>
    </row>
    <row r="167" spans="1:29" ht="10.5" customHeight="1">
      <c r="A167" s="1630"/>
      <c r="B167" s="1630"/>
      <c r="C167" s="1630"/>
      <c r="D167" s="1630"/>
      <c r="E167" s="1630"/>
      <c r="F167" s="1630"/>
      <c r="G167" s="1630"/>
      <c r="H167" s="1630"/>
      <c r="I167" s="1630"/>
      <c r="J167" s="1630"/>
      <c r="K167" s="1631"/>
      <c r="L167" s="1634" t="s">
        <v>28</v>
      </c>
      <c r="M167" s="1635"/>
      <c r="N167" s="1305"/>
      <c r="O167" s="1306"/>
      <c r="P167" s="1306"/>
      <c r="Q167" s="1306"/>
      <c r="R167" s="1306"/>
      <c r="S167" s="1306"/>
      <c r="T167" s="1306"/>
      <c r="U167" s="1306"/>
      <c r="V167" s="1306"/>
      <c r="W167" s="1306"/>
      <c r="X167" s="1306"/>
      <c r="Y167" s="1306"/>
      <c r="Z167" s="1306"/>
      <c r="AA167" s="1306"/>
      <c r="AB167" s="1306"/>
      <c r="AC167" s="1307"/>
    </row>
    <row r="168" spans="1:29" ht="15" customHeight="1">
      <c r="A168" s="1668" t="s">
        <v>913</v>
      </c>
      <c r="B168" s="1668"/>
      <c r="C168" s="1668"/>
      <c r="D168" s="1668"/>
      <c r="E168" s="1668"/>
      <c r="F168" s="1668"/>
      <c r="G168" s="1668"/>
      <c r="H168" s="1668"/>
      <c r="I168" s="1668"/>
      <c r="J168" s="1668"/>
      <c r="K168" s="1668"/>
      <c r="L168" s="1668"/>
      <c r="M168" s="1668"/>
      <c r="N168" s="1669"/>
      <c r="O168" s="1669"/>
      <c r="P168" s="1669"/>
      <c r="Q168" s="1669"/>
      <c r="R168" s="1669"/>
      <c r="S168" s="1669"/>
      <c r="T168" s="1669"/>
      <c r="U168" s="1669"/>
      <c r="V168" s="1669"/>
      <c r="W168" s="1669"/>
      <c r="X168" s="1669"/>
      <c r="Y168" s="1669"/>
      <c r="Z168" s="1669"/>
    </row>
    <row r="169" spans="1:29" ht="15" customHeight="1">
      <c r="A169" s="1669"/>
      <c r="B169" s="1669"/>
      <c r="C169" s="1669"/>
      <c r="D169" s="1669"/>
      <c r="E169" s="1669"/>
      <c r="F169" s="1669"/>
      <c r="G169" s="1669"/>
      <c r="H169" s="1669"/>
      <c r="I169" s="1669"/>
      <c r="J169" s="1669"/>
      <c r="K169" s="1669"/>
      <c r="L169" s="1669"/>
      <c r="M169" s="1669"/>
      <c r="N169" s="1669"/>
      <c r="O169" s="1669"/>
      <c r="P169" s="1669"/>
      <c r="Q169" s="1669"/>
      <c r="R169" s="1669"/>
      <c r="S169" s="1669"/>
      <c r="T169" s="1669"/>
      <c r="U169" s="1669"/>
      <c r="V169" s="1669"/>
      <c r="W169" s="1669"/>
      <c r="X169" s="1669"/>
      <c r="Y169" s="1669"/>
      <c r="Z169" s="1669"/>
    </row>
    <row r="170" spans="1:29" ht="15" customHeigh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row>
    <row r="171" spans="1:29" ht="15" customHeight="1">
      <c r="A171" s="1669"/>
      <c r="B171" s="1669"/>
      <c r="C171" s="1669"/>
      <c r="D171" s="1669"/>
      <c r="E171" s="1669"/>
      <c r="F171" s="1669"/>
      <c r="G171" s="1669"/>
      <c r="H171" s="1669"/>
      <c r="I171" s="1669"/>
      <c r="J171" s="1669"/>
      <c r="K171" s="1669"/>
      <c r="L171" s="1669"/>
      <c r="M171" s="1669"/>
      <c r="N171" s="1669"/>
      <c r="O171" s="1669"/>
      <c r="P171" s="1669"/>
      <c r="Q171" s="1669"/>
      <c r="R171" s="1669"/>
      <c r="S171" s="1669"/>
      <c r="T171" s="1669"/>
      <c r="U171" s="1669"/>
      <c r="V171" s="1669"/>
      <c r="W171" s="1669"/>
      <c r="X171" s="1669"/>
      <c r="Y171" s="1669"/>
      <c r="Z171" s="1669"/>
    </row>
    <row r="172" spans="1:29" ht="9" customHeight="1">
      <c r="A172" s="362"/>
      <c r="B172" s="362"/>
      <c r="C172" s="362"/>
      <c r="D172" s="362"/>
      <c r="E172" s="224"/>
      <c r="F172" s="224"/>
      <c r="G172" s="224"/>
      <c r="H172" s="224"/>
      <c r="I172" s="224"/>
      <c r="J172" s="224"/>
      <c r="K172" s="224"/>
      <c r="L172" s="224"/>
      <c r="M172" s="224"/>
      <c r="N172" s="224"/>
      <c r="O172" s="224"/>
      <c r="P172" s="224"/>
      <c r="Q172" s="224"/>
      <c r="R172" s="224"/>
    </row>
    <row r="173" spans="1:29" ht="23.25" customHeight="1">
      <c r="A173" s="366" t="s">
        <v>848</v>
      </c>
      <c r="B173" s="362"/>
      <c r="C173" s="362"/>
      <c r="D173" s="362"/>
      <c r="E173" s="362"/>
      <c r="F173" s="362"/>
      <c r="G173" s="362"/>
      <c r="H173" s="362"/>
      <c r="I173" s="362"/>
      <c r="J173" s="362"/>
      <c r="K173" s="362"/>
      <c r="L173" s="362"/>
      <c r="M173" s="362"/>
      <c r="N173" s="362"/>
      <c r="O173" s="362"/>
      <c r="P173" s="362"/>
      <c r="Q173" s="362"/>
      <c r="R173" s="362"/>
    </row>
    <row r="174" spans="1:29" ht="60" customHeight="1">
      <c r="A174" s="1670" t="s">
        <v>95</v>
      </c>
      <c r="B174" s="1670"/>
      <c r="C174" s="1670"/>
      <c r="D174" s="1671"/>
      <c r="E174" s="1673"/>
      <c r="F174" s="1673"/>
      <c r="G174" s="1673"/>
      <c r="H174" s="1673"/>
      <c r="I174" s="1673"/>
      <c r="J174" s="1673"/>
      <c r="K174" s="1673"/>
      <c r="L174" s="1673"/>
      <c r="M174" s="1673"/>
      <c r="N174" s="1673"/>
      <c r="O174" s="1673"/>
      <c r="P174" s="1673"/>
      <c r="Q174" s="1673"/>
      <c r="R174" s="1673"/>
      <c r="Z174" s="227"/>
    </row>
    <row r="175" spans="1:29" ht="60" customHeight="1">
      <c r="A175" s="1674" t="s">
        <v>96</v>
      </c>
      <c r="B175" s="1674"/>
      <c r="C175" s="1674"/>
      <c r="D175" s="1675"/>
      <c r="E175" s="1676"/>
      <c r="F175" s="1677"/>
      <c r="G175" s="1677"/>
      <c r="H175" s="1677"/>
      <c r="I175" s="1677"/>
      <c r="J175" s="1677"/>
      <c r="K175" s="1677"/>
      <c r="L175" s="1677"/>
      <c r="M175" s="1677"/>
      <c r="N175" s="1677"/>
      <c r="O175" s="1677"/>
      <c r="P175" s="1677"/>
      <c r="Q175" s="1677"/>
      <c r="R175" s="1678"/>
      <c r="S175" s="226"/>
    </row>
    <row r="176" spans="1:29" ht="20.25" customHeight="1">
      <c r="A176" s="1679" t="s">
        <v>618</v>
      </c>
      <c r="B176" s="1679"/>
      <c r="C176" s="1679"/>
      <c r="D176" s="1679"/>
      <c r="E176" s="1680"/>
      <c r="F176" s="1680"/>
      <c r="G176" s="1680"/>
      <c r="H176" s="1680"/>
      <c r="I176" s="1680"/>
      <c r="J176" s="1680"/>
      <c r="K176" s="1680"/>
      <c r="L176" s="1680"/>
      <c r="M176" s="1680"/>
      <c r="N176" s="1680"/>
      <c r="O176" s="1680"/>
      <c r="P176" s="228"/>
      <c r="Q176" s="228"/>
      <c r="R176" s="228"/>
      <c r="S176" s="229"/>
    </row>
    <row r="177" spans="1:26" ht="15" customHeight="1">
      <c r="A177" s="1681" t="s">
        <v>590</v>
      </c>
      <c r="B177" s="1681"/>
      <c r="C177" s="1681"/>
      <c r="D177" s="1681"/>
      <c r="E177" s="1682"/>
      <c r="F177" s="1683" t="s">
        <v>508</v>
      </c>
      <c r="G177" s="1683"/>
      <c r="H177" s="1683"/>
      <c r="I177" s="1683"/>
      <c r="J177" s="1683"/>
      <c r="K177" s="1683"/>
      <c r="L177" s="1683"/>
      <c r="M177" s="1683"/>
      <c r="N177" s="1683"/>
      <c r="O177" s="1683"/>
      <c r="P177" s="1683"/>
      <c r="Q177" s="1683"/>
      <c r="R177" s="1683"/>
    </row>
    <row r="178" spans="1:26" ht="50.1" customHeight="1">
      <c r="A178" s="820"/>
      <c r="B178" s="820"/>
      <c r="C178" s="820"/>
      <c r="D178" s="820"/>
      <c r="E178" s="1682"/>
      <c r="F178" s="1684"/>
      <c r="G178" s="1684"/>
      <c r="H178" s="1684"/>
      <c r="I178" s="1684"/>
      <c r="J178" s="1684"/>
      <c r="K178" s="1684"/>
      <c r="L178" s="1684"/>
      <c r="M178" s="1684"/>
      <c r="N178" s="1684"/>
      <c r="O178" s="1684"/>
      <c r="P178" s="1684"/>
      <c r="Q178" s="1684"/>
      <c r="R178" s="1684"/>
    </row>
    <row r="179" spans="1:26" ht="16.5" customHeight="1">
      <c r="A179" s="366" t="s">
        <v>849</v>
      </c>
      <c r="B179" s="362"/>
      <c r="C179" s="362"/>
      <c r="D179" s="362"/>
      <c r="E179" s="362"/>
      <c r="F179" s="362"/>
      <c r="G179" s="362"/>
      <c r="H179" s="362"/>
      <c r="I179" s="362"/>
      <c r="J179" s="362"/>
      <c r="K179" s="362"/>
      <c r="L179" s="362"/>
      <c r="M179" s="362"/>
      <c r="N179" s="362"/>
      <c r="O179" s="362"/>
      <c r="P179" s="362"/>
      <c r="Q179" s="362"/>
      <c r="R179" s="362"/>
    </row>
    <row r="180" spans="1:26" ht="3.75" customHeight="1">
      <c r="A180" s="209"/>
    </row>
    <row r="181" spans="1:26" ht="74.25" customHeight="1">
      <c r="A181" s="1670" t="s">
        <v>100</v>
      </c>
      <c r="B181" s="1670"/>
      <c r="C181" s="1670"/>
      <c r="D181" s="1671"/>
      <c r="E181" s="1685"/>
      <c r="F181" s="1475"/>
      <c r="G181" s="1475"/>
      <c r="H181" s="1475"/>
      <c r="I181" s="1475"/>
      <c r="J181" s="1475"/>
      <c r="K181" s="1475"/>
      <c r="L181" s="1475"/>
      <c r="M181" s="1475"/>
      <c r="N181" s="1475"/>
      <c r="O181" s="1475"/>
      <c r="P181" s="1475"/>
      <c r="Q181" s="1475"/>
      <c r="R181" s="1476"/>
      <c r="S181" s="224"/>
      <c r="T181" s="224"/>
      <c r="U181" s="224"/>
      <c r="V181" s="224"/>
      <c r="W181" s="225"/>
      <c r="X181" s="224"/>
    </row>
    <row r="182" spans="1:26" ht="74.25" customHeight="1">
      <c r="A182" s="1670" t="s">
        <v>509</v>
      </c>
      <c r="B182" s="1670"/>
      <c r="C182" s="1670"/>
      <c r="D182" s="1671"/>
      <c r="E182" s="1672"/>
      <c r="F182" s="1672"/>
      <c r="G182" s="1672"/>
      <c r="H182" s="1672"/>
      <c r="I182" s="1672"/>
      <c r="J182" s="1672"/>
      <c r="K182" s="1672"/>
      <c r="L182" s="1672"/>
      <c r="M182" s="1672"/>
      <c r="N182" s="1672"/>
      <c r="O182" s="1672"/>
      <c r="P182" s="1672"/>
      <c r="Q182" s="1672"/>
      <c r="R182" s="1672"/>
      <c r="S182" s="224"/>
      <c r="T182" s="224"/>
      <c r="U182" s="224"/>
      <c r="V182" s="224"/>
      <c r="W182" s="225"/>
      <c r="X182" s="224"/>
      <c r="Y182" s="224"/>
    </row>
    <row r="183" spans="1:26" ht="74.25" customHeight="1">
      <c r="A183" s="1670" t="s">
        <v>101</v>
      </c>
      <c r="B183" s="1670"/>
      <c r="C183" s="1670"/>
      <c r="D183" s="1671"/>
      <c r="E183" s="1672"/>
      <c r="F183" s="1672"/>
      <c r="G183" s="1672"/>
      <c r="H183" s="1672"/>
      <c r="I183" s="1672"/>
      <c r="J183" s="1672"/>
      <c r="K183" s="1672"/>
      <c r="L183" s="1672"/>
      <c r="M183" s="1672"/>
      <c r="N183" s="1672"/>
      <c r="O183" s="1672"/>
      <c r="P183" s="1672"/>
      <c r="Q183" s="1672"/>
      <c r="R183" s="1672"/>
      <c r="S183" s="208"/>
      <c r="X183" s="208"/>
      <c r="Y183" s="224"/>
    </row>
    <row r="184" spans="1:26" ht="36" customHeight="1">
      <c r="A184" s="1686" t="s">
        <v>366</v>
      </c>
      <c r="B184" s="1514"/>
      <c r="C184" s="1514"/>
      <c r="D184" s="1515"/>
      <c r="E184" s="1472"/>
      <c r="F184" s="1473"/>
      <c r="G184" s="1474"/>
      <c r="H184" s="1687" t="s">
        <v>401</v>
      </c>
      <c r="I184" s="1687"/>
      <c r="J184" s="1688"/>
      <c r="K184" s="1688"/>
      <c r="L184" s="1688"/>
      <c r="M184" s="1688"/>
      <c r="N184" s="1688"/>
      <c r="O184" s="1688"/>
      <c r="P184" s="1688"/>
      <c r="Q184" s="1688"/>
      <c r="R184" s="1688"/>
      <c r="S184" s="208"/>
      <c r="X184" s="208"/>
    </row>
    <row r="185" spans="1:26" ht="36" customHeight="1">
      <c r="A185" s="1680" t="s">
        <v>618</v>
      </c>
      <c r="B185" s="1680"/>
      <c r="C185" s="1680"/>
      <c r="D185" s="1680"/>
      <c r="E185" s="1689"/>
      <c r="F185" s="1689"/>
      <c r="G185" s="1689"/>
      <c r="H185" s="1689"/>
      <c r="I185" s="1689"/>
      <c r="J185" s="1689"/>
      <c r="K185" s="1689"/>
      <c r="L185" s="1689"/>
      <c r="M185" s="1689"/>
      <c r="N185" s="1689"/>
      <c r="O185" s="1689"/>
      <c r="P185" s="1689"/>
      <c r="Q185" s="1689"/>
      <c r="R185" s="1689"/>
      <c r="S185" s="208"/>
      <c r="X185" s="208"/>
    </row>
    <row r="186" spans="1:26" ht="35.1" customHeight="1">
      <c r="A186" s="1690" t="s">
        <v>591</v>
      </c>
      <c r="B186" s="1691"/>
      <c r="C186" s="1691"/>
      <c r="D186" s="1692"/>
      <c r="E186" s="1699" t="s">
        <v>578</v>
      </c>
      <c r="F186" s="1700"/>
      <c r="G186" s="1451"/>
      <c r="H186" s="1454"/>
      <c r="I186" s="1699" t="s">
        <v>579</v>
      </c>
      <c r="J186" s="1701"/>
      <c r="K186" s="1451"/>
      <c r="L186" s="1453"/>
      <c r="M186" s="1453"/>
      <c r="N186" s="1454"/>
      <c r="O186" s="1699" t="s">
        <v>580</v>
      </c>
      <c r="P186" s="1701"/>
      <c r="Q186" s="1451"/>
      <c r="R186" s="1454"/>
      <c r="S186" s="224"/>
      <c r="T186" s="224"/>
      <c r="U186" s="224"/>
      <c r="V186" s="224"/>
      <c r="W186" s="225"/>
      <c r="X186" s="224"/>
    </row>
    <row r="187" spans="1:26" ht="15" customHeight="1">
      <c r="A187" s="1693"/>
      <c r="B187" s="1694"/>
      <c r="C187" s="1694"/>
      <c r="D187" s="1695"/>
      <c r="E187" s="1704" t="s">
        <v>912</v>
      </c>
      <c r="F187" s="1705"/>
      <c r="G187" s="1705"/>
      <c r="H187" s="1705"/>
      <c r="I187" s="1705"/>
      <c r="J187" s="1705"/>
      <c r="K187" s="1705"/>
      <c r="L187" s="1705"/>
      <c r="M187" s="1705"/>
      <c r="N187" s="1705"/>
      <c r="O187" s="1705"/>
      <c r="P187" s="1705"/>
      <c r="Q187" s="1705"/>
      <c r="R187" s="1706"/>
      <c r="S187" s="224"/>
      <c r="T187" s="224"/>
      <c r="U187" s="224"/>
      <c r="V187" s="224"/>
      <c r="W187" s="225"/>
      <c r="X187" s="224"/>
    </row>
    <row r="188" spans="1:26" ht="50.1" customHeight="1">
      <c r="A188" s="1696"/>
      <c r="B188" s="1697"/>
      <c r="C188" s="1697"/>
      <c r="D188" s="1698"/>
      <c r="E188" s="1707"/>
      <c r="F188" s="1708"/>
      <c r="G188" s="1708"/>
      <c r="H188" s="1708"/>
      <c r="I188" s="1708"/>
      <c r="J188" s="1708"/>
      <c r="K188" s="1708"/>
      <c r="L188" s="1708"/>
      <c r="M188" s="1708"/>
      <c r="N188" s="1708"/>
      <c r="O188" s="1708"/>
      <c r="P188" s="1708"/>
      <c r="Q188" s="1708"/>
      <c r="R188" s="1709"/>
      <c r="S188" s="224"/>
      <c r="T188" s="224"/>
      <c r="U188" s="224"/>
      <c r="V188" s="224"/>
      <c r="W188" s="225"/>
      <c r="X188" s="224"/>
    </row>
    <row r="189" spans="1:26" ht="35.1" customHeight="1">
      <c r="A189" s="1690" t="s">
        <v>592</v>
      </c>
      <c r="B189" s="1691"/>
      <c r="C189" s="1691"/>
      <c r="D189" s="1692"/>
      <c r="E189" s="1713" t="s">
        <v>578</v>
      </c>
      <c r="F189" s="1714"/>
      <c r="G189" s="1702"/>
      <c r="H189" s="1703"/>
      <c r="I189" s="1713" t="s">
        <v>579</v>
      </c>
      <c r="J189" s="1715"/>
      <c r="K189" s="1702"/>
      <c r="L189" s="1452"/>
      <c r="M189" s="1452"/>
      <c r="N189" s="1703"/>
      <c r="O189" s="1713" t="s">
        <v>580</v>
      </c>
      <c r="P189" s="1715"/>
      <c r="Q189" s="1702"/>
      <c r="R189" s="1703"/>
      <c r="S189" s="224"/>
      <c r="T189" s="224"/>
      <c r="U189" s="224"/>
      <c r="V189" s="224"/>
      <c r="W189" s="225"/>
      <c r="X189" s="224"/>
      <c r="Y189" s="224"/>
      <c r="Z189" s="224"/>
    </row>
    <row r="190" spans="1:26" ht="15" customHeight="1">
      <c r="A190" s="1693"/>
      <c r="B190" s="1694"/>
      <c r="C190" s="1694"/>
      <c r="D190" s="1695"/>
      <c r="E190" s="1704" t="s">
        <v>912</v>
      </c>
      <c r="F190" s="1705"/>
      <c r="G190" s="1705"/>
      <c r="H190" s="1705"/>
      <c r="I190" s="1705"/>
      <c r="J190" s="1705"/>
      <c r="K190" s="1705"/>
      <c r="L190" s="1705"/>
      <c r="M190" s="1705"/>
      <c r="N190" s="1705"/>
      <c r="O190" s="1705"/>
      <c r="P190" s="1705"/>
      <c r="Q190" s="1705"/>
      <c r="R190" s="1706"/>
      <c r="S190" s="224"/>
      <c r="T190" s="224"/>
      <c r="U190" s="224"/>
      <c r="V190" s="224"/>
      <c r="W190" s="225"/>
      <c r="X190" s="224"/>
      <c r="Y190" s="224"/>
      <c r="Z190" s="224"/>
    </row>
    <row r="191" spans="1:26" ht="50.1" customHeight="1">
      <c r="A191" s="1696"/>
      <c r="B191" s="1697"/>
      <c r="C191" s="1697"/>
      <c r="D191" s="1698"/>
      <c r="E191" s="1707"/>
      <c r="F191" s="1708"/>
      <c r="G191" s="1708"/>
      <c r="H191" s="1708"/>
      <c r="I191" s="1708"/>
      <c r="J191" s="1708"/>
      <c r="K191" s="1708"/>
      <c r="L191" s="1708"/>
      <c r="M191" s="1708"/>
      <c r="N191" s="1708"/>
      <c r="O191" s="1708"/>
      <c r="P191" s="1708"/>
      <c r="Q191" s="1708"/>
      <c r="R191" s="1709"/>
      <c r="S191" s="224"/>
      <c r="T191" s="224"/>
      <c r="U191" s="224"/>
      <c r="V191" s="224"/>
      <c r="W191" s="225"/>
      <c r="X191" s="224"/>
      <c r="Y191" s="224"/>
      <c r="Z191" s="224"/>
    </row>
    <row r="192" spans="1:26" ht="79.5" customHeight="1">
      <c r="A192" s="1670" t="s">
        <v>593</v>
      </c>
      <c r="B192" s="1670"/>
      <c r="C192" s="1670"/>
      <c r="D192" s="1671"/>
      <c r="E192" s="1710" t="str">
        <f>IF(E203=0,"自動で入力されます",E203)</f>
        <v>自動で入力されます</v>
      </c>
      <c r="F192" s="1710"/>
      <c r="G192" s="1710"/>
      <c r="H192" s="1710"/>
      <c r="I192" s="1710"/>
      <c r="J192" s="1710"/>
      <c r="K192" s="1710"/>
      <c r="L192" s="1710"/>
      <c r="M192" s="1710"/>
      <c r="N192" s="1710"/>
      <c r="O192" s="1710"/>
      <c r="P192" s="1710"/>
      <c r="Q192" s="1710"/>
      <c r="R192" s="1710"/>
      <c r="S192" s="208"/>
      <c r="X192" s="208"/>
      <c r="Y192" s="224"/>
      <c r="Z192" s="224"/>
    </row>
    <row r="193" spans="1:26" ht="64.5" customHeight="1">
      <c r="A193" s="1711" t="s">
        <v>594</v>
      </c>
      <c r="B193" s="1711"/>
      <c r="C193" s="1670"/>
      <c r="D193" s="1671"/>
      <c r="E193" s="1712"/>
      <c r="F193" s="1712"/>
      <c r="G193" s="1712"/>
      <c r="H193" s="1712"/>
      <c r="I193" s="1712"/>
      <c r="J193" s="1712"/>
      <c r="K193" s="1712"/>
      <c r="L193" s="1712"/>
      <c r="M193" s="1712"/>
      <c r="N193" s="1712"/>
      <c r="O193" s="1712"/>
      <c r="P193" s="1712"/>
      <c r="Q193" s="1712"/>
      <c r="R193" s="1712"/>
      <c r="S193" s="208"/>
      <c r="T193" s="224"/>
      <c r="U193" s="224"/>
      <c r="V193" s="224"/>
      <c r="W193" s="225"/>
      <c r="X193" s="224"/>
    </row>
    <row r="194" spans="1:26" ht="64.5" customHeight="1">
      <c r="A194" s="1721" t="s">
        <v>1094</v>
      </c>
      <c r="B194" s="1721"/>
      <c r="C194" s="1722"/>
      <c r="D194" s="1723"/>
      <c r="E194" s="1712"/>
      <c r="F194" s="1712"/>
      <c r="G194" s="1712"/>
      <c r="H194" s="1712"/>
      <c r="I194" s="1712"/>
      <c r="J194" s="1712"/>
      <c r="K194" s="1712"/>
      <c r="L194" s="1712"/>
      <c r="M194" s="1712"/>
      <c r="N194" s="1712"/>
      <c r="O194" s="1712"/>
      <c r="P194" s="1712"/>
      <c r="Q194" s="1712"/>
      <c r="R194" s="1712"/>
      <c r="S194" s="208"/>
      <c r="T194" s="224"/>
      <c r="U194" s="224"/>
      <c r="V194" s="224"/>
      <c r="W194" s="225"/>
      <c r="X194" s="224"/>
    </row>
    <row r="195" spans="1:26" ht="22.5" customHeight="1">
      <c r="A195" s="1724" t="s">
        <v>595</v>
      </c>
      <c r="B195" s="1725"/>
      <c r="C195" s="1728" t="s">
        <v>552</v>
      </c>
      <c r="D195" s="1729"/>
      <c r="E195" s="1712"/>
      <c r="F195" s="1712"/>
      <c r="G195" s="1712"/>
      <c r="H195" s="1712"/>
      <c r="I195" s="1712"/>
      <c r="J195" s="1712"/>
      <c r="K195" s="1712"/>
      <c r="L195" s="1712"/>
      <c r="M195" s="1712"/>
      <c r="N195" s="1712"/>
      <c r="O195" s="1712"/>
      <c r="P195" s="1712"/>
      <c r="Q195" s="1712"/>
      <c r="R195" s="1712"/>
      <c r="S195" s="208"/>
      <c r="T195" s="224"/>
      <c r="U195" s="224"/>
      <c r="V195" s="224"/>
      <c r="W195" s="225"/>
      <c r="X195" s="224"/>
    </row>
    <row r="196" spans="1:26" ht="64.5" customHeight="1">
      <c r="A196" s="1726"/>
      <c r="B196" s="1727"/>
      <c r="C196" s="1730" t="s">
        <v>553</v>
      </c>
      <c r="D196" s="1731"/>
      <c r="E196" s="1712"/>
      <c r="F196" s="1712"/>
      <c r="G196" s="1712"/>
      <c r="H196" s="1712"/>
      <c r="I196" s="1712"/>
      <c r="J196" s="1712"/>
      <c r="K196" s="1712"/>
      <c r="L196" s="1712"/>
      <c r="M196" s="1712"/>
      <c r="N196" s="1712"/>
      <c r="O196" s="1712"/>
      <c r="P196" s="1712"/>
      <c r="Q196" s="1712"/>
      <c r="R196" s="1712"/>
      <c r="S196" s="208"/>
      <c r="T196" s="224"/>
      <c r="U196" s="224"/>
      <c r="V196" s="224"/>
      <c r="W196" s="225"/>
      <c r="X196" s="224"/>
    </row>
    <row r="197" spans="1:26" ht="12" customHeight="1">
      <c r="A197" s="230"/>
      <c r="B197" s="230"/>
      <c r="C197" s="362"/>
      <c r="D197" s="362"/>
      <c r="E197" s="224"/>
      <c r="F197" s="224"/>
      <c r="G197" s="224"/>
      <c r="H197" s="224"/>
      <c r="I197" s="224"/>
      <c r="J197" s="224"/>
      <c r="K197" s="225"/>
      <c r="L197" s="224"/>
      <c r="M197" s="224"/>
      <c r="N197" s="224"/>
      <c r="O197" s="224"/>
      <c r="P197" s="224"/>
      <c r="Q197" s="224"/>
      <c r="R197" s="225"/>
      <c r="S197" s="224"/>
      <c r="X197" s="208"/>
      <c r="Y197" s="224"/>
      <c r="Z197" s="224"/>
    </row>
    <row r="198" spans="1:26" ht="21" customHeight="1">
      <c r="A198" s="366" t="s">
        <v>102</v>
      </c>
      <c r="B198" s="362"/>
      <c r="C198" s="362"/>
      <c r="D198" s="362"/>
      <c r="E198" s="202"/>
      <c r="F198" s="202"/>
      <c r="G198" s="223"/>
      <c r="H198" s="223"/>
      <c r="I198" s="223"/>
      <c r="J198" s="223"/>
      <c r="K198" s="223"/>
      <c r="L198" s="223"/>
      <c r="M198" s="223"/>
      <c r="N198" s="223"/>
      <c r="O198" s="223"/>
      <c r="P198" s="223"/>
      <c r="Q198" s="223"/>
      <c r="R198" s="223"/>
    </row>
    <row r="199" spans="1:26" ht="3.75" customHeight="1">
      <c r="A199" s="209"/>
    </row>
    <row r="200" spans="1:26" ht="18.75" customHeight="1">
      <c r="A200" s="1690" t="s">
        <v>103</v>
      </c>
      <c r="B200" s="1691"/>
      <c r="C200" s="1691"/>
      <c r="D200" s="1692"/>
      <c r="E200" s="1716" t="s">
        <v>104</v>
      </c>
      <c r="F200" s="1508"/>
      <c r="G200" s="1508"/>
      <c r="H200" s="1508"/>
      <c r="I200" s="1508"/>
      <c r="J200" s="1508"/>
      <c r="K200" s="1508"/>
      <c r="L200" s="1508"/>
      <c r="M200" s="1508"/>
      <c r="N200" s="1508"/>
      <c r="O200" s="1508"/>
      <c r="P200" s="1508"/>
      <c r="Q200" s="1508"/>
      <c r="R200" s="1509"/>
    </row>
    <row r="201" spans="1:26" ht="79.5" customHeight="1">
      <c r="A201" s="1696"/>
      <c r="B201" s="1697"/>
      <c r="C201" s="1697"/>
      <c r="D201" s="1698"/>
      <c r="E201" s="1717"/>
      <c r="F201" s="1718"/>
      <c r="G201" s="1718"/>
      <c r="H201" s="1718"/>
      <c r="I201" s="1718"/>
      <c r="J201" s="1718"/>
      <c r="K201" s="1718"/>
      <c r="L201" s="1718"/>
      <c r="M201" s="1718"/>
      <c r="N201" s="1718"/>
      <c r="O201" s="1718"/>
      <c r="P201" s="1718"/>
      <c r="Q201" s="1718"/>
      <c r="R201" s="1719"/>
    </row>
    <row r="202" spans="1:26" ht="18.75" customHeight="1">
      <c r="A202" s="1690" t="s">
        <v>105</v>
      </c>
      <c r="B202" s="1691"/>
      <c r="C202" s="1691"/>
      <c r="D202" s="1692"/>
      <c r="E202" s="1720" t="s">
        <v>106</v>
      </c>
      <c r="F202" s="1514"/>
      <c r="G202" s="1514"/>
      <c r="H202" s="1514"/>
      <c r="I202" s="1514"/>
      <c r="J202" s="1514"/>
      <c r="K202" s="1514"/>
      <c r="L202" s="1514"/>
      <c r="M202" s="1514"/>
      <c r="N202" s="1514"/>
      <c r="O202" s="1514"/>
      <c r="P202" s="1514"/>
      <c r="Q202" s="1514"/>
      <c r="R202" s="1515"/>
    </row>
    <row r="203" spans="1:26" ht="79.5" customHeight="1">
      <c r="A203" s="1696"/>
      <c r="B203" s="1697"/>
      <c r="C203" s="1697"/>
      <c r="D203" s="1698"/>
      <c r="E203" s="1717"/>
      <c r="F203" s="1718"/>
      <c r="G203" s="1718"/>
      <c r="H203" s="1718"/>
      <c r="I203" s="1718"/>
      <c r="J203" s="1718"/>
      <c r="K203" s="1718"/>
      <c r="L203" s="1718"/>
      <c r="M203" s="1718"/>
      <c r="N203" s="1718"/>
      <c r="O203" s="1718"/>
      <c r="P203" s="1718"/>
      <c r="Q203" s="1718"/>
      <c r="R203" s="1719"/>
    </row>
    <row r="204" spans="1:26" ht="33" customHeight="1">
      <c r="A204" s="1563" t="s">
        <v>367</v>
      </c>
      <c r="B204" s="1564"/>
      <c r="C204" s="1564"/>
      <c r="D204" s="1564"/>
      <c r="E204" s="1685"/>
      <c r="F204" s="1475"/>
      <c r="G204" s="1475"/>
      <c r="H204" s="1475"/>
      <c r="I204" s="1732" t="s">
        <v>401</v>
      </c>
      <c r="J204" s="1443"/>
      <c r="K204" s="1733"/>
      <c r="L204" s="1734"/>
      <c r="M204" s="1734"/>
      <c r="N204" s="1734"/>
      <c r="O204" s="1734"/>
      <c r="P204" s="1734"/>
      <c r="Q204" s="1734"/>
      <c r="R204" s="1735"/>
    </row>
    <row r="205" spans="1:26" ht="42" customHeight="1">
      <c r="A205" s="1690" t="s">
        <v>599</v>
      </c>
      <c r="B205" s="1736"/>
      <c r="C205" s="1691" t="s">
        <v>107</v>
      </c>
      <c r="D205" s="1692"/>
      <c r="E205" s="1685"/>
      <c r="F205" s="1475"/>
      <c r="G205" s="1475"/>
      <c r="H205" s="1475"/>
      <c r="I205" s="1475"/>
      <c r="J205" s="1475"/>
      <c r="K205" s="1475"/>
      <c r="L205" s="1475"/>
      <c r="M205" s="1475"/>
      <c r="N205" s="1475"/>
      <c r="O205" s="1475"/>
      <c r="P205" s="1475"/>
      <c r="Q205" s="1475"/>
      <c r="R205" s="1476"/>
    </row>
    <row r="206" spans="1:26" ht="24" customHeight="1">
      <c r="A206" s="1693"/>
      <c r="B206" s="1737"/>
      <c r="C206" s="1691" t="s">
        <v>108</v>
      </c>
      <c r="D206" s="1692"/>
      <c r="E206" s="1565" t="s">
        <v>109</v>
      </c>
      <c r="F206" s="1462"/>
      <c r="G206" s="1463"/>
      <c r="H206" s="1739"/>
      <c r="I206" s="1740"/>
      <c r="J206" s="1740"/>
      <c r="K206" s="1740"/>
      <c r="L206" s="1740"/>
      <c r="M206" s="1740"/>
      <c r="N206" s="1740"/>
      <c r="O206" s="1740"/>
      <c r="P206" s="1740"/>
      <c r="Q206" s="1740"/>
      <c r="R206" s="1741"/>
    </row>
    <row r="207" spans="1:26" ht="24" customHeight="1">
      <c r="A207" s="1696"/>
      <c r="B207" s="1738"/>
      <c r="C207" s="1697"/>
      <c r="D207" s="1698"/>
      <c r="E207" s="1746" t="s">
        <v>110</v>
      </c>
      <c r="F207" s="1747"/>
      <c r="G207" s="1748"/>
      <c r="H207" s="1685"/>
      <c r="I207" s="1475"/>
      <c r="J207" s="1475"/>
      <c r="K207" s="1475"/>
      <c r="L207" s="1475"/>
      <c r="M207" s="1475"/>
      <c r="N207" s="1475"/>
      <c r="O207" s="1475"/>
      <c r="P207" s="1475"/>
      <c r="Q207" s="1475"/>
      <c r="R207" s="1476"/>
    </row>
    <row r="208" spans="1:26" ht="18" customHeight="1">
      <c r="A208" s="1690" t="s">
        <v>903</v>
      </c>
      <c r="B208" s="1691"/>
      <c r="C208" s="1691"/>
      <c r="D208" s="1692"/>
      <c r="E208" s="1752" t="s">
        <v>902</v>
      </c>
      <c r="F208" s="1753"/>
      <c r="G208" s="1753"/>
      <c r="H208" s="1753"/>
      <c r="I208" s="1753"/>
      <c r="J208" s="1753"/>
      <c r="K208" s="1753"/>
      <c r="L208" s="1753"/>
      <c r="M208" s="1753"/>
      <c r="N208" s="1753"/>
      <c r="O208" s="1753"/>
      <c r="P208" s="1753"/>
      <c r="Q208" s="1753"/>
      <c r="R208" s="1754"/>
    </row>
    <row r="209" spans="1:18" ht="79.5" customHeight="1">
      <c r="A209" s="1696"/>
      <c r="B209" s="1697"/>
      <c r="C209" s="1697"/>
      <c r="D209" s="1698"/>
      <c r="E209" s="1749"/>
      <c r="F209" s="1750"/>
      <c r="G209" s="1750"/>
      <c r="H209" s="1750"/>
      <c r="I209" s="1750"/>
      <c r="J209" s="1750"/>
      <c r="K209" s="1750"/>
      <c r="L209" s="1750"/>
      <c r="M209" s="1750"/>
      <c r="N209" s="1750"/>
      <c r="O209" s="1750"/>
      <c r="P209" s="1750"/>
      <c r="Q209" s="1750"/>
      <c r="R209" s="1751"/>
    </row>
    <row r="210" spans="1:18" ht="15.75" customHeight="1">
      <c r="A210" s="231"/>
      <c r="B210" s="232"/>
      <c r="C210" s="232"/>
      <c r="D210" s="232"/>
      <c r="E210" s="232"/>
      <c r="F210" s="232"/>
      <c r="G210" s="232"/>
      <c r="H210" s="232"/>
      <c r="I210" s="232"/>
      <c r="J210" s="232"/>
      <c r="K210" s="232"/>
      <c r="L210" s="232"/>
      <c r="M210" s="232"/>
      <c r="N210" s="232"/>
      <c r="O210" s="232"/>
      <c r="P210" s="232"/>
      <c r="Q210" s="232"/>
      <c r="R210" s="232"/>
    </row>
    <row r="211" spans="1:18" ht="13.5" customHeight="1">
      <c r="A211" s="362"/>
      <c r="B211" s="362"/>
      <c r="C211" s="362"/>
      <c r="D211" s="362"/>
      <c r="E211" s="224"/>
      <c r="F211" s="224"/>
      <c r="G211" s="224"/>
      <c r="H211" s="224"/>
      <c r="I211" s="224"/>
      <c r="J211" s="224"/>
      <c r="K211" s="224"/>
      <c r="L211" s="224"/>
      <c r="M211" s="224"/>
      <c r="N211" s="224"/>
      <c r="O211" s="224"/>
      <c r="P211" s="224"/>
      <c r="Q211" s="224"/>
      <c r="R211" s="224"/>
    </row>
    <row r="212" spans="1:18" ht="16.5" customHeight="1">
      <c r="A212" s="1742" t="s">
        <v>610</v>
      </c>
      <c r="B212" s="1742"/>
      <c r="C212" s="1742"/>
      <c r="D212" s="1742"/>
      <c r="E212" s="1742"/>
      <c r="F212" s="1742"/>
      <c r="G212" s="1742"/>
      <c r="H212" s="1742"/>
      <c r="I212" s="1742"/>
      <c r="J212" s="1742"/>
      <c r="K212" s="1742"/>
      <c r="L212" s="1742"/>
      <c r="M212" s="1742"/>
      <c r="N212" s="1742"/>
      <c r="O212" s="1742"/>
      <c r="P212" s="1742"/>
      <c r="Q212" s="1742"/>
      <c r="R212" s="1742"/>
    </row>
    <row r="213" spans="1:18" ht="13.5" customHeight="1">
      <c r="A213" s="1742"/>
      <c r="B213" s="1742"/>
      <c r="C213" s="1742"/>
      <c r="D213" s="1742"/>
      <c r="E213" s="1742"/>
      <c r="F213" s="1742"/>
      <c r="G213" s="1742"/>
      <c r="H213" s="1742"/>
      <c r="I213" s="1742"/>
      <c r="J213" s="1742"/>
      <c r="K213" s="1742"/>
      <c r="L213" s="1742"/>
      <c r="M213" s="1742"/>
      <c r="N213" s="1742"/>
      <c r="O213" s="1742"/>
      <c r="P213" s="1742"/>
      <c r="Q213" s="1742"/>
      <c r="R213" s="1742"/>
    </row>
    <row r="214" spans="1:18" ht="51.75" customHeight="1">
      <c r="A214" s="1670" t="s">
        <v>111</v>
      </c>
      <c r="B214" s="1670"/>
      <c r="C214" s="1670"/>
      <c r="D214" s="1671"/>
      <c r="E214" s="1743"/>
      <c r="F214" s="1744"/>
      <c r="G214" s="1744"/>
      <c r="H214" s="1744"/>
      <c r="I214" s="1744"/>
      <c r="J214" s="1744"/>
      <c r="K214" s="1744"/>
      <c r="L214" s="1744"/>
      <c r="M214" s="1744"/>
      <c r="N214" s="1744"/>
      <c r="O214" s="1744"/>
      <c r="P214" s="1744"/>
      <c r="Q214" s="1744"/>
      <c r="R214" s="1745"/>
    </row>
    <row r="215" spans="1:18" ht="51.75" customHeight="1">
      <c r="A215" s="1696" t="s">
        <v>112</v>
      </c>
      <c r="B215" s="1697"/>
      <c r="C215" s="1697"/>
      <c r="D215" s="1698"/>
      <c r="E215" s="1743"/>
      <c r="F215" s="1744"/>
      <c r="G215" s="1744"/>
      <c r="H215" s="1744"/>
      <c r="I215" s="1744"/>
      <c r="J215" s="1744"/>
      <c r="K215" s="1744"/>
      <c r="L215" s="1744"/>
      <c r="M215" s="1744"/>
      <c r="N215" s="1744"/>
      <c r="O215" s="1744"/>
      <c r="P215" s="1744"/>
      <c r="Q215" s="1744"/>
      <c r="R215" s="1745"/>
    </row>
    <row r="216" spans="1:18" ht="51.75" customHeight="1">
      <c r="A216" s="1670" t="s">
        <v>113</v>
      </c>
      <c r="B216" s="1670"/>
      <c r="C216" s="1670"/>
      <c r="D216" s="1671"/>
      <c r="E216" s="1743"/>
      <c r="F216" s="1744"/>
      <c r="G216" s="1744"/>
      <c r="H216" s="1744"/>
      <c r="I216" s="1744"/>
      <c r="J216" s="1744"/>
      <c r="K216" s="1744"/>
      <c r="L216" s="1744"/>
      <c r="M216" s="1744"/>
      <c r="N216" s="1744"/>
      <c r="O216" s="1744"/>
      <c r="P216" s="1744"/>
      <c r="Q216" s="1744"/>
      <c r="R216" s="1745"/>
    </row>
    <row r="217" spans="1:18" ht="51.75" customHeight="1">
      <c r="A217" s="1670" t="s">
        <v>609</v>
      </c>
      <c r="B217" s="1670"/>
      <c r="C217" s="1670"/>
      <c r="D217" s="1671"/>
      <c r="E217" s="1761"/>
      <c r="F217" s="1762"/>
      <c r="G217" s="1762"/>
      <c r="H217" s="1762"/>
      <c r="I217" s="1762"/>
      <c r="J217" s="1762"/>
      <c r="K217" s="1762"/>
      <c r="L217" s="1762"/>
      <c r="M217" s="1762"/>
      <c r="N217" s="1762"/>
      <c r="O217" s="1762"/>
      <c r="P217" s="1762"/>
      <c r="Q217" s="1762"/>
      <c r="R217" s="1763"/>
    </row>
    <row r="218" spans="1:18" ht="51.75" customHeight="1">
      <c r="A218" s="1670" t="s">
        <v>114</v>
      </c>
      <c r="B218" s="1670"/>
      <c r="C218" s="1670"/>
      <c r="D218" s="1671"/>
      <c r="E218" s="1743"/>
      <c r="F218" s="1744"/>
      <c r="G218" s="1764"/>
      <c r="H218" s="1764"/>
      <c r="I218" s="1764"/>
      <c r="J218" s="1764"/>
      <c r="K218" s="1764"/>
      <c r="L218" s="1764"/>
      <c r="M218" s="1764"/>
      <c r="N218" s="1764"/>
      <c r="O218" s="1764"/>
      <c r="P218" s="1764"/>
      <c r="Q218" s="1764"/>
      <c r="R218" s="1765"/>
    </row>
    <row r="219" spans="1:18" ht="15" customHeight="1">
      <c r="A219" s="234" t="s">
        <v>619</v>
      </c>
      <c r="B219" s="1766" t="s">
        <v>115</v>
      </c>
      <c r="C219" s="1766"/>
      <c r="D219" s="1766"/>
      <c r="E219" s="1766"/>
      <c r="F219" s="1766"/>
      <c r="G219" s="1766"/>
      <c r="H219" s="1766"/>
      <c r="I219" s="1766"/>
      <c r="J219" s="1766"/>
      <c r="K219" s="1766"/>
      <c r="L219" s="1766"/>
      <c r="M219" s="1766"/>
      <c r="N219" s="1766"/>
      <c r="O219" s="1766"/>
      <c r="P219" s="1766"/>
      <c r="Q219" s="1766"/>
      <c r="R219" s="1766"/>
    </row>
    <row r="220" spans="1:18" ht="21" customHeight="1">
      <c r="A220" s="233"/>
      <c r="B220" s="1767" t="s">
        <v>116</v>
      </c>
      <c r="C220" s="1767"/>
      <c r="D220" s="1767"/>
      <c r="E220" s="1767"/>
      <c r="F220" s="1767"/>
      <c r="G220" s="1767"/>
      <c r="H220" s="1767"/>
      <c r="I220" s="1767"/>
      <c r="J220" s="1767"/>
      <c r="K220" s="1767"/>
      <c r="L220" s="1767"/>
      <c r="M220" s="1767"/>
      <c r="N220" s="1767"/>
      <c r="O220" s="1767"/>
      <c r="P220" s="1767"/>
      <c r="Q220" s="1767"/>
      <c r="R220" s="1767"/>
    </row>
    <row r="221" spans="1:18" ht="13.5" customHeight="1">
      <c r="A221" s="362"/>
      <c r="B221" s="362"/>
      <c r="C221" s="362"/>
      <c r="D221" s="362"/>
      <c r="E221" s="224"/>
      <c r="F221" s="224"/>
      <c r="G221" s="224"/>
      <c r="H221" s="224"/>
      <c r="I221" s="224"/>
      <c r="J221" s="224"/>
      <c r="K221" s="224"/>
      <c r="L221" s="224"/>
      <c r="M221" s="224"/>
      <c r="N221" s="224"/>
      <c r="O221" s="224"/>
      <c r="P221" s="224"/>
      <c r="Q221" s="224"/>
      <c r="R221" s="224"/>
    </row>
    <row r="222" spans="1:18" ht="16.5" customHeight="1">
      <c r="A222" s="366" t="s">
        <v>117</v>
      </c>
      <c r="B222" s="362"/>
      <c r="C222" s="362"/>
      <c r="D222" s="362"/>
      <c r="E222" s="362"/>
      <c r="F222" s="362"/>
      <c r="G222" s="362"/>
      <c r="H222" s="362"/>
      <c r="I222" s="362"/>
      <c r="J222" s="362"/>
      <c r="K222" s="362"/>
      <c r="L222" s="362"/>
      <c r="M222" s="362"/>
      <c r="N222" s="362"/>
      <c r="O222" s="362"/>
      <c r="P222" s="362"/>
      <c r="Q222" s="362"/>
      <c r="R222" s="362"/>
    </row>
    <row r="223" spans="1:18" ht="3.75" customHeight="1">
      <c r="A223" s="209"/>
    </row>
    <row r="224" spans="1:18" ht="51.75" customHeight="1">
      <c r="A224" s="1670" t="s">
        <v>118</v>
      </c>
      <c r="B224" s="1670"/>
      <c r="C224" s="1670"/>
      <c r="D224" s="1671"/>
      <c r="E224" s="1743"/>
      <c r="F224" s="1744"/>
      <c r="G224" s="1744"/>
      <c r="H224" s="1744"/>
      <c r="I224" s="1744"/>
      <c r="J224" s="1744"/>
      <c r="K224" s="1744"/>
      <c r="L224" s="1744"/>
      <c r="M224" s="1744"/>
      <c r="N224" s="1744"/>
      <c r="O224" s="1744"/>
      <c r="P224" s="1744"/>
      <c r="Q224" s="1744"/>
      <c r="R224" s="1745"/>
    </row>
    <row r="225" spans="1:18" ht="30" customHeight="1">
      <c r="A225" s="1686" t="s">
        <v>119</v>
      </c>
      <c r="B225" s="1514"/>
      <c r="C225" s="1514"/>
      <c r="D225" s="1515"/>
      <c r="E225" s="1755" t="s">
        <v>120</v>
      </c>
      <c r="F225" s="1756"/>
      <c r="G225" s="1757"/>
      <c r="H225" s="1758"/>
      <c r="I225" s="235" t="s">
        <v>121</v>
      </c>
      <c r="J225" s="1759" t="s">
        <v>122</v>
      </c>
      <c r="K225" s="1759"/>
      <c r="L225" s="1759"/>
      <c r="M225" s="1759"/>
      <c r="N225" s="1759"/>
      <c r="O225" s="1759"/>
      <c r="P225" s="1759"/>
      <c r="Q225" s="1759"/>
      <c r="R225" s="1760"/>
    </row>
    <row r="226" spans="1:18" ht="51.75" customHeight="1">
      <c r="A226" s="1696" t="s">
        <v>123</v>
      </c>
      <c r="B226" s="1697"/>
      <c r="C226" s="1697"/>
      <c r="D226" s="1698"/>
      <c r="E226" s="1743"/>
      <c r="F226" s="1744"/>
      <c r="G226" s="1744"/>
      <c r="H226" s="1744"/>
      <c r="I226" s="1744"/>
      <c r="J226" s="1744"/>
      <c r="K226" s="1744"/>
      <c r="L226" s="1744"/>
      <c r="M226" s="1744"/>
      <c r="N226" s="1744"/>
      <c r="O226" s="1744"/>
      <c r="P226" s="1744"/>
      <c r="Q226" s="1744"/>
      <c r="R226" s="1745"/>
    </row>
    <row r="227" spans="1:18" ht="51.75" customHeight="1">
      <c r="A227" s="1670" t="s">
        <v>124</v>
      </c>
      <c r="B227" s="1670"/>
      <c r="C227" s="1670"/>
      <c r="D227" s="1671"/>
      <c r="E227" s="1743"/>
      <c r="F227" s="1744"/>
      <c r="G227" s="1744"/>
      <c r="H227" s="1744"/>
      <c r="I227" s="1744"/>
      <c r="J227" s="1744"/>
      <c r="K227" s="1744"/>
      <c r="L227" s="1744"/>
      <c r="M227" s="1744"/>
      <c r="N227" s="1744"/>
      <c r="O227" s="1744"/>
      <c r="P227" s="1744"/>
      <c r="Q227" s="1744"/>
      <c r="R227" s="1745"/>
    </row>
    <row r="228" spans="1:18" ht="51.75" customHeight="1">
      <c r="A228" s="1670" t="s">
        <v>620</v>
      </c>
      <c r="B228" s="1670"/>
      <c r="C228" s="1670"/>
      <c r="D228" s="1671"/>
      <c r="E228" s="1761"/>
      <c r="F228" s="1762"/>
      <c r="G228" s="1762"/>
      <c r="H228" s="1762"/>
      <c r="I228" s="1762"/>
      <c r="J228" s="1762"/>
      <c r="K228" s="1762"/>
      <c r="L228" s="1762"/>
      <c r="M228" s="1762"/>
      <c r="N228" s="1762"/>
      <c r="O228" s="1762"/>
      <c r="P228" s="1762"/>
      <c r="Q228" s="1762"/>
      <c r="R228" s="1763"/>
    </row>
    <row r="229" spans="1:18" ht="51.75" customHeight="1">
      <c r="A229" s="1670" t="s">
        <v>125</v>
      </c>
      <c r="B229" s="1670"/>
      <c r="C229" s="1670"/>
      <c r="D229" s="1671"/>
      <c r="E229" s="1743"/>
      <c r="F229" s="1744"/>
      <c r="G229" s="1764"/>
      <c r="H229" s="1764"/>
      <c r="I229" s="1764"/>
      <c r="J229" s="1764"/>
      <c r="K229" s="1764"/>
      <c r="L229" s="1764"/>
      <c r="M229" s="1764"/>
      <c r="N229" s="1764"/>
      <c r="O229" s="1764"/>
      <c r="P229" s="1764"/>
      <c r="Q229" s="1764"/>
      <c r="R229" s="1765"/>
    </row>
    <row r="230" spans="1:18" ht="15" customHeight="1">
      <c r="A230" s="234"/>
      <c r="B230" s="1766"/>
      <c r="C230" s="1766"/>
      <c r="D230" s="1766"/>
      <c r="E230" s="1766"/>
      <c r="F230" s="1766"/>
      <c r="G230" s="1766"/>
      <c r="H230" s="1766"/>
      <c r="I230" s="1766"/>
      <c r="J230" s="1766"/>
      <c r="K230" s="1766"/>
      <c r="L230" s="1766"/>
      <c r="M230" s="1766"/>
      <c r="N230" s="1766"/>
      <c r="O230" s="1766"/>
      <c r="P230" s="1766"/>
      <c r="Q230" s="1766"/>
      <c r="R230" s="1766"/>
    </row>
    <row r="231" spans="1:18" ht="21" customHeight="1">
      <c r="A231" s="366" t="s">
        <v>134</v>
      </c>
      <c r="B231" s="362"/>
      <c r="C231" s="362"/>
      <c r="D231" s="362"/>
      <c r="E231" s="202"/>
      <c r="F231" s="202"/>
      <c r="G231" s="223"/>
      <c r="H231" s="223"/>
      <c r="I231" s="223"/>
      <c r="J231" s="223"/>
      <c r="K231" s="223"/>
      <c r="L231" s="223"/>
      <c r="M231" s="223"/>
      <c r="N231" s="223"/>
      <c r="O231" s="223"/>
      <c r="P231" s="223"/>
      <c r="Q231" s="223"/>
      <c r="R231" s="223"/>
    </row>
    <row r="232" spans="1:18" ht="3.75" customHeight="1">
      <c r="A232" s="209"/>
    </row>
    <row r="233" spans="1:18" ht="18.75" customHeight="1">
      <c r="A233" s="1768" t="s">
        <v>438</v>
      </c>
      <c r="B233" s="1770" t="s">
        <v>126</v>
      </c>
      <c r="C233" s="1771"/>
      <c r="D233" s="1772"/>
      <c r="E233" s="1776" t="s">
        <v>127</v>
      </c>
      <c r="F233" s="1771"/>
      <c r="G233" s="1771"/>
      <c r="H233" s="1771"/>
      <c r="I233" s="1771"/>
      <c r="J233" s="1772"/>
      <c r="K233" s="1776" t="s">
        <v>129</v>
      </c>
      <c r="L233" s="1778"/>
      <c r="M233" s="1778"/>
      <c r="N233" s="1778"/>
      <c r="O233" s="1778"/>
      <c r="P233" s="1778"/>
      <c r="Q233" s="1778"/>
      <c r="R233" s="1779"/>
    </row>
    <row r="234" spans="1:18" ht="18.75" customHeight="1">
      <c r="A234" s="1769"/>
      <c r="B234" s="1773"/>
      <c r="C234" s="1774"/>
      <c r="D234" s="1775"/>
      <c r="E234" s="1777"/>
      <c r="F234" s="1774"/>
      <c r="G234" s="1774"/>
      <c r="H234" s="1774"/>
      <c r="I234" s="1774"/>
      <c r="J234" s="1775"/>
      <c r="K234" s="1777"/>
      <c r="L234" s="1774"/>
      <c r="M234" s="1774"/>
      <c r="N234" s="1774"/>
      <c r="O234" s="1774"/>
      <c r="P234" s="1774"/>
      <c r="Q234" s="1774"/>
      <c r="R234" s="1780"/>
    </row>
    <row r="235" spans="1:18" s="393" customFormat="1" ht="37.5" customHeight="1">
      <c r="A235" s="617">
        <v>1</v>
      </c>
      <c r="B235" s="1781"/>
      <c r="C235" s="1782"/>
      <c r="D235" s="1783"/>
      <c r="E235" s="1782"/>
      <c r="F235" s="1782"/>
      <c r="G235" s="1782"/>
      <c r="H235" s="1782"/>
      <c r="I235" s="1782"/>
      <c r="J235" s="1783"/>
      <c r="K235" s="1784"/>
      <c r="L235" s="1782"/>
      <c r="M235" s="1782"/>
      <c r="N235" s="1782"/>
      <c r="O235" s="1782"/>
      <c r="P235" s="1782"/>
      <c r="Q235" s="1782"/>
      <c r="R235" s="1785"/>
    </row>
    <row r="236" spans="1:18" s="393" customFormat="1" ht="37.5" customHeight="1">
      <c r="A236" s="618">
        <v>2</v>
      </c>
      <c r="B236" s="1749"/>
      <c r="C236" s="1750"/>
      <c r="D236" s="1786"/>
      <c r="E236" s="1750"/>
      <c r="F236" s="1750"/>
      <c r="G236" s="1750"/>
      <c r="H236" s="1750"/>
      <c r="I236" s="1750"/>
      <c r="J236" s="1786"/>
      <c r="K236" s="1787"/>
      <c r="L236" s="1750"/>
      <c r="M236" s="1750"/>
      <c r="N236" s="1750"/>
      <c r="O236" s="1750"/>
      <c r="P236" s="1750"/>
      <c r="Q236" s="1750"/>
      <c r="R236" s="1751"/>
    </row>
    <row r="237" spans="1:18" ht="18.75" customHeight="1">
      <c r="A237" s="1768" t="s">
        <v>439</v>
      </c>
      <c r="B237" s="1770" t="s">
        <v>126</v>
      </c>
      <c r="C237" s="1771"/>
      <c r="D237" s="1772"/>
      <c r="E237" s="1776" t="s">
        <v>127</v>
      </c>
      <c r="F237" s="1771"/>
      <c r="G237" s="1771"/>
      <c r="H237" s="1771"/>
      <c r="I237" s="1771"/>
      <c r="J237" s="1772"/>
      <c r="K237" s="1776" t="s">
        <v>128</v>
      </c>
      <c r="L237" s="1778"/>
      <c r="M237" s="1778"/>
      <c r="N237" s="1778"/>
      <c r="O237" s="1778"/>
      <c r="P237" s="1778"/>
      <c r="Q237" s="1778"/>
      <c r="R237" s="1779"/>
    </row>
    <row r="238" spans="1:18" ht="18.75" customHeight="1">
      <c r="A238" s="1769"/>
      <c r="B238" s="1773"/>
      <c r="C238" s="1774"/>
      <c r="D238" s="1775"/>
      <c r="E238" s="1777"/>
      <c r="F238" s="1774"/>
      <c r="G238" s="1774"/>
      <c r="H238" s="1774"/>
      <c r="I238" s="1774"/>
      <c r="J238" s="1775"/>
      <c r="K238" s="1777"/>
      <c r="L238" s="1774"/>
      <c r="M238" s="1774"/>
      <c r="N238" s="1774"/>
      <c r="O238" s="1774"/>
      <c r="P238" s="1774"/>
      <c r="Q238" s="1774"/>
      <c r="R238" s="1780"/>
    </row>
    <row r="239" spans="1:18" s="393" customFormat="1" ht="37.5" customHeight="1">
      <c r="A239" s="617">
        <v>11</v>
      </c>
      <c r="B239" s="1781"/>
      <c r="C239" s="1782"/>
      <c r="D239" s="1783"/>
      <c r="E239" s="1782"/>
      <c r="F239" s="1782"/>
      <c r="G239" s="1782"/>
      <c r="H239" s="1782"/>
      <c r="I239" s="1782"/>
      <c r="J239" s="1783"/>
      <c r="K239" s="1784"/>
      <c r="L239" s="1782"/>
      <c r="M239" s="1782"/>
      <c r="N239" s="1782"/>
      <c r="O239" s="1782"/>
      <c r="P239" s="1782"/>
      <c r="Q239" s="1782"/>
      <c r="R239" s="1785"/>
    </row>
    <row r="240" spans="1:18" s="393" customFormat="1" ht="37.5" customHeight="1">
      <c r="A240" s="617">
        <v>12</v>
      </c>
      <c r="B240" s="1788"/>
      <c r="C240" s="1789"/>
      <c r="D240" s="1790"/>
      <c r="E240" s="1789"/>
      <c r="F240" s="1789"/>
      <c r="G240" s="1789"/>
      <c r="H240" s="1789"/>
      <c r="I240" s="1789"/>
      <c r="J240" s="1790"/>
      <c r="K240" s="1791"/>
      <c r="L240" s="1789"/>
      <c r="M240" s="1789"/>
      <c r="N240" s="1789"/>
      <c r="O240" s="1789"/>
      <c r="P240" s="1789"/>
      <c r="Q240" s="1789"/>
      <c r="R240" s="1792"/>
    </row>
    <row r="241" spans="1:102" s="393" customFormat="1" ht="37.5" customHeight="1">
      <c r="A241" s="617">
        <v>13</v>
      </c>
      <c r="B241" s="1788"/>
      <c r="C241" s="1789"/>
      <c r="D241" s="1790"/>
      <c r="E241" s="1789"/>
      <c r="F241" s="1789"/>
      <c r="G241" s="1789"/>
      <c r="H241" s="1789"/>
      <c r="I241" s="1789"/>
      <c r="J241" s="1790"/>
      <c r="K241" s="1791"/>
      <c r="L241" s="1789"/>
      <c r="M241" s="1789"/>
      <c r="N241" s="1789"/>
      <c r="O241" s="1789"/>
      <c r="P241" s="1789"/>
      <c r="Q241" s="1789"/>
      <c r="R241" s="1792"/>
    </row>
    <row r="242" spans="1:102" s="393" customFormat="1" ht="37.5" customHeight="1">
      <c r="A242" s="617">
        <v>14</v>
      </c>
      <c r="B242" s="1788"/>
      <c r="C242" s="1789"/>
      <c r="D242" s="1790"/>
      <c r="E242" s="1789"/>
      <c r="F242" s="1789"/>
      <c r="G242" s="1789"/>
      <c r="H242" s="1789"/>
      <c r="I242" s="1789"/>
      <c r="J242" s="1790"/>
      <c r="K242" s="1791"/>
      <c r="L242" s="1789"/>
      <c r="M242" s="1789"/>
      <c r="N242" s="1789"/>
      <c r="O242" s="1789"/>
      <c r="P242" s="1789"/>
      <c r="Q242" s="1789"/>
      <c r="R242" s="1792"/>
    </row>
    <row r="243" spans="1:102" s="393" customFormat="1" ht="37.5" customHeight="1">
      <c r="A243" s="617">
        <v>15</v>
      </c>
      <c r="B243" s="1788"/>
      <c r="C243" s="1789"/>
      <c r="D243" s="1790"/>
      <c r="E243" s="1789"/>
      <c r="F243" s="1789"/>
      <c r="G243" s="1789"/>
      <c r="H243" s="1789"/>
      <c r="I243" s="1789"/>
      <c r="J243" s="1790"/>
      <c r="K243" s="1791"/>
      <c r="L243" s="1789"/>
      <c r="M243" s="1789"/>
      <c r="N243" s="1789"/>
      <c r="O243" s="1789"/>
      <c r="P243" s="1789"/>
      <c r="Q243" s="1789"/>
      <c r="R243" s="1792"/>
    </row>
    <row r="244" spans="1:102" s="393" customFormat="1" ht="37.5" customHeight="1">
      <c r="A244" s="617">
        <v>16</v>
      </c>
      <c r="B244" s="1788"/>
      <c r="C244" s="1789"/>
      <c r="D244" s="1790"/>
      <c r="E244" s="1789"/>
      <c r="F244" s="1789"/>
      <c r="G244" s="1789"/>
      <c r="H244" s="1789"/>
      <c r="I244" s="1789"/>
      <c r="J244" s="1790"/>
      <c r="K244" s="1791"/>
      <c r="L244" s="1789"/>
      <c r="M244" s="1789"/>
      <c r="N244" s="1789"/>
      <c r="O244" s="1789"/>
      <c r="P244" s="1789"/>
      <c r="Q244" s="1789"/>
      <c r="R244" s="1792"/>
    </row>
    <row r="245" spans="1:102" s="393" customFormat="1" ht="37.5" customHeight="1">
      <c r="A245" s="617">
        <v>17</v>
      </c>
      <c r="B245" s="1788"/>
      <c r="C245" s="1789"/>
      <c r="D245" s="1790"/>
      <c r="E245" s="1789"/>
      <c r="F245" s="1789"/>
      <c r="G245" s="1789"/>
      <c r="H245" s="1789"/>
      <c r="I245" s="1789"/>
      <c r="J245" s="1790"/>
      <c r="K245" s="1791"/>
      <c r="L245" s="1789"/>
      <c r="M245" s="1789"/>
      <c r="N245" s="1789"/>
      <c r="O245" s="1789"/>
      <c r="P245" s="1789"/>
      <c r="Q245" s="1789"/>
      <c r="R245" s="1792"/>
    </row>
    <row r="246" spans="1:102" s="393" customFormat="1" ht="37.5" customHeight="1">
      <c r="A246" s="617">
        <v>18</v>
      </c>
      <c r="B246" s="1788"/>
      <c r="C246" s="1789"/>
      <c r="D246" s="1790"/>
      <c r="E246" s="1789"/>
      <c r="F246" s="1789"/>
      <c r="G246" s="1789"/>
      <c r="H246" s="1789"/>
      <c r="I246" s="1789"/>
      <c r="J246" s="1790"/>
      <c r="K246" s="1791"/>
      <c r="L246" s="1789"/>
      <c r="M246" s="1789"/>
      <c r="N246" s="1789"/>
      <c r="O246" s="1789"/>
      <c r="P246" s="1789"/>
      <c r="Q246" s="1789"/>
      <c r="R246" s="1792"/>
    </row>
    <row r="247" spans="1:102" s="393" customFormat="1" ht="37.5" customHeight="1">
      <c r="A247" s="617">
        <v>19</v>
      </c>
      <c r="B247" s="1788"/>
      <c r="C247" s="1789"/>
      <c r="D247" s="1790"/>
      <c r="E247" s="1789"/>
      <c r="F247" s="1789"/>
      <c r="G247" s="1789"/>
      <c r="H247" s="1789"/>
      <c r="I247" s="1789"/>
      <c r="J247" s="1790"/>
      <c r="K247" s="1791"/>
      <c r="L247" s="1789"/>
      <c r="M247" s="1789"/>
      <c r="N247" s="1789"/>
      <c r="O247" s="1789"/>
      <c r="P247" s="1789"/>
      <c r="Q247" s="1789"/>
      <c r="R247" s="1792"/>
    </row>
    <row r="248" spans="1:102" s="393" customFormat="1" ht="37.5" customHeight="1">
      <c r="A248" s="618">
        <v>20</v>
      </c>
      <c r="B248" s="1749"/>
      <c r="C248" s="1750"/>
      <c r="D248" s="1786"/>
      <c r="E248" s="1787"/>
      <c r="F248" s="1750"/>
      <c r="G248" s="1750"/>
      <c r="H248" s="1750"/>
      <c r="I248" s="1750"/>
      <c r="J248" s="1786"/>
      <c r="K248" s="1787"/>
      <c r="L248" s="1750"/>
      <c r="M248" s="1750"/>
      <c r="N248" s="1750"/>
      <c r="O248" s="1750"/>
      <c r="P248" s="1750"/>
      <c r="Q248" s="1750"/>
      <c r="R248" s="1751"/>
    </row>
    <row r="249" spans="1:102" ht="18.75" customHeight="1">
      <c r="A249" s="1768" t="s">
        <v>440</v>
      </c>
      <c r="B249" s="1770" t="s">
        <v>135</v>
      </c>
      <c r="C249" s="1771"/>
      <c r="D249" s="1772"/>
      <c r="E249" s="1798" t="s">
        <v>136</v>
      </c>
      <c r="F249" s="1799"/>
      <c r="G249" s="1799"/>
      <c r="H249" s="1799"/>
      <c r="I249" s="1799"/>
      <c r="J249" s="1799"/>
      <c r="K249" s="1799"/>
      <c r="L249" s="1799"/>
      <c r="M249" s="1799"/>
      <c r="N249" s="1799"/>
      <c r="O249" s="1799"/>
      <c r="P249" s="1799"/>
      <c r="Q249" s="1799"/>
      <c r="R249" s="1799"/>
    </row>
    <row r="250" spans="1:102" ht="18.75" customHeight="1">
      <c r="A250" s="1769"/>
      <c r="B250" s="1773"/>
      <c r="C250" s="1774"/>
      <c r="D250" s="1775"/>
      <c r="E250" s="1800"/>
      <c r="F250" s="1801"/>
      <c r="G250" s="1801"/>
      <c r="H250" s="1801"/>
      <c r="I250" s="1801"/>
      <c r="J250" s="1801"/>
      <c r="K250" s="1801"/>
      <c r="L250" s="1801"/>
      <c r="M250" s="1801"/>
      <c r="N250" s="1801"/>
      <c r="O250" s="1801"/>
      <c r="P250" s="1801"/>
      <c r="Q250" s="1801"/>
      <c r="R250" s="1801"/>
    </row>
    <row r="251" spans="1:102" ht="37.5" customHeight="1">
      <c r="A251" s="365"/>
      <c r="B251" s="1472"/>
      <c r="C251" s="1474"/>
      <c r="D251" s="236" t="s">
        <v>15</v>
      </c>
      <c r="E251" s="1793"/>
      <c r="F251" s="1473"/>
      <c r="G251" s="1473"/>
      <c r="H251" s="1473"/>
      <c r="I251" s="1473"/>
      <c r="J251" s="1473"/>
      <c r="K251" s="1473"/>
      <c r="L251" s="1473"/>
      <c r="M251" s="1473"/>
      <c r="N251" s="1473"/>
      <c r="O251" s="1473"/>
      <c r="P251" s="1473"/>
      <c r="Q251" s="1473"/>
      <c r="R251" s="1474"/>
    </row>
    <row r="252" spans="1:102" ht="4.5" customHeight="1">
      <c r="A252" s="362"/>
      <c r="B252" s="362"/>
      <c r="C252" s="362"/>
      <c r="D252" s="362"/>
      <c r="E252" s="392"/>
      <c r="F252" s="392"/>
      <c r="G252" s="392"/>
      <c r="H252" s="392"/>
      <c r="I252" s="392"/>
      <c r="J252" s="392"/>
      <c r="K252" s="392"/>
      <c r="L252" s="392"/>
      <c r="M252" s="392"/>
      <c r="N252" s="392"/>
      <c r="O252" s="392"/>
      <c r="P252" s="392"/>
      <c r="Q252" s="392"/>
      <c r="R252" s="392"/>
    </row>
    <row r="253" spans="1:102" ht="33.75" customHeight="1">
      <c r="A253" s="237" t="s">
        <v>458</v>
      </c>
      <c r="B253" s="238"/>
      <c r="C253" s="238"/>
      <c r="D253" s="238"/>
      <c r="E253" s="238"/>
      <c r="F253" s="238"/>
      <c r="G253" s="238"/>
      <c r="H253" s="238"/>
      <c r="I253" s="238"/>
      <c r="J253" s="238"/>
      <c r="K253" s="238"/>
      <c r="L253" s="239"/>
      <c r="M253" s="239"/>
      <c r="N253" s="239"/>
      <c r="O253" s="239"/>
    </row>
    <row r="254" spans="1:102" ht="33.75" customHeight="1">
      <c r="A254" s="1794" t="s">
        <v>643</v>
      </c>
      <c r="B254" s="1794"/>
      <c r="C254" s="1794"/>
      <c r="D254" s="1794"/>
      <c r="E254" s="1794"/>
      <c r="F254" s="1794"/>
      <c r="G254" s="1794"/>
      <c r="H254" s="1794"/>
      <c r="I254" s="1794"/>
      <c r="J254" s="1794"/>
      <c r="K254" s="1794"/>
      <c r="L254" s="1794"/>
      <c r="M254" s="1794"/>
      <c r="N254" s="1794"/>
    </row>
    <row r="255" spans="1:102" ht="60" customHeight="1">
      <c r="A255" s="658" t="s">
        <v>510</v>
      </c>
      <c r="B255" s="659"/>
      <c r="C255" s="659"/>
      <c r="D255" s="659"/>
      <c r="E255" s="659"/>
      <c r="F255" s="659"/>
      <c r="G255" s="659"/>
      <c r="H255" s="659"/>
      <c r="I255" s="659"/>
      <c r="J255" s="659"/>
      <c r="K255" s="660"/>
      <c r="L255" s="1795"/>
      <c r="M255" s="1796"/>
      <c r="N255" s="1797"/>
    </row>
    <row r="256" spans="1:102" ht="50.1" customHeight="1">
      <c r="A256" s="658" t="s">
        <v>511</v>
      </c>
      <c r="B256" s="659"/>
      <c r="C256" s="659"/>
      <c r="D256" s="659"/>
      <c r="E256" s="659"/>
      <c r="F256" s="659"/>
      <c r="G256" s="659"/>
      <c r="H256" s="659"/>
      <c r="I256" s="659"/>
      <c r="J256" s="659"/>
      <c r="K256" s="660"/>
      <c r="L256" s="1795"/>
      <c r="M256" s="1796"/>
      <c r="N256" s="1797"/>
      <c r="S256" s="393"/>
      <c r="CP256" s="367" t="s">
        <v>505</v>
      </c>
      <c r="CX256" s="367" t="s">
        <v>506</v>
      </c>
    </row>
    <row r="257" spans="1:128" ht="50.1" customHeight="1">
      <c r="A257" s="658" t="s">
        <v>850</v>
      </c>
      <c r="B257" s="659"/>
      <c r="C257" s="659"/>
      <c r="D257" s="659"/>
      <c r="E257" s="659"/>
      <c r="F257" s="659"/>
      <c r="G257" s="659"/>
      <c r="H257" s="659"/>
      <c r="I257" s="659"/>
      <c r="J257" s="659"/>
      <c r="K257" s="660"/>
      <c r="L257" s="1795"/>
      <c r="M257" s="1796"/>
      <c r="N257" s="1797"/>
      <c r="CP257" s="367" t="s">
        <v>505</v>
      </c>
      <c r="CX257" s="367" t="s">
        <v>506</v>
      </c>
    </row>
    <row r="258" spans="1:128" ht="50.1" customHeight="1">
      <c r="A258" s="658" t="s">
        <v>512</v>
      </c>
      <c r="B258" s="659"/>
      <c r="C258" s="659"/>
      <c r="D258" s="659"/>
      <c r="E258" s="659"/>
      <c r="F258" s="659"/>
      <c r="G258" s="659"/>
      <c r="H258" s="659"/>
      <c r="I258" s="659"/>
      <c r="J258" s="659"/>
      <c r="K258" s="660"/>
      <c r="L258" s="1795"/>
      <c r="M258" s="1796"/>
      <c r="N258" s="1797"/>
      <c r="CP258" s="367" t="s">
        <v>505</v>
      </c>
      <c r="CX258" s="367" t="s">
        <v>506</v>
      </c>
    </row>
    <row r="259" spans="1:128" ht="50.1" customHeight="1">
      <c r="A259" s="1807" t="s">
        <v>1095</v>
      </c>
      <c r="B259" s="1808"/>
      <c r="C259" s="1808"/>
      <c r="D259" s="1808"/>
      <c r="E259" s="1808"/>
      <c r="F259" s="1808"/>
      <c r="G259" s="1808"/>
      <c r="H259" s="1808"/>
      <c r="I259" s="1808"/>
      <c r="J259" s="1808"/>
      <c r="K259" s="1809"/>
      <c r="L259" s="1795"/>
      <c r="M259" s="1796"/>
      <c r="N259" s="1797"/>
      <c r="O259" s="265"/>
      <c r="P259" s="265"/>
      <c r="Q259" s="265"/>
      <c r="R259" s="69"/>
      <c r="S259" s="69"/>
      <c r="T259" s="69"/>
      <c r="U259" s="69"/>
      <c r="V259" s="69"/>
      <c r="W259" s="69"/>
      <c r="X259" s="69"/>
      <c r="Y259" s="69"/>
      <c r="Z259" s="69"/>
      <c r="CP259" s="367" t="s">
        <v>505</v>
      </c>
      <c r="CX259" s="367" t="s">
        <v>506</v>
      </c>
    </row>
    <row r="260" spans="1:128">
      <c r="A260" s="1794" t="s">
        <v>513</v>
      </c>
      <c r="B260" s="1794"/>
      <c r="C260" s="1794"/>
      <c r="D260" s="1794"/>
      <c r="E260" s="1794"/>
      <c r="F260" s="69"/>
      <c r="G260" s="69"/>
      <c r="H260" s="69"/>
      <c r="I260" s="69"/>
      <c r="J260" s="69"/>
      <c r="K260" s="69"/>
      <c r="L260" s="265"/>
      <c r="M260" s="265"/>
      <c r="N260" s="265"/>
      <c r="O260" s="265"/>
      <c r="P260" s="265"/>
      <c r="Q260" s="265"/>
      <c r="R260" s="69"/>
      <c r="S260" s="69"/>
      <c r="T260" s="69"/>
      <c r="U260" s="69"/>
      <c r="V260" s="69"/>
      <c r="W260" s="69"/>
      <c r="X260" s="69"/>
      <c r="Y260" s="69"/>
      <c r="Z260" s="69"/>
    </row>
    <row r="261" spans="1:128">
      <c r="A261" s="1794"/>
      <c r="B261" s="1794"/>
      <c r="C261" s="1794"/>
      <c r="D261" s="1794"/>
      <c r="E261" s="1794"/>
      <c r="F261" s="69"/>
      <c r="G261" s="69"/>
      <c r="H261" s="69"/>
      <c r="I261" s="69"/>
      <c r="J261" s="69"/>
      <c r="K261" s="69"/>
      <c r="L261" s="265"/>
      <c r="M261" s="265"/>
      <c r="N261" s="265"/>
      <c r="O261" s="265"/>
      <c r="P261" s="265"/>
      <c r="Q261" s="265"/>
      <c r="R261" s="69"/>
      <c r="S261" s="69"/>
      <c r="T261" s="69"/>
      <c r="U261" s="69"/>
      <c r="V261" s="69"/>
      <c r="W261" s="69"/>
      <c r="X261" s="69"/>
      <c r="Y261" s="69"/>
      <c r="Z261" s="69"/>
    </row>
    <row r="262" spans="1:128">
      <c r="A262" s="69" t="s">
        <v>516</v>
      </c>
      <c r="B262" s="69"/>
      <c r="C262" s="69"/>
      <c r="D262" s="69"/>
      <c r="E262" s="69"/>
      <c r="F262" s="69"/>
      <c r="G262" s="69"/>
      <c r="H262" s="69"/>
      <c r="I262" s="69"/>
      <c r="J262" s="69"/>
      <c r="K262" s="69"/>
      <c r="L262" s="265"/>
      <c r="M262" s="265"/>
      <c r="N262" s="265"/>
      <c r="O262" s="265"/>
      <c r="P262" s="265"/>
      <c r="Q262" s="265"/>
      <c r="R262" s="69"/>
      <c r="S262" s="69"/>
      <c r="T262" s="69"/>
      <c r="U262" s="69"/>
      <c r="V262" s="69"/>
      <c r="W262" s="69"/>
      <c r="X262" s="69"/>
      <c r="Y262" s="69"/>
      <c r="Z262" s="69"/>
    </row>
    <row r="263" spans="1:128">
      <c r="A263" s="69" t="s">
        <v>517</v>
      </c>
      <c r="B263" s="69"/>
      <c r="C263" s="69"/>
      <c r="D263" s="69"/>
      <c r="E263" s="69"/>
      <c r="F263" s="69"/>
      <c r="G263" s="69"/>
      <c r="H263" s="69"/>
      <c r="I263" s="69"/>
      <c r="J263" s="69"/>
      <c r="K263" s="69"/>
      <c r="L263" s="265"/>
      <c r="M263" s="265"/>
      <c r="N263" s="265"/>
      <c r="O263" s="265"/>
      <c r="P263" s="265"/>
      <c r="Q263" s="265"/>
      <c r="R263" s="69"/>
      <c r="S263" s="69"/>
      <c r="T263" s="69"/>
      <c r="U263" s="69"/>
      <c r="V263" s="69"/>
      <c r="W263" s="69"/>
      <c r="X263" s="69"/>
      <c r="Y263" s="69"/>
      <c r="Z263" s="69"/>
    </row>
    <row r="264" spans="1:128">
      <c r="A264" s="69"/>
      <c r="B264" s="69"/>
      <c r="C264" s="69"/>
      <c r="D264" s="69"/>
      <c r="E264" s="69"/>
      <c r="F264" s="69"/>
      <c r="G264" s="69"/>
      <c r="H264" s="69"/>
      <c r="I264" s="69"/>
      <c r="J264" s="69"/>
      <c r="K264" s="69"/>
      <c r="L264" s="265"/>
      <c r="M264" s="265"/>
      <c r="N264" s="265"/>
      <c r="O264" s="265"/>
      <c r="P264" s="265"/>
      <c r="Q264" s="265"/>
      <c r="R264" s="69"/>
      <c r="S264" s="69"/>
      <c r="T264" s="69"/>
      <c r="U264" s="69"/>
      <c r="V264" s="69"/>
      <c r="W264" s="69"/>
      <c r="X264" s="69"/>
      <c r="Y264" s="69"/>
      <c r="Z264" s="69"/>
    </row>
    <row r="265" spans="1:128" s="133" customFormat="1">
      <c r="A265" s="3" t="s">
        <v>518</v>
      </c>
      <c r="B265" s="3"/>
      <c r="C265" s="3"/>
      <c r="D265" s="3"/>
      <c r="E265" s="3"/>
      <c r="F265" s="3"/>
      <c r="G265" s="3"/>
      <c r="H265" s="3"/>
      <c r="I265" s="3"/>
      <c r="J265" s="3"/>
      <c r="K265" s="3"/>
      <c r="L265" s="458"/>
      <c r="M265" s="458"/>
      <c r="N265" s="458"/>
      <c r="O265" s="458"/>
      <c r="P265" s="458"/>
      <c r="Q265" s="458"/>
      <c r="R265" s="3"/>
      <c r="S265" s="3"/>
      <c r="T265" s="3"/>
      <c r="U265" s="3"/>
      <c r="V265" s="3"/>
      <c r="W265" s="3"/>
      <c r="X265" s="3"/>
      <c r="Y265" s="3"/>
      <c r="Z265" s="3"/>
    </row>
    <row r="266" spans="1:128" s="133" customFormat="1" ht="11.25" customHeight="1">
      <c r="A266" s="1802" t="s">
        <v>1096</v>
      </c>
      <c r="B266" s="1802"/>
      <c r="C266" s="1802"/>
      <c r="D266" s="3"/>
      <c r="E266" s="3"/>
      <c r="F266" s="3"/>
      <c r="G266" s="3"/>
      <c r="H266" s="3"/>
      <c r="I266" s="3"/>
      <c r="J266" s="3"/>
      <c r="K266" s="3"/>
      <c r="L266" s="458"/>
      <c r="M266" s="458"/>
      <c r="N266" s="458"/>
      <c r="O266" s="458"/>
      <c r="P266" s="458"/>
      <c r="Q266" s="458"/>
      <c r="R266" s="3"/>
      <c r="S266" s="3"/>
      <c r="T266" s="3"/>
      <c r="U266" s="3"/>
      <c r="V266" s="3"/>
      <c r="W266" s="3"/>
      <c r="X266" s="3"/>
      <c r="Y266" s="3"/>
      <c r="Z266" s="3"/>
    </row>
    <row r="267" spans="1:128" s="133" customFormat="1">
      <c r="A267" s="1803"/>
      <c r="B267" s="1803"/>
      <c r="C267" s="1803"/>
      <c r="D267" s="3"/>
      <c r="E267" s="3"/>
      <c r="F267" s="3"/>
      <c r="G267" s="3"/>
      <c r="H267" s="3"/>
      <c r="I267" s="3"/>
      <c r="J267" s="3"/>
      <c r="K267" s="3"/>
      <c r="L267" s="458"/>
      <c r="M267" s="458"/>
      <c r="N267" s="458"/>
      <c r="O267" s="458"/>
      <c r="P267" s="458"/>
      <c r="Q267" s="458"/>
      <c r="R267" s="3"/>
      <c r="S267" s="3"/>
      <c r="T267" s="3"/>
      <c r="U267" s="3"/>
      <c r="V267" s="3"/>
      <c r="W267" s="3"/>
      <c r="X267" s="3"/>
      <c r="Y267" s="3"/>
      <c r="Z267" s="3"/>
    </row>
    <row r="268" spans="1:128" s="133" customFormat="1">
      <c r="A268" s="1803"/>
      <c r="B268" s="1804"/>
      <c r="C268" s="1804"/>
      <c r="D268" s="3"/>
      <c r="E268" s="3"/>
      <c r="F268" s="3"/>
      <c r="G268" s="3"/>
      <c r="H268" s="3"/>
      <c r="I268" s="3"/>
      <c r="J268" s="3"/>
      <c r="K268" s="3"/>
      <c r="L268" s="458"/>
      <c r="M268" s="458"/>
      <c r="N268" s="458"/>
      <c r="O268" s="458"/>
      <c r="P268" s="458"/>
      <c r="Q268" s="458"/>
      <c r="R268" s="3"/>
      <c r="S268" s="3"/>
      <c r="T268" s="3"/>
      <c r="U268" s="3"/>
      <c r="V268" s="3"/>
      <c r="W268" s="3"/>
      <c r="X268" s="3"/>
      <c r="Y268" s="3"/>
      <c r="Z268" s="3"/>
    </row>
    <row r="269" spans="1:128" s="133" customFormat="1" ht="12" customHeight="1">
      <c r="A269" s="1802"/>
      <c r="B269" s="1805" t="s">
        <v>1097</v>
      </c>
      <c r="C269" s="1806"/>
      <c r="D269" s="1806"/>
      <c r="E269" s="1806" t="s">
        <v>515</v>
      </c>
      <c r="F269" s="1806"/>
      <c r="G269" s="1806"/>
      <c r="H269" s="1806" t="s">
        <v>1098</v>
      </c>
      <c r="I269" s="1812"/>
      <c r="J269" s="1812"/>
      <c r="K269" s="1812" t="s">
        <v>1099</v>
      </c>
      <c r="L269" s="1812"/>
      <c r="M269" s="1812"/>
      <c r="N269" s="1806" t="s">
        <v>1100</v>
      </c>
      <c r="O269" s="1812"/>
      <c r="P269" s="1812"/>
      <c r="Q269" s="458"/>
      <c r="R269" s="3"/>
      <c r="S269" s="3"/>
      <c r="T269" s="3"/>
      <c r="U269" s="3"/>
      <c r="V269" s="3"/>
      <c r="W269" s="3"/>
      <c r="X269" s="3"/>
      <c r="Y269" s="3"/>
      <c r="Z269" s="3"/>
    </row>
    <row r="270" spans="1:128" s="133" customFormat="1">
      <c r="A270" s="1802"/>
      <c r="B270" s="1805"/>
      <c r="C270" s="1806"/>
      <c r="D270" s="1806"/>
      <c r="E270" s="1806"/>
      <c r="F270" s="1806"/>
      <c r="G270" s="1806"/>
      <c r="H270" s="1812"/>
      <c r="I270" s="1812"/>
      <c r="J270" s="1812"/>
      <c r="K270" s="1812"/>
      <c r="L270" s="1812"/>
      <c r="M270" s="1812"/>
      <c r="N270" s="1812"/>
      <c r="O270" s="1812"/>
      <c r="P270" s="1812"/>
      <c r="Q270" s="458"/>
      <c r="R270" s="3"/>
      <c r="S270" s="3"/>
      <c r="T270" s="3"/>
      <c r="U270" s="3"/>
      <c r="V270" s="3"/>
      <c r="W270" s="3"/>
      <c r="X270" s="3"/>
      <c r="Y270" s="3"/>
      <c r="Z270" s="3"/>
    </row>
    <row r="271" spans="1:128" s="133" customFormat="1" ht="12" customHeight="1">
      <c r="A271" s="1812">
        <v>1</v>
      </c>
      <c r="B271" s="1803"/>
      <c r="C271" s="1803"/>
      <c r="D271" s="1803"/>
      <c r="E271" s="1803"/>
      <c r="F271" s="1803"/>
      <c r="G271" s="1803"/>
      <c r="H271" s="1803"/>
      <c r="I271" s="1803"/>
      <c r="J271" s="1803"/>
      <c r="K271" s="1803"/>
      <c r="L271" s="1803"/>
      <c r="M271" s="1803"/>
      <c r="N271" s="1813" t="str">
        <f>IF(E271="","",(H271+K271)/E271)</f>
        <v/>
      </c>
      <c r="O271" s="1813"/>
      <c r="P271" s="1813"/>
      <c r="Q271" s="1810"/>
      <c r="R271" s="1811"/>
      <c r="S271" s="1811"/>
      <c r="T271" s="1811"/>
      <c r="U271" s="1811"/>
      <c r="V271" s="1811"/>
      <c r="W271" s="1811"/>
      <c r="X271" s="1811"/>
      <c r="Y271" s="1811"/>
      <c r="Z271" s="181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c r="DA271" s="621"/>
      <c r="DB271" s="621"/>
      <c r="DC271" s="621"/>
      <c r="DD271" s="621"/>
      <c r="DE271" s="621"/>
      <c r="DF271" s="621"/>
      <c r="DG271" s="621"/>
      <c r="DH271" s="621"/>
      <c r="DI271" s="621"/>
      <c r="DJ271" s="621"/>
      <c r="DK271" s="621"/>
      <c r="DL271" s="621"/>
      <c r="DM271" s="621"/>
      <c r="DN271" s="621"/>
      <c r="DO271" s="621"/>
      <c r="DP271" s="621"/>
      <c r="DQ271" s="621"/>
      <c r="DR271" s="621"/>
      <c r="DS271" s="621"/>
      <c r="DT271" s="621"/>
      <c r="DU271" s="621"/>
      <c r="DV271" s="621"/>
      <c r="DW271" s="621"/>
      <c r="DX271" s="621"/>
    </row>
    <row r="272" spans="1:128" s="133" customFormat="1">
      <c r="A272" s="1812"/>
      <c r="B272" s="1803"/>
      <c r="C272" s="1803"/>
      <c r="D272" s="1803"/>
      <c r="E272" s="1803"/>
      <c r="F272" s="1803"/>
      <c r="G272" s="1803"/>
      <c r="H272" s="1803"/>
      <c r="I272" s="1803"/>
      <c r="J272" s="1803"/>
      <c r="K272" s="1803"/>
      <c r="L272" s="1803"/>
      <c r="M272" s="1803"/>
      <c r="N272" s="1813"/>
      <c r="O272" s="1813"/>
      <c r="P272" s="1813"/>
      <c r="Q272" s="1810"/>
      <c r="R272" s="1811"/>
      <c r="S272" s="1811"/>
      <c r="T272" s="1811"/>
      <c r="U272" s="1811"/>
      <c r="V272" s="1811"/>
      <c r="W272" s="1811"/>
      <c r="X272" s="1811"/>
      <c r="Y272" s="1811"/>
      <c r="Z272" s="1811"/>
      <c r="AA272" s="621"/>
      <c r="AB272" s="621"/>
      <c r="AC272" s="621"/>
      <c r="AD272" s="621"/>
      <c r="AE272" s="621"/>
      <c r="AF272" s="621"/>
      <c r="AG272" s="621"/>
      <c r="AH272" s="621"/>
      <c r="AI272" s="621"/>
      <c r="AJ272" s="621"/>
      <c r="AK272" s="621"/>
      <c r="AL272" s="621"/>
      <c r="AM272" s="621"/>
      <c r="AN272" s="621"/>
      <c r="AO272" s="621"/>
      <c r="AP272" s="621"/>
      <c r="AQ272" s="621"/>
      <c r="AR272" s="621"/>
      <c r="AS272" s="621"/>
      <c r="AT272" s="621"/>
      <c r="AU272" s="621"/>
      <c r="AV272" s="621"/>
      <c r="AW272" s="621"/>
      <c r="AX272" s="621"/>
      <c r="AY272" s="621"/>
      <c r="AZ272" s="621"/>
      <c r="BA272" s="621"/>
      <c r="BB272" s="621"/>
      <c r="BC272" s="621"/>
      <c r="BD272" s="621"/>
      <c r="BE272" s="621"/>
      <c r="BF272" s="621"/>
      <c r="BG272" s="621"/>
      <c r="BH272" s="621"/>
      <c r="BI272" s="621"/>
      <c r="BJ272" s="621"/>
      <c r="BK272" s="621"/>
      <c r="BL272" s="621"/>
      <c r="BM272" s="621"/>
      <c r="BN272" s="621"/>
      <c r="BO272" s="621"/>
      <c r="BP272" s="621"/>
      <c r="BQ272" s="621"/>
      <c r="BR272" s="621"/>
      <c r="BS272" s="621"/>
      <c r="BT272" s="621"/>
      <c r="BU272" s="621"/>
      <c r="BV272" s="621"/>
      <c r="BW272" s="621"/>
      <c r="BX272" s="621"/>
      <c r="BY272" s="621"/>
      <c r="BZ272" s="621"/>
      <c r="CA272" s="621"/>
      <c r="CB272" s="621"/>
      <c r="CC272" s="621"/>
      <c r="CD272" s="621"/>
      <c r="CE272" s="621"/>
      <c r="CF272" s="621"/>
      <c r="CG272" s="621"/>
      <c r="CH272" s="621"/>
      <c r="CI272" s="621"/>
      <c r="CJ272" s="621"/>
      <c r="CK272" s="621"/>
      <c r="CL272" s="621"/>
      <c r="CM272" s="621"/>
      <c r="CN272" s="621"/>
      <c r="CO272" s="621"/>
      <c r="CP272" s="621"/>
      <c r="CQ272" s="621"/>
      <c r="CR272" s="621"/>
      <c r="CS272" s="621"/>
      <c r="CT272" s="621"/>
      <c r="CU272" s="621"/>
      <c r="CV272" s="621"/>
      <c r="CW272" s="621"/>
      <c r="CX272" s="621"/>
      <c r="CY272" s="621"/>
      <c r="CZ272" s="621"/>
      <c r="DA272" s="621"/>
      <c r="DB272" s="621"/>
      <c r="DC272" s="621"/>
      <c r="DD272" s="621"/>
      <c r="DE272" s="621"/>
      <c r="DF272" s="621"/>
      <c r="DG272" s="621"/>
      <c r="DH272" s="621"/>
      <c r="DI272" s="621"/>
      <c r="DJ272" s="621"/>
      <c r="DK272" s="621"/>
      <c r="DL272" s="621"/>
      <c r="DM272" s="621"/>
      <c r="DN272" s="621"/>
      <c r="DO272" s="621"/>
      <c r="DP272" s="621"/>
      <c r="DQ272" s="621"/>
      <c r="DR272" s="621"/>
      <c r="DS272" s="621"/>
      <c r="DT272" s="621"/>
      <c r="DU272" s="621"/>
      <c r="DV272" s="621"/>
      <c r="DW272" s="621"/>
      <c r="DX272" s="621"/>
    </row>
    <row r="273" spans="1:128" s="133" customFormat="1" ht="12" customHeight="1">
      <c r="A273" s="1812">
        <v>2</v>
      </c>
      <c r="B273" s="1803"/>
      <c r="C273" s="1803"/>
      <c r="D273" s="1803"/>
      <c r="E273" s="1803"/>
      <c r="F273" s="1803"/>
      <c r="G273" s="1803"/>
      <c r="H273" s="1803"/>
      <c r="I273" s="1803"/>
      <c r="J273" s="1803"/>
      <c r="K273" s="1803"/>
      <c r="L273" s="1803"/>
      <c r="M273" s="1803"/>
      <c r="N273" s="1813" t="str">
        <f>IF(E273="","",(H273+K273)/E273)</f>
        <v/>
      </c>
      <c r="O273" s="1813"/>
      <c r="P273" s="1813"/>
      <c r="Q273" s="1810"/>
      <c r="R273" s="1811"/>
      <c r="S273" s="1811"/>
      <c r="T273" s="1811"/>
      <c r="U273" s="1811"/>
      <c r="V273" s="1811"/>
      <c r="W273" s="1811"/>
      <c r="X273" s="1811"/>
      <c r="Y273" s="1811"/>
      <c r="Z273" s="1811"/>
      <c r="AA273" s="622"/>
      <c r="AB273" s="622"/>
      <c r="AC273" s="622"/>
      <c r="AD273" s="622"/>
      <c r="AE273" s="622"/>
      <c r="AF273" s="622"/>
      <c r="AG273" s="622"/>
      <c r="AH273" s="622"/>
      <c r="AI273" s="622"/>
      <c r="AJ273" s="622"/>
      <c r="AK273" s="622"/>
      <c r="AL273" s="622"/>
      <c r="AM273" s="622"/>
      <c r="AN273" s="622"/>
      <c r="AO273" s="622"/>
      <c r="AP273" s="622"/>
      <c r="AQ273" s="622"/>
      <c r="AR273" s="622"/>
      <c r="AS273" s="622"/>
      <c r="AT273" s="622"/>
      <c r="AU273" s="622"/>
      <c r="AV273" s="622"/>
      <c r="AW273" s="622"/>
      <c r="AX273" s="622"/>
      <c r="AY273" s="622"/>
      <c r="AZ273" s="622"/>
      <c r="BA273" s="622"/>
      <c r="BB273" s="622"/>
      <c r="BC273" s="622"/>
      <c r="BD273" s="622"/>
      <c r="BE273" s="622"/>
      <c r="BF273" s="622"/>
      <c r="BG273" s="622"/>
      <c r="BH273" s="622"/>
      <c r="BI273" s="622"/>
      <c r="BJ273" s="622"/>
      <c r="BK273" s="622"/>
      <c r="BL273" s="622"/>
      <c r="BM273" s="622"/>
      <c r="BN273" s="622"/>
      <c r="BO273" s="622"/>
      <c r="BP273" s="622"/>
      <c r="BQ273" s="622"/>
      <c r="BR273" s="622"/>
      <c r="BS273" s="622"/>
      <c r="BT273" s="622"/>
      <c r="BU273" s="622"/>
      <c r="BV273" s="622"/>
      <c r="BW273" s="622"/>
      <c r="BX273" s="622"/>
      <c r="BY273" s="622"/>
      <c r="BZ273" s="622"/>
      <c r="CA273" s="622"/>
      <c r="CB273" s="622"/>
      <c r="CC273" s="622"/>
      <c r="CD273" s="622"/>
      <c r="CE273" s="622"/>
      <c r="CF273" s="622"/>
      <c r="CG273" s="622"/>
      <c r="CH273" s="622"/>
      <c r="CI273" s="622"/>
      <c r="CJ273" s="622"/>
      <c r="CK273" s="622"/>
      <c r="CL273" s="622"/>
      <c r="CM273" s="622"/>
      <c r="CN273" s="622"/>
      <c r="CO273" s="622"/>
      <c r="CP273" s="622"/>
      <c r="CQ273" s="622"/>
      <c r="CR273" s="622"/>
      <c r="CS273" s="622"/>
      <c r="CT273" s="622"/>
      <c r="CU273" s="622"/>
      <c r="CV273" s="622"/>
      <c r="CW273" s="622"/>
      <c r="CX273" s="622"/>
      <c r="CY273" s="622"/>
      <c r="CZ273" s="622"/>
      <c r="DA273" s="622"/>
      <c r="DB273" s="622"/>
      <c r="DC273" s="622"/>
      <c r="DD273" s="622"/>
      <c r="DE273" s="622"/>
      <c r="DF273" s="622"/>
      <c r="DG273" s="622"/>
      <c r="DH273" s="622"/>
      <c r="DI273" s="622"/>
      <c r="DJ273" s="622"/>
      <c r="DK273" s="622"/>
      <c r="DL273" s="622"/>
      <c r="DM273" s="622"/>
      <c r="DN273" s="622"/>
      <c r="DO273" s="622"/>
      <c r="DP273" s="622"/>
      <c r="DQ273" s="622"/>
      <c r="DR273" s="622"/>
      <c r="DS273" s="622"/>
      <c r="DT273" s="622"/>
      <c r="DU273" s="622"/>
      <c r="DV273" s="622"/>
      <c r="DW273" s="622"/>
      <c r="DX273" s="622"/>
    </row>
    <row r="274" spans="1:128" s="133" customFormat="1">
      <c r="A274" s="1812"/>
      <c r="B274" s="1803"/>
      <c r="C274" s="1803"/>
      <c r="D274" s="1803"/>
      <c r="E274" s="1803"/>
      <c r="F274" s="1803"/>
      <c r="G274" s="1803"/>
      <c r="H274" s="1803"/>
      <c r="I274" s="1803"/>
      <c r="J274" s="1803"/>
      <c r="K274" s="1803"/>
      <c r="L274" s="1803"/>
      <c r="M274" s="1803"/>
      <c r="N274" s="1813"/>
      <c r="O274" s="1813"/>
      <c r="P274" s="1813"/>
      <c r="Q274" s="1810"/>
      <c r="R274" s="1811"/>
      <c r="S274" s="1811"/>
      <c r="T274" s="1811"/>
      <c r="U274" s="1811"/>
      <c r="V274" s="1811"/>
      <c r="W274" s="1811"/>
      <c r="X274" s="1811"/>
      <c r="Y274" s="1811"/>
      <c r="Z274" s="1811"/>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c r="AX274" s="622"/>
      <c r="AY274" s="622"/>
      <c r="AZ274" s="622"/>
      <c r="BA274" s="622"/>
      <c r="BB274" s="622"/>
      <c r="BC274" s="622"/>
      <c r="BD274" s="622"/>
      <c r="BE274" s="622"/>
      <c r="BF274" s="622"/>
      <c r="BG274" s="622"/>
      <c r="BH274" s="622"/>
      <c r="BI274" s="622"/>
      <c r="BJ274" s="622"/>
      <c r="BK274" s="622"/>
      <c r="BL274" s="622"/>
      <c r="BM274" s="622"/>
      <c r="BN274" s="622"/>
      <c r="BO274" s="622"/>
      <c r="BP274" s="622"/>
      <c r="BQ274" s="622"/>
      <c r="BR274" s="622"/>
      <c r="BS274" s="622"/>
      <c r="BT274" s="622"/>
      <c r="BU274" s="622"/>
      <c r="BV274" s="622"/>
      <c r="BW274" s="622"/>
      <c r="BX274" s="622"/>
      <c r="BY274" s="622"/>
      <c r="BZ274" s="622"/>
      <c r="CA274" s="622"/>
      <c r="CB274" s="622"/>
      <c r="CC274" s="622"/>
      <c r="CD274" s="622"/>
      <c r="CE274" s="622"/>
      <c r="CF274" s="622"/>
      <c r="CG274" s="622"/>
      <c r="CH274" s="622"/>
      <c r="CI274" s="622"/>
      <c r="CJ274" s="622"/>
      <c r="CK274" s="622"/>
      <c r="CL274" s="622"/>
      <c r="CM274" s="622"/>
      <c r="CN274" s="622"/>
      <c r="CO274" s="622"/>
      <c r="CP274" s="622"/>
      <c r="CQ274" s="622"/>
      <c r="CR274" s="622"/>
      <c r="CS274" s="622"/>
      <c r="CT274" s="622"/>
      <c r="CU274" s="622"/>
      <c r="CV274" s="622"/>
      <c r="CW274" s="622"/>
      <c r="CX274" s="622"/>
      <c r="CY274" s="622"/>
      <c r="CZ274" s="622"/>
      <c r="DA274" s="622"/>
      <c r="DB274" s="622"/>
      <c r="DC274" s="622"/>
      <c r="DD274" s="622"/>
      <c r="DE274" s="622"/>
      <c r="DF274" s="622"/>
      <c r="DG274" s="622"/>
      <c r="DH274" s="622"/>
      <c r="DI274" s="622"/>
      <c r="DJ274" s="622"/>
      <c r="DK274" s="622"/>
      <c r="DL274" s="622"/>
      <c r="DM274" s="622"/>
      <c r="DN274" s="622"/>
      <c r="DO274" s="622"/>
      <c r="DP274" s="622"/>
      <c r="DQ274" s="622"/>
      <c r="DR274" s="622"/>
      <c r="DS274" s="622"/>
      <c r="DT274" s="622"/>
      <c r="DU274" s="622"/>
      <c r="DV274" s="622"/>
      <c r="DW274" s="622"/>
      <c r="DX274" s="622"/>
    </row>
    <row r="275" spans="1:128" s="133" customFormat="1" ht="12" customHeight="1">
      <c r="A275" s="1812">
        <v>3</v>
      </c>
      <c r="B275" s="1803"/>
      <c r="C275" s="1803"/>
      <c r="D275" s="1803"/>
      <c r="E275" s="1803"/>
      <c r="F275" s="1803"/>
      <c r="G275" s="1803"/>
      <c r="H275" s="1803"/>
      <c r="I275" s="1803"/>
      <c r="J275" s="1803"/>
      <c r="K275" s="1803"/>
      <c r="L275" s="1803"/>
      <c r="M275" s="1803"/>
      <c r="N275" s="1813" t="str">
        <f>IF(E275="","",(H275+K275)/E275)</f>
        <v/>
      </c>
      <c r="O275" s="1813"/>
      <c r="P275" s="1813"/>
      <c r="Q275" s="1810"/>
      <c r="R275" s="1811"/>
      <c r="S275" s="1811"/>
      <c r="T275" s="1811"/>
      <c r="U275" s="1811"/>
      <c r="V275" s="1811"/>
      <c r="W275" s="1811"/>
      <c r="X275" s="1811"/>
      <c r="Y275" s="1811"/>
      <c r="Z275" s="1811"/>
      <c r="AA275" s="621"/>
      <c r="AB275" s="621"/>
      <c r="AC275" s="621"/>
      <c r="AD275" s="621"/>
      <c r="AE275" s="621"/>
      <c r="AF275" s="621"/>
      <c r="AG275" s="621"/>
      <c r="AH275" s="621"/>
      <c r="AI275" s="621"/>
      <c r="AJ275" s="621"/>
      <c r="AK275" s="621"/>
      <c r="AL275" s="621"/>
      <c r="AM275" s="621"/>
      <c r="AN275" s="621"/>
      <c r="AO275" s="621"/>
      <c r="AP275" s="621"/>
      <c r="AQ275" s="621"/>
      <c r="AR275" s="621"/>
      <c r="AS275" s="621"/>
      <c r="AT275" s="621"/>
      <c r="AU275" s="621"/>
      <c r="AV275" s="621"/>
      <c r="AW275" s="621"/>
      <c r="AX275" s="621"/>
      <c r="AY275" s="621"/>
      <c r="AZ275" s="621"/>
      <c r="BA275" s="621"/>
      <c r="BB275" s="621"/>
      <c r="BC275" s="621"/>
      <c r="BD275" s="621"/>
      <c r="BE275" s="621"/>
      <c r="BF275" s="621"/>
      <c r="BG275" s="621"/>
      <c r="BH275" s="621"/>
      <c r="BI275" s="621"/>
      <c r="BJ275" s="621"/>
      <c r="BK275" s="621"/>
      <c r="BL275" s="621"/>
      <c r="BM275" s="621"/>
      <c r="BN275" s="621"/>
      <c r="BO275" s="621"/>
      <c r="BP275" s="621"/>
      <c r="BQ275" s="621"/>
      <c r="BR275" s="621"/>
      <c r="BS275" s="621"/>
      <c r="BT275" s="621"/>
      <c r="BU275" s="621"/>
      <c r="BV275" s="621"/>
      <c r="BW275" s="621"/>
      <c r="BX275" s="621"/>
      <c r="BY275" s="621"/>
      <c r="BZ275" s="621"/>
      <c r="CA275" s="621"/>
      <c r="CB275" s="621"/>
      <c r="CC275" s="621"/>
      <c r="CD275" s="621"/>
      <c r="CE275" s="621"/>
      <c r="CF275" s="621"/>
      <c r="CG275" s="621"/>
      <c r="CH275" s="621"/>
      <c r="CI275" s="621"/>
      <c r="CJ275" s="621"/>
      <c r="CK275" s="621"/>
      <c r="CL275" s="621"/>
      <c r="CM275" s="621"/>
      <c r="CN275" s="621"/>
      <c r="CO275" s="621"/>
      <c r="CP275" s="621"/>
      <c r="CQ275" s="621"/>
      <c r="CR275" s="621"/>
      <c r="CS275" s="621"/>
      <c r="CT275" s="621"/>
      <c r="CU275" s="621"/>
      <c r="CV275" s="621"/>
      <c r="CW275" s="621"/>
      <c r="CX275" s="621"/>
      <c r="CY275" s="621"/>
      <c r="CZ275" s="621"/>
      <c r="DA275" s="621"/>
      <c r="DB275" s="621"/>
      <c r="DC275" s="621"/>
      <c r="DD275" s="621"/>
      <c r="DE275" s="621"/>
      <c r="DF275" s="621"/>
      <c r="DG275" s="621"/>
      <c r="DH275" s="621"/>
      <c r="DI275" s="621"/>
      <c r="DJ275" s="621"/>
      <c r="DK275" s="621"/>
      <c r="DL275" s="621"/>
      <c r="DM275" s="621"/>
      <c r="DN275" s="621"/>
      <c r="DO275" s="621"/>
      <c r="DP275" s="621"/>
      <c r="DQ275" s="621"/>
      <c r="DR275" s="621"/>
      <c r="DS275" s="621"/>
      <c r="DT275" s="621"/>
      <c r="DU275" s="621"/>
      <c r="DV275" s="621"/>
      <c r="DW275" s="621"/>
      <c r="DX275" s="621"/>
    </row>
    <row r="276" spans="1:128" s="133" customFormat="1">
      <c r="A276" s="1812"/>
      <c r="B276" s="1803"/>
      <c r="C276" s="1803"/>
      <c r="D276" s="1803"/>
      <c r="E276" s="1803"/>
      <c r="F276" s="1803"/>
      <c r="G276" s="1803"/>
      <c r="H276" s="1803"/>
      <c r="I276" s="1803"/>
      <c r="J276" s="1803"/>
      <c r="K276" s="1803"/>
      <c r="L276" s="1803"/>
      <c r="M276" s="1803"/>
      <c r="N276" s="1813"/>
      <c r="O276" s="1813"/>
      <c r="P276" s="1813"/>
      <c r="Q276" s="1810"/>
      <c r="R276" s="1811"/>
      <c r="S276" s="1811"/>
      <c r="T276" s="1811"/>
      <c r="U276" s="1811"/>
      <c r="V276" s="1811"/>
      <c r="W276" s="1811"/>
      <c r="X276" s="1811"/>
      <c r="Y276" s="1811"/>
      <c r="Z276" s="1811"/>
      <c r="AA276" s="621"/>
      <c r="AB276" s="621"/>
      <c r="AC276" s="621"/>
      <c r="AD276" s="621"/>
      <c r="AE276" s="621"/>
      <c r="AF276" s="621"/>
      <c r="AG276" s="621"/>
      <c r="AH276" s="621"/>
      <c r="AI276" s="621"/>
      <c r="AJ276" s="621"/>
      <c r="AK276" s="621"/>
      <c r="AL276" s="621"/>
      <c r="AM276" s="621"/>
      <c r="AN276" s="621"/>
      <c r="AO276" s="621"/>
      <c r="AP276" s="621"/>
      <c r="AQ276" s="621"/>
      <c r="AR276" s="621"/>
      <c r="AS276" s="621"/>
      <c r="AT276" s="621"/>
      <c r="AU276" s="621"/>
      <c r="AV276" s="621"/>
      <c r="AW276" s="621"/>
      <c r="AX276" s="621"/>
      <c r="AY276" s="621"/>
      <c r="AZ276" s="621"/>
      <c r="BA276" s="621"/>
      <c r="BB276" s="621"/>
      <c r="BC276" s="621"/>
      <c r="BD276" s="621"/>
      <c r="BE276" s="621"/>
      <c r="BF276" s="621"/>
      <c r="BG276" s="621"/>
      <c r="BH276" s="621"/>
      <c r="BI276" s="621"/>
      <c r="BJ276" s="621"/>
      <c r="BK276" s="621"/>
      <c r="BL276" s="621"/>
      <c r="BM276" s="621"/>
      <c r="BN276" s="621"/>
      <c r="BO276" s="621"/>
      <c r="BP276" s="621"/>
      <c r="BQ276" s="621"/>
      <c r="BR276" s="621"/>
      <c r="BS276" s="621"/>
      <c r="BT276" s="621"/>
      <c r="BU276" s="621"/>
      <c r="BV276" s="621"/>
      <c r="BW276" s="621"/>
      <c r="BX276" s="621"/>
      <c r="BY276" s="621"/>
      <c r="BZ276" s="621"/>
      <c r="CA276" s="621"/>
      <c r="CB276" s="621"/>
      <c r="CC276" s="621"/>
      <c r="CD276" s="621"/>
      <c r="CE276" s="621"/>
      <c r="CF276" s="621"/>
      <c r="CG276" s="621"/>
      <c r="CH276" s="621"/>
      <c r="CI276" s="621"/>
      <c r="CJ276" s="621"/>
      <c r="CK276" s="621"/>
      <c r="CL276" s="621"/>
      <c r="CM276" s="621"/>
      <c r="CN276" s="621"/>
      <c r="CO276" s="621"/>
      <c r="CP276" s="621"/>
      <c r="CQ276" s="621"/>
      <c r="CR276" s="621"/>
      <c r="CS276" s="621"/>
      <c r="CT276" s="621"/>
      <c r="CU276" s="621"/>
      <c r="CV276" s="621"/>
      <c r="CW276" s="621"/>
      <c r="CX276" s="621"/>
      <c r="CY276" s="621"/>
      <c r="CZ276" s="621"/>
      <c r="DA276" s="621"/>
      <c r="DB276" s="621"/>
      <c r="DC276" s="621"/>
      <c r="DD276" s="621"/>
      <c r="DE276" s="621"/>
      <c r="DF276" s="621"/>
      <c r="DG276" s="621"/>
      <c r="DH276" s="621"/>
      <c r="DI276" s="621"/>
      <c r="DJ276" s="621"/>
      <c r="DK276" s="621"/>
      <c r="DL276" s="621"/>
      <c r="DM276" s="621"/>
      <c r="DN276" s="621"/>
      <c r="DO276" s="621"/>
      <c r="DP276" s="621"/>
      <c r="DQ276" s="621"/>
      <c r="DR276" s="621"/>
      <c r="DS276" s="621"/>
      <c r="DT276" s="621"/>
      <c r="DU276" s="621"/>
      <c r="DV276" s="621"/>
      <c r="DW276" s="621"/>
      <c r="DX276" s="621"/>
    </row>
    <row r="277" spans="1:128" s="133" customFormat="1">
      <c r="A277" s="1812">
        <v>4</v>
      </c>
      <c r="B277" s="1803"/>
      <c r="C277" s="1803"/>
      <c r="D277" s="1803"/>
      <c r="E277" s="1803"/>
      <c r="F277" s="1803"/>
      <c r="G277" s="1803"/>
      <c r="H277" s="1803"/>
      <c r="I277" s="1803"/>
      <c r="J277" s="1803"/>
      <c r="K277" s="1803"/>
      <c r="L277" s="1803"/>
      <c r="M277" s="1803"/>
      <c r="N277" s="1813" t="str">
        <f>IF(E277="","",(H277+K277)/E277)</f>
        <v/>
      </c>
      <c r="O277" s="1813"/>
      <c r="P277" s="1813"/>
      <c r="Q277" s="1810"/>
      <c r="R277" s="1811"/>
      <c r="S277" s="1811"/>
      <c r="T277" s="1811"/>
      <c r="U277" s="1811"/>
      <c r="V277" s="1811"/>
      <c r="W277" s="1811"/>
      <c r="X277" s="1811"/>
      <c r="Y277" s="1811"/>
      <c r="Z277" s="1811"/>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c r="AX277" s="622"/>
      <c r="AY277" s="622"/>
      <c r="AZ277" s="622"/>
      <c r="BA277" s="622"/>
      <c r="BB277" s="622"/>
      <c r="BC277" s="622"/>
      <c r="BD277" s="622"/>
      <c r="BE277" s="622"/>
      <c r="BF277" s="622"/>
      <c r="BG277" s="622"/>
      <c r="BH277" s="622"/>
      <c r="BI277" s="622"/>
      <c r="BJ277" s="622"/>
      <c r="BK277" s="622"/>
      <c r="BL277" s="622"/>
      <c r="BM277" s="622"/>
      <c r="BN277" s="622"/>
      <c r="BO277" s="622"/>
      <c r="BP277" s="622"/>
      <c r="BQ277" s="622"/>
      <c r="BR277" s="622"/>
      <c r="BS277" s="622"/>
      <c r="BT277" s="622"/>
      <c r="BU277" s="622"/>
      <c r="BV277" s="622"/>
      <c r="BW277" s="622"/>
      <c r="BX277" s="622"/>
      <c r="BY277" s="622"/>
      <c r="BZ277" s="622"/>
      <c r="CA277" s="622"/>
      <c r="CB277" s="622"/>
      <c r="CC277" s="622"/>
      <c r="CD277" s="622"/>
      <c r="CE277" s="622"/>
      <c r="CF277" s="622"/>
      <c r="CG277" s="622"/>
      <c r="CH277" s="622"/>
      <c r="CI277" s="622"/>
      <c r="CJ277" s="622"/>
      <c r="CK277" s="622"/>
      <c r="CL277" s="622"/>
      <c r="CM277" s="622"/>
      <c r="CN277" s="622"/>
      <c r="CO277" s="622"/>
      <c r="CP277" s="622"/>
      <c r="CQ277" s="622"/>
      <c r="CR277" s="622"/>
      <c r="CS277" s="622"/>
      <c r="CT277" s="622"/>
      <c r="CU277" s="622"/>
      <c r="CV277" s="622"/>
      <c r="CW277" s="622"/>
      <c r="CX277" s="622"/>
      <c r="CY277" s="622"/>
      <c r="CZ277" s="622"/>
      <c r="DA277" s="622"/>
      <c r="DB277" s="622"/>
      <c r="DC277" s="622"/>
      <c r="DD277" s="622"/>
      <c r="DE277" s="622"/>
      <c r="DF277" s="622"/>
      <c r="DG277" s="622"/>
      <c r="DH277" s="622"/>
      <c r="DI277" s="622"/>
      <c r="DJ277" s="622"/>
      <c r="DK277" s="622"/>
      <c r="DL277" s="622"/>
      <c r="DM277" s="622"/>
      <c r="DN277" s="622"/>
      <c r="DO277" s="622"/>
      <c r="DP277" s="622"/>
      <c r="DQ277" s="622"/>
      <c r="DR277" s="622"/>
      <c r="DS277" s="622"/>
      <c r="DT277" s="622"/>
      <c r="DU277" s="622"/>
      <c r="DV277" s="622"/>
      <c r="DW277" s="622"/>
      <c r="DX277" s="622"/>
    </row>
    <row r="278" spans="1:128" s="133" customFormat="1">
      <c r="A278" s="1812"/>
      <c r="B278" s="1803"/>
      <c r="C278" s="1803"/>
      <c r="D278" s="1803"/>
      <c r="E278" s="1803"/>
      <c r="F278" s="1803"/>
      <c r="G278" s="1803"/>
      <c r="H278" s="1803"/>
      <c r="I278" s="1803"/>
      <c r="J278" s="1803"/>
      <c r="K278" s="1803"/>
      <c r="L278" s="1803"/>
      <c r="M278" s="1803"/>
      <c r="N278" s="1813"/>
      <c r="O278" s="1813"/>
      <c r="P278" s="1813"/>
      <c r="Q278" s="1810"/>
      <c r="R278" s="1811"/>
      <c r="S278" s="1811"/>
      <c r="T278" s="1811"/>
      <c r="U278" s="1811"/>
      <c r="V278" s="1811"/>
      <c r="W278" s="1811"/>
      <c r="X278" s="1811"/>
      <c r="Y278" s="1811"/>
      <c r="Z278" s="1811"/>
    </row>
    <row r="279" spans="1:128" s="133" customFormat="1">
      <c r="A279" s="1812">
        <v>5</v>
      </c>
      <c r="B279" s="1803"/>
      <c r="C279" s="1803"/>
      <c r="D279" s="1803"/>
      <c r="E279" s="1803"/>
      <c r="F279" s="1803"/>
      <c r="G279" s="1803"/>
      <c r="H279" s="1803"/>
      <c r="I279" s="1803"/>
      <c r="J279" s="1803"/>
      <c r="K279" s="1803"/>
      <c r="L279" s="1803"/>
      <c r="M279" s="1803"/>
      <c r="N279" s="1813" t="str">
        <f>IF(E279="","",(H279+K279)/E279)</f>
        <v/>
      </c>
      <c r="O279" s="1813"/>
      <c r="P279" s="1813"/>
      <c r="Q279" s="458"/>
      <c r="R279" s="3"/>
      <c r="S279" s="3"/>
      <c r="T279" s="3"/>
      <c r="U279" s="3"/>
      <c r="V279" s="3"/>
      <c r="W279" s="3"/>
      <c r="X279" s="3"/>
      <c r="Y279" s="3"/>
      <c r="Z279" s="3"/>
    </row>
    <row r="280" spans="1:128" s="133" customFormat="1">
      <c r="A280" s="1812"/>
      <c r="B280" s="1803"/>
      <c r="C280" s="1803"/>
      <c r="D280" s="1803"/>
      <c r="E280" s="1803"/>
      <c r="F280" s="1803"/>
      <c r="G280" s="1803"/>
      <c r="H280" s="1803"/>
      <c r="I280" s="1803"/>
      <c r="J280" s="1803"/>
      <c r="K280" s="1803"/>
      <c r="L280" s="1803"/>
      <c r="M280" s="1803"/>
      <c r="N280" s="1813"/>
      <c r="O280" s="1813"/>
      <c r="P280" s="1813"/>
      <c r="Q280" s="458"/>
      <c r="R280" s="3"/>
      <c r="S280" s="3"/>
      <c r="T280" s="3"/>
      <c r="U280" s="3"/>
      <c r="V280" s="3"/>
      <c r="W280" s="3"/>
      <c r="X280" s="3"/>
      <c r="Y280" s="3"/>
      <c r="Z280" s="3"/>
    </row>
    <row r="281" spans="1:128" s="133" customFormat="1">
      <c r="A281" s="1812">
        <v>6</v>
      </c>
      <c r="B281" s="1803"/>
      <c r="C281" s="1803"/>
      <c r="D281" s="1803"/>
      <c r="E281" s="1803"/>
      <c r="F281" s="1803"/>
      <c r="G281" s="1803"/>
      <c r="H281" s="1803"/>
      <c r="I281" s="1803"/>
      <c r="J281" s="1803"/>
      <c r="K281" s="1803"/>
      <c r="L281" s="1803"/>
      <c r="M281" s="1803"/>
      <c r="N281" s="1813" t="str">
        <f>IF(E281="","",(H281+K281)/E281)</f>
        <v/>
      </c>
      <c r="O281" s="1813"/>
      <c r="P281" s="1813"/>
      <c r="Q281" s="458"/>
      <c r="R281" s="3"/>
      <c r="S281" s="3"/>
      <c r="T281" s="3"/>
      <c r="U281" s="3"/>
      <c r="V281" s="3"/>
      <c r="W281" s="3"/>
      <c r="X281" s="3"/>
      <c r="Y281" s="3"/>
      <c r="Z281" s="3"/>
    </row>
    <row r="282" spans="1:128" s="133" customFormat="1" ht="12.75" thickBot="1">
      <c r="A282" s="1822"/>
      <c r="B282" s="1804"/>
      <c r="C282" s="1804"/>
      <c r="D282" s="1804"/>
      <c r="E282" s="1804"/>
      <c r="F282" s="1804"/>
      <c r="G282" s="1804"/>
      <c r="H282" s="1804"/>
      <c r="I282" s="1804"/>
      <c r="J282" s="1804"/>
      <c r="K282" s="1804"/>
      <c r="L282" s="1804"/>
      <c r="M282" s="1804"/>
      <c r="N282" s="1823"/>
      <c r="O282" s="1823"/>
      <c r="P282" s="1823"/>
      <c r="Q282" s="458"/>
      <c r="R282" s="3"/>
      <c r="S282" s="3"/>
      <c r="T282" s="3"/>
      <c r="U282" s="3"/>
      <c r="V282" s="3"/>
      <c r="W282" s="3"/>
      <c r="X282" s="3"/>
      <c r="Y282" s="3"/>
      <c r="Z282" s="3"/>
    </row>
    <row r="283" spans="1:128" s="133" customFormat="1">
      <c r="A283" s="1814" t="s">
        <v>514</v>
      </c>
      <c r="B283" s="1816" t="str">
        <f>IF(B271="","",SUM(B271:D282))</f>
        <v/>
      </c>
      <c r="C283" s="1816"/>
      <c r="D283" s="1816"/>
      <c r="E283" s="1816" t="str">
        <f>IF(E271="","",SUM(E271:G282))</f>
        <v/>
      </c>
      <c r="F283" s="1816"/>
      <c r="G283" s="1816"/>
      <c r="H283" s="1816" t="str">
        <f>IF(H271="","",SUM(H271:J282))</f>
        <v/>
      </c>
      <c r="I283" s="1816"/>
      <c r="J283" s="1816"/>
      <c r="K283" s="1816" t="str">
        <f>IF(K271="","",SUM(K271:M282))</f>
        <v/>
      </c>
      <c r="L283" s="1816"/>
      <c r="M283" s="1816"/>
      <c r="N283" s="1818" t="str">
        <f>IF(E283="","",(H283+K283)/E283)</f>
        <v/>
      </c>
      <c r="O283" s="1818"/>
      <c r="P283" s="1819"/>
      <c r="Q283" s="458"/>
      <c r="R283" s="3"/>
      <c r="S283" s="3"/>
      <c r="T283" s="3"/>
      <c r="U283" s="3"/>
      <c r="V283" s="3"/>
      <c r="W283" s="3"/>
      <c r="X283" s="3"/>
      <c r="Y283" s="3"/>
      <c r="Z283" s="3"/>
    </row>
    <row r="284" spans="1:128" s="133" customFormat="1" ht="12.75" thickBot="1">
      <c r="A284" s="1815"/>
      <c r="B284" s="1817"/>
      <c r="C284" s="1817"/>
      <c r="D284" s="1817"/>
      <c r="E284" s="1817"/>
      <c r="F284" s="1817"/>
      <c r="G284" s="1817"/>
      <c r="H284" s="1817"/>
      <c r="I284" s="1817"/>
      <c r="J284" s="1817"/>
      <c r="K284" s="1817"/>
      <c r="L284" s="1817"/>
      <c r="M284" s="1817"/>
      <c r="N284" s="1820"/>
      <c r="O284" s="1820"/>
      <c r="P284" s="1821"/>
      <c r="Q284" s="458"/>
      <c r="R284" s="3"/>
      <c r="S284" s="3"/>
      <c r="T284" s="3"/>
      <c r="U284" s="3"/>
      <c r="V284" s="3"/>
      <c r="W284" s="3"/>
      <c r="X284" s="3"/>
      <c r="Y284" s="3"/>
      <c r="Z284" s="3"/>
    </row>
    <row r="285" spans="1:128" s="133" customFormat="1" ht="34.5" customHeight="1">
      <c r="A285" s="1308" t="s">
        <v>1101</v>
      </c>
      <c r="B285" s="1309"/>
      <c r="C285" s="1309"/>
      <c r="D285" s="1309"/>
      <c r="E285" s="1309"/>
      <c r="F285" s="1309"/>
      <c r="G285" s="1309"/>
      <c r="H285" s="1309"/>
      <c r="I285" s="1309"/>
      <c r="J285" s="1309"/>
      <c r="K285" s="1309"/>
      <c r="L285" s="1309"/>
      <c r="M285" s="1309"/>
      <c r="N285" s="1309"/>
      <c r="O285" s="1309"/>
      <c r="P285" s="1309"/>
      <c r="Q285" s="458"/>
      <c r="R285" s="3"/>
      <c r="S285" s="3"/>
      <c r="T285" s="3"/>
      <c r="U285" s="3"/>
      <c r="V285" s="3"/>
      <c r="W285" s="3"/>
      <c r="X285" s="3"/>
      <c r="Y285" s="3"/>
      <c r="Z285" s="3"/>
    </row>
    <row r="286" spans="1:128" s="133" customFormat="1" ht="34.5" customHeight="1">
      <c r="A286" s="1310"/>
      <c r="B286" s="1310"/>
      <c r="C286" s="1310"/>
      <c r="D286" s="1310"/>
      <c r="E286" s="1310"/>
      <c r="F286" s="1310"/>
      <c r="G286" s="1310"/>
      <c r="H286" s="1310"/>
      <c r="I286" s="1310"/>
      <c r="J286" s="1310"/>
      <c r="K286" s="1310"/>
      <c r="L286" s="1310"/>
      <c r="M286" s="1310"/>
      <c r="N286" s="1310"/>
      <c r="O286" s="1310"/>
      <c r="P286" s="1310"/>
      <c r="Q286" s="458"/>
      <c r="R286" s="3"/>
      <c r="S286" s="3"/>
      <c r="T286" s="3"/>
      <c r="U286" s="3"/>
      <c r="V286" s="3"/>
      <c r="W286" s="3"/>
      <c r="X286" s="3"/>
      <c r="Y286" s="3"/>
      <c r="Z286" s="3"/>
    </row>
    <row r="287" spans="1:128" s="133" customFormat="1" ht="34.5" customHeight="1">
      <c r="A287" s="1310"/>
      <c r="B287" s="1310"/>
      <c r="C287" s="1310"/>
      <c r="D287" s="1310"/>
      <c r="E287" s="1310"/>
      <c r="F287" s="1310"/>
      <c r="G287" s="1310"/>
      <c r="H287" s="1310"/>
      <c r="I287" s="1310"/>
      <c r="J287" s="1310"/>
      <c r="K287" s="1310"/>
      <c r="L287" s="1310"/>
      <c r="M287" s="1310"/>
      <c r="N287" s="1310"/>
      <c r="O287" s="1310"/>
      <c r="P287" s="1310"/>
      <c r="Q287" s="458"/>
      <c r="R287" s="3"/>
      <c r="S287" s="3"/>
      <c r="T287" s="3"/>
      <c r="U287" s="3"/>
      <c r="V287" s="3"/>
      <c r="W287" s="3"/>
      <c r="X287" s="3"/>
      <c r="Y287" s="3"/>
      <c r="Z287" s="3"/>
    </row>
    <row r="288" spans="1:128" s="133" customFormat="1" ht="34.5" customHeight="1">
      <c r="A288" s="1310"/>
      <c r="B288" s="1310"/>
      <c r="C288" s="1310"/>
      <c r="D288" s="1310"/>
      <c r="E288" s="1310"/>
      <c r="F288" s="1310"/>
      <c r="G288" s="1310"/>
      <c r="H288" s="1310"/>
      <c r="I288" s="1310"/>
      <c r="J288" s="1310"/>
      <c r="K288" s="1310"/>
      <c r="L288" s="1310"/>
      <c r="M288" s="1310"/>
      <c r="N288" s="1310"/>
      <c r="O288" s="1310"/>
      <c r="P288" s="1310"/>
      <c r="Q288" s="458"/>
      <c r="R288" s="3"/>
      <c r="S288" s="3"/>
      <c r="T288" s="3"/>
      <c r="U288" s="3"/>
      <c r="V288" s="3"/>
      <c r="W288" s="3"/>
      <c r="X288" s="3"/>
      <c r="Y288" s="3"/>
      <c r="Z288" s="3"/>
    </row>
    <row r="289" spans="1:16">
      <c r="A289" s="240"/>
    </row>
    <row r="290" spans="1:16">
      <c r="A290" s="1830" t="s">
        <v>519</v>
      </c>
      <c r="B290" s="1830"/>
      <c r="C290" s="1830"/>
      <c r="D290" s="1830"/>
      <c r="E290" s="1830"/>
      <c r="F290" s="1830"/>
      <c r="G290" s="1830"/>
      <c r="H290" s="1830"/>
      <c r="I290" s="1830"/>
      <c r="J290" s="1830"/>
      <c r="K290" s="1830"/>
      <c r="L290" s="1830"/>
    </row>
    <row r="291" spans="1:16">
      <c r="A291" s="1394" t="s">
        <v>520</v>
      </c>
      <c r="B291" s="1394"/>
      <c r="C291" s="1824"/>
      <c r="D291" s="1825"/>
      <c r="E291" s="1825"/>
      <c r="F291" s="1825"/>
      <c r="G291" s="1825"/>
      <c r="H291" s="1825"/>
      <c r="I291" s="1825"/>
      <c r="J291" s="1825"/>
      <c r="K291" s="1825"/>
      <c r="L291" s="1825"/>
      <c r="M291" s="1825"/>
      <c r="N291" s="1825"/>
      <c r="O291" s="1825"/>
      <c r="P291" s="1826"/>
    </row>
    <row r="292" spans="1:16">
      <c r="A292" s="1394"/>
      <c r="B292" s="1394"/>
      <c r="C292" s="1827"/>
      <c r="D292" s="1828"/>
      <c r="E292" s="1828"/>
      <c r="F292" s="1828"/>
      <c r="G292" s="1828"/>
      <c r="H292" s="1828"/>
      <c r="I292" s="1828"/>
      <c r="J292" s="1828"/>
      <c r="K292" s="1828"/>
      <c r="L292" s="1828"/>
      <c r="M292" s="1828"/>
      <c r="N292" s="1828"/>
      <c r="O292" s="1828"/>
      <c r="P292" s="1829"/>
    </row>
    <row r="293" spans="1:16">
      <c r="A293" s="1394" t="s">
        <v>522</v>
      </c>
      <c r="B293" s="1394"/>
      <c r="C293" s="1824"/>
      <c r="D293" s="1825"/>
      <c r="E293" s="1825"/>
      <c r="F293" s="1825"/>
      <c r="G293" s="1825"/>
      <c r="H293" s="1825"/>
      <c r="I293" s="1825"/>
      <c r="J293" s="1825"/>
      <c r="K293" s="1825"/>
      <c r="L293" s="1825"/>
      <c r="M293" s="1825"/>
      <c r="N293" s="1825"/>
      <c r="O293" s="1825"/>
      <c r="P293" s="1826"/>
    </row>
    <row r="294" spans="1:16">
      <c r="A294" s="1394"/>
      <c r="B294" s="1394"/>
      <c r="C294" s="1827"/>
      <c r="D294" s="1828"/>
      <c r="E294" s="1828"/>
      <c r="F294" s="1828"/>
      <c r="G294" s="1828"/>
      <c r="H294" s="1828"/>
      <c r="I294" s="1828"/>
      <c r="J294" s="1828"/>
      <c r="K294" s="1828"/>
      <c r="L294" s="1828"/>
      <c r="M294" s="1828"/>
      <c r="N294" s="1828"/>
      <c r="O294" s="1828"/>
      <c r="P294" s="1829"/>
    </row>
    <row r="295" spans="1:16">
      <c r="A295" s="1394" t="s">
        <v>521</v>
      </c>
      <c r="B295" s="1394"/>
      <c r="C295" s="1824"/>
      <c r="D295" s="1825"/>
      <c r="E295" s="1825"/>
      <c r="F295" s="1825"/>
      <c r="G295" s="1825"/>
      <c r="H295" s="1825"/>
      <c r="I295" s="1825"/>
      <c r="J295" s="1825"/>
      <c r="K295" s="1825"/>
      <c r="L295" s="1825"/>
      <c r="M295" s="1825"/>
      <c r="N295" s="1825"/>
      <c r="O295" s="1825"/>
      <c r="P295" s="1826"/>
    </row>
    <row r="296" spans="1:16">
      <c r="A296" s="1394"/>
      <c r="B296" s="1394"/>
      <c r="C296" s="1827"/>
      <c r="D296" s="1828"/>
      <c r="E296" s="1828"/>
      <c r="F296" s="1828"/>
      <c r="G296" s="1828"/>
      <c r="H296" s="1828"/>
      <c r="I296" s="1828"/>
      <c r="J296" s="1828"/>
      <c r="K296" s="1828"/>
      <c r="L296" s="1828"/>
      <c r="M296" s="1828"/>
      <c r="N296" s="1828"/>
      <c r="O296" s="1828"/>
      <c r="P296" s="1829"/>
    </row>
    <row r="297" spans="1:16">
      <c r="A297" s="1394" t="s">
        <v>523</v>
      </c>
      <c r="B297" s="1394"/>
      <c r="C297" s="1824"/>
      <c r="D297" s="1825"/>
      <c r="E297" s="1825"/>
      <c r="F297" s="1825"/>
      <c r="G297" s="1825"/>
      <c r="H297" s="1825"/>
      <c r="I297" s="1825"/>
      <c r="J297" s="1825"/>
      <c r="K297" s="1825"/>
      <c r="L297" s="1825"/>
      <c r="M297" s="1825"/>
      <c r="N297" s="1825"/>
      <c r="O297" s="1825"/>
      <c r="P297" s="1826"/>
    </row>
    <row r="298" spans="1:16">
      <c r="A298" s="1394"/>
      <c r="B298" s="1394"/>
      <c r="C298" s="1827"/>
      <c r="D298" s="1828"/>
      <c r="E298" s="1828"/>
      <c r="F298" s="1828"/>
      <c r="G298" s="1828"/>
      <c r="H298" s="1828"/>
      <c r="I298" s="1828"/>
      <c r="J298" s="1828"/>
      <c r="K298" s="1828"/>
      <c r="L298" s="1828"/>
      <c r="M298" s="1828"/>
      <c r="N298" s="1828"/>
      <c r="O298" s="1828"/>
      <c r="P298" s="1829"/>
    </row>
    <row r="299" spans="1:16">
      <c r="A299" s="1394" t="s">
        <v>524</v>
      </c>
      <c r="B299" s="1394"/>
      <c r="C299" s="1824"/>
      <c r="D299" s="1825"/>
      <c r="E299" s="1825"/>
      <c r="F299" s="1825"/>
      <c r="G299" s="1825"/>
      <c r="H299" s="1825"/>
      <c r="I299" s="1825"/>
      <c r="J299" s="1825"/>
      <c r="K299" s="1825"/>
      <c r="L299" s="1825"/>
      <c r="M299" s="1825"/>
      <c r="N299" s="1825"/>
      <c r="O299" s="1825"/>
      <c r="P299" s="1826"/>
    </row>
    <row r="300" spans="1:16">
      <c r="A300" s="1394"/>
      <c r="B300" s="1394"/>
      <c r="C300" s="1827"/>
      <c r="D300" s="1828"/>
      <c r="E300" s="1828"/>
      <c r="F300" s="1828"/>
      <c r="G300" s="1828"/>
      <c r="H300" s="1828"/>
      <c r="I300" s="1828"/>
      <c r="J300" s="1828"/>
      <c r="K300" s="1828"/>
      <c r="L300" s="1828"/>
      <c r="M300" s="1828"/>
      <c r="N300" s="1828"/>
      <c r="O300" s="1828"/>
      <c r="P300" s="1829"/>
    </row>
    <row r="301" spans="1:16">
      <c r="A301" s="1394" t="s">
        <v>525</v>
      </c>
      <c r="B301" s="1394"/>
      <c r="C301" s="1824"/>
      <c r="D301" s="1825"/>
      <c r="E301" s="1825"/>
      <c r="F301" s="1825"/>
      <c r="G301" s="1825"/>
      <c r="H301" s="1825"/>
      <c r="I301" s="1825"/>
      <c r="J301" s="1825"/>
      <c r="K301" s="1825"/>
      <c r="L301" s="1825"/>
      <c r="M301" s="1825"/>
      <c r="N301" s="1825"/>
      <c r="O301" s="1825"/>
      <c r="P301" s="1826"/>
    </row>
    <row r="302" spans="1:16">
      <c r="A302" s="1394"/>
      <c r="B302" s="1394"/>
      <c r="C302" s="1827"/>
      <c r="D302" s="1828"/>
      <c r="E302" s="1828"/>
      <c r="F302" s="1828"/>
      <c r="G302" s="1828"/>
      <c r="H302" s="1828"/>
      <c r="I302" s="1828"/>
      <c r="J302" s="1828"/>
      <c r="K302" s="1828"/>
      <c r="L302" s="1828"/>
      <c r="M302" s="1828"/>
      <c r="N302" s="1828"/>
      <c r="O302" s="1828"/>
      <c r="P302" s="1829"/>
    </row>
    <row r="303" spans="1:16">
      <c r="A303" s="240"/>
    </row>
    <row r="304" spans="1:16">
      <c r="A304" s="1742" t="s">
        <v>526</v>
      </c>
      <c r="B304" s="1742"/>
      <c r="C304" s="1742"/>
      <c r="D304" s="1742"/>
      <c r="E304" s="1742"/>
      <c r="F304" s="1742"/>
      <c r="G304" s="1742"/>
    </row>
    <row r="305" spans="1:19">
      <c r="A305" s="1742"/>
      <c r="B305" s="1742"/>
      <c r="C305" s="1742"/>
      <c r="D305" s="1742"/>
      <c r="E305" s="1742"/>
      <c r="F305" s="1742"/>
      <c r="G305" s="1742"/>
    </row>
    <row r="306" spans="1:19" ht="12" customHeight="1">
      <c r="A306" s="1833" t="s">
        <v>527</v>
      </c>
      <c r="B306" s="1833"/>
      <c r="C306" s="1833"/>
      <c r="D306" s="1833"/>
    </row>
    <row r="307" spans="1:19" ht="12" customHeight="1">
      <c r="A307" s="1833"/>
      <c r="B307" s="1833"/>
      <c r="C307" s="1833"/>
      <c r="D307" s="1833"/>
    </row>
    <row r="308" spans="1:19" ht="20.100000000000001" customHeight="1">
      <c r="A308" s="1831" t="s">
        <v>528</v>
      </c>
      <c r="B308" s="1831"/>
      <c r="C308" s="1831"/>
      <c r="D308" s="1831"/>
      <c r="E308" s="1824"/>
      <c r="F308" s="1825"/>
      <c r="G308" s="1825"/>
      <c r="H308" s="1825"/>
      <c r="I308" s="1825"/>
      <c r="J308" s="1825"/>
      <c r="K308" s="1825"/>
      <c r="L308" s="1825"/>
      <c r="M308" s="1825"/>
      <c r="N308" s="1825"/>
      <c r="O308" s="1825"/>
      <c r="P308" s="1825"/>
      <c r="Q308" s="1825"/>
      <c r="R308" s="1825"/>
      <c r="S308" s="1826"/>
    </row>
    <row r="309" spans="1:19" ht="20.100000000000001" customHeight="1">
      <c r="A309" s="1831"/>
      <c r="B309" s="1831"/>
      <c r="C309" s="1831"/>
      <c r="D309" s="1831"/>
      <c r="E309" s="1827"/>
      <c r="F309" s="1828"/>
      <c r="G309" s="1828"/>
      <c r="H309" s="1828"/>
      <c r="I309" s="1828"/>
      <c r="J309" s="1828"/>
      <c r="K309" s="1828"/>
      <c r="L309" s="1828"/>
      <c r="M309" s="1828"/>
      <c r="N309" s="1828"/>
      <c r="O309" s="1828"/>
      <c r="P309" s="1828"/>
      <c r="Q309" s="1828"/>
      <c r="R309" s="1828"/>
      <c r="S309" s="1829"/>
    </row>
    <row r="310" spans="1:19" ht="15" customHeight="1">
      <c r="A310" s="1831" t="s">
        <v>529</v>
      </c>
      <c r="B310" s="1831"/>
      <c r="C310" s="1831"/>
      <c r="D310" s="1832"/>
      <c r="E310" s="1824"/>
      <c r="F310" s="1825"/>
      <c r="G310" s="1825"/>
      <c r="H310" s="1825"/>
      <c r="I310" s="1825"/>
      <c r="J310" s="1825"/>
      <c r="K310" s="1825"/>
      <c r="L310" s="1825"/>
      <c r="M310" s="1825"/>
      <c r="N310" s="1825"/>
      <c r="O310" s="1825"/>
      <c r="P310" s="1825"/>
      <c r="Q310" s="1825"/>
      <c r="R310" s="1825"/>
      <c r="S310" s="1826"/>
    </row>
    <row r="311" spans="1:19" ht="15" customHeight="1">
      <c r="A311" s="1831"/>
      <c r="B311" s="1831"/>
      <c r="C311" s="1831"/>
      <c r="D311" s="1832"/>
      <c r="E311" s="1827"/>
      <c r="F311" s="1828"/>
      <c r="G311" s="1828"/>
      <c r="H311" s="1828"/>
      <c r="I311" s="1828"/>
      <c r="J311" s="1828"/>
      <c r="K311" s="1828"/>
      <c r="L311" s="1828"/>
      <c r="M311" s="1828"/>
      <c r="N311" s="1828"/>
      <c r="O311" s="1828"/>
      <c r="P311" s="1828"/>
      <c r="Q311" s="1828"/>
      <c r="R311" s="1828"/>
      <c r="S311" s="1829"/>
    </row>
    <row r="312" spans="1:19" ht="15" customHeight="1">
      <c r="A312" s="1420" t="s">
        <v>530</v>
      </c>
      <c r="B312" s="1420"/>
      <c r="C312" s="1420"/>
      <c r="D312" s="1565"/>
      <c r="E312" s="1824"/>
      <c r="F312" s="1825"/>
      <c r="G312" s="1825"/>
      <c r="H312" s="1825"/>
      <c r="I312" s="1825"/>
      <c r="J312" s="1825"/>
      <c r="K312" s="1825"/>
      <c r="L312" s="1825"/>
      <c r="M312" s="1825"/>
      <c r="N312" s="1825"/>
      <c r="O312" s="1825"/>
      <c r="P312" s="1825"/>
      <c r="Q312" s="1825"/>
      <c r="R312" s="1825"/>
      <c r="S312" s="1826"/>
    </row>
    <row r="313" spans="1:19" ht="15" customHeight="1">
      <c r="A313" s="1420"/>
      <c r="B313" s="1420"/>
      <c r="C313" s="1420"/>
      <c r="D313" s="1565"/>
      <c r="E313" s="1827"/>
      <c r="F313" s="1828"/>
      <c r="G313" s="1828"/>
      <c r="H313" s="1828"/>
      <c r="I313" s="1828"/>
      <c r="J313" s="1828"/>
      <c r="K313" s="1828"/>
      <c r="L313" s="1828"/>
      <c r="M313" s="1828"/>
      <c r="N313" s="1828"/>
      <c r="O313" s="1828"/>
      <c r="P313" s="1828"/>
      <c r="Q313" s="1828"/>
      <c r="R313" s="1828"/>
      <c r="S313" s="1829"/>
    </row>
    <row r="314" spans="1:19" ht="15" customHeight="1">
      <c r="A314" s="1420" t="s">
        <v>531</v>
      </c>
      <c r="B314" s="1420"/>
      <c r="C314" s="1420"/>
      <c r="D314" s="1565"/>
      <c r="E314" s="1824"/>
      <c r="F314" s="1825"/>
      <c r="G314" s="1825"/>
      <c r="H314" s="1825"/>
      <c r="I314" s="1825"/>
      <c r="J314" s="1825"/>
      <c r="K314" s="1825"/>
      <c r="L314" s="1825"/>
      <c r="M314" s="1825"/>
      <c r="N314" s="1825"/>
      <c r="O314" s="1825"/>
      <c r="P314" s="1825"/>
      <c r="Q314" s="1825"/>
      <c r="R314" s="1825"/>
      <c r="S314" s="1826"/>
    </row>
    <row r="315" spans="1:19" ht="15" customHeight="1">
      <c r="A315" s="1420"/>
      <c r="B315" s="1420"/>
      <c r="C315" s="1420"/>
      <c r="D315" s="1565"/>
      <c r="E315" s="1827"/>
      <c r="F315" s="1828"/>
      <c r="G315" s="1828"/>
      <c r="H315" s="1828"/>
      <c r="I315" s="1828"/>
      <c r="J315" s="1828"/>
      <c r="K315" s="1828"/>
      <c r="L315" s="1828"/>
      <c r="M315" s="1828"/>
      <c r="N315" s="1828"/>
      <c r="O315" s="1828"/>
      <c r="P315" s="1828"/>
      <c r="Q315" s="1828"/>
      <c r="R315" s="1828"/>
      <c r="S315" s="1829"/>
    </row>
    <row r="316" spans="1:19" ht="15" customHeight="1">
      <c r="A316" s="1420" t="s">
        <v>532</v>
      </c>
      <c r="B316" s="1420"/>
      <c r="C316" s="1420"/>
      <c r="D316" s="1565"/>
      <c r="E316" s="1824"/>
      <c r="F316" s="1825"/>
      <c r="G316" s="1825"/>
      <c r="H316" s="1825"/>
      <c r="I316" s="1825"/>
      <c r="J316" s="1825"/>
      <c r="K316" s="1825"/>
      <c r="L316" s="1825"/>
      <c r="M316" s="1825"/>
      <c r="N316" s="1825"/>
      <c r="O316" s="1825"/>
      <c r="P316" s="1825"/>
      <c r="Q316" s="1825"/>
      <c r="R316" s="1825"/>
      <c r="S316" s="1826"/>
    </row>
    <row r="317" spans="1:19" ht="15" customHeight="1">
      <c r="A317" s="1420"/>
      <c r="B317" s="1420"/>
      <c r="C317" s="1420"/>
      <c r="D317" s="1565"/>
      <c r="E317" s="1827"/>
      <c r="F317" s="1828"/>
      <c r="G317" s="1828"/>
      <c r="H317" s="1828"/>
      <c r="I317" s="1828"/>
      <c r="J317" s="1828"/>
      <c r="K317" s="1828"/>
      <c r="L317" s="1828"/>
      <c r="M317" s="1828"/>
      <c r="N317" s="1828"/>
      <c r="O317" s="1828"/>
      <c r="P317" s="1828"/>
      <c r="Q317" s="1828"/>
      <c r="R317" s="1828"/>
      <c r="S317" s="1829"/>
    </row>
    <row r="318" spans="1:19" ht="15" customHeight="1">
      <c r="A318" s="1420" t="s">
        <v>533</v>
      </c>
      <c r="B318" s="1420"/>
      <c r="C318" s="1420"/>
      <c r="D318" s="1565"/>
      <c r="E318" s="1824"/>
      <c r="F318" s="1825"/>
      <c r="G318" s="1825"/>
      <c r="H318" s="1825"/>
      <c r="I318" s="1825"/>
      <c r="J318" s="1825"/>
      <c r="K318" s="1825"/>
      <c r="L318" s="1825"/>
      <c r="M318" s="1825"/>
      <c r="N318" s="1825"/>
      <c r="O318" s="1825"/>
      <c r="P318" s="1825"/>
      <c r="Q318" s="1825"/>
      <c r="R318" s="1825"/>
      <c r="S318" s="1826"/>
    </row>
    <row r="319" spans="1:19" ht="15" customHeight="1">
      <c r="A319" s="1420"/>
      <c r="B319" s="1420"/>
      <c r="C319" s="1420"/>
      <c r="D319" s="1565"/>
      <c r="E319" s="1827"/>
      <c r="F319" s="1828"/>
      <c r="G319" s="1828"/>
      <c r="H319" s="1828"/>
      <c r="I319" s="1828"/>
      <c r="J319" s="1828"/>
      <c r="K319" s="1828"/>
      <c r="L319" s="1828"/>
      <c r="M319" s="1828"/>
      <c r="N319" s="1828"/>
      <c r="O319" s="1828"/>
      <c r="P319" s="1828"/>
      <c r="Q319" s="1828"/>
      <c r="R319" s="1828"/>
      <c r="S319" s="1829"/>
    </row>
    <row r="320" spans="1:19" ht="15" customHeight="1">
      <c r="A320" s="1420" t="s">
        <v>534</v>
      </c>
      <c r="B320" s="1420"/>
      <c r="C320" s="1420"/>
      <c r="D320" s="1565"/>
      <c r="E320" s="1824"/>
      <c r="F320" s="1825"/>
      <c r="G320" s="1825"/>
      <c r="H320" s="1825"/>
      <c r="I320" s="1825"/>
      <c r="J320" s="1825"/>
      <c r="K320" s="1825"/>
      <c r="L320" s="1825"/>
      <c r="M320" s="1825"/>
      <c r="N320" s="1825"/>
      <c r="O320" s="1825"/>
      <c r="P320" s="1825"/>
      <c r="Q320" s="1825"/>
      <c r="R320" s="1825"/>
      <c r="S320" s="1826"/>
    </row>
    <row r="321" spans="1:128" ht="15" customHeight="1">
      <c r="A321" s="1420"/>
      <c r="B321" s="1420"/>
      <c r="C321" s="1420"/>
      <c r="D321" s="1565"/>
      <c r="E321" s="1827"/>
      <c r="F321" s="1828"/>
      <c r="G321" s="1828"/>
      <c r="H321" s="1828"/>
      <c r="I321" s="1828"/>
      <c r="J321" s="1828"/>
      <c r="K321" s="1828"/>
      <c r="L321" s="1828"/>
      <c r="M321" s="1828"/>
      <c r="N321" s="1828"/>
      <c r="O321" s="1828"/>
      <c r="P321" s="1828"/>
      <c r="Q321" s="1828"/>
      <c r="R321" s="1828"/>
      <c r="S321" s="1829"/>
    </row>
    <row r="322" spans="1:128" ht="15" customHeight="1">
      <c r="A322" s="1420" t="s">
        <v>535</v>
      </c>
      <c r="B322" s="1420"/>
      <c r="C322" s="1420"/>
      <c r="D322" s="1565"/>
      <c r="E322" s="1824"/>
      <c r="F322" s="1825"/>
      <c r="G322" s="1825"/>
      <c r="H322" s="1825"/>
      <c r="I322" s="1825"/>
      <c r="J322" s="1825"/>
      <c r="K322" s="1825"/>
      <c r="L322" s="1825"/>
      <c r="M322" s="1825"/>
      <c r="N322" s="1825"/>
      <c r="O322" s="1825"/>
      <c r="P322" s="1825"/>
      <c r="Q322" s="1825"/>
      <c r="R322" s="1825"/>
      <c r="S322" s="1826"/>
    </row>
    <row r="323" spans="1:128" ht="15" customHeight="1">
      <c r="A323" s="1420"/>
      <c r="B323" s="1420"/>
      <c r="C323" s="1420"/>
      <c r="D323" s="1565"/>
      <c r="E323" s="1827"/>
      <c r="F323" s="1828"/>
      <c r="G323" s="1828"/>
      <c r="H323" s="1828"/>
      <c r="I323" s="1828"/>
      <c r="J323" s="1828"/>
      <c r="K323" s="1828"/>
      <c r="L323" s="1828"/>
      <c r="M323" s="1828"/>
      <c r="N323" s="1828"/>
      <c r="O323" s="1828"/>
      <c r="P323" s="1828"/>
      <c r="Q323" s="1828"/>
      <c r="R323" s="1828"/>
      <c r="S323" s="1829"/>
    </row>
    <row r="324" spans="1:128" ht="15" customHeight="1">
      <c r="A324" s="1420" t="s">
        <v>536</v>
      </c>
      <c r="B324" s="1420"/>
      <c r="C324" s="1420"/>
      <c r="D324" s="1565"/>
      <c r="E324" s="1824"/>
      <c r="F324" s="1825"/>
      <c r="G324" s="1825"/>
      <c r="H324" s="1825"/>
      <c r="I324" s="1825"/>
      <c r="J324" s="1825"/>
      <c r="K324" s="1825"/>
      <c r="L324" s="1825"/>
      <c r="M324" s="1825"/>
      <c r="N324" s="1825"/>
      <c r="O324" s="1825"/>
      <c r="P324" s="1825"/>
      <c r="Q324" s="1825"/>
      <c r="R324" s="1825"/>
      <c r="S324" s="1826"/>
    </row>
    <row r="325" spans="1:128" ht="15" customHeight="1">
      <c r="A325" s="1420"/>
      <c r="B325" s="1420"/>
      <c r="C325" s="1420"/>
      <c r="D325" s="1565"/>
      <c r="E325" s="1827"/>
      <c r="F325" s="1828"/>
      <c r="G325" s="1828"/>
      <c r="H325" s="1828"/>
      <c r="I325" s="1828"/>
      <c r="J325" s="1828"/>
      <c r="K325" s="1828"/>
      <c r="L325" s="1828"/>
      <c r="M325" s="1828"/>
      <c r="N325" s="1828"/>
      <c r="O325" s="1828"/>
      <c r="P325" s="1828"/>
      <c r="Q325" s="1828"/>
      <c r="R325" s="1828"/>
      <c r="S325" s="1829"/>
    </row>
    <row r="326" spans="1:128" s="1864" customFormat="1" ht="15" customHeight="1">
      <c r="A326" s="1864" t="s">
        <v>537</v>
      </c>
      <c r="B326" s="1865"/>
      <c r="C326" s="1865"/>
      <c r="D326" s="1865"/>
      <c r="E326" s="1865"/>
      <c r="F326" s="1865"/>
      <c r="G326" s="1865"/>
      <c r="H326" s="1865"/>
      <c r="I326" s="1865"/>
      <c r="J326" s="1865"/>
      <c r="K326" s="1865"/>
      <c r="L326" s="1865"/>
      <c r="M326" s="1865"/>
      <c r="N326" s="1865"/>
      <c r="O326" s="1865"/>
      <c r="P326" s="1865"/>
      <c r="Q326" s="1865"/>
      <c r="R326" s="1865"/>
      <c r="S326" s="1865"/>
      <c r="T326" s="1865"/>
      <c r="U326" s="1865"/>
      <c r="V326" s="1865"/>
      <c r="W326" s="1865"/>
      <c r="X326" s="1865"/>
      <c r="Y326" s="1865"/>
      <c r="Z326" s="1865"/>
      <c r="AA326" s="1865"/>
      <c r="AB326" s="1865"/>
      <c r="AC326" s="1865"/>
      <c r="AD326" s="1865"/>
      <c r="AE326" s="1865"/>
      <c r="AF326" s="1865"/>
      <c r="AG326" s="1865"/>
      <c r="AH326" s="1865"/>
      <c r="AI326" s="1865"/>
      <c r="AJ326" s="1865"/>
      <c r="AK326" s="1865"/>
      <c r="AL326" s="1865"/>
      <c r="AM326" s="1865"/>
      <c r="AN326" s="1865"/>
      <c r="AO326" s="1865"/>
      <c r="AP326" s="1865"/>
      <c r="AQ326" s="1865"/>
      <c r="AR326" s="1865"/>
      <c r="AS326" s="1865"/>
      <c r="AT326" s="1865"/>
      <c r="AU326" s="1865"/>
      <c r="AV326" s="1865"/>
      <c r="AW326" s="1865"/>
      <c r="AX326" s="1865"/>
      <c r="AY326" s="1865"/>
      <c r="AZ326" s="1865"/>
      <c r="BA326" s="1865"/>
      <c r="BB326" s="1865"/>
      <c r="BC326" s="1865"/>
      <c r="BD326" s="1865"/>
      <c r="BE326" s="1865"/>
      <c r="BF326" s="1865"/>
      <c r="BG326" s="1865"/>
      <c r="BH326" s="1865"/>
      <c r="BI326" s="1865"/>
      <c r="BJ326" s="1865"/>
      <c r="BK326" s="1865"/>
      <c r="BL326" s="1865"/>
      <c r="BM326" s="1865"/>
      <c r="BN326" s="1865"/>
      <c r="BO326" s="1865"/>
      <c r="BP326" s="1865"/>
      <c r="BQ326" s="1865"/>
      <c r="BR326" s="1865"/>
      <c r="BS326" s="1865"/>
      <c r="BT326" s="1865"/>
      <c r="BU326" s="1865"/>
      <c r="BV326" s="1865"/>
      <c r="BW326" s="1865"/>
      <c r="BX326" s="1865"/>
      <c r="BY326" s="1865"/>
      <c r="BZ326" s="1865"/>
      <c r="CA326" s="1865"/>
      <c r="CB326" s="1865"/>
      <c r="CC326" s="1865"/>
      <c r="CD326" s="1865"/>
      <c r="CE326" s="1865"/>
      <c r="CF326" s="1865"/>
      <c r="CG326" s="1865"/>
      <c r="CH326" s="1865"/>
      <c r="CI326" s="1865"/>
      <c r="CJ326" s="1865"/>
      <c r="CK326" s="1865"/>
      <c r="CL326" s="1865"/>
      <c r="CM326" s="1865"/>
      <c r="CN326" s="1865"/>
      <c r="CO326" s="1865"/>
      <c r="CP326" s="1865"/>
      <c r="CQ326" s="1865"/>
      <c r="CR326" s="1865"/>
      <c r="CS326" s="1865"/>
      <c r="CT326" s="1865"/>
      <c r="CU326" s="1865"/>
      <c r="CV326" s="1865"/>
      <c r="CW326" s="1865"/>
      <c r="CX326" s="1865"/>
      <c r="CY326" s="1865"/>
      <c r="CZ326" s="1865"/>
      <c r="DA326" s="1865"/>
      <c r="DB326" s="1865"/>
      <c r="DC326" s="1865"/>
      <c r="DD326" s="1865"/>
      <c r="DE326" s="1865"/>
      <c r="DF326" s="1865"/>
      <c r="DG326" s="1865"/>
      <c r="DH326" s="1865"/>
      <c r="DI326" s="1865"/>
      <c r="DJ326" s="1865"/>
      <c r="DK326" s="1865"/>
      <c r="DL326" s="1865"/>
      <c r="DM326" s="1865"/>
      <c r="DN326" s="1865"/>
      <c r="DO326" s="1865"/>
      <c r="DP326" s="1865"/>
      <c r="DQ326" s="1865"/>
      <c r="DR326" s="1865"/>
      <c r="DS326" s="1865"/>
      <c r="DT326" s="1865"/>
      <c r="DU326" s="1865"/>
      <c r="DV326" s="1865"/>
      <c r="DW326" s="1865"/>
      <c r="DX326" s="1865"/>
    </row>
    <row r="327" spans="1:128" ht="15" customHeight="1">
      <c r="A327" s="1866" t="s">
        <v>633</v>
      </c>
      <c r="B327" s="1867"/>
      <c r="C327" s="1867"/>
      <c r="D327" s="1867"/>
      <c r="E327" s="1867"/>
      <c r="F327" s="1867"/>
      <c r="G327" s="1867"/>
      <c r="H327" s="1867"/>
      <c r="I327" s="1867"/>
      <c r="J327" s="1867"/>
      <c r="K327" s="1867"/>
      <c r="L327" s="1867"/>
      <c r="M327" s="1867"/>
      <c r="N327" s="1867"/>
      <c r="O327" s="1867"/>
      <c r="P327" s="1867"/>
      <c r="Q327" s="1867"/>
      <c r="R327" s="1867"/>
      <c r="S327" s="1867"/>
    </row>
    <row r="328" spans="1:128" ht="15" customHeight="1">
      <c r="A328" s="1866" t="s">
        <v>634</v>
      </c>
      <c r="B328" s="1867"/>
      <c r="C328" s="1867"/>
      <c r="D328" s="1867"/>
      <c r="E328" s="1867"/>
      <c r="F328" s="1867"/>
      <c r="G328" s="1867"/>
      <c r="H328" s="1867"/>
      <c r="I328" s="1867"/>
      <c r="J328" s="1867"/>
      <c r="K328" s="1867"/>
      <c r="L328" s="1867"/>
      <c r="M328" s="1867"/>
      <c r="N328" s="1867"/>
      <c r="O328" s="1867"/>
      <c r="P328" s="1867"/>
      <c r="Q328" s="1867"/>
      <c r="R328" s="1867"/>
      <c r="S328" s="1867"/>
    </row>
    <row r="329" spans="1:128" s="368" customFormat="1" ht="15" customHeight="1">
      <c r="A329" s="1669" t="s">
        <v>570</v>
      </c>
      <c r="B329" s="1669"/>
      <c r="C329" s="1669"/>
      <c r="D329" s="1669"/>
      <c r="E329" s="1669"/>
      <c r="F329" s="1669"/>
      <c r="AA329" s="623"/>
      <c r="AB329" s="623"/>
      <c r="AC329" s="623"/>
    </row>
    <row r="330" spans="1:128" s="368" customFormat="1" ht="15" customHeight="1">
      <c r="A330" s="1669"/>
      <c r="B330" s="1669"/>
      <c r="C330" s="1669"/>
      <c r="D330" s="1669"/>
      <c r="E330" s="1669"/>
      <c r="F330" s="1669"/>
      <c r="AA330" s="623"/>
      <c r="AB330" s="623"/>
      <c r="AC330" s="623"/>
    </row>
    <row r="331" spans="1:128" s="368" customFormat="1" ht="15" customHeight="1">
      <c r="A331" s="1420" t="s">
        <v>571</v>
      </c>
      <c r="B331" s="1420"/>
      <c r="C331" s="1420"/>
      <c r="D331" s="1420"/>
      <c r="E331" s="1856" t="s">
        <v>600</v>
      </c>
      <c r="F331" s="1856"/>
      <c r="G331" s="1857"/>
      <c r="H331" s="1857"/>
      <c r="I331" s="1857"/>
      <c r="J331" s="1857"/>
      <c r="K331" s="1857"/>
      <c r="L331" s="1857"/>
      <c r="M331" s="1857"/>
      <c r="N331" s="1848" t="s">
        <v>576</v>
      </c>
      <c r="O331" s="1849"/>
      <c r="P331" s="1849"/>
      <c r="Q331" s="1849"/>
      <c r="R331" s="1849"/>
      <c r="S331" s="1850"/>
      <c r="AA331" s="623"/>
      <c r="AB331" s="623"/>
      <c r="AC331" s="623"/>
    </row>
    <row r="332" spans="1:128" s="368" customFormat="1" ht="15" customHeight="1">
      <c r="A332" s="1420"/>
      <c r="B332" s="1420"/>
      <c r="C332" s="1420"/>
      <c r="D332" s="1420"/>
      <c r="E332" s="1858" t="s">
        <v>601</v>
      </c>
      <c r="F332" s="1858"/>
      <c r="G332" s="1859"/>
      <c r="H332" s="1859"/>
      <c r="I332" s="1859"/>
      <c r="J332" s="1859"/>
      <c r="K332" s="1859"/>
      <c r="L332" s="1859"/>
      <c r="M332" s="1859"/>
      <c r="N332" s="1851"/>
      <c r="O332" s="1852"/>
      <c r="P332" s="1852"/>
      <c r="Q332" s="1852"/>
      <c r="R332" s="1852"/>
      <c r="S332" s="1853"/>
      <c r="AA332" s="623"/>
      <c r="AB332" s="623"/>
      <c r="AC332" s="623"/>
    </row>
    <row r="333" spans="1:128" s="368" customFormat="1" ht="15" customHeight="1">
      <c r="A333" s="1420"/>
      <c r="B333" s="1420"/>
      <c r="C333" s="1420"/>
      <c r="D333" s="1420"/>
      <c r="E333" s="1858"/>
      <c r="F333" s="1858"/>
      <c r="G333" s="1859"/>
      <c r="H333" s="1859"/>
      <c r="I333" s="1859"/>
      <c r="J333" s="1859"/>
      <c r="K333" s="1859"/>
      <c r="L333" s="1859"/>
      <c r="M333" s="1859"/>
      <c r="N333" s="1848" t="s">
        <v>577</v>
      </c>
      <c r="O333" s="1849"/>
      <c r="P333" s="1849"/>
      <c r="Q333" s="1849"/>
      <c r="R333" s="1849"/>
      <c r="S333" s="1850"/>
      <c r="AA333" s="623"/>
      <c r="AB333" s="623"/>
      <c r="AC333" s="623"/>
    </row>
    <row r="334" spans="1:128" s="368" customFormat="1" ht="15" customHeight="1">
      <c r="A334" s="1420"/>
      <c r="B334" s="1420"/>
      <c r="C334" s="1420"/>
      <c r="D334" s="1420"/>
      <c r="E334" s="1854" t="s">
        <v>602</v>
      </c>
      <c r="F334" s="1854"/>
      <c r="G334" s="1855"/>
      <c r="H334" s="1855"/>
      <c r="I334" s="1855"/>
      <c r="J334" s="1855"/>
      <c r="K334" s="1855"/>
      <c r="L334" s="1855"/>
      <c r="M334" s="1855"/>
      <c r="N334" s="1851"/>
      <c r="O334" s="1852"/>
      <c r="P334" s="1852"/>
      <c r="Q334" s="1852"/>
      <c r="R334" s="1852"/>
      <c r="S334" s="1853"/>
      <c r="AA334" s="623"/>
      <c r="AB334" s="623"/>
      <c r="AC334" s="623"/>
    </row>
    <row r="335" spans="1:128" s="368" customFormat="1" ht="15" customHeight="1">
      <c r="A335" s="1420" t="s">
        <v>573</v>
      </c>
      <c r="B335" s="1420"/>
      <c r="C335" s="1420"/>
      <c r="D335" s="1420"/>
      <c r="E335" s="1393" t="s">
        <v>572</v>
      </c>
      <c r="F335" s="1393"/>
      <c r="G335" s="1842"/>
      <c r="H335" s="1843"/>
      <c r="I335" s="1843"/>
      <c r="J335" s="1843"/>
      <c r="K335" s="1843"/>
      <c r="L335" s="1843"/>
      <c r="M335" s="1843"/>
      <c r="N335" s="1843"/>
      <c r="O335" s="1843"/>
      <c r="P335" s="1843"/>
      <c r="Q335" s="1843"/>
      <c r="R335" s="1843"/>
      <c r="S335" s="1844"/>
      <c r="AA335" s="623"/>
      <c r="AB335" s="623"/>
      <c r="AC335" s="623"/>
    </row>
    <row r="336" spans="1:128" s="368" customFormat="1" ht="15" customHeight="1">
      <c r="A336" s="1420"/>
      <c r="B336" s="1420"/>
      <c r="C336" s="1420"/>
      <c r="D336" s="1420"/>
      <c r="E336" s="1393"/>
      <c r="F336" s="1393"/>
      <c r="G336" s="1845"/>
      <c r="H336" s="1846"/>
      <c r="I336" s="1846"/>
      <c r="J336" s="1846"/>
      <c r="K336" s="1846"/>
      <c r="L336" s="1846"/>
      <c r="M336" s="1846"/>
      <c r="N336" s="1846"/>
      <c r="O336" s="1846"/>
      <c r="P336" s="1846"/>
      <c r="Q336" s="1846"/>
      <c r="R336" s="1846"/>
      <c r="S336" s="1847"/>
      <c r="AA336" s="623"/>
      <c r="AB336" s="623"/>
      <c r="AC336" s="623"/>
    </row>
    <row r="337" spans="1:29" s="368" customFormat="1" ht="15" customHeight="1">
      <c r="A337" s="1420"/>
      <c r="B337" s="1420"/>
      <c r="C337" s="1420"/>
      <c r="D337" s="1420"/>
      <c r="E337" s="1393" t="s">
        <v>574</v>
      </c>
      <c r="F337" s="1393"/>
      <c r="G337" s="1842"/>
      <c r="H337" s="1843"/>
      <c r="I337" s="1843"/>
      <c r="J337" s="1843"/>
      <c r="K337" s="1843"/>
      <c r="L337" s="1843"/>
      <c r="M337" s="1844"/>
      <c r="N337" s="1848" t="s">
        <v>576</v>
      </c>
      <c r="O337" s="1849"/>
      <c r="P337" s="1849"/>
      <c r="Q337" s="1849"/>
      <c r="R337" s="1849"/>
      <c r="S337" s="1850"/>
      <c r="AA337" s="623"/>
      <c r="AB337" s="623"/>
      <c r="AC337" s="623"/>
    </row>
    <row r="338" spans="1:29">
      <c r="A338" s="1420"/>
      <c r="B338" s="1420"/>
      <c r="C338" s="1420"/>
      <c r="D338" s="1420"/>
      <c r="E338" s="1393"/>
      <c r="F338" s="1393"/>
      <c r="G338" s="1845"/>
      <c r="H338" s="1846"/>
      <c r="I338" s="1846"/>
      <c r="J338" s="1846"/>
      <c r="K338" s="1846"/>
      <c r="L338" s="1846"/>
      <c r="M338" s="1847"/>
      <c r="N338" s="1851"/>
      <c r="O338" s="1852"/>
      <c r="P338" s="1852"/>
      <c r="Q338" s="1852"/>
      <c r="R338" s="1852"/>
      <c r="S338" s="1853"/>
    </row>
    <row r="340" spans="1:29">
      <c r="A340" s="1742" t="s">
        <v>575</v>
      </c>
      <c r="B340" s="1742"/>
      <c r="C340" s="1742"/>
      <c r="D340" s="1742"/>
      <c r="E340" s="1742"/>
      <c r="F340" s="1742"/>
      <c r="G340" s="1742"/>
    </row>
    <row r="341" spans="1:29">
      <c r="A341" s="1742"/>
      <c r="B341" s="1742"/>
      <c r="C341" s="1742"/>
      <c r="D341" s="1742"/>
      <c r="E341" s="1860"/>
      <c r="F341" s="1860"/>
      <c r="G341" s="1860"/>
    </row>
    <row r="342" spans="1:29" ht="12" customHeight="1">
      <c r="A342" s="1836" t="s">
        <v>585</v>
      </c>
      <c r="B342" s="1837"/>
      <c r="C342" s="1837"/>
      <c r="D342" s="1838"/>
      <c r="E342" s="1825"/>
      <c r="F342" s="1825"/>
      <c r="G342" s="1825"/>
      <c r="H342" s="1825"/>
      <c r="I342" s="1825"/>
      <c r="J342" s="1825"/>
      <c r="K342" s="1825"/>
      <c r="L342" s="1825"/>
      <c r="M342" s="1825"/>
      <c r="N342" s="1825"/>
      <c r="O342" s="1825"/>
      <c r="P342" s="1825"/>
      <c r="Q342" s="1825"/>
      <c r="R342" s="1825"/>
      <c r="S342" s="1826"/>
      <c r="T342" s="1834"/>
      <c r="U342" s="1833"/>
      <c r="V342" s="1833"/>
      <c r="W342" s="1833"/>
      <c r="X342" s="1833"/>
      <c r="Y342" s="1833"/>
      <c r="Z342" s="1833"/>
    </row>
    <row r="343" spans="1:29">
      <c r="A343" s="1839"/>
      <c r="B343" s="1694"/>
      <c r="C343" s="1694"/>
      <c r="D343" s="1695"/>
      <c r="E343" s="1840"/>
      <c r="F343" s="1840"/>
      <c r="G343" s="1840"/>
      <c r="H343" s="1840"/>
      <c r="I343" s="1840"/>
      <c r="J343" s="1840"/>
      <c r="K343" s="1840"/>
      <c r="L343" s="1840"/>
      <c r="M343" s="1840"/>
      <c r="N343" s="1840"/>
      <c r="O343" s="1840"/>
      <c r="P343" s="1840"/>
      <c r="Q343" s="1840"/>
      <c r="R343" s="1840"/>
      <c r="S343" s="1841"/>
      <c r="T343" s="1835"/>
      <c r="U343" s="1833"/>
      <c r="V343" s="1833"/>
      <c r="W343" s="1833"/>
      <c r="X343" s="1833"/>
      <c r="Y343" s="1833"/>
      <c r="Z343" s="1833"/>
    </row>
    <row r="344" spans="1:29" ht="20.25" customHeight="1">
      <c r="A344" s="1839"/>
      <c r="B344" s="1694"/>
      <c r="C344" s="1694"/>
      <c r="D344" s="1695"/>
      <c r="E344" s="1828"/>
      <c r="F344" s="1828"/>
      <c r="G344" s="1828"/>
      <c r="H344" s="1828"/>
      <c r="I344" s="1828"/>
      <c r="J344" s="1828"/>
      <c r="K344" s="1828"/>
      <c r="L344" s="1828"/>
      <c r="M344" s="1828"/>
      <c r="N344" s="1828"/>
      <c r="O344" s="1828"/>
      <c r="P344" s="1828"/>
      <c r="Q344" s="1828"/>
      <c r="R344" s="1828"/>
      <c r="S344" s="1829"/>
      <c r="T344" s="1835"/>
      <c r="U344" s="1833"/>
      <c r="V344" s="1833"/>
      <c r="W344" s="1833"/>
      <c r="X344" s="1833"/>
      <c r="Y344" s="1833"/>
      <c r="Z344" s="1833"/>
    </row>
    <row r="345" spans="1:29" ht="13.5" customHeight="1">
      <c r="A345" s="241"/>
      <c r="B345" s="1836" t="s">
        <v>621</v>
      </c>
      <c r="C345" s="1837"/>
      <c r="D345" s="1838"/>
      <c r="E345" s="1825"/>
      <c r="F345" s="1825"/>
      <c r="G345" s="1825"/>
      <c r="H345" s="1825"/>
      <c r="I345" s="1825"/>
      <c r="J345" s="1825"/>
      <c r="K345" s="1825"/>
      <c r="L345" s="1825"/>
      <c r="M345" s="1825"/>
      <c r="N345" s="1825"/>
      <c r="O345" s="1825"/>
      <c r="P345" s="1825"/>
      <c r="Q345" s="1825"/>
      <c r="R345" s="1825"/>
      <c r="S345" s="1826"/>
      <c r="T345" s="1835"/>
      <c r="U345" s="1833"/>
      <c r="V345" s="1833"/>
      <c r="W345" s="1833"/>
      <c r="X345" s="1833"/>
      <c r="Y345" s="1833"/>
      <c r="Z345" s="1833"/>
    </row>
    <row r="346" spans="1:29">
      <c r="A346" s="241"/>
      <c r="B346" s="1839"/>
      <c r="C346" s="1694"/>
      <c r="D346" s="1695"/>
      <c r="E346" s="1840"/>
      <c r="F346" s="1840"/>
      <c r="G346" s="1840"/>
      <c r="H346" s="1840"/>
      <c r="I346" s="1840"/>
      <c r="J346" s="1840"/>
      <c r="K346" s="1840"/>
      <c r="L346" s="1840"/>
      <c r="M346" s="1840"/>
      <c r="N346" s="1840"/>
      <c r="O346" s="1840"/>
      <c r="P346" s="1840"/>
      <c r="Q346" s="1840"/>
      <c r="R346" s="1840"/>
      <c r="S346" s="1841"/>
    </row>
    <row r="347" spans="1:29" ht="30" customHeight="1">
      <c r="A347" s="242"/>
      <c r="B347" s="1746"/>
      <c r="C347" s="1747"/>
      <c r="D347" s="1748"/>
      <c r="E347" s="1828"/>
      <c r="F347" s="1828"/>
      <c r="G347" s="1828"/>
      <c r="H347" s="1828"/>
      <c r="I347" s="1828"/>
      <c r="J347" s="1828"/>
      <c r="K347" s="1828"/>
      <c r="L347" s="1828"/>
      <c r="M347" s="1828"/>
      <c r="N347" s="1828"/>
      <c r="O347" s="1828"/>
      <c r="P347" s="1828"/>
      <c r="Q347" s="1828"/>
      <c r="R347" s="1828"/>
      <c r="S347" s="1829"/>
    </row>
    <row r="348" spans="1:29">
      <c r="A348" s="1836" t="s">
        <v>538</v>
      </c>
      <c r="B348" s="1837"/>
      <c r="C348" s="1837"/>
      <c r="D348" s="1838"/>
      <c r="E348" s="1825"/>
      <c r="F348" s="1825"/>
      <c r="G348" s="1825"/>
      <c r="H348" s="1825"/>
      <c r="I348" s="1825"/>
      <c r="J348" s="1825"/>
      <c r="K348" s="1825"/>
      <c r="L348" s="1825"/>
      <c r="M348" s="1825"/>
      <c r="N348" s="1825"/>
      <c r="O348" s="1825"/>
      <c r="P348" s="1825"/>
      <c r="Q348" s="1825"/>
      <c r="R348" s="1825"/>
      <c r="S348" s="1826"/>
    </row>
    <row r="349" spans="1:29">
      <c r="A349" s="1839"/>
      <c r="B349" s="1694"/>
      <c r="C349" s="1694"/>
      <c r="D349" s="1695"/>
      <c r="E349" s="1840"/>
      <c r="F349" s="1840"/>
      <c r="G349" s="1840"/>
      <c r="H349" s="1840"/>
      <c r="I349" s="1840"/>
      <c r="J349" s="1840"/>
      <c r="K349" s="1840"/>
      <c r="L349" s="1840"/>
      <c r="M349" s="1840"/>
      <c r="N349" s="1840"/>
      <c r="O349" s="1840"/>
      <c r="P349" s="1840"/>
      <c r="Q349" s="1840"/>
      <c r="R349" s="1840"/>
      <c r="S349" s="1841"/>
    </row>
    <row r="350" spans="1:29" ht="22.5" customHeight="1">
      <c r="A350" s="1839"/>
      <c r="B350" s="1694"/>
      <c r="C350" s="1694"/>
      <c r="D350" s="1695"/>
      <c r="E350" s="1828"/>
      <c r="F350" s="1828"/>
      <c r="G350" s="1828"/>
      <c r="H350" s="1828"/>
      <c r="I350" s="1828"/>
      <c r="J350" s="1828"/>
      <c r="K350" s="1828"/>
      <c r="L350" s="1828"/>
      <c r="M350" s="1828"/>
      <c r="N350" s="1828"/>
      <c r="O350" s="1828"/>
      <c r="P350" s="1828"/>
      <c r="Q350" s="1828"/>
      <c r="R350" s="1828"/>
      <c r="S350" s="1829"/>
    </row>
    <row r="351" spans="1:29" ht="12" customHeight="1">
      <c r="A351" s="241"/>
      <c r="B351" s="1836" t="s">
        <v>539</v>
      </c>
      <c r="C351" s="1837"/>
      <c r="D351" s="1838"/>
      <c r="E351" s="1825"/>
      <c r="F351" s="1825"/>
      <c r="G351" s="1825"/>
      <c r="H351" s="1825"/>
      <c r="I351" s="1825"/>
      <c r="J351" s="1825"/>
      <c r="K351" s="1825"/>
      <c r="L351" s="1825"/>
      <c r="M351" s="1825"/>
      <c r="N351" s="1825"/>
      <c r="O351" s="1825"/>
      <c r="P351" s="1825"/>
      <c r="Q351" s="1825"/>
      <c r="R351" s="1825"/>
      <c r="S351" s="1826"/>
    </row>
    <row r="352" spans="1:29">
      <c r="A352" s="241"/>
      <c r="B352" s="1839"/>
      <c r="C352" s="1694"/>
      <c r="D352" s="1695"/>
      <c r="E352" s="1840"/>
      <c r="F352" s="1840"/>
      <c r="G352" s="1840"/>
      <c r="H352" s="1840"/>
      <c r="I352" s="1840"/>
      <c r="J352" s="1840"/>
      <c r="K352" s="1840"/>
      <c r="L352" s="1840"/>
      <c r="M352" s="1840"/>
      <c r="N352" s="1840"/>
      <c r="O352" s="1840"/>
      <c r="P352" s="1840"/>
      <c r="Q352" s="1840"/>
      <c r="R352" s="1840"/>
      <c r="S352" s="1841"/>
    </row>
    <row r="353" spans="1:19" ht="18.75" customHeight="1">
      <c r="A353" s="242"/>
      <c r="B353" s="1746"/>
      <c r="C353" s="1747"/>
      <c r="D353" s="1748"/>
      <c r="E353" s="1828"/>
      <c r="F353" s="1828"/>
      <c r="G353" s="1828"/>
      <c r="H353" s="1828"/>
      <c r="I353" s="1828"/>
      <c r="J353" s="1828"/>
      <c r="K353" s="1828"/>
      <c r="L353" s="1828"/>
      <c r="M353" s="1828"/>
      <c r="N353" s="1828"/>
      <c r="O353" s="1828"/>
      <c r="P353" s="1828"/>
      <c r="Q353" s="1828"/>
      <c r="R353" s="1828"/>
      <c r="S353" s="1829"/>
    </row>
    <row r="355" spans="1:19" ht="15.75" customHeight="1">
      <c r="A355" s="243" t="s">
        <v>596</v>
      </c>
    </row>
    <row r="356" spans="1:19">
      <c r="A356" s="367" t="s">
        <v>597</v>
      </c>
    </row>
  </sheetData>
  <sheetProtection algorithmName="SHA-512" hashValue="aijpVZHsQMiOZRlFFrKuxLOgNGD5ayelICuVCarIXxOaioiPmdC+Pg12luAZ3qIt6HPV/3080td5VrJb/kjDjw==" saltValue="IIzM95FzYUNNL1TawH828Q==" spinCount="100000" sheet="1" formatCells="0" formatRows="0" insertRows="0" selectLockedCells="1"/>
  <mergeCells count="738">
    <mergeCell ref="A348:D350"/>
    <mergeCell ref="E348:S350"/>
    <mergeCell ref="B351:D353"/>
    <mergeCell ref="E351:S353"/>
    <mergeCell ref="A340:G341"/>
    <mergeCell ref="A342:D344"/>
    <mergeCell ref="E342:S344"/>
    <mergeCell ref="F55:R55"/>
    <mergeCell ref="F56:R56"/>
    <mergeCell ref="F57:R57"/>
    <mergeCell ref="F58:R58"/>
    <mergeCell ref="E337:F338"/>
    <mergeCell ref="G337:M338"/>
    <mergeCell ref="N337:S338"/>
    <mergeCell ref="A335:D338"/>
    <mergeCell ref="A320:D321"/>
    <mergeCell ref="E320:S321"/>
    <mergeCell ref="A322:D323"/>
    <mergeCell ref="E322:S323"/>
    <mergeCell ref="A324:D325"/>
    <mergeCell ref="E324:S325"/>
    <mergeCell ref="A326:XFD326"/>
    <mergeCell ref="A327:S327"/>
    <mergeCell ref="A328:S328"/>
    <mergeCell ref="T342:Z345"/>
    <mergeCell ref="B345:D347"/>
    <mergeCell ref="E345:S347"/>
    <mergeCell ref="A314:D315"/>
    <mergeCell ref="E314:S315"/>
    <mergeCell ref="A316:D317"/>
    <mergeCell ref="E316:S317"/>
    <mergeCell ref="A318:D319"/>
    <mergeCell ref="E318:S319"/>
    <mergeCell ref="G335:S336"/>
    <mergeCell ref="N333:S334"/>
    <mergeCell ref="E334:F334"/>
    <mergeCell ref="G334:M334"/>
    <mergeCell ref="E335:F336"/>
    <mergeCell ref="A329:F330"/>
    <mergeCell ref="A331:D334"/>
    <mergeCell ref="E331:F331"/>
    <mergeCell ref="G331:M331"/>
    <mergeCell ref="N331:S332"/>
    <mergeCell ref="E332:F333"/>
    <mergeCell ref="G332:M333"/>
    <mergeCell ref="A308:D309"/>
    <mergeCell ref="E308:S309"/>
    <mergeCell ref="A310:D311"/>
    <mergeCell ref="E310:S311"/>
    <mergeCell ref="A312:D313"/>
    <mergeCell ref="E312:S313"/>
    <mergeCell ref="A299:B300"/>
    <mergeCell ref="C299:P300"/>
    <mergeCell ref="A301:B302"/>
    <mergeCell ref="C301:P302"/>
    <mergeCell ref="A304:G305"/>
    <mergeCell ref="A306:D307"/>
    <mergeCell ref="A293:B294"/>
    <mergeCell ref="C293:P294"/>
    <mergeCell ref="A295:B296"/>
    <mergeCell ref="C295:P296"/>
    <mergeCell ref="A297:B298"/>
    <mergeCell ref="C297:P298"/>
    <mergeCell ref="A290:L290"/>
    <mergeCell ref="A291:B292"/>
    <mergeCell ref="C291:P292"/>
    <mergeCell ref="A283:A284"/>
    <mergeCell ref="B283:D284"/>
    <mergeCell ref="E283:G284"/>
    <mergeCell ref="H283:J284"/>
    <mergeCell ref="K283:M284"/>
    <mergeCell ref="N283:P284"/>
    <mergeCell ref="A281:A282"/>
    <mergeCell ref="B281:D282"/>
    <mergeCell ref="E281:G282"/>
    <mergeCell ref="H281:J282"/>
    <mergeCell ref="K281:M282"/>
    <mergeCell ref="N281:P28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60:E261"/>
    <mergeCell ref="A266:C266"/>
    <mergeCell ref="A267:C268"/>
    <mergeCell ref="A269:A270"/>
    <mergeCell ref="B269:D270"/>
    <mergeCell ref="E269:G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2:R213"/>
    <mergeCell ref="A214:D214"/>
    <mergeCell ref="E214:R214"/>
    <mergeCell ref="A215:D215"/>
    <mergeCell ref="E215:R215"/>
    <mergeCell ref="A216:D216"/>
    <mergeCell ref="E216:R216"/>
    <mergeCell ref="E207:G207"/>
    <mergeCell ref="H207:R207"/>
    <mergeCell ref="A208:D209"/>
    <mergeCell ref="E209:R209"/>
    <mergeCell ref="E208:R208"/>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O186:P186"/>
    <mergeCell ref="Q186:R186"/>
    <mergeCell ref="E187:R187"/>
    <mergeCell ref="E188:R188"/>
    <mergeCell ref="A189:D191"/>
    <mergeCell ref="E189:F189"/>
    <mergeCell ref="G189:H189"/>
    <mergeCell ref="I189:J189"/>
    <mergeCell ref="K189:N189"/>
    <mergeCell ref="O189:P189"/>
    <mergeCell ref="A184:D184"/>
    <mergeCell ref="E184:G184"/>
    <mergeCell ref="H184:I184"/>
    <mergeCell ref="J184:R184"/>
    <mergeCell ref="A185:R185"/>
    <mergeCell ref="A186:D188"/>
    <mergeCell ref="E186:F186"/>
    <mergeCell ref="G186:H186"/>
    <mergeCell ref="I186:J186"/>
    <mergeCell ref="K186:N186"/>
    <mergeCell ref="A183:D183"/>
    <mergeCell ref="E183:R183"/>
    <mergeCell ref="A174:D174"/>
    <mergeCell ref="E174:R174"/>
    <mergeCell ref="A175:D175"/>
    <mergeCell ref="E175:R175"/>
    <mergeCell ref="A176:O176"/>
    <mergeCell ref="A177:D178"/>
    <mergeCell ref="E177:E178"/>
    <mergeCell ref="F177:R177"/>
    <mergeCell ref="F178:R178"/>
    <mergeCell ref="A181:D181"/>
    <mergeCell ref="E181:R181"/>
    <mergeCell ref="A182:D182"/>
    <mergeCell ref="E182:R182"/>
    <mergeCell ref="A168:Z171"/>
    <mergeCell ref="G124:K129"/>
    <mergeCell ref="L124:M128"/>
    <mergeCell ref="N124:N129"/>
    <mergeCell ref="S130:T130"/>
    <mergeCell ref="S131:T131"/>
    <mergeCell ref="S132:T132"/>
    <mergeCell ref="S133:T133"/>
    <mergeCell ref="S134:T134"/>
    <mergeCell ref="Q134:R134"/>
    <mergeCell ref="Q135:R135"/>
    <mergeCell ref="Q125:R125"/>
    <mergeCell ref="Q126:R126"/>
    <mergeCell ref="Q127:R127"/>
    <mergeCell ref="S135:T135"/>
    <mergeCell ref="A136:A141"/>
    <mergeCell ref="B136:F141"/>
    <mergeCell ref="G136:K141"/>
    <mergeCell ref="L136:M140"/>
    <mergeCell ref="N136:N141"/>
    <mergeCell ref="O136:O141"/>
    <mergeCell ref="P136:P141"/>
    <mergeCell ref="Q136:R136"/>
    <mergeCell ref="S136:T136"/>
    <mergeCell ref="A44:C45"/>
    <mergeCell ref="D44:R45"/>
    <mergeCell ref="A47:D51"/>
    <mergeCell ref="F49:R49"/>
    <mergeCell ref="A46:R46"/>
    <mergeCell ref="V136:Z141"/>
    <mergeCell ref="Q137:R137"/>
    <mergeCell ref="S137:T137"/>
    <mergeCell ref="Q138:R138"/>
    <mergeCell ref="S138:T138"/>
    <mergeCell ref="Q139:R139"/>
    <mergeCell ref="S128:T128"/>
    <mergeCell ref="S129:T129"/>
    <mergeCell ref="Q128:R128"/>
    <mergeCell ref="Q129:R129"/>
    <mergeCell ref="A130:A135"/>
    <mergeCell ref="B130:F135"/>
    <mergeCell ref="G130:K135"/>
    <mergeCell ref="L130:M134"/>
    <mergeCell ref="N130:N135"/>
    <mergeCell ref="E69:R69"/>
    <mergeCell ref="A70:D70"/>
    <mergeCell ref="E70:H70"/>
    <mergeCell ref="F51:R51"/>
    <mergeCell ref="E47:R48"/>
    <mergeCell ref="E50:R50"/>
    <mergeCell ref="A166:K167"/>
    <mergeCell ref="L166:M166"/>
    <mergeCell ref="L167:M167"/>
    <mergeCell ref="Q130:R130"/>
    <mergeCell ref="Q131:R131"/>
    <mergeCell ref="Q132:R132"/>
    <mergeCell ref="Q133:R133"/>
    <mergeCell ref="A124:A129"/>
    <mergeCell ref="B124:F129"/>
    <mergeCell ref="Q122:R122"/>
    <mergeCell ref="Q123:R123"/>
    <mergeCell ref="E66:G66"/>
    <mergeCell ref="H66:R66"/>
    <mergeCell ref="E67:R67"/>
    <mergeCell ref="E68:G68"/>
    <mergeCell ref="H68:R68"/>
    <mergeCell ref="A73:Z73"/>
    <mergeCell ref="A52:D58"/>
    <mergeCell ref="E52:O52"/>
    <mergeCell ref="P52:R52"/>
    <mergeCell ref="E53:R53"/>
    <mergeCell ref="F54:R54"/>
    <mergeCell ref="S124:T124"/>
    <mergeCell ref="S125:T125"/>
    <mergeCell ref="S126:T126"/>
    <mergeCell ref="S127:T127"/>
    <mergeCell ref="Q124:R124"/>
    <mergeCell ref="S123:T123"/>
    <mergeCell ref="S118:T118"/>
    <mergeCell ref="S119:T119"/>
    <mergeCell ref="S120:T120"/>
    <mergeCell ref="S121:T121"/>
    <mergeCell ref="S122:T122"/>
    <mergeCell ref="Q118:R118"/>
    <mergeCell ref="Q119:R119"/>
    <mergeCell ref="Q120:R120"/>
    <mergeCell ref="Q121:R121"/>
    <mergeCell ref="A118:A123"/>
    <mergeCell ref="B118:F123"/>
    <mergeCell ref="G118:K123"/>
    <mergeCell ref="L118:M122"/>
    <mergeCell ref="N118:N123"/>
    <mergeCell ref="A112:A117"/>
    <mergeCell ref="B112:F117"/>
    <mergeCell ref="G112:K117"/>
    <mergeCell ref="L112:M116"/>
    <mergeCell ref="N112:N117"/>
    <mergeCell ref="O106:O111"/>
    <mergeCell ref="P106:P111"/>
    <mergeCell ref="Q113:R113"/>
    <mergeCell ref="Q114:R114"/>
    <mergeCell ref="Q115:R115"/>
    <mergeCell ref="Q110:R110"/>
    <mergeCell ref="Q111:R111"/>
    <mergeCell ref="S112:T112"/>
    <mergeCell ref="S113:T113"/>
    <mergeCell ref="S114:T114"/>
    <mergeCell ref="S115:T115"/>
    <mergeCell ref="Q112:R112"/>
    <mergeCell ref="O112:O117"/>
    <mergeCell ref="P112:P117"/>
    <mergeCell ref="S116:T116"/>
    <mergeCell ref="S117:T117"/>
    <mergeCell ref="Q116:R116"/>
    <mergeCell ref="Q117:R117"/>
    <mergeCell ref="S104:T104"/>
    <mergeCell ref="S105:T105"/>
    <mergeCell ref="Q104:R104"/>
    <mergeCell ref="Q105:R105"/>
    <mergeCell ref="A106:A111"/>
    <mergeCell ref="B106:F111"/>
    <mergeCell ref="G106:K111"/>
    <mergeCell ref="L106:M110"/>
    <mergeCell ref="N106:N111"/>
    <mergeCell ref="A100:A105"/>
    <mergeCell ref="B100:F105"/>
    <mergeCell ref="G100:K105"/>
    <mergeCell ref="L100:M104"/>
    <mergeCell ref="N100:N105"/>
    <mergeCell ref="S106:T106"/>
    <mergeCell ref="S107:T107"/>
    <mergeCell ref="S108:T108"/>
    <mergeCell ref="S109:T109"/>
    <mergeCell ref="S110:T110"/>
    <mergeCell ref="Q106:R106"/>
    <mergeCell ref="Q107:R107"/>
    <mergeCell ref="Q108:R108"/>
    <mergeCell ref="Q109:R109"/>
    <mergeCell ref="S111:T111"/>
    <mergeCell ref="Q101:R101"/>
    <mergeCell ref="Q102:R102"/>
    <mergeCell ref="Q103:R103"/>
    <mergeCell ref="Q98:R98"/>
    <mergeCell ref="Q99:R99"/>
    <mergeCell ref="S100:T100"/>
    <mergeCell ref="S101:T101"/>
    <mergeCell ref="S102:T102"/>
    <mergeCell ref="S103:T103"/>
    <mergeCell ref="Q100:R100"/>
    <mergeCell ref="S92:T92"/>
    <mergeCell ref="S93:T93"/>
    <mergeCell ref="Q92:R92"/>
    <mergeCell ref="Q93:R93"/>
    <mergeCell ref="A94:A99"/>
    <mergeCell ref="B94:F99"/>
    <mergeCell ref="G94:K99"/>
    <mergeCell ref="L94:M98"/>
    <mergeCell ref="N94:N99"/>
    <mergeCell ref="A88:A93"/>
    <mergeCell ref="B88:F93"/>
    <mergeCell ref="G88:K93"/>
    <mergeCell ref="L88:M92"/>
    <mergeCell ref="N88:N93"/>
    <mergeCell ref="S94:T94"/>
    <mergeCell ref="S95:T95"/>
    <mergeCell ref="S96:T96"/>
    <mergeCell ref="S97:T97"/>
    <mergeCell ref="S98:T98"/>
    <mergeCell ref="Q94:R94"/>
    <mergeCell ref="Q95:R95"/>
    <mergeCell ref="Q96:R96"/>
    <mergeCell ref="Q97:R97"/>
    <mergeCell ref="S99:T99"/>
    <mergeCell ref="Q89:R89"/>
    <mergeCell ref="Q90:R90"/>
    <mergeCell ref="Q91:R91"/>
    <mergeCell ref="Q86:R86"/>
    <mergeCell ref="Q87:R87"/>
    <mergeCell ref="S88:T88"/>
    <mergeCell ref="S89:T89"/>
    <mergeCell ref="S90:T90"/>
    <mergeCell ref="S91:T91"/>
    <mergeCell ref="Q88:R88"/>
    <mergeCell ref="S80:T80"/>
    <mergeCell ref="S81:T81"/>
    <mergeCell ref="Q80:R80"/>
    <mergeCell ref="Q81:R81"/>
    <mergeCell ref="A82:A87"/>
    <mergeCell ref="B82:F87"/>
    <mergeCell ref="G82:K87"/>
    <mergeCell ref="L82:M86"/>
    <mergeCell ref="N82:N87"/>
    <mergeCell ref="A76:A81"/>
    <mergeCell ref="B76:F81"/>
    <mergeCell ref="G76:K81"/>
    <mergeCell ref="L76:M80"/>
    <mergeCell ref="N76:N81"/>
    <mergeCell ref="S82:T82"/>
    <mergeCell ref="S83:T83"/>
    <mergeCell ref="S84:T84"/>
    <mergeCell ref="S85:T85"/>
    <mergeCell ref="S86:T86"/>
    <mergeCell ref="Q82:R82"/>
    <mergeCell ref="Q83:R83"/>
    <mergeCell ref="Q84:R84"/>
    <mergeCell ref="Q85:R85"/>
    <mergeCell ref="S87:T87"/>
    <mergeCell ref="Q77:R77"/>
    <mergeCell ref="Q78:R78"/>
    <mergeCell ref="Q79:R79"/>
    <mergeCell ref="S75:T75"/>
    <mergeCell ref="V74:Z75"/>
    <mergeCell ref="S76:T76"/>
    <mergeCell ref="S77:T77"/>
    <mergeCell ref="S78:T78"/>
    <mergeCell ref="S79:T79"/>
    <mergeCell ref="Q76:R76"/>
    <mergeCell ref="A74:A75"/>
    <mergeCell ref="B74:F75"/>
    <mergeCell ref="G74:K75"/>
    <mergeCell ref="L74:M75"/>
    <mergeCell ref="N74:N75"/>
    <mergeCell ref="A36:D36"/>
    <mergeCell ref="E36:R36"/>
    <mergeCell ref="A37:R38"/>
    <mergeCell ref="A39:R41"/>
    <mergeCell ref="A42:R42"/>
    <mergeCell ref="O74:O75"/>
    <mergeCell ref="P74:P75"/>
    <mergeCell ref="Q74:U74"/>
    <mergeCell ref="Q75:R75"/>
    <mergeCell ref="A61:D62"/>
    <mergeCell ref="E61:R61"/>
    <mergeCell ref="F62:R62"/>
    <mergeCell ref="I70:J70"/>
    <mergeCell ref="K70:R70"/>
    <mergeCell ref="A63:D64"/>
    <mergeCell ref="E63:R63"/>
    <mergeCell ref="E64:R64"/>
    <mergeCell ref="A65:D69"/>
    <mergeCell ref="E65:R6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O100:O105"/>
    <mergeCell ref="P100:P105"/>
    <mergeCell ref="A5:R5"/>
    <mergeCell ref="A7:B7"/>
    <mergeCell ref="C7:R7"/>
    <mergeCell ref="A8:B8"/>
    <mergeCell ref="C8:M8"/>
    <mergeCell ref="N8:O8"/>
    <mergeCell ref="P8:R8"/>
    <mergeCell ref="M14:N14"/>
    <mergeCell ref="P14:R14"/>
    <mergeCell ref="A15:D15"/>
    <mergeCell ref="E15:G15"/>
    <mergeCell ref="I15:L15"/>
    <mergeCell ref="M15:R15"/>
    <mergeCell ref="A9:B9"/>
    <mergeCell ref="C9:I9"/>
    <mergeCell ref="J9:K9"/>
    <mergeCell ref="L9:R9"/>
    <mergeCell ref="A13:D13"/>
    <mergeCell ref="E13:R13"/>
    <mergeCell ref="A16:D19"/>
    <mergeCell ref="F16:H16"/>
    <mergeCell ref="I16:L19"/>
    <mergeCell ref="O118:O123"/>
    <mergeCell ref="P118:P123"/>
    <mergeCell ref="O124:O129"/>
    <mergeCell ref="P124:P129"/>
    <mergeCell ref="O130:O135"/>
    <mergeCell ref="P130:P135"/>
    <mergeCell ref="V76:Z81"/>
    <mergeCell ref="V82:Z87"/>
    <mergeCell ref="V88:Z93"/>
    <mergeCell ref="V94:Z99"/>
    <mergeCell ref="V100:Z105"/>
    <mergeCell ref="V106:Z111"/>
    <mergeCell ref="V112:Z117"/>
    <mergeCell ref="V118:Z123"/>
    <mergeCell ref="V124:Z129"/>
    <mergeCell ref="V130:Z135"/>
    <mergeCell ref="O76:O81"/>
    <mergeCell ref="P76:P81"/>
    <mergeCell ref="O82:O87"/>
    <mergeCell ref="P82:P87"/>
    <mergeCell ref="O88:O93"/>
    <mergeCell ref="P88:P93"/>
    <mergeCell ref="O94:O99"/>
    <mergeCell ref="P94:P99"/>
    <mergeCell ref="S139:T139"/>
    <mergeCell ref="Q140:R140"/>
    <mergeCell ref="S140:T140"/>
    <mergeCell ref="Q141:R141"/>
    <mergeCell ref="S141:T141"/>
    <mergeCell ref="A142:A147"/>
    <mergeCell ref="B142:F147"/>
    <mergeCell ref="G142:K147"/>
    <mergeCell ref="L142:M146"/>
    <mergeCell ref="N142:N147"/>
    <mergeCell ref="O142:O147"/>
    <mergeCell ref="P142:P147"/>
    <mergeCell ref="Q142:R142"/>
    <mergeCell ref="S142:T142"/>
    <mergeCell ref="V142:Z147"/>
    <mergeCell ref="Q143:R143"/>
    <mergeCell ref="S143:T143"/>
    <mergeCell ref="Q144:R144"/>
    <mergeCell ref="S144:T144"/>
    <mergeCell ref="Q145:R145"/>
    <mergeCell ref="S145:T145"/>
    <mergeCell ref="Q146:R146"/>
    <mergeCell ref="S146:T146"/>
    <mergeCell ref="Q147:R147"/>
    <mergeCell ref="S147:T147"/>
    <mergeCell ref="A148:A153"/>
    <mergeCell ref="B148:F153"/>
    <mergeCell ref="G148:K153"/>
    <mergeCell ref="L148:M152"/>
    <mergeCell ref="N148:N153"/>
    <mergeCell ref="O148:O153"/>
    <mergeCell ref="P148:P153"/>
    <mergeCell ref="Q148:R148"/>
    <mergeCell ref="S148:T148"/>
    <mergeCell ref="O154:O159"/>
    <mergeCell ref="P154:P159"/>
    <mergeCell ref="Q154:R154"/>
    <mergeCell ref="S154:T154"/>
    <mergeCell ref="V148:Z153"/>
    <mergeCell ref="Q149:R149"/>
    <mergeCell ref="S149:T149"/>
    <mergeCell ref="Q150:R150"/>
    <mergeCell ref="S150:T150"/>
    <mergeCell ref="Q151:R151"/>
    <mergeCell ref="S151:T151"/>
    <mergeCell ref="Q152:R152"/>
    <mergeCell ref="S152:T152"/>
    <mergeCell ref="Q153:R153"/>
    <mergeCell ref="S153:T153"/>
    <mergeCell ref="O1:R1"/>
    <mergeCell ref="O2:R2"/>
    <mergeCell ref="O3:R3"/>
    <mergeCell ref="V160:Z165"/>
    <mergeCell ref="Q161:R161"/>
    <mergeCell ref="S161:T161"/>
    <mergeCell ref="Q162:R162"/>
    <mergeCell ref="S162:T162"/>
    <mergeCell ref="Q163:R163"/>
    <mergeCell ref="S163:T163"/>
    <mergeCell ref="Q164:R164"/>
    <mergeCell ref="S164:T164"/>
    <mergeCell ref="Q165:R165"/>
    <mergeCell ref="S165:T165"/>
    <mergeCell ref="V154:Z159"/>
    <mergeCell ref="Q155:R155"/>
    <mergeCell ref="S155:T155"/>
    <mergeCell ref="Q156:R156"/>
    <mergeCell ref="S156:T156"/>
    <mergeCell ref="Q157:R157"/>
    <mergeCell ref="S157:T157"/>
    <mergeCell ref="Q158:R158"/>
    <mergeCell ref="S158:T158"/>
    <mergeCell ref="Q159:R159"/>
    <mergeCell ref="AA74:AC75"/>
    <mergeCell ref="AA76:AC81"/>
    <mergeCell ref="AA82:AC87"/>
    <mergeCell ref="AA88:AC93"/>
    <mergeCell ref="AA94:AC99"/>
    <mergeCell ref="AA100:AC105"/>
    <mergeCell ref="AA106:AC111"/>
    <mergeCell ref="AA112:AC117"/>
    <mergeCell ref="AA118:AC123"/>
    <mergeCell ref="AA124:AC129"/>
    <mergeCell ref="AA130:AC135"/>
    <mergeCell ref="AA136:AC141"/>
    <mergeCell ref="AA142:AC147"/>
    <mergeCell ref="AA148:AC153"/>
    <mergeCell ref="AA154:AC159"/>
    <mergeCell ref="AA160:AC165"/>
    <mergeCell ref="N166:AC167"/>
    <mergeCell ref="A285:P288"/>
    <mergeCell ref="S159:T159"/>
    <mergeCell ref="A160:A165"/>
    <mergeCell ref="B160:F165"/>
    <mergeCell ref="G160:K165"/>
    <mergeCell ref="L160:M164"/>
    <mergeCell ref="N160:N165"/>
    <mergeCell ref="O160:O165"/>
    <mergeCell ref="P160:P165"/>
    <mergeCell ref="Q160:R160"/>
    <mergeCell ref="S160:T160"/>
    <mergeCell ref="A154:A159"/>
    <mergeCell ref="B154:F159"/>
    <mergeCell ref="G154:K159"/>
    <mergeCell ref="L154:M158"/>
    <mergeCell ref="N154:N159"/>
  </mergeCells>
  <phoneticPr fontId="20"/>
  <conditionalFormatting sqref="E54:R54 E55:F55 E56:R57">
    <cfRule type="expression" dxfId="309" priority="1">
      <formula>$P$52="含んでいない"</formula>
    </cfRule>
  </conditionalFormatting>
  <conditionalFormatting sqref="E192:R192">
    <cfRule type="cellIs" dxfId="308" priority="8" operator="equal">
      <formula>"自動で入力されます"</formula>
    </cfRule>
  </conditionalFormatting>
  <conditionalFormatting sqref="F178">
    <cfRule type="expression" dxfId="307" priority="9">
      <formula>"P73=""なし"""</formula>
    </cfRule>
  </conditionalFormatting>
  <conditionalFormatting sqref="F58:R58">
    <cfRule type="expression" dxfId="306" priority="3">
      <formula>$E57="○"</formula>
    </cfRule>
  </conditionalFormatting>
  <conditionalFormatting sqref="H66:R66">
    <cfRule type="cellIs" dxfId="305" priority="7" operator="equal">
      <formula>"自動で入力されます"</formula>
    </cfRule>
  </conditionalFormatting>
  <conditionalFormatting sqref="H68:R68">
    <cfRule type="cellIs" dxfId="304" priority="6" operator="equal">
      <formula>"自動で入力されます"</formula>
    </cfRule>
  </conditionalFormatting>
  <conditionalFormatting sqref="N166">
    <cfRule type="cellIs" dxfId="303" priority="4" operator="equal">
      <formula>"「ロール対応表」シートと一致していないスキル項目があります"</formula>
    </cfRule>
  </conditionalFormatting>
  <conditionalFormatting sqref="O3 C7:R7 N8:P8 C8:C9">
    <cfRule type="cellIs" dxfId="302" priority="12" operator="equal">
      <formula>0</formula>
    </cfRule>
  </conditionalFormatting>
  <conditionalFormatting sqref="P52:R52">
    <cfRule type="expression" priority="2">
      <formula>$P$52="含んでいない"</formula>
    </cfRule>
  </conditionalFormatting>
  <conditionalFormatting sqref="Z174">
    <cfRule type="expression" dxfId="301" priority="10">
      <formula>"P73=""なし"""</formula>
    </cfRule>
  </conditionalFormatting>
  <dataValidations xWindow="757" yWindow="670" count="41">
    <dataValidation type="list" allowBlank="1" showInputMessage="1" showErrorMessage="1" sqref="E70:H70" xr:uid="{6F953D1B-862B-426D-ABFD-4A6D45DDE3A5}">
      <formula1>"パンフレット,パンフレット＋ホームページ（右にURLを記載）,ホームページ（右にURLを記載）"</formula1>
    </dataValidation>
    <dataValidation type="list" allowBlank="1" showInputMessage="1" showErrorMessage="1" sqref="E204:H204"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DAD43709-C2C4-43EC-8735-3F48D7468B1A}"/>
    <dataValidation type="list" allowBlank="1" showInputMessage="1" showErrorMessage="1" sqref="E184:G184" xr:uid="{B2B0D424-0DA6-4B4C-B86C-58EAE6329427}">
      <formula1>"パンフレット,ホームページ(右にURLを記載),パンフレット+ホームページ(右にURLを記載)"</formula1>
    </dataValidation>
    <dataValidation type="list" allowBlank="1" showInputMessage="1" showErrorMessage="1" sqref="E26:R26 E62 E54:E57" xr:uid="{027E852C-EDF0-4C0A-8203-2CBC22AB8EBE}">
      <formula1>"○"</formula1>
    </dataValidation>
    <dataValidation type="list" allowBlank="1" showInputMessage="1" showErrorMessage="1" sqref="L259:N259" xr:uid="{043C5BAC-243F-41F0-9341-234C412E16F9}">
      <formula1>"該当する,該当しない"</formula1>
    </dataValidation>
    <dataValidation type="list" allowBlank="1" showInputMessage="1" showErrorMessage="1" sqref="F17:H17" xr:uid="{2D7F70C8-78D5-417B-80B5-C431E679355C}">
      <formula1>"昼間（平日）,夜間（平日）,土日,昼間（平日）＋土日,夜間（平日）＋土日"</formula1>
    </dataValidation>
    <dataValidation type="list" allowBlank="1" showInputMessage="1" showErrorMessage="1" sqref="F19:H19" xr:uid="{F942FDB2-B7C4-42A8-B9CB-AB55A04FE443}">
      <formula1>"通信,一部eラーニング,eラーニング"</formula1>
    </dataValidation>
    <dataValidation type="list" allowBlank="1" showInputMessage="1" showErrorMessage="1" sqref="Q186 Q189" xr:uid="{2A55AFE2-33A7-41FC-9F91-BCE46E1FF167}">
      <formula1>"認める,認めない,その他"</formula1>
    </dataValidation>
    <dataValidation type="list" allowBlank="1" showInputMessage="1" showErrorMessage="1" sqref="K186 K189"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85DFC298-6017-4B17-9864-E230D5B744A2}">
      <formula1>"100％,90%以上,70%以上,66%(2/3)以上,60%以上,50%以上,50%未満でも可,その他"</formula1>
    </dataValidation>
    <dataValidation type="list" allowBlank="1" showInputMessage="1" showErrorMessage="1" sqref="E17:E19 AB10" xr:uid="{D10C17C6-AD81-44FA-A828-8FA234786D18}">
      <formula1>"通学,通信"</formula1>
    </dataValidation>
    <dataValidation type="list" allowBlank="1" showInputMessage="1" showErrorMessage="1" sqref="E195" xr:uid="{EC7B0805-EEF3-4169-AB95-5FCA5B8D03D8}">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4C822814-FC88-4418-AD47-32F344325956}">
      <formula1>"有,無"</formula1>
    </dataValidation>
    <dataValidation allowBlank="1" showInputMessage="1" showErrorMessage="1" prompt="教育訓練の時間が短いもの（２０時間以下）は対象外" sqref="I14:L14"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977C0875-D0CC-4380-8F69-75840C27BEA1}">
      <formula1>1</formula1>
      <formula2>99999</formula2>
    </dataValidation>
    <dataValidation allowBlank="1" showInputMessage="1" showErrorMessage="1" prompt="既存講座の申請の場合→「２．教育訓練の対象分野」へ" sqref="E25"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13D0FF3-1DCB-4E6B-87C3-55D27AA5394D}"/>
    <dataValidation allowBlank="1" showInputMessage="1" showErrorMessage="1" prompt="前回の認定適用日から申請書提出前日までの実績を記載してください。" sqref="F22:G24 N22:O24"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88221CD-3CB5-4741-B322-FEE203B89AF0}"/>
    <dataValidation allowBlank="1" showInputMessage="1" showErrorMessage="1" prompt="再認定申請講座の場合は、改善内容や時期が分かるように具体的に記載してください。" sqref="E36:R36" xr:uid="{46D0B517-151A-4F5A-AB3D-552AE2272F3F}"/>
    <dataValidation allowBlank="1" showInputMessage="1" showErrorMessage="1" prompt="身に付けられるスキルの具体的な内容を記載。" sqref="E64:R64" xr:uid="{559EC1CE-27AF-4170-B844-8700833D9E2A}"/>
    <dataValidation allowBlank="1" showInputMessage="1" showErrorMessage="1" prompt="受講前に経験しておくことが推奨される実務経験を記載。" sqref="E174" xr:uid="{4B494122-1557-4C1C-922D-A682A5F848BA}"/>
    <dataValidation allowBlank="1" showInputMessage="1" showErrorMessage="1" prompt="受講前に身に付けておくことが推奨される知識・技術を記載。" sqref="E175"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CE86F85-8076-4511-BDC3-E34D96EAABA0}"/>
    <dataValidation allowBlank="1" showInputMessage="1" showErrorMessage="1" prompt="講義（演習）の内容と到達目標が分かるように具体的に記載。" sqref="G76 G82 G88 G94 G100 G106 G112 G118 G124 G130 G136 G142 G148 G154 G160"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08" xr:uid="{2C442235-EF3F-4942-8705-6F7F7046D623}"/>
    <dataValidation allowBlank="1" showInputMessage="1" showErrorMessage="1" prompt="ホームページ等で公表することが必要。" sqref="E217:R217" xr:uid="{7A3F7061-C382-4E31-8018-E605EA35C1E8}"/>
    <dataValidation allowBlank="1" showInputMessage="1" showErrorMessage="1" prompt="新規のカリキュラムを加えるなど内容を変更した講座を申請を選択の場合→「（16）申請にあたり、新たに追加・変更した内容」へ。" sqref="O25:R25" xr:uid="{9F84BD53-3387-47D4-98FD-4B83EAD46409}"/>
    <dataValidation imeMode="off" allowBlank="1" showInputMessage="1" showErrorMessage="1" sqref="E15:G15 E14" xr:uid="{032E6C4C-EEC8-4473-98C4-F47D111F21DA}"/>
    <dataValidation imeMode="off" allowBlank="1" showInputMessage="1" showErrorMessage="1" prompt="教育訓練の時間が短いもの（２０時間以下）は対象外" sqref="M14:N14" xr:uid="{C8BCC08B-76FD-42B2-B6D7-114B3D1159ED}"/>
    <dataValidation type="list" allowBlank="1" showInputMessage="1" showErrorMessage="1" sqref="L255:L258" xr:uid="{FF4DAAFC-CEAB-40D3-A814-1B049A1427AA}">
      <formula1>"はい,いいえ"</formula1>
    </dataValidation>
    <dataValidation type="list" allowBlank="1" showInputMessage="1" showErrorMessage="1" sqref="E308:S309" xr:uid="{D44B9551-3FC4-44D3-A2B2-22C3CBBC05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94F8FA20-FF08-4F52-8734-63B94C118942}">
      <formula1>"講座実績の検証を行っている,検証を行っていない"</formula1>
    </dataValidation>
    <dataValidation type="list" allowBlank="1" showInputMessage="1" showErrorMessage="1" sqref="E348:S350" xr:uid="{48EC8D94-9F43-4C09-AB10-33E0A662E930}">
      <formula1>"定期的に見直している,見直していない"</formula1>
    </dataValidation>
    <dataValidation type="list" allowBlank="1" showErrorMessage="1" sqref="N76:N135" xr:uid="{7AC0A3E0-4171-411D-AF26-6C13C5B45122}">
      <formula1>"全部,一部,実施なし"</formula1>
    </dataValidation>
    <dataValidation type="list" allowBlank="1" showInputMessage="1" showErrorMessage="1" sqref="P52:R52" xr:uid="{03A63264-3F76-4390-9D38-43621B1B0638}">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A57DD5D3-BFA6-4CA4-8562-E8EB92DAB96D}"/>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ロール対応表ｰ1001!$V$14:$V$56</xm:f>
          </x14:formula1>
          <xm:sqref>U76:U165</xm:sqref>
        </x14:dataValidation>
        <x14:dataValidation type="list" allowBlank="1" showInputMessage="1" showErrorMessage="1" xr:uid="{8A06ECF1-F911-4532-9807-CF3A49BE4E27}">
          <x14:formula1>
            <xm:f>ロール対応表ｰ1001!$D$58:$S$58</xm:f>
          </x14:formula1>
          <xm:sqref>F49:R49</xm:sqref>
        </x14:dataValidation>
        <x14:dataValidation type="list" allowBlank="1" showInputMessage="1" showErrorMessage="1" xr:uid="{0B338E01-413D-4726-A4B5-628A5917E747}">
          <x14:formula1>
            <xm:f>ロール対応表ｰ1001!$D$59:$S$59</xm:f>
          </x14:formula1>
          <xm:sqref>F51:R51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400" hidden="1" customWidth="1"/>
    <col min="24" max="24" width="0" style="13" hidden="1" customWidth="1"/>
    <col min="25" max="25" width="9" style="13" bestFit="1" customWidth="1"/>
    <col min="26" max="16384" width="9" style="13"/>
  </cols>
  <sheetData>
    <row r="1" spans="1:22" ht="28.5">
      <c r="A1" s="1868" t="s">
        <v>851</v>
      </c>
      <c r="B1" s="1868"/>
      <c r="C1" s="1868"/>
      <c r="D1" s="1868"/>
      <c r="E1" s="1868"/>
      <c r="F1" s="1868"/>
      <c r="G1" s="1868"/>
      <c r="H1" s="1868"/>
      <c r="I1" s="1868"/>
      <c r="J1" s="1868"/>
      <c r="K1" s="1868"/>
      <c r="L1" s="1868"/>
      <c r="M1" s="1868"/>
      <c r="N1" s="1868"/>
      <c r="O1" s="1868"/>
      <c r="P1" s="1868"/>
      <c r="Q1" s="1868"/>
      <c r="R1" s="1868"/>
      <c r="S1" s="1868"/>
    </row>
    <row r="2" spans="1:22" ht="12" customHeight="1">
      <c r="A2" s="12"/>
      <c r="B2" s="12"/>
      <c r="C2" s="12"/>
      <c r="D2" s="12"/>
      <c r="E2" s="12"/>
      <c r="F2" s="12"/>
      <c r="G2" s="12"/>
      <c r="H2" s="12"/>
      <c r="I2" s="12"/>
      <c r="J2" s="12"/>
      <c r="K2" s="12"/>
      <c r="L2" s="12"/>
      <c r="M2" s="12"/>
      <c r="N2" s="12"/>
      <c r="O2" s="12"/>
      <c r="P2" s="12"/>
      <c r="Q2" s="12"/>
      <c r="R2" s="12"/>
      <c r="S2" s="12"/>
    </row>
    <row r="3" spans="1:22" ht="19.5">
      <c r="A3" s="1882" t="s">
        <v>1011</v>
      </c>
      <c r="B3" s="1882"/>
      <c r="C3" s="1882"/>
      <c r="D3" s="1882"/>
      <c r="E3" s="1882"/>
      <c r="F3" s="1882"/>
      <c r="G3" s="1882"/>
      <c r="H3" s="1882"/>
      <c r="I3" s="1882"/>
      <c r="J3" s="1882"/>
      <c r="K3" s="1882"/>
      <c r="L3" s="1882"/>
      <c r="M3" s="1882"/>
      <c r="N3" s="1882"/>
      <c r="O3" s="1882"/>
      <c r="P3" s="1882"/>
      <c r="Q3" s="1882"/>
      <c r="R3" s="1882"/>
      <c r="S3" s="1882"/>
      <c r="T3" s="398"/>
    </row>
    <row r="4" spans="1:22" ht="41.25" customHeight="1">
      <c r="A4" s="1880" t="s">
        <v>894</v>
      </c>
      <c r="B4" s="1880"/>
      <c r="C4" s="1880"/>
      <c r="D4" s="1880"/>
      <c r="E4" s="1880"/>
      <c r="F4" s="1880"/>
      <c r="G4" s="1880"/>
      <c r="H4" s="1880"/>
      <c r="I4" s="1880"/>
      <c r="J4" s="1880"/>
      <c r="K4" s="1880"/>
      <c r="L4" s="1880"/>
      <c r="M4" s="1880"/>
      <c r="N4" s="1880"/>
      <c r="O4" s="1880"/>
      <c r="P4" s="1880"/>
      <c r="Q4" s="1880"/>
      <c r="R4" s="1880"/>
      <c r="S4" s="1880"/>
    </row>
    <row r="5" spans="1:22" ht="18.75" customHeight="1">
      <c r="A5" s="1881" t="s">
        <v>852</v>
      </c>
      <c r="B5" s="1881"/>
      <c r="C5" s="1881"/>
      <c r="D5" s="1881"/>
      <c r="E5" s="1881"/>
      <c r="F5" s="1881"/>
      <c r="G5" s="1881"/>
      <c r="H5" s="1881"/>
      <c r="I5" s="1881"/>
      <c r="J5" s="1881"/>
      <c r="K5" s="1881"/>
      <c r="L5" s="1881"/>
      <c r="M5" s="1881"/>
      <c r="N5" s="1881"/>
      <c r="O5" s="1881"/>
      <c r="P5" s="1881"/>
      <c r="Q5" s="1881"/>
      <c r="R5" s="1881"/>
      <c r="S5" s="1881"/>
    </row>
    <row r="6" spans="1:22" ht="40.5" customHeight="1">
      <c r="A6" s="1879" t="s">
        <v>1012</v>
      </c>
      <c r="B6" s="1879"/>
      <c r="C6" s="1879"/>
      <c r="D6" s="1879"/>
      <c r="E6" s="1879"/>
      <c r="F6" s="1879"/>
      <c r="G6" s="1879"/>
      <c r="H6" s="1879"/>
      <c r="I6" s="1879"/>
      <c r="J6" s="1879"/>
      <c r="K6" s="1879"/>
      <c r="L6" s="1879"/>
      <c r="M6" s="1879"/>
      <c r="N6" s="1879"/>
      <c r="O6" s="1879"/>
      <c r="P6" s="1879"/>
      <c r="Q6" s="1879"/>
      <c r="R6" s="1879"/>
      <c r="S6" s="1879"/>
    </row>
    <row r="7" spans="1:22" ht="65.25" customHeight="1">
      <c r="A7" s="1879" t="s">
        <v>1013</v>
      </c>
      <c r="B7" s="1879"/>
      <c r="C7" s="1879"/>
      <c r="D7" s="1879"/>
      <c r="E7" s="1879"/>
      <c r="F7" s="1879"/>
      <c r="G7" s="1879"/>
      <c r="H7" s="1879"/>
      <c r="I7" s="1879"/>
      <c r="J7" s="1879"/>
      <c r="K7" s="1879"/>
      <c r="L7" s="1879"/>
      <c r="M7" s="1879"/>
      <c r="N7" s="1879"/>
      <c r="O7" s="1879"/>
      <c r="P7" s="1879"/>
      <c r="Q7" s="1879"/>
      <c r="R7" s="1879"/>
      <c r="S7" s="1879"/>
    </row>
    <row r="8" spans="1:22" ht="17.25" customHeight="1">
      <c r="A8" s="1883" t="s">
        <v>893</v>
      </c>
      <c r="B8" s="1883"/>
      <c r="C8" s="1883"/>
      <c r="D8" s="1883"/>
      <c r="E8" s="1883"/>
      <c r="F8" s="1883"/>
      <c r="G8" s="1883"/>
      <c r="H8" s="1883"/>
      <c r="I8" s="1883"/>
      <c r="J8" s="1883"/>
      <c r="K8" s="1883"/>
      <c r="L8" s="1883"/>
      <c r="M8" s="1883"/>
      <c r="N8" s="1883"/>
      <c r="O8" s="1883"/>
      <c r="P8" s="1883"/>
      <c r="Q8" s="1883"/>
      <c r="R8" s="1883"/>
      <c r="S8" s="1883"/>
    </row>
    <row r="9" spans="1:22" ht="27" customHeight="1">
      <c r="A9" s="1879" t="s">
        <v>1014</v>
      </c>
      <c r="B9" s="1879"/>
      <c r="C9" s="1879"/>
      <c r="D9" s="1879"/>
      <c r="E9" s="1879"/>
      <c r="F9" s="1879"/>
      <c r="G9" s="1879"/>
      <c r="H9" s="1879"/>
      <c r="I9" s="1879"/>
      <c r="J9" s="1879"/>
      <c r="K9" s="1879"/>
      <c r="L9" s="1879"/>
      <c r="M9" s="1879"/>
      <c r="N9" s="1879"/>
      <c r="O9" s="1879"/>
      <c r="P9" s="1879"/>
      <c r="Q9" s="1879"/>
      <c r="R9" s="1879"/>
      <c r="S9" s="1879"/>
    </row>
    <row r="10" spans="1:22" ht="18.600000000000001" customHeight="1" thickBot="1">
      <c r="A10" s="608" t="s">
        <v>983</v>
      </c>
      <c r="B10" s="609"/>
      <c r="C10" s="609"/>
      <c r="D10" s="609"/>
      <c r="E10" s="609"/>
      <c r="F10" s="609"/>
      <c r="G10" s="609"/>
      <c r="H10" s="609"/>
      <c r="I10" s="609"/>
      <c r="J10" s="609"/>
      <c r="K10" s="609"/>
      <c r="L10" s="609"/>
      <c r="M10" s="609"/>
      <c r="N10" s="609"/>
      <c r="O10" s="609"/>
      <c r="P10" s="609"/>
      <c r="Q10" s="609"/>
      <c r="R10" s="609"/>
      <c r="S10" s="609"/>
    </row>
    <row r="11" spans="1:22" ht="19.5" customHeight="1" thickBot="1">
      <c r="A11" s="1869" t="s">
        <v>1077</v>
      </c>
      <c r="B11" s="1870"/>
      <c r="C11" s="1870"/>
      <c r="D11" s="1871"/>
      <c r="E11" s="1875" t="s">
        <v>853</v>
      </c>
      <c r="F11" s="1876"/>
      <c r="G11" s="1877"/>
      <c r="H11" s="1875" t="s">
        <v>854</v>
      </c>
      <c r="I11" s="1876"/>
      <c r="J11" s="1877"/>
      <c r="K11" s="1875" t="s">
        <v>855</v>
      </c>
      <c r="L11" s="1876"/>
      <c r="M11" s="1877"/>
      <c r="N11" s="1875" t="s">
        <v>816</v>
      </c>
      <c r="O11" s="1876"/>
      <c r="P11" s="1876"/>
      <c r="Q11" s="1877"/>
      <c r="R11" s="1878" t="s">
        <v>817</v>
      </c>
      <c r="S11" s="1877"/>
    </row>
    <row r="12" spans="1:22" ht="131.25" customHeight="1">
      <c r="A12" s="1872"/>
      <c r="B12" s="1873"/>
      <c r="C12" s="1873"/>
      <c r="D12" s="1874"/>
      <c r="E12" s="633" t="s">
        <v>933</v>
      </c>
      <c r="F12" s="634" t="s">
        <v>932</v>
      </c>
      <c r="G12" s="635" t="s">
        <v>931</v>
      </c>
      <c r="H12" s="633" t="s">
        <v>856</v>
      </c>
      <c r="I12" s="634" t="s">
        <v>857</v>
      </c>
      <c r="J12" s="635" t="s">
        <v>858</v>
      </c>
      <c r="K12" s="633" t="s">
        <v>859</v>
      </c>
      <c r="L12" s="634" t="s">
        <v>860</v>
      </c>
      <c r="M12" s="636" t="s">
        <v>861</v>
      </c>
      <c r="N12" s="633" t="s">
        <v>862</v>
      </c>
      <c r="O12" s="634" t="s">
        <v>863</v>
      </c>
      <c r="P12" s="634" t="s">
        <v>864</v>
      </c>
      <c r="Q12" s="635" t="s">
        <v>865</v>
      </c>
      <c r="R12" s="633" t="s">
        <v>866</v>
      </c>
      <c r="S12" s="635" t="s">
        <v>867</v>
      </c>
    </row>
    <row r="13" spans="1:22">
      <c r="A13" s="14" t="s">
        <v>868</v>
      </c>
      <c r="B13" s="15" t="s">
        <v>869</v>
      </c>
      <c r="C13" s="15" t="s">
        <v>841</v>
      </c>
      <c r="D13" s="16" t="s">
        <v>870</v>
      </c>
      <c r="E13" s="17" t="s">
        <v>871</v>
      </c>
      <c r="F13" s="17"/>
      <c r="G13" s="17"/>
      <c r="H13" s="17"/>
      <c r="I13" s="17"/>
      <c r="J13" s="17"/>
      <c r="K13" s="17"/>
      <c r="L13" s="17"/>
      <c r="M13" s="17"/>
      <c r="N13" s="17"/>
      <c r="O13" s="17"/>
      <c r="P13" s="17"/>
      <c r="Q13" s="17"/>
      <c r="R13" s="17"/>
      <c r="S13" s="18"/>
    </row>
    <row r="14" spans="1:22" ht="13.5" customHeight="1">
      <c r="A14" s="1884" t="s">
        <v>714</v>
      </c>
      <c r="B14" s="1885" t="s">
        <v>785</v>
      </c>
      <c r="C14" s="637" t="s">
        <v>788</v>
      </c>
      <c r="D14" s="396"/>
      <c r="E14" s="19" t="s">
        <v>872</v>
      </c>
      <c r="F14" s="19" t="s">
        <v>872</v>
      </c>
      <c r="G14" s="20" t="s">
        <v>873</v>
      </c>
      <c r="H14" s="20" t="s">
        <v>874</v>
      </c>
      <c r="I14" s="20" t="s">
        <v>873</v>
      </c>
      <c r="J14" s="20" t="s">
        <v>873</v>
      </c>
      <c r="K14" s="20" t="s">
        <v>874</v>
      </c>
      <c r="L14" s="20" t="s">
        <v>873</v>
      </c>
      <c r="M14" s="20" t="s">
        <v>873</v>
      </c>
      <c r="N14" s="20" t="s">
        <v>873</v>
      </c>
      <c r="O14" s="20" t="s">
        <v>873</v>
      </c>
      <c r="P14" s="20" t="s">
        <v>873</v>
      </c>
      <c r="Q14" s="20" t="s">
        <v>873</v>
      </c>
      <c r="R14" s="20" t="s">
        <v>874</v>
      </c>
      <c r="S14" s="21" t="s">
        <v>875</v>
      </c>
      <c r="T14" s="399" t="str">
        <f>IF(D14=U14,"",$D$61)</f>
        <v/>
      </c>
      <c r="U14" s="400" t="str">
        <f>IF(COUNTIF(個票ｰ1001!$U$76:$U$165,$C14),"○","")</f>
        <v/>
      </c>
      <c r="V14" s="400" t="str">
        <f>IF(D14="○",C14,"")</f>
        <v/>
      </c>
    </row>
    <row r="15" spans="1:22" ht="14.25">
      <c r="A15" s="1884"/>
      <c r="B15" s="1885"/>
      <c r="C15" s="638" t="s">
        <v>755</v>
      </c>
      <c r="D15" s="396"/>
      <c r="E15" s="19" t="s">
        <v>872</v>
      </c>
      <c r="F15" s="19" t="s">
        <v>872</v>
      </c>
      <c r="G15" s="20" t="s">
        <v>873</v>
      </c>
      <c r="H15" s="20" t="s">
        <v>874</v>
      </c>
      <c r="I15" s="20" t="s">
        <v>875</v>
      </c>
      <c r="J15" s="20" t="s">
        <v>873</v>
      </c>
      <c r="K15" s="20" t="s">
        <v>875</v>
      </c>
      <c r="L15" s="20" t="s">
        <v>875</v>
      </c>
      <c r="M15" s="20" t="s">
        <v>875</v>
      </c>
      <c r="N15" s="20" t="s">
        <v>874</v>
      </c>
      <c r="O15" s="20" t="s">
        <v>875</v>
      </c>
      <c r="P15" s="20" t="s">
        <v>875</v>
      </c>
      <c r="Q15" s="20" t="s">
        <v>875</v>
      </c>
      <c r="R15" s="20" t="s">
        <v>875</v>
      </c>
      <c r="S15" s="21" t="s">
        <v>875</v>
      </c>
      <c r="T15" s="399" t="str">
        <f t="shared" ref="T15:T56" si="0">IF(D15=U15,"",$D$61)</f>
        <v/>
      </c>
      <c r="U15" s="400" t="str">
        <f>IF(COUNTIF(個票ｰ1001!$U$76:$U$165,$C15),"○","")</f>
        <v/>
      </c>
      <c r="V15" s="400" t="str">
        <f t="shared" ref="V15:V56" si="1">IF(D15="○",C15,"")</f>
        <v/>
      </c>
    </row>
    <row r="16" spans="1:22" ht="14.25">
      <c r="A16" s="1884"/>
      <c r="B16" s="1885"/>
      <c r="C16" s="638" t="s">
        <v>804</v>
      </c>
      <c r="D16" s="396"/>
      <c r="E16" s="19" t="s">
        <v>872</v>
      </c>
      <c r="F16" s="19" t="s">
        <v>872</v>
      </c>
      <c r="G16" s="19" t="s">
        <v>872</v>
      </c>
      <c r="H16" s="20" t="s">
        <v>874</v>
      </c>
      <c r="I16" s="20" t="s">
        <v>873</v>
      </c>
      <c r="J16" s="20" t="s">
        <v>873</v>
      </c>
      <c r="K16" s="20" t="s">
        <v>875</v>
      </c>
      <c r="L16" s="20" t="s">
        <v>875</v>
      </c>
      <c r="M16" s="20" t="s">
        <v>875</v>
      </c>
      <c r="N16" s="20" t="s">
        <v>873</v>
      </c>
      <c r="O16" s="20" t="s">
        <v>873</v>
      </c>
      <c r="P16" s="20" t="s">
        <v>873</v>
      </c>
      <c r="Q16" s="20" t="s">
        <v>873</v>
      </c>
      <c r="R16" s="20" t="s">
        <v>874</v>
      </c>
      <c r="S16" s="21" t="s">
        <v>875</v>
      </c>
      <c r="T16" s="399" t="str">
        <f t="shared" si="0"/>
        <v/>
      </c>
      <c r="U16" s="400" t="str">
        <f>IF(COUNTIF(個票ｰ1001!$U$76:$U$165,$C16),"○","")</f>
        <v/>
      </c>
      <c r="V16" s="400" t="str">
        <f t="shared" si="1"/>
        <v/>
      </c>
    </row>
    <row r="17" spans="1:22" ht="14.25">
      <c r="A17" s="1884"/>
      <c r="B17" s="1885"/>
      <c r="C17" s="638" t="s">
        <v>772</v>
      </c>
      <c r="D17" s="396"/>
      <c r="E17" s="19" t="s">
        <v>872</v>
      </c>
      <c r="F17" s="19" t="s">
        <v>872</v>
      </c>
      <c r="G17" s="20" t="s">
        <v>875</v>
      </c>
      <c r="H17" s="20" t="s">
        <v>875</v>
      </c>
      <c r="I17" s="20" t="s">
        <v>873</v>
      </c>
      <c r="J17" s="20" t="s">
        <v>873</v>
      </c>
      <c r="K17" s="20" t="s">
        <v>875</v>
      </c>
      <c r="L17" s="20" t="s">
        <v>875</v>
      </c>
      <c r="M17" s="20" t="s">
        <v>874</v>
      </c>
      <c r="N17" s="20" t="s">
        <v>875</v>
      </c>
      <c r="O17" s="20" t="s">
        <v>875</v>
      </c>
      <c r="P17" s="20" t="s">
        <v>875</v>
      </c>
      <c r="Q17" s="20" t="s">
        <v>874</v>
      </c>
      <c r="R17" s="20" t="s">
        <v>875</v>
      </c>
      <c r="S17" s="21" t="s">
        <v>875</v>
      </c>
      <c r="T17" s="399" t="str">
        <f t="shared" si="0"/>
        <v/>
      </c>
      <c r="U17" s="400" t="str">
        <f>IF(COUNTIF(個票ｰ1001!$U$76:$U$165,$C17),"○","")</f>
        <v/>
      </c>
      <c r="V17" s="400" t="str">
        <f t="shared" si="1"/>
        <v/>
      </c>
    </row>
    <row r="18" spans="1:22" ht="14.25">
      <c r="A18" s="1884"/>
      <c r="B18" s="1885"/>
      <c r="C18" s="638" t="s">
        <v>1078</v>
      </c>
      <c r="D18" s="396"/>
      <c r="E18" s="19" t="s">
        <v>872</v>
      </c>
      <c r="F18" s="19" t="s">
        <v>872</v>
      </c>
      <c r="G18" s="20" t="s">
        <v>875</v>
      </c>
      <c r="H18" s="20" t="s">
        <v>875</v>
      </c>
      <c r="I18" s="20" t="s">
        <v>873</v>
      </c>
      <c r="J18" s="20" t="s">
        <v>873</v>
      </c>
      <c r="K18" s="20" t="s">
        <v>875</v>
      </c>
      <c r="L18" s="20" t="s">
        <v>873</v>
      </c>
      <c r="M18" s="20" t="s">
        <v>874</v>
      </c>
      <c r="N18" s="20" t="s">
        <v>873</v>
      </c>
      <c r="O18" s="20" t="s">
        <v>875</v>
      </c>
      <c r="P18" s="20" t="s">
        <v>873</v>
      </c>
      <c r="Q18" s="20" t="s">
        <v>873</v>
      </c>
      <c r="R18" s="20" t="s">
        <v>875</v>
      </c>
      <c r="S18" s="21" t="s">
        <v>875</v>
      </c>
      <c r="T18" s="399" t="str">
        <f t="shared" si="0"/>
        <v/>
      </c>
      <c r="U18" s="400" t="str">
        <f>IF(COUNTIF(個票ｰ1001!$U$76:$U$165,$C18),"○","")</f>
        <v/>
      </c>
      <c r="V18" s="400" t="str">
        <f t="shared" si="1"/>
        <v/>
      </c>
    </row>
    <row r="19" spans="1:22" ht="14.25">
      <c r="A19" s="1884"/>
      <c r="B19" s="1885"/>
      <c r="C19" s="638" t="s">
        <v>781</v>
      </c>
      <c r="D19" s="396"/>
      <c r="E19" s="20" t="s">
        <v>874</v>
      </c>
      <c r="F19" s="20" t="s">
        <v>874</v>
      </c>
      <c r="G19" s="20" t="s">
        <v>874</v>
      </c>
      <c r="H19" s="20" t="s">
        <v>875</v>
      </c>
      <c r="I19" s="20" t="s">
        <v>875</v>
      </c>
      <c r="J19" s="20" t="s">
        <v>875</v>
      </c>
      <c r="K19" s="20" t="s">
        <v>874</v>
      </c>
      <c r="L19" s="20" t="s">
        <v>875</v>
      </c>
      <c r="M19" s="20" t="s">
        <v>875</v>
      </c>
      <c r="N19" s="20" t="s">
        <v>874</v>
      </c>
      <c r="O19" s="20" t="s">
        <v>874</v>
      </c>
      <c r="P19" s="20" t="s">
        <v>874</v>
      </c>
      <c r="Q19" s="20" t="s">
        <v>875</v>
      </c>
      <c r="R19" s="20" t="s">
        <v>874</v>
      </c>
      <c r="S19" s="21" t="s">
        <v>875</v>
      </c>
      <c r="T19" s="399" t="str">
        <f t="shared" si="0"/>
        <v/>
      </c>
      <c r="U19" s="400" t="str">
        <f>IF(COUNTIF(個票ｰ1001!$U$76:$U$165,$C19),"○","")</f>
        <v/>
      </c>
      <c r="V19" s="400" t="str">
        <f t="shared" si="1"/>
        <v/>
      </c>
    </row>
    <row r="20" spans="1:22" ht="14.25">
      <c r="A20" s="1884"/>
      <c r="B20" s="1885" t="s">
        <v>876</v>
      </c>
      <c r="C20" s="638" t="s">
        <v>789</v>
      </c>
      <c r="D20" s="396"/>
      <c r="E20" s="19" t="s">
        <v>872</v>
      </c>
      <c r="F20" s="19" t="s">
        <v>872</v>
      </c>
      <c r="G20" s="20" t="s">
        <v>875</v>
      </c>
      <c r="H20" s="20" t="s">
        <v>874</v>
      </c>
      <c r="I20" s="20" t="s">
        <v>873</v>
      </c>
      <c r="J20" s="20" t="s">
        <v>873</v>
      </c>
      <c r="K20" s="20" t="s">
        <v>874</v>
      </c>
      <c r="L20" s="20" t="s">
        <v>873</v>
      </c>
      <c r="M20" s="20" t="s">
        <v>873</v>
      </c>
      <c r="N20" s="20" t="s">
        <v>873</v>
      </c>
      <c r="O20" s="20" t="s">
        <v>873</v>
      </c>
      <c r="P20" s="20" t="s">
        <v>873</v>
      </c>
      <c r="Q20" s="20" t="s">
        <v>873</v>
      </c>
      <c r="R20" s="20" t="s">
        <v>875</v>
      </c>
      <c r="S20" s="21" t="s">
        <v>873</v>
      </c>
      <c r="T20" s="399" t="str">
        <f t="shared" si="0"/>
        <v/>
      </c>
      <c r="U20" s="400" t="str">
        <f>IF(COUNTIF(個票ｰ1001!$U$76:$U$165,$C20),"○","")</f>
        <v/>
      </c>
      <c r="V20" s="400" t="str">
        <f t="shared" si="1"/>
        <v/>
      </c>
    </row>
    <row r="21" spans="1:22" ht="14.25">
      <c r="A21" s="1884"/>
      <c r="B21" s="1885"/>
      <c r="C21" s="638" t="s">
        <v>877</v>
      </c>
      <c r="D21" s="396"/>
      <c r="E21" s="19" t="s">
        <v>872</v>
      </c>
      <c r="F21" s="19" t="s">
        <v>872</v>
      </c>
      <c r="G21" s="20" t="s">
        <v>873</v>
      </c>
      <c r="H21" s="20" t="s">
        <v>874</v>
      </c>
      <c r="I21" s="20" t="s">
        <v>873</v>
      </c>
      <c r="J21" s="20" t="s">
        <v>873</v>
      </c>
      <c r="K21" s="20" t="s">
        <v>874</v>
      </c>
      <c r="L21" s="20" t="s">
        <v>875</v>
      </c>
      <c r="M21" s="20" t="s">
        <v>873</v>
      </c>
      <c r="N21" s="20" t="s">
        <v>873</v>
      </c>
      <c r="O21" s="20" t="s">
        <v>873</v>
      </c>
      <c r="P21" s="20" t="s">
        <v>873</v>
      </c>
      <c r="Q21" s="20" t="s">
        <v>873</v>
      </c>
      <c r="R21" s="20" t="s">
        <v>875</v>
      </c>
      <c r="S21" s="21" t="s">
        <v>873</v>
      </c>
      <c r="T21" s="399" t="str">
        <f t="shared" si="0"/>
        <v/>
      </c>
      <c r="U21" s="400" t="str">
        <f>IF(COUNTIF(個票ｰ1001!$U$76:$U$165,$C21),"○","")</f>
        <v/>
      </c>
      <c r="V21" s="400" t="str">
        <f t="shared" si="1"/>
        <v/>
      </c>
    </row>
    <row r="22" spans="1:22" ht="14.25">
      <c r="A22" s="1884"/>
      <c r="B22" s="1885"/>
      <c r="C22" s="638" t="s">
        <v>766</v>
      </c>
      <c r="D22" s="396"/>
      <c r="E22" s="19" t="s">
        <v>872</v>
      </c>
      <c r="F22" s="19" t="s">
        <v>872</v>
      </c>
      <c r="G22" s="20" t="s">
        <v>875</v>
      </c>
      <c r="H22" s="20" t="s">
        <v>874</v>
      </c>
      <c r="I22" s="20" t="s">
        <v>873</v>
      </c>
      <c r="J22" s="20" t="s">
        <v>873</v>
      </c>
      <c r="K22" s="20" t="s">
        <v>874</v>
      </c>
      <c r="L22" s="20" t="s">
        <v>875</v>
      </c>
      <c r="M22" s="20" t="s">
        <v>875</v>
      </c>
      <c r="N22" s="20" t="s">
        <v>875</v>
      </c>
      <c r="O22" s="20" t="s">
        <v>875</v>
      </c>
      <c r="P22" s="20" t="s">
        <v>873</v>
      </c>
      <c r="Q22" s="20" t="s">
        <v>873</v>
      </c>
      <c r="R22" s="20" t="s">
        <v>875</v>
      </c>
      <c r="S22" s="21" t="s">
        <v>873</v>
      </c>
      <c r="T22" s="399" t="str">
        <f t="shared" si="0"/>
        <v/>
      </c>
      <c r="U22" s="400" t="str">
        <f>IF(COUNTIF(個票ｰ1001!$U$76:$U$165,$C22),"○","")</f>
        <v/>
      </c>
      <c r="V22" s="400" t="str">
        <f t="shared" si="1"/>
        <v/>
      </c>
    </row>
    <row r="23" spans="1:22" ht="14.25">
      <c r="A23" s="1884"/>
      <c r="B23" s="1885"/>
      <c r="C23" s="638" t="s">
        <v>1079</v>
      </c>
      <c r="D23" s="396"/>
      <c r="E23" s="19" t="s">
        <v>872</v>
      </c>
      <c r="F23" s="19" t="s">
        <v>872</v>
      </c>
      <c r="G23" s="20" t="s">
        <v>875</v>
      </c>
      <c r="H23" s="20" t="s">
        <v>874</v>
      </c>
      <c r="I23" s="20" t="s">
        <v>873</v>
      </c>
      <c r="J23" s="20" t="s">
        <v>873</v>
      </c>
      <c r="K23" s="20" t="s">
        <v>874</v>
      </c>
      <c r="L23" s="20" t="s">
        <v>875</v>
      </c>
      <c r="M23" s="20" t="s">
        <v>873</v>
      </c>
      <c r="N23" s="20" t="s">
        <v>873</v>
      </c>
      <c r="O23" s="20" t="s">
        <v>873</v>
      </c>
      <c r="P23" s="20" t="s">
        <v>873</v>
      </c>
      <c r="Q23" s="20" t="s">
        <v>873</v>
      </c>
      <c r="R23" s="20" t="s">
        <v>875</v>
      </c>
      <c r="S23" s="21" t="s">
        <v>873</v>
      </c>
      <c r="T23" s="399" t="str">
        <f t="shared" si="0"/>
        <v/>
      </c>
      <c r="U23" s="400" t="str">
        <f>IF(COUNTIF(個票ｰ1001!$U$76:$U$165,$C23),"○","")</f>
        <v/>
      </c>
      <c r="V23" s="400" t="str">
        <f t="shared" si="1"/>
        <v/>
      </c>
    </row>
    <row r="24" spans="1:22" ht="14.25">
      <c r="A24" s="1884"/>
      <c r="B24" s="1885"/>
      <c r="C24" s="638" t="s">
        <v>778</v>
      </c>
      <c r="D24" s="396"/>
      <c r="E24" s="20" t="s">
        <v>874</v>
      </c>
      <c r="F24" s="20" t="s">
        <v>874</v>
      </c>
      <c r="G24" s="20" t="s">
        <v>873</v>
      </c>
      <c r="H24" s="20" t="s">
        <v>874</v>
      </c>
      <c r="I24" s="20" t="s">
        <v>874</v>
      </c>
      <c r="J24" s="20" t="s">
        <v>874</v>
      </c>
      <c r="K24" s="20" t="s">
        <v>875</v>
      </c>
      <c r="L24" s="20" t="s">
        <v>873</v>
      </c>
      <c r="M24" s="20" t="s">
        <v>873</v>
      </c>
      <c r="N24" s="20" t="s">
        <v>873</v>
      </c>
      <c r="O24" s="20" t="s">
        <v>873</v>
      </c>
      <c r="P24" s="20" t="s">
        <v>873</v>
      </c>
      <c r="Q24" s="20" t="s">
        <v>873</v>
      </c>
      <c r="R24" s="20" t="s">
        <v>875</v>
      </c>
      <c r="S24" s="21" t="s">
        <v>873</v>
      </c>
      <c r="T24" s="399" t="str">
        <f t="shared" si="0"/>
        <v/>
      </c>
      <c r="U24" s="400" t="str">
        <f>IF(COUNTIF(個票ｰ1001!$U$76:$U$165,$C24),"○","")</f>
        <v/>
      </c>
      <c r="V24" s="400" t="str">
        <f t="shared" si="1"/>
        <v/>
      </c>
    </row>
    <row r="25" spans="1:22" ht="14.25">
      <c r="A25" s="1884"/>
      <c r="B25" s="1885"/>
      <c r="C25" s="638" t="s">
        <v>782</v>
      </c>
      <c r="D25" s="396"/>
      <c r="E25" s="20" t="s">
        <v>874</v>
      </c>
      <c r="F25" s="20" t="s">
        <v>874</v>
      </c>
      <c r="G25" s="20" t="s">
        <v>873</v>
      </c>
      <c r="H25" s="20" t="s">
        <v>875</v>
      </c>
      <c r="I25" s="20" t="s">
        <v>875</v>
      </c>
      <c r="J25" s="20" t="s">
        <v>874</v>
      </c>
      <c r="K25" s="20" t="s">
        <v>875</v>
      </c>
      <c r="L25" s="20" t="s">
        <v>873</v>
      </c>
      <c r="M25" s="20" t="s">
        <v>873</v>
      </c>
      <c r="N25" s="20" t="s">
        <v>873</v>
      </c>
      <c r="O25" s="20" t="s">
        <v>873</v>
      </c>
      <c r="P25" s="20" t="s">
        <v>873</v>
      </c>
      <c r="Q25" s="20" t="s">
        <v>873</v>
      </c>
      <c r="R25" s="20" t="s">
        <v>875</v>
      </c>
      <c r="S25" s="21" t="s">
        <v>873</v>
      </c>
      <c r="T25" s="399" t="str">
        <f t="shared" si="0"/>
        <v/>
      </c>
      <c r="U25" s="400" t="str">
        <f>IF(COUNTIF(個票ｰ1001!$U$76:$U$165,$C25),"○","")</f>
        <v/>
      </c>
      <c r="V25" s="400" t="str">
        <f t="shared" si="1"/>
        <v/>
      </c>
    </row>
    <row r="26" spans="1:22" ht="14.25">
      <c r="A26" s="1884"/>
      <c r="B26" s="1885" t="s">
        <v>732</v>
      </c>
      <c r="C26" s="638" t="s">
        <v>790</v>
      </c>
      <c r="D26" s="396"/>
      <c r="E26" s="20" t="s">
        <v>874</v>
      </c>
      <c r="F26" s="20" t="s">
        <v>874</v>
      </c>
      <c r="G26" s="20" t="s">
        <v>875</v>
      </c>
      <c r="H26" s="19" t="s">
        <v>872</v>
      </c>
      <c r="I26" s="19" t="s">
        <v>872</v>
      </c>
      <c r="J26" s="20" t="s">
        <v>875</v>
      </c>
      <c r="K26" s="20" t="s">
        <v>874</v>
      </c>
      <c r="L26" s="20" t="s">
        <v>875</v>
      </c>
      <c r="M26" s="20" t="s">
        <v>875</v>
      </c>
      <c r="N26" s="20" t="s">
        <v>875</v>
      </c>
      <c r="O26" s="20" t="s">
        <v>875</v>
      </c>
      <c r="P26" s="20" t="s">
        <v>873</v>
      </c>
      <c r="Q26" s="20" t="s">
        <v>875</v>
      </c>
      <c r="R26" s="20" t="s">
        <v>875</v>
      </c>
      <c r="S26" s="21" t="s">
        <v>873</v>
      </c>
      <c r="T26" s="399" t="str">
        <f t="shared" si="0"/>
        <v/>
      </c>
      <c r="U26" s="400" t="str">
        <f>IF(COUNTIF(個票ｰ1001!$U$76:$U$165,$C26),"○","")</f>
        <v/>
      </c>
      <c r="V26" s="400" t="str">
        <f t="shared" si="1"/>
        <v/>
      </c>
    </row>
    <row r="27" spans="1:22" ht="14.25">
      <c r="A27" s="1884"/>
      <c r="B27" s="1885"/>
      <c r="C27" s="638" t="s">
        <v>798</v>
      </c>
      <c r="D27" s="396"/>
      <c r="E27" s="20" t="s">
        <v>874</v>
      </c>
      <c r="F27" s="20" t="s">
        <v>874</v>
      </c>
      <c r="G27" s="20" t="s">
        <v>875</v>
      </c>
      <c r="H27" s="19" t="s">
        <v>872</v>
      </c>
      <c r="I27" s="19" t="s">
        <v>872</v>
      </c>
      <c r="J27" s="20" t="s">
        <v>875</v>
      </c>
      <c r="K27" s="20" t="s">
        <v>874</v>
      </c>
      <c r="L27" s="20" t="s">
        <v>875</v>
      </c>
      <c r="M27" s="20" t="s">
        <v>875</v>
      </c>
      <c r="N27" s="20" t="s">
        <v>875</v>
      </c>
      <c r="O27" s="20" t="s">
        <v>875</v>
      </c>
      <c r="P27" s="20" t="s">
        <v>873</v>
      </c>
      <c r="Q27" s="20" t="s">
        <v>875</v>
      </c>
      <c r="R27" s="20" t="s">
        <v>875</v>
      </c>
      <c r="S27" s="21" t="s">
        <v>873</v>
      </c>
      <c r="T27" s="399" t="str">
        <f t="shared" si="0"/>
        <v/>
      </c>
      <c r="U27" s="400" t="str">
        <f>IF(COUNTIF(個票ｰ1001!$U$76:$U$165,$C27),"○","")</f>
        <v/>
      </c>
      <c r="V27" s="400" t="str">
        <f t="shared" si="1"/>
        <v/>
      </c>
    </row>
    <row r="28" spans="1:22" ht="14.25">
      <c r="A28" s="1884"/>
      <c r="B28" s="1885"/>
      <c r="C28" s="638" t="s">
        <v>805</v>
      </c>
      <c r="D28" s="396"/>
      <c r="E28" s="20" t="s">
        <v>873</v>
      </c>
      <c r="F28" s="20" t="s">
        <v>873</v>
      </c>
      <c r="G28" s="20" t="s">
        <v>873</v>
      </c>
      <c r="H28" s="20" t="s">
        <v>874</v>
      </c>
      <c r="I28" s="19" t="s">
        <v>872</v>
      </c>
      <c r="J28" s="20" t="s">
        <v>875</v>
      </c>
      <c r="K28" s="20" t="s">
        <v>875</v>
      </c>
      <c r="L28" s="20" t="s">
        <v>873</v>
      </c>
      <c r="M28" s="20" t="s">
        <v>875</v>
      </c>
      <c r="N28" s="20" t="s">
        <v>874</v>
      </c>
      <c r="O28" s="20" t="s">
        <v>873</v>
      </c>
      <c r="P28" s="20" t="s">
        <v>873</v>
      </c>
      <c r="Q28" s="20" t="s">
        <v>873</v>
      </c>
      <c r="R28" s="20" t="s">
        <v>875</v>
      </c>
      <c r="S28" s="21" t="s">
        <v>873</v>
      </c>
      <c r="T28" s="399" t="str">
        <f t="shared" si="0"/>
        <v/>
      </c>
      <c r="U28" s="400" t="str">
        <f>IF(COUNTIF(個票ｰ1001!$U$76:$U$165,$C28),"○","")</f>
        <v/>
      </c>
      <c r="V28" s="400" t="str">
        <f t="shared" si="1"/>
        <v/>
      </c>
    </row>
    <row r="29" spans="1:22" ht="14.25">
      <c r="A29" s="1884"/>
      <c r="B29" s="1885"/>
      <c r="C29" s="638" t="s">
        <v>809</v>
      </c>
      <c r="D29" s="396"/>
      <c r="E29" s="20" t="s">
        <v>875</v>
      </c>
      <c r="F29" s="20" t="s">
        <v>875</v>
      </c>
      <c r="G29" s="20" t="s">
        <v>875</v>
      </c>
      <c r="H29" s="19" t="s">
        <v>872</v>
      </c>
      <c r="I29" s="19" t="s">
        <v>872</v>
      </c>
      <c r="J29" s="20" t="s">
        <v>875</v>
      </c>
      <c r="K29" s="20" t="s">
        <v>874</v>
      </c>
      <c r="L29" s="20" t="s">
        <v>874</v>
      </c>
      <c r="M29" s="20" t="s">
        <v>875</v>
      </c>
      <c r="N29" s="20" t="s">
        <v>874</v>
      </c>
      <c r="O29" s="20" t="s">
        <v>873</v>
      </c>
      <c r="P29" s="20" t="s">
        <v>875</v>
      </c>
      <c r="Q29" s="20" t="s">
        <v>873</v>
      </c>
      <c r="R29" s="20" t="s">
        <v>875</v>
      </c>
      <c r="S29" s="21" t="s">
        <v>873</v>
      </c>
      <c r="T29" s="399" t="str">
        <f t="shared" si="0"/>
        <v/>
      </c>
      <c r="U29" s="400" t="str">
        <f>IF(COUNTIF(個票ｰ1001!$U$76:$U$165,$C29),"○","")</f>
        <v/>
      </c>
      <c r="V29" s="400" t="str">
        <f t="shared" si="1"/>
        <v/>
      </c>
    </row>
    <row r="30" spans="1:22" ht="14.25">
      <c r="A30" s="1884"/>
      <c r="B30" s="1885"/>
      <c r="C30" s="638" t="s">
        <v>812</v>
      </c>
      <c r="D30" s="396"/>
      <c r="E30" s="20" t="s">
        <v>873</v>
      </c>
      <c r="F30" s="20" t="s">
        <v>873</v>
      </c>
      <c r="G30" s="20" t="s">
        <v>873</v>
      </c>
      <c r="H30" s="20" t="s">
        <v>875</v>
      </c>
      <c r="I30" s="20" t="s">
        <v>875</v>
      </c>
      <c r="J30" s="19" t="s">
        <v>872</v>
      </c>
      <c r="K30" s="20" t="s">
        <v>873</v>
      </c>
      <c r="L30" s="20" t="s">
        <v>873</v>
      </c>
      <c r="M30" s="20" t="s">
        <v>873</v>
      </c>
      <c r="N30" s="20" t="s">
        <v>875</v>
      </c>
      <c r="O30" s="20" t="s">
        <v>873</v>
      </c>
      <c r="P30" s="20" t="s">
        <v>873</v>
      </c>
      <c r="Q30" s="20" t="s">
        <v>873</v>
      </c>
      <c r="R30" s="20" t="s">
        <v>875</v>
      </c>
      <c r="S30" s="21" t="s">
        <v>873</v>
      </c>
      <c r="T30" s="399" t="str">
        <f t="shared" si="0"/>
        <v/>
      </c>
      <c r="U30" s="400" t="str">
        <f>IF(COUNTIF(個票ｰ1001!$U$76:$U$165,$C30),"○","")</f>
        <v/>
      </c>
      <c r="V30" s="400" t="str">
        <f t="shared" si="1"/>
        <v/>
      </c>
    </row>
    <row r="31" spans="1:22" ht="13.5" customHeight="1">
      <c r="A31" s="1886" t="s">
        <v>878</v>
      </c>
      <c r="B31" s="1885" t="s">
        <v>879</v>
      </c>
      <c r="C31" s="638" t="s">
        <v>791</v>
      </c>
      <c r="D31" s="396"/>
      <c r="E31" s="20" t="s">
        <v>874</v>
      </c>
      <c r="F31" s="20" t="s">
        <v>874</v>
      </c>
      <c r="G31" s="20" t="s">
        <v>874</v>
      </c>
      <c r="H31" s="20" t="s">
        <v>875</v>
      </c>
      <c r="I31" s="20" t="s">
        <v>873</v>
      </c>
      <c r="J31" s="20" t="s">
        <v>873</v>
      </c>
      <c r="K31" s="19" t="s">
        <v>872</v>
      </c>
      <c r="L31" s="20" t="s">
        <v>874</v>
      </c>
      <c r="M31" s="20" t="s">
        <v>874</v>
      </c>
      <c r="N31" s="20" t="s">
        <v>874</v>
      </c>
      <c r="O31" s="20" t="s">
        <v>874</v>
      </c>
      <c r="P31" s="20" t="s">
        <v>874</v>
      </c>
      <c r="Q31" s="20" t="s">
        <v>874</v>
      </c>
      <c r="R31" s="20" t="s">
        <v>874</v>
      </c>
      <c r="S31" s="21" t="s">
        <v>875</v>
      </c>
      <c r="T31" s="399" t="str">
        <f t="shared" si="0"/>
        <v/>
      </c>
      <c r="U31" s="400" t="str">
        <f>IF(COUNTIF(個票ｰ1001!$U$76:$U$165,$C31),"○","")</f>
        <v/>
      </c>
      <c r="V31" s="400" t="str">
        <f t="shared" si="1"/>
        <v/>
      </c>
    </row>
    <row r="32" spans="1:22" ht="14.25">
      <c r="A32" s="1886"/>
      <c r="B32" s="1885"/>
      <c r="C32" s="638" t="s">
        <v>799</v>
      </c>
      <c r="D32" s="396"/>
      <c r="E32" s="20" t="s">
        <v>874</v>
      </c>
      <c r="F32" s="20" t="s">
        <v>874</v>
      </c>
      <c r="G32" s="20" t="s">
        <v>875</v>
      </c>
      <c r="H32" s="20" t="s">
        <v>875</v>
      </c>
      <c r="I32" s="20" t="s">
        <v>873</v>
      </c>
      <c r="J32" s="20" t="s">
        <v>873</v>
      </c>
      <c r="K32" s="19" t="s">
        <v>872</v>
      </c>
      <c r="L32" s="20" t="s">
        <v>875</v>
      </c>
      <c r="M32" s="20" t="s">
        <v>875</v>
      </c>
      <c r="N32" s="20" t="s">
        <v>875</v>
      </c>
      <c r="O32" s="20" t="s">
        <v>875</v>
      </c>
      <c r="P32" s="20" t="s">
        <v>875</v>
      </c>
      <c r="Q32" s="20" t="s">
        <v>875</v>
      </c>
      <c r="R32" s="20" t="s">
        <v>874</v>
      </c>
      <c r="S32" s="21" t="s">
        <v>875</v>
      </c>
      <c r="T32" s="399" t="str">
        <f t="shared" si="0"/>
        <v/>
      </c>
      <c r="U32" s="400" t="str">
        <f>IF(COUNTIF(個票ｰ1001!$U$76:$U$165,$C32),"○","")</f>
        <v/>
      </c>
      <c r="V32" s="400" t="str">
        <f t="shared" si="1"/>
        <v/>
      </c>
    </row>
    <row r="33" spans="1:22" ht="14.25">
      <c r="A33" s="1886"/>
      <c r="B33" s="1885"/>
      <c r="C33" s="638" t="s">
        <v>1076</v>
      </c>
      <c r="D33" s="396"/>
      <c r="E33" s="20" t="s">
        <v>875</v>
      </c>
      <c r="F33" s="20" t="s">
        <v>875</v>
      </c>
      <c r="G33" s="20" t="s">
        <v>875</v>
      </c>
      <c r="H33" s="20" t="s">
        <v>875</v>
      </c>
      <c r="I33" s="20" t="s">
        <v>873</v>
      </c>
      <c r="J33" s="20" t="s">
        <v>873</v>
      </c>
      <c r="K33" s="19" t="s">
        <v>872</v>
      </c>
      <c r="L33" s="20" t="s">
        <v>874</v>
      </c>
      <c r="M33" s="20" t="s">
        <v>875</v>
      </c>
      <c r="N33" s="20" t="s">
        <v>875</v>
      </c>
      <c r="O33" s="20" t="s">
        <v>875</v>
      </c>
      <c r="P33" s="20" t="s">
        <v>875</v>
      </c>
      <c r="Q33" s="20" t="s">
        <v>875</v>
      </c>
      <c r="R33" s="20" t="s">
        <v>874</v>
      </c>
      <c r="S33" s="21" t="s">
        <v>875</v>
      </c>
      <c r="T33" s="399" t="str">
        <f t="shared" si="0"/>
        <v/>
      </c>
      <c r="U33" s="400" t="str">
        <f>IF(COUNTIF(個票ｰ1001!$U$76:$U$165,$C33),"○","")</f>
        <v/>
      </c>
      <c r="V33" s="400" t="str">
        <f t="shared" si="1"/>
        <v/>
      </c>
    </row>
    <row r="34" spans="1:22" ht="14.25">
      <c r="A34" s="1886"/>
      <c r="B34" s="1885" t="s">
        <v>880</v>
      </c>
      <c r="C34" s="638" t="s">
        <v>881</v>
      </c>
      <c r="D34" s="396"/>
      <c r="E34" s="20" t="s">
        <v>873</v>
      </c>
      <c r="F34" s="20" t="s">
        <v>873</v>
      </c>
      <c r="G34" s="20" t="s">
        <v>873</v>
      </c>
      <c r="H34" s="20" t="s">
        <v>873</v>
      </c>
      <c r="I34" s="20" t="s">
        <v>873</v>
      </c>
      <c r="J34" s="20" t="s">
        <v>873</v>
      </c>
      <c r="K34" s="20" t="s">
        <v>875</v>
      </c>
      <c r="L34" s="19" t="s">
        <v>872</v>
      </c>
      <c r="M34" s="20" t="s">
        <v>875</v>
      </c>
      <c r="N34" s="20" t="s">
        <v>875</v>
      </c>
      <c r="O34" s="20" t="s">
        <v>875</v>
      </c>
      <c r="P34" s="20" t="s">
        <v>875</v>
      </c>
      <c r="Q34" s="20" t="s">
        <v>875</v>
      </c>
      <c r="R34" s="20" t="s">
        <v>875</v>
      </c>
      <c r="S34" s="21" t="s">
        <v>875</v>
      </c>
      <c r="T34" s="399" t="str">
        <f t="shared" si="0"/>
        <v/>
      </c>
      <c r="U34" s="400" t="str">
        <f>IF(COUNTIF(個票ｰ1001!$U$76:$U$165,$C34),"○","")</f>
        <v/>
      </c>
      <c r="V34" s="400" t="str">
        <f t="shared" si="1"/>
        <v/>
      </c>
    </row>
    <row r="35" spans="1:22" ht="14.25">
      <c r="A35" s="1886"/>
      <c r="B35" s="1885"/>
      <c r="C35" s="638" t="s">
        <v>759</v>
      </c>
      <c r="D35" s="396"/>
      <c r="E35" s="20" t="s">
        <v>873</v>
      </c>
      <c r="F35" s="20" t="s">
        <v>873</v>
      </c>
      <c r="G35" s="20" t="s">
        <v>873</v>
      </c>
      <c r="H35" s="20" t="s">
        <v>873</v>
      </c>
      <c r="I35" s="20" t="s">
        <v>873</v>
      </c>
      <c r="J35" s="20" t="s">
        <v>873</v>
      </c>
      <c r="K35" s="20" t="s">
        <v>875</v>
      </c>
      <c r="L35" s="19" t="s">
        <v>872</v>
      </c>
      <c r="M35" s="20" t="s">
        <v>875</v>
      </c>
      <c r="N35" s="20" t="s">
        <v>875</v>
      </c>
      <c r="O35" s="20" t="s">
        <v>875</v>
      </c>
      <c r="P35" s="20" t="s">
        <v>875</v>
      </c>
      <c r="Q35" s="20" t="s">
        <v>875</v>
      </c>
      <c r="R35" s="20" t="s">
        <v>875</v>
      </c>
      <c r="S35" s="21" t="s">
        <v>875</v>
      </c>
      <c r="T35" s="399" t="str">
        <f t="shared" si="0"/>
        <v/>
      </c>
      <c r="U35" s="400" t="str">
        <f>IF(COUNTIF(個票ｰ1001!$U$76:$U$165,$C35),"○","")</f>
        <v/>
      </c>
      <c r="V35" s="400" t="str">
        <f t="shared" si="1"/>
        <v/>
      </c>
    </row>
    <row r="36" spans="1:22" ht="14.25">
      <c r="A36" s="1886"/>
      <c r="B36" s="1885" t="s">
        <v>882</v>
      </c>
      <c r="C36" s="638" t="s">
        <v>747</v>
      </c>
      <c r="D36" s="396"/>
      <c r="E36" s="20" t="s">
        <v>873</v>
      </c>
      <c r="F36" s="20" t="s">
        <v>873</v>
      </c>
      <c r="G36" s="20" t="s">
        <v>873</v>
      </c>
      <c r="H36" s="20" t="s">
        <v>873</v>
      </c>
      <c r="I36" s="20" t="s">
        <v>873</v>
      </c>
      <c r="J36" s="20" t="s">
        <v>873</v>
      </c>
      <c r="K36" s="20" t="s">
        <v>875</v>
      </c>
      <c r="L36" s="20" t="s">
        <v>875</v>
      </c>
      <c r="M36" s="19" t="s">
        <v>872</v>
      </c>
      <c r="N36" s="20" t="s">
        <v>875</v>
      </c>
      <c r="O36" s="20" t="s">
        <v>874</v>
      </c>
      <c r="P36" s="20" t="s">
        <v>874</v>
      </c>
      <c r="Q36" s="20" t="s">
        <v>875</v>
      </c>
      <c r="R36" s="20" t="s">
        <v>875</v>
      </c>
      <c r="S36" s="21" t="s">
        <v>875</v>
      </c>
      <c r="T36" s="399" t="str">
        <f t="shared" si="0"/>
        <v/>
      </c>
      <c r="U36" s="400" t="str">
        <f>IF(COUNTIF(個票ｰ1001!$U$76:$U$165,$C36),"○","")</f>
        <v/>
      </c>
      <c r="V36" s="400" t="str">
        <f t="shared" si="1"/>
        <v/>
      </c>
    </row>
    <row r="37" spans="1:22" ht="14.25">
      <c r="A37" s="1886"/>
      <c r="B37" s="1885"/>
      <c r="C37" s="638" t="s">
        <v>760</v>
      </c>
      <c r="D37" s="396"/>
      <c r="E37" s="20" t="s">
        <v>873</v>
      </c>
      <c r="F37" s="20" t="s">
        <v>873</v>
      </c>
      <c r="G37" s="20" t="s">
        <v>873</v>
      </c>
      <c r="H37" s="20" t="s">
        <v>873</v>
      </c>
      <c r="I37" s="20" t="s">
        <v>873</v>
      </c>
      <c r="J37" s="20" t="s">
        <v>873</v>
      </c>
      <c r="K37" s="20" t="s">
        <v>875</v>
      </c>
      <c r="L37" s="20" t="s">
        <v>875</v>
      </c>
      <c r="M37" s="19" t="s">
        <v>872</v>
      </c>
      <c r="N37" s="20" t="s">
        <v>875</v>
      </c>
      <c r="O37" s="20" t="s">
        <v>874</v>
      </c>
      <c r="P37" s="20" t="s">
        <v>874</v>
      </c>
      <c r="Q37" s="20" t="s">
        <v>875</v>
      </c>
      <c r="R37" s="20" t="s">
        <v>875</v>
      </c>
      <c r="S37" s="21" t="s">
        <v>875</v>
      </c>
      <c r="T37" s="399" t="str">
        <f t="shared" si="0"/>
        <v/>
      </c>
      <c r="U37" s="400" t="str">
        <f>IF(COUNTIF(個票ｰ1001!$U$76:$U$165,$C37),"○","")</f>
        <v/>
      </c>
      <c r="V37" s="400" t="str">
        <f t="shared" si="1"/>
        <v/>
      </c>
    </row>
    <row r="38" spans="1:22" ht="13.5" customHeight="1">
      <c r="A38" s="1886" t="s">
        <v>716</v>
      </c>
      <c r="B38" s="1885" t="s">
        <v>740</v>
      </c>
      <c r="C38" s="638" t="s">
        <v>748</v>
      </c>
      <c r="D38" s="396"/>
      <c r="E38" s="20" t="s">
        <v>873</v>
      </c>
      <c r="F38" s="20" t="s">
        <v>873</v>
      </c>
      <c r="G38" s="20" t="s">
        <v>873</v>
      </c>
      <c r="H38" s="20" t="s">
        <v>873</v>
      </c>
      <c r="I38" s="20" t="s">
        <v>875</v>
      </c>
      <c r="J38" s="20" t="s">
        <v>873</v>
      </c>
      <c r="K38" s="20" t="s">
        <v>873</v>
      </c>
      <c r="L38" s="20" t="s">
        <v>874</v>
      </c>
      <c r="M38" s="20" t="s">
        <v>874</v>
      </c>
      <c r="N38" s="19" t="s">
        <v>872</v>
      </c>
      <c r="O38" s="19" t="s">
        <v>872</v>
      </c>
      <c r="P38" s="19" t="s">
        <v>872</v>
      </c>
      <c r="Q38" s="20" t="s">
        <v>874</v>
      </c>
      <c r="R38" s="20" t="s">
        <v>875</v>
      </c>
      <c r="S38" s="21" t="s">
        <v>874</v>
      </c>
      <c r="T38" s="399" t="str">
        <f t="shared" si="0"/>
        <v/>
      </c>
      <c r="U38" s="400" t="str">
        <f>IF(COUNTIF(個票ｰ1001!$U$76:$U$165,$C38),"○","")</f>
        <v/>
      </c>
      <c r="V38" s="400" t="str">
        <f t="shared" si="1"/>
        <v/>
      </c>
    </row>
    <row r="39" spans="1:22" ht="14.25">
      <c r="A39" s="1886"/>
      <c r="B39" s="1885"/>
      <c r="C39" s="638" t="s">
        <v>761</v>
      </c>
      <c r="D39" s="396"/>
      <c r="E39" s="20" t="s">
        <v>873</v>
      </c>
      <c r="F39" s="20" t="s">
        <v>873</v>
      </c>
      <c r="G39" s="20" t="s">
        <v>873</v>
      </c>
      <c r="H39" s="20" t="s">
        <v>873</v>
      </c>
      <c r="I39" s="20" t="s">
        <v>874</v>
      </c>
      <c r="J39" s="20" t="s">
        <v>873</v>
      </c>
      <c r="K39" s="20" t="s">
        <v>874</v>
      </c>
      <c r="L39" s="20" t="s">
        <v>874</v>
      </c>
      <c r="M39" s="20" t="s">
        <v>874</v>
      </c>
      <c r="N39" s="19" t="s">
        <v>872</v>
      </c>
      <c r="O39" s="19" t="s">
        <v>872</v>
      </c>
      <c r="P39" s="20" t="s">
        <v>874</v>
      </c>
      <c r="Q39" s="20" t="s">
        <v>874</v>
      </c>
      <c r="R39" s="20" t="s">
        <v>873</v>
      </c>
      <c r="S39" s="21" t="s">
        <v>874</v>
      </c>
      <c r="T39" s="399" t="str">
        <f t="shared" si="0"/>
        <v/>
      </c>
      <c r="U39" s="400" t="str">
        <f>IF(COUNTIF(個票ｰ1001!$U$76:$U$165,$C39),"○","")</f>
        <v/>
      </c>
      <c r="V39" s="400" t="str">
        <f t="shared" si="1"/>
        <v/>
      </c>
    </row>
    <row r="40" spans="1:22" ht="14.25">
      <c r="A40" s="1886"/>
      <c r="B40" s="1885"/>
      <c r="C40" s="638" t="s">
        <v>769</v>
      </c>
      <c r="D40" s="396"/>
      <c r="E40" s="20" t="s">
        <v>873</v>
      </c>
      <c r="F40" s="20" t="s">
        <v>873</v>
      </c>
      <c r="G40" s="20" t="s">
        <v>873</v>
      </c>
      <c r="H40" s="20" t="s">
        <v>873</v>
      </c>
      <c r="I40" s="20" t="s">
        <v>875</v>
      </c>
      <c r="J40" s="20" t="s">
        <v>873</v>
      </c>
      <c r="K40" s="20" t="s">
        <v>875</v>
      </c>
      <c r="L40" s="20" t="s">
        <v>875</v>
      </c>
      <c r="M40" s="20" t="s">
        <v>874</v>
      </c>
      <c r="N40" s="19" t="s">
        <v>872</v>
      </c>
      <c r="O40" s="19" t="s">
        <v>872</v>
      </c>
      <c r="P40" s="20" t="s">
        <v>874</v>
      </c>
      <c r="Q40" s="20" t="s">
        <v>874</v>
      </c>
      <c r="R40" s="20" t="s">
        <v>875</v>
      </c>
      <c r="S40" s="21" t="s">
        <v>874</v>
      </c>
      <c r="T40" s="399" t="str">
        <f t="shared" si="0"/>
        <v/>
      </c>
      <c r="U40" s="400" t="str">
        <f>IF(COUNTIF(個票ｰ1001!$U$76:$U$165,$C40),"○","")</f>
        <v/>
      </c>
      <c r="V40" s="400" t="str">
        <f t="shared" si="1"/>
        <v/>
      </c>
    </row>
    <row r="41" spans="1:22" ht="14.25">
      <c r="A41" s="1886"/>
      <c r="B41" s="1885"/>
      <c r="C41" s="638" t="s">
        <v>775</v>
      </c>
      <c r="D41" s="396"/>
      <c r="E41" s="20" t="s">
        <v>875</v>
      </c>
      <c r="F41" s="20" t="s">
        <v>875</v>
      </c>
      <c r="G41" s="20" t="s">
        <v>875</v>
      </c>
      <c r="H41" s="20" t="s">
        <v>873</v>
      </c>
      <c r="I41" s="20" t="s">
        <v>875</v>
      </c>
      <c r="J41" s="20" t="s">
        <v>873</v>
      </c>
      <c r="K41" s="20" t="s">
        <v>875</v>
      </c>
      <c r="L41" s="20" t="s">
        <v>875</v>
      </c>
      <c r="M41" s="20" t="s">
        <v>874</v>
      </c>
      <c r="N41" s="19" t="s">
        <v>872</v>
      </c>
      <c r="O41" s="19" t="s">
        <v>872</v>
      </c>
      <c r="P41" s="20" t="s">
        <v>874</v>
      </c>
      <c r="Q41" s="20" t="s">
        <v>874</v>
      </c>
      <c r="R41" s="20" t="s">
        <v>873</v>
      </c>
      <c r="S41" s="21" t="s">
        <v>874</v>
      </c>
      <c r="T41" s="399" t="str">
        <f t="shared" si="0"/>
        <v/>
      </c>
      <c r="U41" s="400" t="str">
        <f>IF(COUNTIF(個票ｰ1001!$U$76:$U$165,$C41),"○","")</f>
        <v/>
      </c>
      <c r="V41" s="400" t="str">
        <f t="shared" si="1"/>
        <v/>
      </c>
    </row>
    <row r="42" spans="1:22" ht="14.25">
      <c r="A42" s="1886"/>
      <c r="B42" s="1885"/>
      <c r="C42" s="638" t="s">
        <v>780</v>
      </c>
      <c r="D42" s="396"/>
      <c r="E42" s="20" t="s">
        <v>873</v>
      </c>
      <c r="F42" s="20" t="s">
        <v>873</v>
      </c>
      <c r="G42" s="20" t="s">
        <v>873</v>
      </c>
      <c r="H42" s="20" t="s">
        <v>873</v>
      </c>
      <c r="I42" s="20" t="s">
        <v>875</v>
      </c>
      <c r="J42" s="20" t="s">
        <v>873</v>
      </c>
      <c r="K42" s="20" t="s">
        <v>873</v>
      </c>
      <c r="L42" s="20" t="s">
        <v>873</v>
      </c>
      <c r="M42" s="20" t="s">
        <v>875</v>
      </c>
      <c r="N42" s="19" t="s">
        <v>872</v>
      </c>
      <c r="O42" s="19" t="s">
        <v>872</v>
      </c>
      <c r="P42" s="20" t="s">
        <v>874</v>
      </c>
      <c r="Q42" s="20" t="s">
        <v>874</v>
      </c>
      <c r="R42" s="20" t="s">
        <v>873</v>
      </c>
      <c r="S42" s="21" t="s">
        <v>874</v>
      </c>
      <c r="T42" s="399" t="str">
        <f t="shared" si="0"/>
        <v/>
      </c>
      <c r="U42" s="400" t="str">
        <f>IF(COUNTIF(個票ｰ1001!$U$76:$U$165,$C42),"○","")</f>
        <v/>
      </c>
      <c r="V42" s="400" t="str">
        <f t="shared" si="1"/>
        <v/>
      </c>
    </row>
    <row r="43" spans="1:22" ht="14.25">
      <c r="A43" s="1886"/>
      <c r="B43" s="1885"/>
      <c r="C43" s="638" t="s">
        <v>783</v>
      </c>
      <c r="D43" s="396"/>
      <c r="E43" s="20" t="s">
        <v>873</v>
      </c>
      <c r="F43" s="20" t="s">
        <v>873</v>
      </c>
      <c r="G43" s="20" t="s">
        <v>873</v>
      </c>
      <c r="H43" s="20" t="s">
        <v>873</v>
      </c>
      <c r="I43" s="20" t="s">
        <v>875</v>
      </c>
      <c r="J43" s="20" t="s">
        <v>873</v>
      </c>
      <c r="K43" s="20" t="s">
        <v>873</v>
      </c>
      <c r="L43" s="20" t="s">
        <v>873</v>
      </c>
      <c r="M43" s="20" t="s">
        <v>875</v>
      </c>
      <c r="N43" s="19" t="s">
        <v>872</v>
      </c>
      <c r="O43" s="20" t="s">
        <v>874</v>
      </c>
      <c r="P43" s="20" t="s">
        <v>874</v>
      </c>
      <c r="Q43" s="20" t="s">
        <v>874</v>
      </c>
      <c r="R43" s="20" t="s">
        <v>873</v>
      </c>
      <c r="S43" s="21" t="s">
        <v>874</v>
      </c>
      <c r="T43" s="399" t="str">
        <f t="shared" si="0"/>
        <v/>
      </c>
      <c r="U43" s="400" t="str">
        <f>IF(COUNTIF(個票ｰ1001!$U$76:$U$165,$C43),"○","")</f>
        <v/>
      </c>
      <c r="V43" s="400" t="str">
        <f t="shared" si="1"/>
        <v/>
      </c>
    </row>
    <row r="44" spans="1:22" ht="14.25">
      <c r="A44" s="1886"/>
      <c r="B44" s="1885"/>
      <c r="C44" s="638" t="s">
        <v>784</v>
      </c>
      <c r="D44" s="396"/>
      <c r="E44" s="20" t="s">
        <v>873</v>
      </c>
      <c r="F44" s="20" t="s">
        <v>873</v>
      </c>
      <c r="G44" s="20" t="s">
        <v>873</v>
      </c>
      <c r="H44" s="20" t="s">
        <v>873</v>
      </c>
      <c r="I44" s="20" t="s">
        <v>875</v>
      </c>
      <c r="J44" s="20" t="s">
        <v>873</v>
      </c>
      <c r="K44" s="20" t="s">
        <v>873</v>
      </c>
      <c r="L44" s="20" t="s">
        <v>873</v>
      </c>
      <c r="M44" s="20" t="s">
        <v>874</v>
      </c>
      <c r="N44" s="20" t="s">
        <v>874</v>
      </c>
      <c r="O44" s="19" t="s">
        <v>872</v>
      </c>
      <c r="P44" s="20" t="s">
        <v>874</v>
      </c>
      <c r="Q44" s="20" t="s">
        <v>874</v>
      </c>
      <c r="R44" s="20" t="s">
        <v>873</v>
      </c>
      <c r="S44" s="21" t="s">
        <v>874</v>
      </c>
      <c r="T44" s="399" t="str">
        <f t="shared" si="0"/>
        <v/>
      </c>
      <c r="U44" s="400" t="str">
        <f>IF(COUNTIF(個票ｰ1001!$U$76:$U$165,$C44),"○","")</f>
        <v/>
      </c>
      <c r="V44" s="400" t="str">
        <f t="shared" si="1"/>
        <v/>
      </c>
    </row>
    <row r="45" spans="1:22" ht="14.25">
      <c r="A45" s="1886"/>
      <c r="B45" s="1885"/>
      <c r="C45" s="638" t="s">
        <v>883</v>
      </c>
      <c r="D45" s="396"/>
      <c r="E45" s="20" t="s">
        <v>873</v>
      </c>
      <c r="F45" s="20" t="s">
        <v>873</v>
      </c>
      <c r="G45" s="20" t="s">
        <v>873</v>
      </c>
      <c r="H45" s="20" t="s">
        <v>873</v>
      </c>
      <c r="I45" s="20" t="s">
        <v>875</v>
      </c>
      <c r="J45" s="20" t="s">
        <v>873</v>
      </c>
      <c r="K45" s="20" t="s">
        <v>873</v>
      </c>
      <c r="L45" s="20" t="s">
        <v>873</v>
      </c>
      <c r="M45" s="20" t="s">
        <v>874</v>
      </c>
      <c r="N45" s="20" t="s">
        <v>874</v>
      </c>
      <c r="O45" s="19" t="s">
        <v>872</v>
      </c>
      <c r="P45" s="19" t="s">
        <v>872</v>
      </c>
      <c r="Q45" s="20" t="s">
        <v>874</v>
      </c>
      <c r="R45" s="20" t="s">
        <v>874</v>
      </c>
      <c r="S45" s="23" t="s">
        <v>872</v>
      </c>
      <c r="T45" s="399" t="str">
        <f t="shared" si="0"/>
        <v/>
      </c>
      <c r="U45" s="400" t="str">
        <f>IF(COUNTIF(個票ｰ1001!$U$76:$U$165,$C45),"○","")</f>
        <v/>
      </c>
      <c r="V45" s="400" t="str">
        <f t="shared" si="1"/>
        <v/>
      </c>
    </row>
    <row r="46" spans="1:22" ht="14.25">
      <c r="A46" s="1886"/>
      <c r="B46" s="1885"/>
      <c r="C46" s="638" t="s">
        <v>796</v>
      </c>
      <c r="D46" s="396"/>
      <c r="E46" s="20" t="s">
        <v>873</v>
      </c>
      <c r="F46" s="20" t="s">
        <v>873</v>
      </c>
      <c r="G46" s="20" t="s">
        <v>873</v>
      </c>
      <c r="H46" s="20" t="s">
        <v>873</v>
      </c>
      <c r="I46" s="20" t="s">
        <v>875</v>
      </c>
      <c r="J46" s="20" t="s">
        <v>873</v>
      </c>
      <c r="K46" s="20" t="s">
        <v>875</v>
      </c>
      <c r="L46" s="20" t="s">
        <v>875</v>
      </c>
      <c r="M46" s="20" t="s">
        <v>875</v>
      </c>
      <c r="N46" s="20" t="s">
        <v>874</v>
      </c>
      <c r="O46" s="20" t="s">
        <v>874</v>
      </c>
      <c r="P46" s="19" t="s">
        <v>872</v>
      </c>
      <c r="Q46" s="20" t="s">
        <v>874</v>
      </c>
      <c r="R46" s="20" t="s">
        <v>875</v>
      </c>
      <c r="S46" s="23" t="s">
        <v>872</v>
      </c>
      <c r="T46" s="399" t="str">
        <f t="shared" si="0"/>
        <v/>
      </c>
      <c r="U46" s="400" t="str">
        <f>IF(COUNTIF(個票ｰ1001!$U$76:$U$165,$C46),"○","")</f>
        <v/>
      </c>
      <c r="V46" s="400" t="str">
        <f t="shared" si="1"/>
        <v/>
      </c>
    </row>
    <row r="47" spans="1:22" ht="14.25">
      <c r="A47" s="1886"/>
      <c r="B47" s="1885"/>
      <c r="C47" s="638" t="s">
        <v>803</v>
      </c>
      <c r="D47" s="396"/>
      <c r="E47" s="20" t="s">
        <v>873</v>
      </c>
      <c r="F47" s="20" t="s">
        <v>873</v>
      </c>
      <c r="G47" s="20" t="s">
        <v>875</v>
      </c>
      <c r="H47" s="20" t="s">
        <v>873</v>
      </c>
      <c r="I47" s="20" t="s">
        <v>875</v>
      </c>
      <c r="J47" s="20" t="s">
        <v>873</v>
      </c>
      <c r="K47" s="20" t="s">
        <v>875</v>
      </c>
      <c r="L47" s="20" t="s">
        <v>875</v>
      </c>
      <c r="M47" s="20" t="s">
        <v>874</v>
      </c>
      <c r="N47" s="20" t="s">
        <v>875</v>
      </c>
      <c r="O47" s="20" t="s">
        <v>874</v>
      </c>
      <c r="P47" s="20" t="s">
        <v>875</v>
      </c>
      <c r="Q47" s="20" t="s">
        <v>875</v>
      </c>
      <c r="R47" s="20" t="s">
        <v>875</v>
      </c>
      <c r="S47" s="21" t="s">
        <v>874</v>
      </c>
      <c r="T47" s="399" t="str">
        <f t="shared" si="0"/>
        <v/>
      </c>
      <c r="U47" s="400" t="str">
        <f>IF(COUNTIF(個票ｰ1001!$U$76:$U$165,$C47),"○","")</f>
        <v/>
      </c>
      <c r="V47" s="400" t="str">
        <f t="shared" si="1"/>
        <v/>
      </c>
    </row>
    <row r="48" spans="1:22" ht="14.25">
      <c r="A48" s="1886"/>
      <c r="B48" s="1885" t="s">
        <v>884</v>
      </c>
      <c r="C48" s="638" t="s">
        <v>749</v>
      </c>
      <c r="D48" s="396"/>
      <c r="E48" s="20" t="s">
        <v>875</v>
      </c>
      <c r="F48" s="20" t="s">
        <v>875</v>
      </c>
      <c r="G48" s="20" t="s">
        <v>875</v>
      </c>
      <c r="H48" s="20" t="s">
        <v>875</v>
      </c>
      <c r="I48" s="20" t="s">
        <v>875</v>
      </c>
      <c r="J48" s="20" t="s">
        <v>873</v>
      </c>
      <c r="K48" s="20" t="s">
        <v>875</v>
      </c>
      <c r="L48" s="20" t="s">
        <v>875</v>
      </c>
      <c r="M48" s="20" t="s">
        <v>875</v>
      </c>
      <c r="N48" s="20" t="s">
        <v>875</v>
      </c>
      <c r="O48" s="20" t="s">
        <v>875</v>
      </c>
      <c r="P48" s="20" t="s">
        <v>875</v>
      </c>
      <c r="Q48" s="19" t="s">
        <v>872</v>
      </c>
      <c r="R48" s="20" t="s">
        <v>875</v>
      </c>
      <c r="S48" s="21" t="s">
        <v>874</v>
      </c>
      <c r="T48" s="399" t="str">
        <f t="shared" si="0"/>
        <v/>
      </c>
      <c r="U48" s="400" t="str">
        <f>IF(COUNTIF(個票ｰ1001!$U$76:$U$165,$C48),"○","")</f>
        <v/>
      </c>
      <c r="V48" s="400" t="str">
        <f t="shared" si="1"/>
        <v/>
      </c>
    </row>
    <row r="49" spans="1:23" ht="14.25">
      <c r="A49" s="1886"/>
      <c r="B49" s="1885"/>
      <c r="C49" s="638" t="s">
        <v>885</v>
      </c>
      <c r="D49" s="396"/>
      <c r="E49" s="20" t="s">
        <v>873</v>
      </c>
      <c r="F49" s="20" t="s">
        <v>873</v>
      </c>
      <c r="G49" s="20" t="s">
        <v>873</v>
      </c>
      <c r="H49" s="20" t="s">
        <v>873</v>
      </c>
      <c r="I49" s="20" t="s">
        <v>873</v>
      </c>
      <c r="J49" s="20" t="s">
        <v>873</v>
      </c>
      <c r="K49" s="20" t="s">
        <v>875</v>
      </c>
      <c r="L49" s="20" t="s">
        <v>875</v>
      </c>
      <c r="M49" s="20" t="s">
        <v>874</v>
      </c>
      <c r="N49" s="20" t="s">
        <v>875</v>
      </c>
      <c r="O49" s="20" t="s">
        <v>875</v>
      </c>
      <c r="P49" s="20" t="s">
        <v>875</v>
      </c>
      <c r="Q49" s="20" t="s">
        <v>875</v>
      </c>
      <c r="R49" s="20" t="s">
        <v>875</v>
      </c>
      <c r="S49" s="21" t="s">
        <v>874</v>
      </c>
      <c r="T49" s="399" t="str">
        <f t="shared" si="0"/>
        <v/>
      </c>
      <c r="U49" s="400" t="str">
        <f>IF(COUNTIF(個票ｰ1001!$U$76:$U$165,$C49),"○","")</f>
        <v/>
      </c>
      <c r="V49" s="400" t="str">
        <f t="shared" si="1"/>
        <v/>
      </c>
    </row>
    <row r="50" spans="1:23" ht="14.25">
      <c r="A50" s="1886"/>
      <c r="B50" s="1885"/>
      <c r="C50" s="638" t="s">
        <v>886</v>
      </c>
      <c r="D50" s="396"/>
      <c r="E50" s="20" t="s">
        <v>875</v>
      </c>
      <c r="F50" s="20" t="s">
        <v>875</v>
      </c>
      <c r="G50" s="20" t="s">
        <v>875</v>
      </c>
      <c r="H50" s="20" t="s">
        <v>875</v>
      </c>
      <c r="I50" s="20" t="s">
        <v>875</v>
      </c>
      <c r="J50" s="20" t="s">
        <v>873</v>
      </c>
      <c r="K50" s="20" t="s">
        <v>875</v>
      </c>
      <c r="L50" s="20" t="s">
        <v>875</v>
      </c>
      <c r="M50" s="20" t="s">
        <v>875</v>
      </c>
      <c r="N50" s="20" t="s">
        <v>875</v>
      </c>
      <c r="O50" s="20" t="s">
        <v>875</v>
      </c>
      <c r="P50" s="20" t="s">
        <v>875</v>
      </c>
      <c r="Q50" s="20" t="s">
        <v>875</v>
      </c>
      <c r="R50" s="20" t="s">
        <v>875</v>
      </c>
      <c r="S50" s="21" t="s">
        <v>875</v>
      </c>
      <c r="T50" s="399" t="str">
        <f t="shared" si="0"/>
        <v/>
      </c>
      <c r="U50" s="400" t="str">
        <f>IF(COUNTIF(個票ｰ1001!$U$76:$U$165,$C50),"○","")</f>
        <v/>
      </c>
      <c r="V50" s="400" t="str">
        <f t="shared" si="1"/>
        <v/>
      </c>
    </row>
    <row r="51" spans="1:23" ht="13.5" customHeight="1">
      <c r="A51" s="1886" t="s">
        <v>359</v>
      </c>
      <c r="B51" s="1885" t="s">
        <v>887</v>
      </c>
      <c r="C51" s="638" t="s">
        <v>888</v>
      </c>
      <c r="D51" s="396"/>
      <c r="E51" s="20" t="s">
        <v>873</v>
      </c>
      <c r="F51" s="20" t="s">
        <v>873</v>
      </c>
      <c r="G51" s="20" t="s">
        <v>873</v>
      </c>
      <c r="H51" s="20" t="s">
        <v>873</v>
      </c>
      <c r="I51" s="20" t="s">
        <v>873</v>
      </c>
      <c r="J51" s="20" t="s">
        <v>873</v>
      </c>
      <c r="K51" s="20" t="s">
        <v>873</v>
      </c>
      <c r="L51" s="20" t="s">
        <v>873</v>
      </c>
      <c r="M51" s="20" t="s">
        <v>873</v>
      </c>
      <c r="N51" s="20" t="s">
        <v>875</v>
      </c>
      <c r="O51" s="20" t="s">
        <v>875</v>
      </c>
      <c r="P51" s="20" t="s">
        <v>873</v>
      </c>
      <c r="Q51" s="20" t="s">
        <v>873</v>
      </c>
      <c r="R51" s="19" t="s">
        <v>872</v>
      </c>
      <c r="S51" s="21" t="s">
        <v>752</v>
      </c>
      <c r="T51" s="399" t="str">
        <f t="shared" si="0"/>
        <v/>
      </c>
      <c r="U51" s="400" t="str">
        <f>IF(COUNTIF(個票ｰ1001!$U$76:$U$165,$C51),"○","")</f>
        <v/>
      </c>
      <c r="V51" s="400" t="str">
        <f t="shared" si="1"/>
        <v/>
      </c>
    </row>
    <row r="52" spans="1:23" ht="14.25">
      <c r="A52" s="1886"/>
      <c r="B52" s="1885"/>
      <c r="C52" s="638" t="s">
        <v>730</v>
      </c>
      <c r="D52" s="396"/>
      <c r="E52" s="20" t="s">
        <v>875</v>
      </c>
      <c r="F52" s="20" t="s">
        <v>875</v>
      </c>
      <c r="G52" s="20" t="s">
        <v>875</v>
      </c>
      <c r="H52" s="20" t="s">
        <v>875</v>
      </c>
      <c r="I52" s="20" t="s">
        <v>873</v>
      </c>
      <c r="J52" s="20" t="s">
        <v>873</v>
      </c>
      <c r="K52" s="20" t="s">
        <v>875</v>
      </c>
      <c r="L52" s="20" t="s">
        <v>875</v>
      </c>
      <c r="M52" s="20" t="s">
        <v>875</v>
      </c>
      <c r="N52" s="20" t="s">
        <v>875</v>
      </c>
      <c r="O52" s="20" t="s">
        <v>875</v>
      </c>
      <c r="P52" s="20" t="s">
        <v>875</v>
      </c>
      <c r="Q52" s="20" t="s">
        <v>875</v>
      </c>
      <c r="R52" s="19" t="s">
        <v>872</v>
      </c>
      <c r="S52" s="21" t="s">
        <v>874</v>
      </c>
      <c r="T52" s="399" t="str">
        <f t="shared" si="0"/>
        <v/>
      </c>
      <c r="U52" s="400" t="str">
        <f>IF(COUNTIF(個票ｰ1001!$U$76:$U$165,$C52),"○","")</f>
        <v/>
      </c>
      <c r="V52" s="400" t="str">
        <f t="shared" si="1"/>
        <v/>
      </c>
    </row>
    <row r="53" spans="1:23" ht="14.25">
      <c r="A53" s="1886"/>
      <c r="B53" s="1885"/>
      <c r="C53" s="638" t="s">
        <v>889</v>
      </c>
      <c r="D53" s="396"/>
      <c r="E53" s="20" t="s">
        <v>875</v>
      </c>
      <c r="F53" s="20" t="s">
        <v>875</v>
      </c>
      <c r="G53" s="20" t="s">
        <v>875</v>
      </c>
      <c r="H53" s="20" t="s">
        <v>875</v>
      </c>
      <c r="I53" s="20" t="s">
        <v>873</v>
      </c>
      <c r="J53" s="20" t="s">
        <v>873</v>
      </c>
      <c r="K53" s="20" t="s">
        <v>875</v>
      </c>
      <c r="L53" s="20" t="s">
        <v>875</v>
      </c>
      <c r="M53" s="20" t="s">
        <v>874</v>
      </c>
      <c r="N53" s="20" t="s">
        <v>875</v>
      </c>
      <c r="O53" s="20" t="s">
        <v>875</v>
      </c>
      <c r="P53" s="20" t="s">
        <v>875</v>
      </c>
      <c r="Q53" s="20" t="s">
        <v>875</v>
      </c>
      <c r="R53" s="19" t="s">
        <v>872</v>
      </c>
      <c r="S53" s="21" t="s">
        <v>874</v>
      </c>
      <c r="T53" s="399" t="str">
        <f t="shared" si="0"/>
        <v/>
      </c>
      <c r="U53" s="400" t="str">
        <f>IF(COUNTIF(個票ｰ1001!$U$76:$U$165,$C53),"○","")</f>
        <v/>
      </c>
      <c r="V53" s="400" t="str">
        <f t="shared" si="1"/>
        <v/>
      </c>
    </row>
    <row r="54" spans="1:23" ht="14.25">
      <c r="A54" s="1886"/>
      <c r="B54" s="1885"/>
      <c r="C54" s="638" t="s">
        <v>776</v>
      </c>
      <c r="D54" s="396"/>
      <c r="E54" s="20" t="s">
        <v>874</v>
      </c>
      <c r="F54" s="20" t="s">
        <v>874</v>
      </c>
      <c r="G54" s="20" t="s">
        <v>874</v>
      </c>
      <c r="H54" s="20" t="s">
        <v>875</v>
      </c>
      <c r="I54" s="20" t="s">
        <v>875</v>
      </c>
      <c r="J54" s="20" t="s">
        <v>873</v>
      </c>
      <c r="K54" s="20" t="s">
        <v>874</v>
      </c>
      <c r="L54" s="20" t="s">
        <v>874</v>
      </c>
      <c r="M54" s="20" t="s">
        <v>874</v>
      </c>
      <c r="N54" s="20" t="s">
        <v>873</v>
      </c>
      <c r="O54" s="20" t="s">
        <v>873</v>
      </c>
      <c r="P54" s="20" t="s">
        <v>873</v>
      </c>
      <c r="Q54" s="20" t="s">
        <v>873</v>
      </c>
      <c r="R54" s="19" t="s">
        <v>872</v>
      </c>
      <c r="S54" s="21" t="s">
        <v>874</v>
      </c>
      <c r="T54" s="399" t="str">
        <f t="shared" si="0"/>
        <v/>
      </c>
      <c r="U54" s="400" t="str">
        <f>IF(COUNTIF(個票ｰ1001!$U$76:$U$165,$C54),"○","")</f>
        <v/>
      </c>
      <c r="V54" s="400" t="str">
        <f t="shared" si="1"/>
        <v/>
      </c>
    </row>
    <row r="55" spans="1:23" ht="14.25">
      <c r="A55" s="1886"/>
      <c r="B55" s="1885" t="s">
        <v>753</v>
      </c>
      <c r="C55" s="638" t="s">
        <v>890</v>
      </c>
      <c r="D55" s="396"/>
      <c r="E55" s="20" t="s">
        <v>873</v>
      </c>
      <c r="F55" s="20" t="s">
        <v>873</v>
      </c>
      <c r="G55" s="20" t="s">
        <v>873</v>
      </c>
      <c r="H55" s="20" t="s">
        <v>873</v>
      </c>
      <c r="I55" s="20" t="s">
        <v>873</v>
      </c>
      <c r="J55" s="20" t="s">
        <v>873</v>
      </c>
      <c r="K55" s="20" t="s">
        <v>873</v>
      </c>
      <c r="L55" s="20" t="s">
        <v>873</v>
      </c>
      <c r="M55" s="20" t="s">
        <v>874</v>
      </c>
      <c r="N55" s="20" t="s">
        <v>874</v>
      </c>
      <c r="O55" s="20" t="s">
        <v>874</v>
      </c>
      <c r="P55" s="20" t="s">
        <v>874</v>
      </c>
      <c r="Q55" s="20" t="s">
        <v>874</v>
      </c>
      <c r="R55" s="20" t="s">
        <v>874</v>
      </c>
      <c r="S55" s="23" t="s">
        <v>872</v>
      </c>
      <c r="T55" s="399" t="str">
        <f t="shared" si="0"/>
        <v/>
      </c>
      <c r="U55" s="400" t="str">
        <f>IF(COUNTIF(個票ｰ1001!$U$76:$U$165,$C55),"○","")</f>
        <v/>
      </c>
      <c r="V55" s="400" t="str">
        <f t="shared" si="1"/>
        <v/>
      </c>
    </row>
    <row r="56" spans="1:23" ht="15" thickBot="1">
      <c r="A56" s="1887"/>
      <c r="B56" s="1888"/>
      <c r="C56" s="639" t="s">
        <v>891</v>
      </c>
      <c r="D56" s="397"/>
      <c r="E56" s="25" t="s">
        <v>873</v>
      </c>
      <c r="F56" s="25" t="s">
        <v>873</v>
      </c>
      <c r="G56" s="25" t="s">
        <v>873</v>
      </c>
      <c r="H56" s="25" t="s">
        <v>873</v>
      </c>
      <c r="I56" s="25" t="s">
        <v>873</v>
      </c>
      <c r="J56" s="25" t="s">
        <v>873</v>
      </c>
      <c r="K56" s="25" t="s">
        <v>873</v>
      </c>
      <c r="L56" s="25" t="s">
        <v>873</v>
      </c>
      <c r="M56" s="25" t="s">
        <v>875</v>
      </c>
      <c r="N56" s="25" t="s">
        <v>875</v>
      </c>
      <c r="O56" s="25" t="s">
        <v>875</v>
      </c>
      <c r="P56" s="26" t="s">
        <v>872</v>
      </c>
      <c r="Q56" s="25" t="s">
        <v>875</v>
      </c>
      <c r="R56" s="25" t="s">
        <v>874</v>
      </c>
      <c r="S56" s="27" t="s">
        <v>872</v>
      </c>
      <c r="T56" s="399" t="str">
        <f t="shared" si="0"/>
        <v/>
      </c>
      <c r="U56" s="400" t="str">
        <f>IF(COUNTIF(個票ｰ1001!$U$76:$U$165,$C56),"○","")</f>
        <v/>
      </c>
      <c r="V56" s="400" t="str">
        <f t="shared" si="1"/>
        <v/>
      </c>
    </row>
    <row r="57" spans="1:23" s="400" customFormat="1" ht="14.25" hidden="1">
      <c r="E57" s="401">
        <f>IF(OR(D14="○",D15="○",D16="○",D17="○",D18="○",D20="○",D21="○",D22="○",D23="○"),1,0)</f>
        <v>0</v>
      </c>
      <c r="F57" s="401">
        <f>IF(OR(D14="○",D15="○",D16="○",D17="○",D18="○",D20="○",D21="○",D22="○",D23="○",),1,0)</f>
        <v>0</v>
      </c>
      <c r="G57" s="401">
        <f>IF(D16="○",1,0)</f>
        <v>0</v>
      </c>
      <c r="H57" s="401">
        <f>IF(OR(D26="○",D27="○",D29="○",),1,0)</f>
        <v>0</v>
      </c>
      <c r="I57" s="401">
        <f>IF(OR(D26="○",D27="○",D28="○",D29="○"),1,0)</f>
        <v>0</v>
      </c>
      <c r="J57" s="401">
        <f>IF(D30="○",1,0)</f>
        <v>0</v>
      </c>
      <c r="K57" s="401">
        <f>IF(OR(D31="○",D32="○",D33="○"),1,0)</f>
        <v>0</v>
      </c>
      <c r="L57" s="401">
        <f>IF(OR(D34="○",D35="○"),1,0)</f>
        <v>0</v>
      </c>
      <c r="M57" s="401">
        <f>IF(OR(D36="○",D37="○"),1,0)</f>
        <v>0</v>
      </c>
      <c r="N57" s="401">
        <f>IF(OR(D38="○",D39="○",D40="○",D41="○",D42="○",D43="○"),1,0)</f>
        <v>0</v>
      </c>
      <c r="O57" s="401">
        <f>IF(OR(D38="○",D39="○",D40="○",D41="○",D42="○",D44="○",D45="○"),1,0)</f>
        <v>0</v>
      </c>
      <c r="P57" s="401">
        <f>IF(OR(D38="○",D45="○",D46="○",D56="○"),1,0)</f>
        <v>0</v>
      </c>
      <c r="Q57" s="401">
        <f>IF(D48="○",1,0)</f>
        <v>0</v>
      </c>
      <c r="R57" s="401">
        <f>IF(OR(D51="○",D52="○",D53="○",D54="○"),1,0)</f>
        <v>0</v>
      </c>
      <c r="S57" s="401">
        <f>IF(OR(D45="○",D46="○",D55="○",D56="○"),1,0)</f>
        <v>0</v>
      </c>
      <c r="T57" s="400">
        <f>COUNTIF($T$14:$T$56,$D$61)</f>
        <v>0</v>
      </c>
    </row>
    <row r="58" spans="1:23" s="402" customFormat="1" ht="11.25" hidden="1">
      <c r="D58" s="402" t="s">
        <v>922</v>
      </c>
      <c r="E58" s="402" t="str">
        <f>IF(E$57=1,E$60,"")</f>
        <v/>
      </c>
      <c r="F58" s="402" t="str">
        <f t="shared" ref="F58:S59" si="2">IF(F$57=1,F$60,"")</f>
        <v/>
      </c>
      <c r="G58" s="402" t="str">
        <f t="shared" si="2"/>
        <v/>
      </c>
      <c r="H58" s="402" t="str">
        <f t="shared" si="2"/>
        <v/>
      </c>
      <c r="I58" s="402" t="str">
        <f t="shared" si="2"/>
        <v/>
      </c>
      <c r="J58" s="402" t="str">
        <f t="shared" si="2"/>
        <v/>
      </c>
      <c r="K58" s="402" t="str">
        <f t="shared" si="2"/>
        <v/>
      </c>
      <c r="L58" s="402" t="str">
        <f t="shared" si="2"/>
        <v/>
      </c>
      <c r="M58" s="402" t="str">
        <f t="shared" si="2"/>
        <v/>
      </c>
      <c r="N58" s="402" t="str">
        <f t="shared" si="2"/>
        <v/>
      </c>
      <c r="O58" s="402" t="str">
        <f t="shared" si="2"/>
        <v/>
      </c>
      <c r="P58" s="402" t="str">
        <f t="shared" si="2"/>
        <v/>
      </c>
      <c r="Q58" s="402" t="str">
        <f t="shared" si="2"/>
        <v/>
      </c>
      <c r="R58" s="402" t="str">
        <f t="shared" si="2"/>
        <v/>
      </c>
      <c r="S58" s="402" t="str">
        <f t="shared" si="2"/>
        <v/>
      </c>
    </row>
    <row r="59" spans="1:23" s="402" customFormat="1" ht="11.25" hidden="1">
      <c r="D59" s="402" t="s">
        <v>923</v>
      </c>
      <c r="E59" s="402" t="str">
        <f>IF(E$57=1,E$60,"")</f>
        <v/>
      </c>
      <c r="F59" s="402" t="str">
        <f t="shared" si="2"/>
        <v/>
      </c>
      <c r="G59" s="402" t="str">
        <f t="shared" si="2"/>
        <v/>
      </c>
      <c r="H59" s="402" t="str">
        <f t="shared" si="2"/>
        <v/>
      </c>
      <c r="I59" s="402" t="str">
        <f t="shared" si="2"/>
        <v/>
      </c>
      <c r="J59" s="402" t="str">
        <f t="shared" si="2"/>
        <v/>
      </c>
      <c r="K59" s="402" t="str">
        <f t="shared" si="2"/>
        <v/>
      </c>
      <c r="L59" s="402" t="str">
        <f t="shared" si="2"/>
        <v/>
      </c>
      <c r="M59" s="402" t="str">
        <f t="shared" si="2"/>
        <v/>
      </c>
      <c r="N59" s="402" t="str">
        <f t="shared" si="2"/>
        <v/>
      </c>
      <c r="O59" s="402" t="str">
        <f t="shared" si="2"/>
        <v/>
      </c>
      <c r="P59" s="402" t="str">
        <f t="shared" si="2"/>
        <v/>
      </c>
      <c r="Q59" s="402" t="str">
        <f t="shared" si="2"/>
        <v/>
      </c>
      <c r="R59" s="402" t="str">
        <f t="shared" si="2"/>
        <v/>
      </c>
      <c r="S59" s="402" t="str">
        <f t="shared" si="2"/>
        <v/>
      </c>
    </row>
    <row r="60" spans="1:23" s="402" customFormat="1" ht="19.5" hidden="1" customHeight="1">
      <c r="E60" s="403" t="s">
        <v>915</v>
      </c>
      <c r="F60" s="403" t="s">
        <v>916</v>
      </c>
      <c r="G60" s="403" t="s">
        <v>917</v>
      </c>
      <c r="H60" s="403" t="s">
        <v>820</v>
      </c>
      <c r="I60" s="403" t="s">
        <v>826</v>
      </c>
      <c r="J60" s="403" t="s">
        <v>918</v>
      </c>
      <c r="K60" s="403" t="s">
        <v>821</v>
      </c>
      <c r="L60" s="403" t="s">
        <v>919</v>
      </c>
      <c r="M60" s="404" t="s">
        <v>833</v>
      </c>
      <c r="N60" s="403" t="s">
        <v>822</v>
      </c>
      <c r="O60" s="403" t="s">
        <v>828</v>
      </c>
      <c r="P60" s="403" t="s">
        <v>834</v>
      </c>
      <c r="Q60" s="403" t="s">
        <v>920</v>
      </c>
      <c r="R60" s="403" t="s">
        <v>823</v>
      </c>
      <c r="S60" s="403" t="s">
        <v>921</v>
      </c>
    </row>
    <row r="61" spans="1:23" s="400" customFormat="1" hidden="1">
      <c r="D61" s="400" t="s">
        <v>924</v>
      </c>
    </row>
    <row r="62" spans="1:23" s="28" customFormat="1" hidden="1">
      <c r="U62" s="400"/>
      <c r="V62" s="400"/>
      <c r="W62" s="400"/>
    </row>
  </sheetData>
  <sheetProtection algorithmName="SHA-512" hashValue="7bY12P0ffofY0kC3VKGgDHNpIMm2Vz8fx6Fk77Gf2z1o/uQsZyB2K2bh9lUcZoxv2DyuADupWDYO5qAImLCnlA==" saltValue="CJMkWInF1LLG1j9yihcJ4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1:S1"/>
    <mergeCell ref="A11:D12"/>
    <mergeCell ref="E11:G11"/>
    <mergeCell ref="H11:J11"/>
    <mergeCell ref="K11:M11"/>
    <mergeCell ref="N11:Q11"/>
    <mergeCell ref="R11:S11"/>
    <mergeCell ref="A9:S9"/>
    <mergeCell ref="A4:S4"/>
    <mergeCell ref="A5:S5"/>
    <mergeCell ref="A6:S6"/>
    <mergeCell ref="A7:S7"/>
    <mergeCell ref="A3:S3"/>
    <mergeCell ref="A8:S8"/>
  </mergeCells>
  <phoneticPr fontId="20"/>
  <conditionalFormatting sqref="E12">
    <cfRule type="expression" dxfId="300" priority="15">
      <formula>$E$57=1</formula>
    </cfRule>
  </conditionalFormatting>
  <conditionalFormatting sqref="F12">
    <cfRule type="expression" dxfId="299" priority="14">
      <formula>$F$57=1</formula>
    </cfRule>
  </conditionalFormatting>
  <conditionalFormatting sqref="G12">
    <cfRule type="expression" dxfId="298" priority="13">
      <formula>$G$57=1</formula>
    </cfRule>
  </conditionalFormatting>
  <conditionalFormatting sqref="H12">
    <cfRule type="expression" dxfId="297" priority="12">
      <formula>$H$57=1</formula>
    </cfRule>
  </conditionalFormatting>
  <conditionalFormatting sqref="I12">
    <cfRule type="expression" dxfId="296" priority="11">
      <formula>$I$57=1</formula>
    </cfRule>
  </conditionalFormatting>
  <conditionalFormatting sqref="J12">
    <cfRule type="expression" dxfId="295" priority="10">
      <formula>$J$57=1</formula>
    </cfRule>
  </conditionalFormatting>
  <conditionalFormatting sqref="K12">
    <cfRule type="expression" dxfId="294" priority="9">
      <formula>$K$57=1</formula>
    </cfRule>
  </conditionalFormatting>
  <conditionalFormatting sqref="L12">
    <cfRule type="expression" dxfId="293" priority="8">
      <formula>$L$57=1</formula>
    </cfRule>
  </conditionalFormatting>
  <conditionalFormatting sqref="M12">
    <cfRule type="expression" dxfId="292" priority="7">
      <formula>$M$57=1</formula>
    </cfRule>
  </conditionalFormatting>
  <conditionalFormatting sqref="N12">
    <cfRule type="expression" dxfId="291" priority="6">
      <formula>$N$57=1</formula>
    </cfRule>
  </conditionalFormatting>
  <conditionalFormatting sqref="O12">
    <cfRule type="expression" dxfId="290" priority="5">
      <formula>$O$57=1</formula>
    </cfRule>
  </conditionalFormatting>
  <conditionalFormatting sqref="P12">
    <cfRule type="expression" dxfId="289" priority="4">
      <formula>$P$57=1</formula>
    </cfRule>
  </conditionalFormatting>
  <conditionalFormatting sqref="Q12">
    <cfRule type="expression" dxfId="288" priority="3">
      <formula>$Q$57=1</formula>
    </cfRule>
  </conditionalFormatting>
  <conditionalFormatting sqref="R12">
    <cfRule type="expression" dxfId="287" priority="2">
      <formula>$R$57=1</formula>
    </cfRule>
  </conditionalFormatting>
  <conditionalFormatting sqref="S12">
    <cfRule type="expression" dxfId="286"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DA8CA63F-E6DA-42C0-9C2E-B9BBAC4E12FF}"/>
    <hyperlink ref="F12" r:id="rId5" location="page=101" display="https://www.ipa.go.jp/jinzai/skill-standard/dss/ps6vr700000083ki-att/000106872.pdf - page=101" xr:uid="{884A7472-E1D1-431E-9287-AAB92939C5DD}"/>
    <hyperlink ref="G12" r:id="rId6" location="page=102" display="https://www.ipa.go.jp/jinzai/skill-standard/dss/ps6vr700000083ki-att/000106872.pdf - page=102" xr:uid="{8D536583-CEDA-4D15-9827-9398DFC38C94}"/>
    <hyperlink ref="H12" r:id="rId7" location="page=115" display="https://www.ipa.go.jp/jinzai/skill-standard/dss/ps6vr700000083ki-att/000106872.pdf - page=115" xr:uid="{78F58A7E-CAC7-45CD-B6FD-24410C7220AA}"/>
    <hyperlink ref="I12" r:id="rId8" location="page=116" display="https://www.ipa.go.jp/jinzai/skill-standard/dss/ps6vr700000083ki-att/000106872.pdf - page=116" xr:uid="{2A778C64-E876-4F31-B468-4B59BDD16F28}"/>
    <hyperlink ref="J12" r:id="rId9" location="page=117" display="https://www.ipa.go.jp/jinzai/skill-standard/dss/ps6vr700000083ki-att/000106872.pdf - page=117" xr:uid="{04E0C2E1-D949-4F48-AE0D-6DCE370E834A}"/>
    <hyperlink ref="K12" r:id="rId10" location="page=126" display="https://www.ipa.go.jp/jinzai/skill-standard/dss/ps6vr700000083ki-att/000106872.pdf - page=126" xr:uid="{268D8641-B476-45FE-AA7A-38C771F32A2C}"/>
    <hyperlink ref="L12" r:id="rId11" location="page=127" display="https://www.ipa.go.jp/jinzai/skill-standard/dss/ps6vr700000083ki-att/000106872.pdf - page=127" xr:uid="{3F7D97AC-B0FD-4A7C-83F0-4EFD4380D1E0}"/>
    <hyperlink ref="M12" r:id="rId12" location="page=128" xr:uid="{71FA1E18-BA19-4ABD-A1D5-D924959B68D4}"/>
    <hyperlink ref="N12" r:id="rId13" location="page=135" display="https://www.ipa.go.jp/jinzai/skill-standard/dss/ps6vr700000083ki-att/000106872.pdf - page=135" xr:uid="{31EB1D8B-8622-48FF-ABED-A997F9069E67}"/>
    <hyperlink ref="O12" r:id="rId14" location="page=136" display="https://www.ipa.go.jp/jinzai/skill-standard/dss/ps6vr700000083ki-att/000106872.pdf - page=136" xr:uid="{6DA400B1-5591-439F-B745-26A2A1B1D3F6}"/>
    <hyperlink ref="P12" r:id="rId15" location="page=137" display="https://www.ipa.go.jp/jinzai/skill-standard/dss/ps6vr700000083ki-att/000106872.pdf - page=137" xr:uid="{F067CA4A-67CC-459F-B182-6A4031D04901}"/>
    <hyperlink ref="Q12" r:id="rId16" location="page=138" display="https://www.ipa.go.jp/jinzai/skill-standard/dss/ps6vr700000083ki-att/000106872.pdf - page=138" xr:uid="{16BBD7DF-F064-4E45-A114-3596C9CFB1A5}"/>
    <hyperlink ref="R12" r:id="rId17" location="page=145" display="https://www.ipa.go.jp/jinzai/skill-standard/dss/ps6vr700000083ki-att/000106872.pdf - page=145" xr:uid="{63C889F1-B24A-46A2-AEA2-59D789AA7AD9}"/>
    <hyperlink ref="S12" r:id="rId18" location="page=146" display="https://www.ipa.go.jp/jinzai/skill-standard/dss/ps6vr700000083ki-att/000106872.pdf - page=146" xr:uid="{67E9DB24-6FB4-4CFB-953D-3BACFF2AC978}"/>
    <hyperlink ref="C14:C19" r:id="rId19" location="page=85" display="ビジネス戦略策定・実行" xr:uid="{3F9E847A-D9A0-46D2-B03B-5D1D46584E85}"/>
    <hyperlink ref="C20:C25" r:id="rId20" location="page=86" display="ビジネス調査" xr:uid="{64A4BC2D-4644-4E96-A203-AF64BE0B6F67}"/>
    <hyperlink ref="C26:C30" r:id="rId21" location="page=87" display="顧客・ユーザー理解" xr:uid="{ED6C2A6A-F67A-4F9F-81FC-F6D3C5754D49}"/>
    <hyperlink ref="C31:C35" r:id="rId22" location="page=88" display="データ理解・活用" xr:uid="{60C3CBC5-B61E-466F-8F43-ED0B6D08BE5A}"/>
    <hyperlink ref="C36:C37" r:id="rId23" location="page=89" display="データ活用基盤設計" xr:uid="{D9FB0E6B-0BC0-4D43-8ADD-8AA8E6210F14}"/>
    <hyperlink ref="C38:C50" r:id="rId24" location="page=90" display="コンピュータサイエンス" xr:uid="{8E73E357-5B4E-4B93-AC05-0B62D4A72817}"/>
    <hyperlink ref="C51:C56" r:id="rId25" location="page=91" display="セキュリティ体制構築・運営" xr:uid="{48A1CB9B-EDA2-43EA-846A-A11F0133C3B5}"/>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B77DE0F7-2FC2-42CE-8AEA-6AA249B1B7C4}">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367" customWidth="1"/>
    <col min="5" max="6" width="8" style="367" customWidth="1"/>
    <col min="7" max="19" width="6.125" style="367" customWidth="1"/>
    <col min="20" max="23" width="6.125" style="208" customWidth="1"/>
    <col min="24" max="24" width="6.125" style="367" customWidth="1"/>
    <col min="25" max="16384" width="9" style="367"/>
  </cols>
  <sheetData>
    <row r="1" spans="1:24" ht="15" customHeight="1">
      <c r="A1" s="244"/>
      <c r="B1" s="244"/>
      <c r="C1" s="245"/>
      <c r="D1" s="244"/>
      <c r="E1" s="244"/>
      <c r="F1" s="244"/>
      <c r="T1" s="969" t="s">
        <v>684</v>
      </c>
      <c r="U1" s="969"/>
      <c r="V1" s="969"/>
      <c r="W1" s="969"/>
      <c r="X1" s="969"/>
    </row>
    <row r="2" spans="1:24" ht="15" customHeight="1">
      <c r="A2" s="244"/>
      <c r="B2" s="244"/>
      <c r="C2" s="245"/>
      <c r="D2" s="244"/>
      <c r="E2" s="244"/>
      <c r="F2" s="244"/>
      <c r="T2" s="969" t="s">
        <v>708</v>
      </c>
      <c r="U2" s="969"/>
      <c r="V2" s="969"/>
      <c r="W2" s="969"/>
      <c r="X2" s="969"/>
    </row>
    <row r="3" spans="1:24" ht="15" customHeight="1">
      <c r="C3" s="201"/>
      <c r="T3" s="2000">
        <f>'申請書・総括票（共通）'!L3</f>
        <v>0</v>
      </c>
      <c r="U3" s="2000"/>
      <c r="V3" s="2000"/>
      <c r="W3" s="2000"/>
      <c r="X3" s="2000"/>
    </row>
    <row r="4" spans="1:24" ht="18.75" customHeight="1">
      <c r="A4" s="2001" t="s">
        <v>703</v>
      </c>
      <c r="B4" s="2002"/>
      <c r="C4" s="2002"/>
      <c r="D4" s="2002"/>
      <c r="E4" s="2002"/>
      <c r="F4" s="2002"/>
      <c r="G4" s="2002"/>
      <c r="H4" s="2002"/>
      <c r="I4" s="2002"/>
      <c r="J4" s="2002"/>
      <c r="K4" s="2002"/>
      <c r="L4" s="2002"/>
      <c r="M4" s="2002"/>
      <c r="N4" s="2002"/>
      <c r="O4" s="2002"/>
      <c r="P4" s="2002"/>
      <c r="Q4" s="2002"/>
      <c r="R4" s="2002"/>
      <c r="S4" s="2002"/>
      <c r="T4" s="2002"/>
      <c r="U4" s="2002"/>
      <c r="V4" s="2002"/>
      <c r="W4" s="2002"/>
      <c r="X4" s="2002"/>
    </row>
    <row r="5" spans="1:24" ht="11.25" customHeight="1">
      <c r="A5" s="360"/>
      <c r="B5" s="360"/>
      <c r="C5" s="360"/>
      <c r="D5" s="360"/>
      <c r="E5" s="360"/>
      <c r="F5" s="360"/>
      <c r="G5" s="360"/>
      <c r="H5" s="360"/>
      <c r="I5" s="360"/>
      <c r="J5" s="360"/>
      <c r="K5" s="360"/>
      <c r="L5" s="360"/>
      <c r="M5" s="360"/>
      <c r="N5" s="360"/>
      <c r="O5" s="360"/>
      <c r="P5" s="360"/>
      <c r="Q5" s="360"/>
      <c r="R5" s="360"/>
      <c r="S5" s="360"/>
      <c r="T5" s="47"/>
      <c r="U5" s="360"/>
      <c r="V5" s="360"/>
      <c r="W5" s="360"/>
      <c r="X5" s="360"/>
    </row>
    <row r="6" spans="1:24" ht="30" customHeight="1">
      <c r="A6" s="2003" t="s">
        <v>137</v>
      </c>
      <c r="B6" s="2004"/>
      <c r="C6" s="2004"/>
      <c r="D6" s="2005"/>
      <c r="E6" s="2006">
        <f>'申請書・総括票（共通）'!C19</f>
        <v>0</v>
      </c>
      <c r="F6" s="2007"/>
      <c r="G6" s="2007"/>
      <c r="H6" s="2007"/>
      <c r="I6" s="2007"/>
      <c r="J6" s="2007"/>
      <c r="K6" s="2007"/>
      <c r="L6" s="2007"/>
      <c r="M6" s="2007"/>
      <c r="N6" s="2007"/>
      <c r="O6" s="2007"/>
      <c r="P6" s="2007"/>
      <c r="Q6" s="2007"/>
      <c r="R6" s="2007"/>
      <c r="S6" s="2007"/>
      <c r="T6" s="2007"/>
      <c r="U6" s="2007"/>
      <c r="V6" s="2007"/>
      <c r="W6" s="2007"/>
      <c r="X6" s="2008"/>
    </row>
    <row r="7" spans="1:24" ht="18.75" customHeight="1">
      <c r="A7" s="2009" t="s">
        <v>84</v>
      </c>
      <c r="B7" s="2010"/>
      <c r="C7" s="2010"/>
      <c r="D7" s="2011"/>
      <c r="E7" s="2018">
        <f>'申請書・総括票（共通）'!B39</f>
        <v>0</v>
      </c>
      <c r="F7" s="2019"/>
      <c r="G7" s="2019"/>
      <c r="H7" s="2019"/>
      <c r="I7" s="2019"/>
      <c r="J7" s="2019"/>
      <c r="K7" s="2019"/>
      <c r="L7" s="2019"/>
      <c r="M7" s="2019"/>
      <c r="N7" s="2019"/>
      <c r="O7" s="2019"/>
      <c r="P7" s="2019"/>
      <c r="Q7" s="2020"/>
      <c r="R7" s="2027" t="s">
        <v>138</v>
      </c>
      <c r="S7" s="2028"/>
      <c r="T7" s="2029"/>
      <c r="U7" s="2030">
        <f>'申請書・総括票（共通）'!A39</f>
        <v>1001</v>
      </c>
      <c r="V7" s="2031"/>
      <c r="W7" s="2031"/>
      <c r="X7" s="2032"/>
    </row>
    <row r="8" spans="1:24" ht="22.5" customHeight="1">
      <c r="A8" s="2012"/>
      <c r="B8" s="2013"/>
      <c r="C8" s="2013"/>
      <c r="D8" s="2014"/>
      <c r="E8" s="2021"/>
      <c r="F8" s="2022"/>
      <c r="G8" s="2022"/>
      <c r="H8" s="2022"/>
      <c r="I8" s="2022"/>
      <c r="J8" s="2022"/>
      <c r="K8" s="2022"/>
      <c r="L8" s="2022"/>
      <c r="M8" s="2022"/>
      <c r="N8" s="2022"/>
      <c r="O8" s="2022"/>
      <c r="P8" s="2022"/>
      <c r="Q8" s="2023"/>
      <c r="R8" s="2033" t="s">
        <v>86</v>
      </c>
      <c r="S8" s="2034"/>
      <c r="T8" s="2035"/>
      <c r="U8" s="2030"/>
      <c r="V8" s="2031"/>
      <c r="W8" s="2031"/>
      <c r="X8" s="2032"/>
    </row>
    <row r="9" spans="1:24" ht="18.75" customHeight="1">
      <c r="A9" s="2015"/>
      <c r="B9" s="2016"/>
      <c r="C9" s="2016"/>
      <c r="D9" s="2017"/>
      <c r="E9" s="2024"/>
      <c r="F9" s="2025"/>
      <c r="G9" s="2025"/>
      <c r="H9" s="2025"/>
      <c r="I9" s="2025"/>
      <c r="J9" s="2025"/>
      <c r="K9" s="2025"/>
      <c r="L9" s="2025"/>
      <c r="M9" s="2025"/>
      <c r="N9" s="2025"/>
      <c r="O9" s="2025"/>
      <c r="P9" s="2025"/>
      <c r="Q9" s="2026"/>
      <c r="R9" s="2036" t="s">
        <v>139</v>
      </c>
      <c r="S9" s="2037"/>
      <c r="T9" s="2038"/>
      <c r="U9" s="246">
        <f>個票ｰ1001!E14</f>
        <v>0</v>
      </c>
      <c r="V9" s="247" t="s">
        <v>169</v>
      </c>
      <c r="W9" s="248">
        <f>個票ｰ1001!G14</f>
        <v>0</v>
      </c>
      <c r="X9" s="249" t="s">
        <v>133</v>
      </c>
    </row>
    <row r="10" spans="1:24" ht="15" customHeight="1">
      <c r="X10" s="208"/>
    </row>
    <row r="11" spans="1:24" ht="18" customHeight="1">
      <c r="A11" s="457" t="s">
        <v>1102</v>
      </c>
      <c r="H11" s="221"/>
      <c r="J11" s="221"/>
      <c r="K11" s="221"/>
      <c r="L11" s="221"/>
      <c r="M11" s="221"/>
      <c r="N11" s="221"/>
      <c r="O11" s="221"/>
      <c r="P11" s="221"/>
      <c r="Q11" s="221"/>
      <c r="R11" s="221"/>
      <c r="S11" s="250"/>
      <c r="T11" s="251"/>
      <c r="U11" s="251"/>
      <c r="V11" s="252"/>
      <c r="W11" s="252"/>
      <c r="X11" s="253"/>
    </row>
    <row r="12" spans="1:24" ht="4.5" customHeight="1">
      <c r="A12" s="209"/>
      <c r="H12" s="221"/>
      <c r="J12" s="221"/>
      <c r="K12" s="221"/>
      <c r="L12" s="221"/>
      <c r="M12" s="221"/>
      <c r="N12" s="221"/>
      <c r="O12" s="221"/>
      <c r="P12" s="221"/>
      <c r="Q12" s="221"/>
      <c r="R12" s="221"/>
      <c r="S12" s="250"/>
      <c r="T12" s="251"/>
      <c r="U12" s="251"/>
      <c r="V12" s="252"/>
      <c r="W12" s="252"/>
      <c r="X12" s="253"/>
    </row>
    <row r="13" spans="1:24" ht="34.35" customHeight="1">
      <c r="A13" s="1889"/>
      <c r="B13" s="1890"/>
      <c r="C13" s="1904" t="s">
        <v>140</v>
      </c>
      <c r="D13" s="1905"/>
      <c r="E13" s="1905"/>
      <c r="F13" s="1906"/>
      <c r="G13" s="1891" t="s">
        <v>141</v>
      </c>
      <c r="H13" s="1892"/>
      <c r="I13" s="1893" t="s">
        <v>142</v>
      </c>
      <c r="J13" s="1894"/>
      <c r="K13" s="1895" t="s">
        <v>143</v>
      </c>
      <c r="L13" s="1896"/>
      <c r="M13" s="1893" t="s">
        <v>144</v>
      </c>
      <c r="N13" s="1931"/>
      <c r="O13" s="1895" t="s">
        <v>145</v>
      </c>
      <c r="P13" s="1932"/>
      <c r="Q13" s="1933" t="s">
        <v>146</v>
      </c>
      <c r="R13" s="1934"/>
      <c r="S13" s="1935"/>
      <c r="T13" s="253"/>
      <c r="U13" s="367"/>
      <c r="V13" s="367"/>
      <c r="W13" s="367"/>
    </row>
    <row r="14" spans="1:24" ht="18" customHeight="1">
      <c r="A14" s="2039" t="s">
        <v>147</v>
      </c>
      <c r="B14" s="2040"/>
      <c r="C14" s="1907" t="s">
        <v>148</v>
      </c>
      <c r="D14" s="1908"/>
      <c r="E14" s="1908"/>
      <c r="F14" s="1909"/>
      <c r="G14" s="2045"/>
      <c r="H14" s="2046"/>
      <c r="I14" s="2047"/>
      <c r="J14" s="2048"/>
      <c r="K14" s="2048"/>
      <c r="L14" s="2045"/>
      <c r="M14" s="2047"/>
      <c r="N14" s="2048"/>
      <c r="O14" s="2048"/>
      <c r="P14" s="2049"/>
      <c r="Q14" s="2050">
        <f>SUM(G14:P14)</f>
        <v>0</v>
      </c>
      <c r="R14" s="2050"/>
      <c r="S14" s="2050"/>
      <c r="T14" s="253"/>
      <c r="U14" s="367"/>
      <c r="V14" s="367"/>
      <c r="W14" s="367"/>
    </row>
    <row r="15" spans="1:24" ht="18" customHeight="1">
      <c r="A15" s="2041"/>
      <c r="B15" s="2042"/>
      <c r="C15" s="2051" t="s">
        <v>149</v>
      </c>
      <c r="D15" s="1910" t="s">
        <v>150</v>
      </c>
      <c r="E15" s="1911"/>
      <c r="F15" s="1912"/>
      <c r="G15" s="2054"/>
      <c r="H15" s="2055"/>
      <c r="I15" s="2055"/>
      <c r="J15" s="2067"/>
      <c r="K15" s="2068"/>
      <c r="L15" s="2069"/>
      <c r="M15" s="2070"/>
      <c r="N15" s="2071"/>
      <c r="O15" s="2068"/>
      <c r="P15" s="2072"/>
      <c r="Q15" s="2056">
        <f>SUM(G15:P15)</f>
        <v>0</v>
      </c>
      <c r="R15" s="2057"/>
      <c r="S15" s="2058"/>
      <c r="T15" s="253"/>
      <c r="U15" s="367"/>
      <c r="V15" s="367"/>
      <c r="W15" s="367"/>
    </row>
    <row r="16" spans="1:24" ht="18" customHeight="1">
      <c r="A16" s="2041"/>
      <c r="B16" s="2042"/>
      <c r="C16" s="2052"/>
      <c r="D16" s="1406" t="s">
        <v>174</v>
      </c>
      <c r="E16" s="1407"/>
      <c r="F16" s="1408"/>
      <c r="G16" s="1897">
        <f>M89</f>
        <v>0</v>
      </c>
      <c r="H16" s="1898"/>
      <c r="I16" s="1899"/>
      <c r="J16" s="1900"/>
      <c r="K16" s="1901"/>
      <c r="L16" s="1902"/>
      <c r="M16" s="2073"/>
      <c r="N16" s="1902"/>
      <c r="O16" s="1901"/>
      <c r="P16" s="2073"/>
      <c r="Q16" s="2056">
        <f>SUM(G16:P16)</f>
        <v>0</v>
      </c>
      <c r="R16" s="2057"/>
      <c r="S16" s="2058"/>
      <c r="T16" s="253"/>
      <c r="U16" s="367"/>
      <c r="V16" s="367"/>
      <c r="W16" s="367"/>
    </row>
    <row r="17" spans="1:24" ht="18" customHeight="1">
      <c r="A17" s="2041"/>
      <c r="B17" s="2042"/>
      <c r="C17" s="2052"/>
      <c r="D17" s="1913" t="s">
        <v>151</v>
      </c>
      <c r="E17" s="1914"/>
      <c r="F17" s="1915"/>
      <c r="G17" s="2059"/>
      <c r="H17" s="2060"/>
      <c r="I17" s="2060"/>
      <c r="J17" s="2061"/>
      <c r="K17" s="2062"/>
      <c r="L17" s="2063"/>
      <c r="M17" s="2064"/>
      <c r="N17" s="2065"/>
      <c r="O17" s="2066"/>
      <c r="P17" s="2064"/>
      <c r="Q17" s="2056">
        <f>SUM(G17:P17)</f>
        <v>0</v>
      </c>
      <c r="R17" s="2057"/>
      <c r="S17" s="2058"/>
      <c r="T17" s="253"/>
      <c r="U17" s="367"/>
      <c r="V17" s="367"/>
      <c r="W17" s="367"/>
    </row>
    <row r="18" spans="1:24" ht="18" customHeight="1" thickBot="1">
      <c r="A18" s="2041"/>
      <c r="B18" s="2042"/>
      <c r="C18" s="2053"/>
      <c r="D18" s="1916" t="s">
        <v>152</v>
      </c>
      <c r="E18" s="1917"/>
      <c r="F18" s="1918"/>
      <c r="G18" s="2083">
        <f>SUM(G15:H17)</f>
        <v>0</v>
      </c>
      <c r="H18" s="2084"/>
      <c r="I18" s="2084">
        <f>SUM(I15:J17)</f>
        <v>0</v>
      </c>
      <c r="J18" s="2085"/>
      <c r="K18" s="2083">
        <f>SUM(K15:L17)</f>
        <v>0</v>
      </c>
      <c r="L18" s="2086"/>
      <c r="M18" s="2084">
        <f>SUM(M15:N17)</f>
        <v>0</v>
      </c>
      <c r="N18" s="2085"/>
      <c r="O18" s="2083">
        <f>SUM(O15:P17)</f>
        <v>0</v>
      </c>
      <c r="P18" s="2086"/>
      <c r="Q18" s="2074">
        <f>SUM(Q15:S17)</f>
        <v>0</v>
      </c>
      <c r="R18" s="2075"/>
      <c r="S18" s="2076"/>
      <c r="T18" s="254"/>
      <c r="U18" s="367"/>
      <c r="V18" s="367"/>
      <c r="W18" s="367"/>
    </row>
    <row r="19" spans="1:24" ht="18" customHeight="1" thickBot="1">
      <c r="A19" s="2043"/>
      <c r="B19" s="2044"/>
      <c r="C19" s="1919" t="s">
        <v>153</v>
      </c>
      <c r="D19" s="1920"/>
      <c r="E19" s="1920"/>
      <c r="F19" s="1921"/>
      <c r="G19" s="2077">
        <f>G14+G18</f>
        <v>0</v>
      </c>
      <c r="H19" s="2078"/>
      <c r="I19" s="2079">
        <f>I14+I18</f>
        <v>0</v>
      </c>
      <c r="J19" s="2080"/>
      <c r="K19" s="2077">
        <f>K14+K18</f>
        <v>0</v>
      </c>
      <c r="L19" s="2078"/>
      <c r="M19" s="2079">
        <f>M14+M18</f>
        <v>0</v>
      </c>
      <c r="N19" s="2080"/>
      <c r="O19" s="2077">
        <f>O14+O18</f>
        <v>0</v>
      </c>
      <c r="P19" s="2081"/>
      <c r="Q19" s="2077">
        <f>Q14+Q18</f>
        <v>0</v>
      </c>
      <c r="R19" s="2081"/>
      <c r="S19" s="2082"/>
      <c r="T19" s="254"/>
      <c r="U19" s="367"/>
      <c r="V19" s="367"/>
      <c r="W19" s="367"/>
    </row>
    <row r="20" spans="1:24" ht="18" customHeight="1">
      <c r="A20" s="2039" t="s">
        <v>545</v>
      </c>
      <c r="B20" s="2040"/>
      <c r="C20" s="1922" t="s">
        <v>175</v>
      </c>
      <c r="D20" s="1923"/>
      <c r="E20" s="1923"/>
      <c r="F20" s="1924"/>
      <c r="G20" s="2100">
        <f>M90</f>
        <v>0</v>
      </c>
      <c r="H20" s="2101"/>
      <c r="I20" s="2102"/>
      <c r="J20" s="2103"/>
      <c r="K20" s="2092"/>
      <c r="L20" s="2104"/>
      <c r="M20" s="2102"/>
      <c r="N20" s="2103"/>
      <c r="O20" s="2092"/>
      <c r="P20" s="2093"/>
      <c r="Q20" s="2094">
        <f>SUM(G20:P20)</f>
        <v>0</v>
      </c>
      <c r="R20" s="2095"/>
      <c r="S20" s="2096"/>
      <c r="T20" s="253"/>
      <c r="U20" s="367"/>
      <c r="V20" s="367"/>
      <c r="W20" s="367"/>
    </row>
    <row r="21" spans="1:24" ht="18" customHeight="1">
      <c r="A21" s="2041"/>
      <c r="B21" s="2042"/>
      <c r="C21" s="1406" t="s">
        <v>154</v>
      </c>
      <c r="D21" s="1407"/>
      <c r="E21" s="1407"/>
      <c r="F21" s="1408"/>
      <c r="G21" s="1901"/>
      <c r="H21" s="1902"/>
      <c r="I21" s="2090"/>
      <c r="J21" s="2091"/>
      <c r="K21" s="1901"/>
      <c r="L21" s="1902"/>
      <c r="M21" s="2090"/>
      <c r="N21" s="2091"/>
      <c r="O21" s="1901"/>
      <c r="P21" s="2073"/>
      <c r="Q21" s="2097">
        <f>SUM(G21:P21)</f>
        <v>0</v>
      </c>
      <c r="R21" s="2098"/>
      <c r="S21" s="2099"/>
      <c r="T21" s="253"/>
      <c r="U21" s="367"/>
      <c r="V21" s="367"/>
      <c r="W21" s="367"/>
    </row>
    <row r="22" spans="1:24" ht="18" customHeight="1">
      <c r="A22" s="2041"/>
      <c r="B22" s="2042"/>
      <c r="C22" s="1925" t="s">
        <v>155</v>
      </c>
      <c r="D22" s="1926"/>
      <c r="E22" s="1926"/>
      <c r="F22" s="1927"/>
      <c r="G22" s="1901"/>
      <c r="H22" s="1902"/>
      <c r="I22" s="2090"/>
      <c r="J22" s="2091"/>
      <c r="K22" s="1901"/>
      <c r="L22" s="1902"/>
      <c r="M22" s="2090"/>
      <c r="N22" s="2091"/>
      <c r="O22" s="1901"/>
      <c r="P22" s="2073"/>
      <c r="Q22" s="2097">
        <f>SUM(G22:P22)</f>
        <v>0</v>
      </c>
      <c r="R22" s="2098"/>
      <c r="S22" s="2099"/>
      <c r="T22" s="253"/>
      <c r="U22" s="367"/>
      <c r="V22" s="367"/>
      <c r="W22" s="367"/>
    </row>
    <row r="23" spans="1:24" ht="18" customHeight="1">
      <c r="A23" s="2041"/>
      <c r="B23" s="2042"/>
      <c r="C23" s="1925" t="s">
        <v>173</v>
      </c>
      <c r="D23" s="1926"/>
      <c r="E23" s="1926"/>
      <c r="F23" s="1927"/>
      <c r="G23" s="1901"/>
      <c r="H23" s="1902"/>
      <c r="I23" s="2090"/>
      <c r="J23" s="2091"/>
      <c r="K23" s="1901"/>
      <c r="L23" s="1902"/>
      <c r="M23" s="2090"/>
      <c r="N23" s="2091"/>
      <c r="O23" s="1901"/>
      <c r="P23" s="2073"/>
      <c r="Q23" s="2087">
        <f>SUM(G23:P23)</f>
        <v>0</v>
      </c>
      <c r="R23" s="2088"/>
      <c r="S23" s="2089"/>
      <c r="T23" s="253"/>
      <c r="U23" s="367"/>
      <c r="V23" s="367"/>
      <c r="W23" s="367"/>
    </row>
    <row r="24" spans="1:24" ht="18" customHeight="1">
      <c r="A24" s="2043"/>
      <c r="B24" s="2128"/>
      <c r="C24" s="1928" t="s">
        <v>156</v>
      </c>
      <c r="D24" s="1929"/>
      <c r="E24" s="1929"/>
      <c r="F24" s="1930"/>
      <c r="G24" s="2125">
        <f>G20+G21+G22+G23</f>
        <v>0</v>
      </c>
      <c r="H24" s="2126"/>
      <c r="I24" s="2126">
        <f>I20+I21+I22+I23</f>
        <v>0</v>
      </c>
      <c r="J24" s="2127"/>
      <c r="K24" s="2125">
        <f>K20+K21+K22+K23</f>
        <v>0</v>
      </c>
      <c r="L24" s="2126"/>
      <c r="M24" s="2126">
        <f>M20+M21+M22+M23</f>
        <v>0</v>
      </c>
      <c r="N24" s="2127"/>
      <c r="O24" s="2111">
        <f>O20+O21+O22+O23</f>
        <v>0</v>
      </c>
      <c r="P24" s="2112"/>
      <c r="Q24" s="2111">
        <f>SUM(Q20:S23)</f>
        <v>0</v>
      </c>
      <c r="R24" s="2112"/>
      <c r="S24" s="2113"/>
      <c r="T24" s="253"/>
      <c r="U24" s="367"/>
      <c r="V24" s="367"/>
      <c r="W24" s="367"/>
    </row>
    <row r="25" spans="1:24" ht="18" customHeight="1">
      <c r="A25" s="2114" t="s">
        <v>157</v>
      </c>
      <c r="B25" s="2115"/>
      <c r="C25" s="2115"/>
      <c r="D25" s="2115"/>
      <c r="E25" s="2115"/>
      <c r="F25" s="255"/>
      <c r="G25" s="2116">
        <f>G19+G24</f>
        <v>0</v>
      </c>
      <c r="H25" s="2117"/>
      <c r="I25" s="2118">
        <f>I19+I24</f>
        <v>0</v>
      </c>
      <c r="J25" s="2119"/>
      <c r="K25" s="2120">
        <f>K19+K24</f>
        <v>0</v>
      </c>
      <c r="L25" s="2121"/>
      <c r="M25" s="2121">
        <f>M19+M24</f>
        <v>0</v>
      </c>
      <c r="N25" s="2122"/>
      <c r="O25" s="2123">
        <f>O19+O24</f>
        <v>0</v>
      </c>
      <c r="P25" s="2118"/>
      <c r="Q25" s="2123">
        <f>Q19+Q24</f>
        <v>0</v>
      </c>
      <c r="R25" s="2118"/>
      <c r="S25" s="2124">
        <f>S19+S20+S21+S24</f>
        <v>0</v>
      </c>
      <c r="T25" s="253"/>
      <c r="U25" s="367"/>
      <c r="V25" s="367"/>
      <c r="W25" s="367"/>
    </row>
    <row r="26" spans="1:24" ht="15" customHeight="1">
      <c r="A26" s="1903" t="s">
        <v>158</v>
      </c>
      <c r="B26" s="1903"/>
      <c r="C26" s="1903"/>
      <c r="D26" s="1903"/>
      <c r="E26" s="1903"/>
      <c r="F26" s="1903"/>
      <c r="G26" s="1903"/>
      <c r="H26" s="1903"/>
      <c r="I26" s="1903"/>
      <c r="J26" s="1903"/>
      <c r="K26" s="1903"/>
      <c r="L26" s="1903"/>
      <c r="M26" s="1903"/>
      <c r="N26" s="1903"/>
      <c r="O26" s="1903"/>
      <c r="P26" s="1903"/>
      <c r="Q26" s="1903"/>
      <c r="R26" s="1903"/>
      <c r="S26" s="1903"/>
      <c r="T26" s="1903"/>
      <c r="U26" s="1903"/>
      <c r="V26" s="1903"/>
      <c r="W26" s="1903"/>
      <c r="X26" s="1903"/>
    </row>
    <row r="27" spans="1:24" ht="15" customHeight="1">
      <c r="A27" s="256" t="s">
        <v>661</v>
      </c>
      <c r="B27" s="369"/>
      <c r="C27" s="369"/>
      <c r="D27" s="369"/>
      <c r="E27" s="369"/>
      <c r="F27" s="369"/>
      <c r="G27" s="369"/>
      <c r="H27" s="369"/>
      <c r="I27" s="369"/>
      <c r="J27" s="369"/>
      <c r="K27" s="369"/>
      <c r="L27" s="369"/>
      <c r="M27" s="369"/>
      <c r="N27" s="369"/>
      <c r="O27" s="369"/>
      <c r="P27" s="369"/>
      <c r="Q27" s="369"/>
      <c r="R27" s="369"/>
      <c r="S27" s="369"/>
      <c r="T27" s="369"/>
      <c r="U27" s="369"/>
      <c r="V27" s="369"/>
      <c r="W27" s="369"/>
      <c r="X27" s="369"/>
    </row>
    <row r="28" spans="1:24" ht="15" customHeight="1">
      <c r="A28" s="1954" t="s">
        <v>172</v>
      </c>
      <c r="B28" s="1954"/>
      <c r="C28" s="1954"/>
      <c r="D28" s="1954"/>
      <c r="E28" s="1954"/>
      <c r="F28" s="1954"/>
      <c r="G28" s="1954"/>
      <c r="H28" s="1954"/>
      <c r="I28" s="1954"/>
      <c r="J28" s="1954"/>
      <c r="K28" s="1954"/>
      <c r="L28" s="1954"/>
      <c r="M28" s="1954"/>
      <c r="N28" s="1954"/>
      <c r="O28" s="1954"/>
      <c r="P28" s="1954"/>
      <c r="Q28" s="1954"/>
      <c r="R28" s="1954"/>
      <c r="S28" s="1954"/>
      <c r="T28" s="1954"/>
      <c r="U28" s="1954"/>
      <c r="V28" s="1954"/>
      <c r="W28" s="1954"/>
      <c r="X28" s="1954"/>
    </row>
    <row r="29" spans="1:24" ht="6" customHeight="1">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row>
    <row r="30" spans="1:24" ht="31.5" customHeight="1">
      <c r="A30" s="1955" t="s">
        <v>159</v>
      </c>
      <c r="B30" s="1956"/>
      <c r="C30" s="2129"/>
      <c r="D30" s="2130"/>
      <c r="E30" s="2130"/>
      <c r="F30" s="2130"/>
      <c r="G30" s="2130"/>
      <c r="H30" s="2130"/>
      <c r="I30" s="2131"/>
      <c r="J30" s="2105" t="s">
        <v>611</v>
      </c>
      <c r="K30" s="2106"/>
      <c r="L30" s="2106"/>
      <c r="M30" s="2107"/>
      <c r="N30" s="2108"/>
      <c r="O30" s="2109"/>
      <c r="P30" s="2109"/>
      <c r="Q30" s="2109"/>
      <c r="R30" s="2109"/>
      <c r="S30" s="2109"/>
      <c r="T30" s="2109"/>
      <c r="U30" s="2109"/>
      <c r="V30" s="2109"/>
      <c r="W30" s="2109"/>
      <c r="X30" s="2110"/>
    </row>
    <row r="31" spans="1:24" ht="7.5" customHeight="1">
      <c r="A31" s="2132"/>
      <c r="B31" s="2132"/>
      <c r="C31" s="2132"/>
      <c r="D31" s="2132"/>
      <c r="E31" s="2132"/>
      <c r="F31" s="2132"/>
      <c r="G31" s="2132"/>
      <c r="H31" s="2132"/>
      <c r="I31" s="2132"/>
      <c r="J31" s="2132"/>
      <c r="K31" s="2132"/>
      <c r="L31" s="2132"/>
      <c r="M31" s="2132"/>
      <c r="N31" s="2132"/>
      <c r="O31" s="2132"/>
      <c r="P31" s="2132"/>
      <c r="Q31" s="2132"/>
      <c r="R31" s="2132"/>
      <c r="S31" s="2132"/>
      <c r="T31" s="2132"/>
      <c r="U31" s="2132"/>
      <c r="V31" s="2132"/>
      <c r="W31" s="2132"/>
      <c r="X31" s="2132"/>
    </row>
    <row r="32" spans="1:24" ht="18.75" customHeight="1">
      <c r="A32" s="1742" t="s">
        <v>160</v>
      </c>
      <c r="B32" s="1742"/>
      <c r="C32" s="1742"/>
      <c r="D32" s="1742"/>
      <c r="E32" s="1742"/>
      <c r="F32" s="1742"/>
      <c r="G32" s="1742"/>
      <c r="H32" s="1742"/>
      <c r="I32" s="1742"/>
      <c r="J32" s="1742"/>
      <c r="K32" s="1742"/>
      <c r="L32" s="1742"/>
      <c r="M32" s="1742"/>
      <c r="N32" s="1742"/>
      <c r="O32" s="1742"/>
      <c r="P32" s="1742"/>
      <c r="Q32" s="1742"/>
      <c r="R32" s="1742"/>
      <c r="S32" s="1742"/>
      <c r="T32" s="1742"/>
      <c r="U32" s="1742"/>
      <c r="V32" s="1742"/>
      <c r="W32" s="1742"/>
      <c r="X32" s="1742"/>
    </row>
    <row r="33" spans="1:24" ht="16.5" customHeight="1">
      <c r="A33" s="257" t="s">
        <v>161</v>
      </c>
    </row>
    <row r="34" spans="1:24" ht="25.5" customHeight="1">
      <c r="A34" s="1686" t="s">
        <v>162</v>
      </c>
      <c r="B34" s="1514"/>
      <c r="C34" s="1514"/>
      <c r="D34" s="1514"/>
      <c r="E34" s="1515"/>
      <c r="F34" s="2154"/>
      <c r="G34" s="2155"/>
      <c r="H34" s="2155"/>
      <c r="I34" s="2155"/>
      <c r="J34" s="2155"/>
      <c r="K34" s="2155"/>
      <c r="L34" s="2155"/>
      <c r="M34" s="2155"/>
      <c r="N34" s="2155"/>
      <c r="O34" s="2155"/>
      <c r="P34" s="2155"/>
      <c r="Q34" s="2155"/>
      <c r="R34" s="2155"/>
      <c r="S34" s="2155"/>
      <c r="T34" s="2155"/>
      <c r="U34" s="2155"/>
      <c r="V34" s="2155"/>
      <c r="W34" s="2155"/>
      <c r="X34" s="2156"/>
    </row>
    <row r="35" spans="1:24" ht="12" customHeight="1"/>
    <row r="36" spans="1:24" ht="16.5" customHeight="1">
      <c r="A36" s="2133" t="s">
        <v>163</v>
      </c>
      <c r="B36" s="2133"/>
      <c r="C36" s="2133"/>
      <c r="D36" s="2133"/>
      <c r="E36" s="2133"/>
      <c r="F36" s="2133"/>
      <c r="G36" s="2133"/>
      <c r="H36" s="2133"/>
      <c r="I36" s="2133"/>
      <c r="J36" s="2133"/>
      <c r="K36" s="2133"/>
      <c r="L36" s="2133"/>
      <c r="M36" s="2133"/>
      <c r="N36" s="2133"/>
      <c r="O36" s="2133"/>
      <c r="P36" s="2133"/>
      <c r="Q36" s="2133"/>
      <c r="R36" s="2133"/>
      <c r="S36" s="2133"/>
      <c r="T36" s="2133"/>
      <c r="U36" s="2133"/>
      <c r="V36" s="2133"/>
      <c r="W36" s="2133"/>
      <c r="X36" s="2133"/>
    </row>
    <row r="37" spans="1:24" ht="16.5" customHeight="1">
      <c r="A37" s="2134" t="s">
        <v>171</v>
      </c>
      <c r="B37" s="2135"/>
      <c r="C37" s="2135"/>
      <c r="D37" s="2135"/>
      <c r="E37" s="2136"/>
      <c r="F37" s="2134" t="s">
        <v>176</v>
      </c>
      <c r="G37" s="2135"/>
      <c r="H37" s="2135"/>
      <c r="I37" s="2135"/>
      <c r="J37" s="2135"/>
      <c r="K37" s="2135"/>
      <c r="L37" s="2135"/>
      <c r="M37" s="2135"/>
      <c r="N37" s="2135"/>
      <c r="O37" s="2135"/>
      <c r="P37" s="2135"/>
      <c r="Q37" s="2135"/>
      <c r="R37" s="2149"/>
      <c r="S37" s="2143"/>
      <c r="T37" s="2144"/>
      <c r="U37" s="370" t="s">
        <v>164</v>
      </c>
      <c r="V37" s="2147" t="str">
        <f>IFERROR(ROUND(S37/$Q$18*100,1),"")</f>
        <v/>
      </c>
      <c r="W37" s="2148"/>
      <c r="X37" s="258" t="s">
        <v>165</v>
      </c>
    </row>
    <row r="38" spans="1:24" ht="16.5" customHeight="1">
      <c r="A38" s="2137"/>
      <c r="B38" s="2138"/>
      <c r="C38" s="2138"/>
      <c r="D38" s="2138"/>
      <c r="E38" s="2139"/>
      <c r="F38" s="2150" t="s">
        <v>177</v>
      </c>
      <c r="G38" s="2151"/>
      <c r="H38" s="2151"/>
      <c r="I38" s="2151"/>
      <c r="J38" s="2151"/>
      <c r="K38" s="2151"/>
      <c r="L38" s="2151"/>
      <c r="M38" s="2151"/>
      <c r="N38" s="2151"/>
      <c r="O38" s="2151"/>
      <c r="P38" s="2151"/>
      <c r="Q38" s="2151"/>
      <c r="R38" s="2152"/>
      <c r="S38" s="2145">
        <f>G16</f>
        <v>0</v>
      </c>
      <c r="T38" s="2146"/>
      <c r="U38" s="370" t="s">
        <v>164</v>
      </c>
      <c r="V38" s="2147" t="str">
        <f>IFERROR(ROUND(S38/$Q$18*100,1),"")</f>
        <v/>
      </c>
      <c r="W38" s="2148"/>
      <c r="X38" s="259" t="s">
        <v>165</v>
      </c>
    </row>
    <row r="39" spans="1:24" ht="16.5" customHeight="1">
      <c r="A39" s="2137"/>
      <c r="B39" s="2138"/>
      <c r="C39" s="2138"/>
      <c r="D39" s="2138"/>
      <c r="E39" s="2139"/>
      <c r="F39" s="2150" t="s">
        <v>178</v>
      </c>
      <c r="G39" s="2151"/>
      <c r="H39" s="2151"/>
      <c r="I39" s="2151"/>
      <c r="J39" s="2151"/>
      <c r="K39" s="2151"/>
      <c r="L39" s="2151"/>
      <c r="M39" s="2151"/>
      <c r="N39" s="2151"/>
      <c r="O39" s="2151"/>
      <c r="P39" s="2151"/>
      <c r="Q39" s="2151"/>
      <c r="R39" s="2152"/>
      <c r="S39" s="2143"/>
      <c r="T39" s="2144"/>
      <c r="U39" s="370" t="s">
        <v>164</v>
      </c>
      <c r="V39" s="2147" t="str">
        <f>IFERROR(ROUND(S39/$Q$18*100,1),"")</f>
        <v/>
      </c>
      <c r="W39" s="2148"/>
      <c r="X39" s="258" t="s">
        <v>165</v>
      </c>
    </row>
    <row r="40" spans="1:24" ht="16.5" customHeight="1">
      <c r="A40" s="2140"/>
      <c r="B40" s="2141"/>
      <c r="C40" s="2141"/>
      <c r="D40" s="2141"/>
      <c r="E40" s="2142"/>
      <c r="F40" s="2140" t="s">
        <v>179</v>
      </c>
      <c r="G40" s="2141"/>
      <c r="H40" s="2141"/>
      <c r="I40" s="2141"/>
      <c r="J40" s="2141"/>
      <c r="K40" s="2141"/>
      <c r="L40" s="2141"/>
      <c r="M40" s="2141"/>
      <c r="N40" s="2141"/>
      <c r="O40" s="2141"/>
      <c r="P40" s="2141"/>
      <c r="Q40" s="2141"/>
      <c r="R40" s="2153"/>
      <c r="S40" s="2145">
        <f>Q18-(S37+S38+S39)</f>
        <v>0</v>
      </c>
      <c r="T40" s="2146"/>
      <c r="U40" s="370" t="s">
        <v>164</v>
      </c>
      <c r="V40" s="2147" t="str">
        <f>IFERROR(ROUND(S40/$Q$18*100,1),"")</f>
        <v/>
      </c>
      <c r="W40" s="2148"/>
      <c r="X40" s="260" t="s">
        <v>165</v>
      </c>
    </row>
    <row r="41" spans="1:24" ht="9" customHeight="1"/>
    <row r="42" spans="1:24" ht="9" customHeight="1">
      <c r="A42" s="1969" t="s">
        <v>622</v>
      </c>
      <c r="B42" s="1970"/>
      <c r="C42" s="1970"/>
      <c r="D42" s="1970"/>
      <c r="E42" s="1970"/>
      <c r="F42" s="1970"/>
      <c r="G42" s="1970"/>
      <c r="H42" s="1970"/>
      <c r="I42" s="1970"/>
      <c r="J42" s="1970"/>
      <c r="K42" s="1970"/>
      <c r="L42" s="1970"/>
      <c r="M42" s="1970"/>
      <c r="N42" s="1970"/>
      <c r="O42" s="1970"/>
      <c r="P42" s="1970"/>
      <c r="Q42" s="1970"/>
      <c r="R42" s="1970"/>
      <c r="S42" s="1970"/>
      <c r="T42" s="1970"/>
      <c r="U42" s="1970"/>
    </row>
    <row r="43" spans="1:24" ht="27.75" customHeight="1">
      <c r="A43" s="1970"/>
      <c r="B43" s="1970"/>
      <c r="C43" s="1970"/>
      <c r="D43" s="1970"/>
      <c r="E43" s="1970"/>
      <c r="F43" s="1970"/>
      <c r="G43" s="1970"/>
      <c r="H43" s="1970"/>
      <c r="I43" s="1970"/>
      <c r="J43" s="1970"/>
      <c r="K43" s="1970"/>
      <c r="L43" s="1970"/>
      <c r="M43" s="1970"/>
      <c r="N43" s="1970"/>
      <c r="O43" s="1970"/>
      <c r="P43" s="1970"/>
      <c r="Q43" s="1970"/>
      <c r="R43" s="1970"/>
      <c r="S43" s="1970"/>
      <c r="T43" s="1970"/>
      <c r="U43" s="1970"/>
    </row>
    <row r="44" spans="1:24" ht="9" customHeight="1">
      <c r="A44" s="1936" t="s">
        <v>540</v>
      </c>
      <c r="B44" s="1936"/>
      <c r="C44" s="1936"/>
      <c r="D44" s="1936"/>
      <c r="E44" s="1936"/>
      <c r="F44" s="1936"/>
      <c r="G44" s="261"/>
      <c r="H44" s="261"/>
      <c r="I44" s="261"/>
      <c r="J44" s="261"/>
      <c r="K44" s="261"/>
      <c r="L44" s="261"/>
      <c r="M44" s="261"/>
      <c r="N44" s="261"/>
      <c r="O44" s="261"/>
      <c r="P44" s="261"/>
      <c r="Q44" s="261"/>
      <c r="R44" s="261"/>
      <c r="S44" s="261"/>
      <c r="T44" s="262"/>
      <c r="U44" s="262"/>
    </row>
    <row r="45" spans="1:24" ht="9" customHeight="1">
      <c r="A45" s="1936"/>
      <c r="B45" s="1936"/>
      <c r="C45" s="1936"/>
      <c r="D45" s="1936"/>
      <c r="E45" s="1936"/>
      <c r="F45" s="1936"/>
      <c r="G45" s="261"/>
      <c r="H45" s="261"/>
      <c r="I45" s="261"/>
      <c r="J45" s="261"/>
      <c r="K45" s="261"/>
      <c r="L45" s="261"/>
      <c r="M45" s="261"/>
      <c r="N45" s="261"/>
      <c r="O45" s="261"/>
      <c r="P45" s="261"/>
      <c r="Q45" s="261"/>
      <c r="R45" s="261"/>
      <c r="S45" s="261"/>
      <c r="T45" s="262"/>
      <c r="U45" s="262"/>
    </row>
    <row r="46" spans="1:24" ht="9" customHeight="1">
      <c r="A46" s="755" t="s">
        <v>541</v>
      </c>
      <c r="B46" s="756"/>
      <c r="C46" s="756"/>
      <c r="D46" s="757"/>
      <c r="E46" s="1944"/>
      <c r="F46" s="1945"/>
      <c r="G46" s="1945"/>
      <c r="H46" s="1945"/>
      <c r="I46" s="1945"/>
      <c r="J46" s="917" t="s">
        <v>598</v>
      </c>
      <c r="K46" s="917"/>
      <c r="L46" s="917"/>
      <c r="M46" s="1949"/>
      <c r="N46" s="1950"/>
      <c r="O46" s="1950"/>
      <c r="P46" s="1950"/>
      <c r="Q46" s="1950"/>
      <c r="R46" s="1950"/>
      <c r="S46" s="1950"/>
      <c r="T46" s="1950"/>
      <c r="U46" s="1951"/>
    </row>
    <row r="47" spans="1:24" ht="9" customHeight="1">
      <c r="A47" s="1937"/>
      <c r="B47" s="1938"/>
      <c r="C47" s="1938"/>
      <c r="D47" s="1939"/>
      <c r="E47" s="1946"/>
      <c r="F47" s="1947"/>
      <c r="G47" s="1947"/>
      <c r="H47" s="1947"/>
      <c r="I47" s="1947"/>
      <c r="J47" s="917"/>
      <c r="K47" s="917"/>
      <c r="L47" s="917"/>
      <c r="M47" s="1952"/>
      <c r="N47" s="1953"/>
      <c r="O47" s="1953"/>
      <c r="P47" s="1953"/>
      <c r="Q47" s="1953"/>
      <c r="R47" s="1953"/>
      <c r="S47" s="1953"/>
      <c r="T47" s="1953"/>
      <c r="U47" s="1841"/>
    </row>
    <row r="48" spans="1:24" ht="9" customHeight="1">
      <c r="A48" s="1940"/>
      <c r="B48" s="1941"/>
      <c r="C48" s="1941"/>
      <c r="D48" s="1942"/>
      <c r="E48" s="1845"/>
      <c r="F48" s="1846"/>
      <c r="G48" s="1846"/>
      <c r="H48" s="1846"/>
      <c r="I48" s="1846"/>
      <c r="J48" s="917"/>
      <c r="K48" s="917"/>
      <c r="L48" s="917"/>
      <c r="M48" s="1827"/>
      <c r="N48" s="1828"/>
      <c r="O48" s="1828"/>
      <c r="P48" s="1828"/>
      <c r="Q48" s="1828"/>
      <c r="R48" s="1828"/>
      <c r="S48" s="1828"/>
      <c r="T48" s="1828"/>
      <c r="U48" s="1829"/>
    </row>
    <row r="49" spans="1:21" ht="9" customHeight="1">
      <c r="A49" s="755" t="s">
        <v>542</v>
      </c>
      <c r="B49" s="756"/>
      <c r="C49" s="756"/>
      <c r="D49" s="757"/>
      <c r="E49" s="1949"/>
      <c r="F49" s="1950"/>
      <c r="G49" s="1950"/>
      <c r="H49" s="1950"/>
      <c r="I49" s="1950"/>
      <c r="J49" s="1950"/>
      <c r="K49" s="1950"/>
      <c r="L49" s="1950"/>
      <c r="M49" s="1950"/>
      <c r="N49" s="1950"/>
      <c r="O49" s="1950"/>
      <c r="P49" s="1950"/>
      <c r="Q49" s="1950"/>
      <c r="R49" s="1950"/>
      <c r="S49" s="1950"/>
      <c r="T49" s="1950"/>
      <c r="U49" s="1951"/>
    </row>
    <row r="50" spans="1:21" ht="9" customHeight="1">
      <c r="A50" s="1937"/>
      <c r="B50" s="1938"/>
      <c r="C50" s="1938"/>
      <c r="D50" s="1939"/>
      <c r="E50" s="1952"/>
      <c r="F50" s="1953"/>
      <c r="G50" s="1953"/>
      <c r="H50" s="1953"/>
      <c r="I50" s="1953"/>
      <c r="J50" s="1953"/>
      <c r="K50" s="1953"/>
      <c r="L50" s="1953"/>
      <c r="M50" s="1953"/>
      <c r="N50" s="1953"/>
      <c r="O50" s="1953"/>
      <c r="P50" s="1953"/>
      <c r="Q50" s="1953"/>
      <c r="R50" s="1953"/>
      <c r="S50" s="1953"/>
      <c r="T50" s="1953"/>
      <c r="U50" s="1841"/>
    </row>
    <row r="51" spans="1:21" ht="9" customHeight="1">
      <c r="A51" s="1940"/>
      <c r="B51" s="1941"/>
      <c r="C51" s="1941"/>
      <c r="D51" s="1942"/>
      <c r="E51" s="1827"/>
      <c r="F51" s="1828"/>
      <c r="G51" s="1828"/>
      <c r="H51" s="1828"/>
      <c r="I51" s="1828"/>
      <c r="J51" s="1828"/>
      <c r="K51" s="1828"/>
      <c r="L51" s="1828"/>
      <c r="M51" s="1828"/>
      <c r="N51" s="1828"/>
      <c r="O51" s="1828"/>
      <c r="P51" s="1828"/>
      <c r="Q51" s="1828"/>
      <c r="R51" s="1828"/>
      <c r="S51" s="1828"/>
      <c r="T51" s="1828"/>
      <c r="U51" s="1829"/>
    </row>
    <row r="52" spans="1:21" ht="9" customHeight="1">
      <c r="A52" s="1943" t="s">
        <v>543</v>
      </c>
      <c r="B52" s="1943"/>
      <c r="C52" s="1943"/>
      <c r="D52" s="1943"/>
      <c r="E52" s="1949"/>
      <c r="F52" s="1950"/>
      <c r="G52" s="1950"/>
      <c r="H52" s="1950"/>
      <c r="I52" s="1950"/>
      <c r="J52" s="1950"/>
      <c r="K52" s="1950"/>
      <c r="L52" s="1950"/>
      <c r="M52" s="1950"/>
      <c r="N52" s="1950"/>
      <c r="O52" s="1950"/>
      <c r="P52" s="1950"/>
      <c r="Q52" s="1950"/>
      <c r="R52" s="1950"/>
      <c r="S52" s="1950"/>
      <c r="T52" s="1950"/>
      <c r="U52" s="1951"/>
    </row>
    <row r="53" spans="1:21" ht="9" customHeight="1">
      <c r="A53" s="1943"/>
      <c r="B53" s="1943"/>
      <c r="C53" s="1943"/>
      <c r="D53" s="1943"/>
      <c r="E53" s="1952"/>
      <c r="F53" s="1953"/>
      <c r="G53" s="1953"/>
      <c r="H53" s="1953"/>
      <c r="I53" s="1953"/>
      <c r="J53" s="1953"/>
      <c r="K53" s="1953"/>
      <c r="L53" s="1953"/>
      <c r="M53" s="1953"/>
      <c r="N53" s="1953"/>
      <c r="O53" s="1953"/>
      <c r="P53" s="1953"/>
      <c r="Q53" s="1953"/>
      <c r="R53" s="1953"/>
      <c r="S53" s="1953"/>
      <c r="T53" s="1953"/>
      <c r="U53" s="1841"/>
    </row>
    <row r="54" spans="1:21" ht="9" customHeight="1">
      <c r="A54" s="1943"/>
      <c r="B54" s="1943"/>
      <c r="C54" s="1943"/>
      <c r="D54" s="1943"/>
      <c r="E54" s="1827"/>
      <c r="F54" s="1828"/>
      <c r="G54" s="1828"/>
      <c r="H54" s="1828"/>
      <c r="I54" s="1828"/>
      <c r="J54" s="1828"/>
      <c r="K54" s="1828"/>
      <c r="L54" s="1828"/>
      <c r="M54" s="1828"/>
      <c r="N54" s="1828"/>
      <c r="O54" s="1828"/>
      <c r="P54" s="1828"/>
      <c r="Q54" s="1828"/>
      <c r="R54" s="1828"/>
      <c r="S54" s="1828"/>
      <c r="T54" s="1828"/>
      <c r="U54" s="1829"/>
    </row>
    <row r="55" spans="1:21" ht="9" customHeight="1">
      <c r="A55" s="263"/>
      <c r="B55" s="263"/>
      <c r="C55" s="263"/>
      <c r="D55" s="263"/>
      <c r="E55" s="264"/>
      <c r="F55" s="264"/>
      <c r="G55" s="264"/>
      <c r="H55" s="264"/>
      <c r="I55" s="264"/>
      <c r="J55" s="264"/>
      <c r="K55" s="264"/>
      <c r="L55" s="264"/>
      <c r="M55" s="264"/>
      <c r="N55" s="264"/>
      <c r="O55" s="264"/>
      <c r="P55" s="264"/>
      <c r="Q55" s="264"/>
      <c r="R55" s="264"/>
      <c r="S55" s="261"/>
      <c r="T55" s="262"/>
      <c r="U55" s="262"/>
    </row>
    <row r="56" spans="1:21" ht="9" customHeight="1">
      <c r="A56" s="1936" t="s">
        <v>544</v>
      </c>
      <c r="B56" s="1936"/>
      <c r="C56" s="1936"/>
      <c r="D56" s="1936"/>
      <c r="E56" s="1936"/>
      <c r="F56" s="1936"/>
      <c r="G56" s="1936"/>
      <c r="H56" s="1936"/>
      <c r="I56" s="1936"/>
      <c r="J56" s="261"/>
      <c r="K56" s="261"/>
      <c r="L56" s="261"/>
      <c r="M56" s="261"/>
      <c r="N56" s="261"/>
      <c r="O56" s="261"/>
      <c r="P56" s="261"/>
      <c r="Q56" s="261"/>
      <c r="R56" s="261"/>
      <c r="S56" s="261"/>
      <c r="T56" s="262"/>
      <c r="U56" s="262"/>
    </row>
    <row r="57" spans="1:21" ht="9" customHeight="1">
      <c r="A57" s="1936"/>
      <c r="B57" s="1936"/>
      <c r="C57" s="1936"/>
      <c r="D57" s="1936"/>
      <c r="E57" s="1936"/>
      <c r="F57" s="1936"/>
      <c r="G57" s="1936"/>
      <c r="H57" s="1936"/>
      <c r="I57" s="1936"/>
      <c r="J57" s="261"/>
      <c r="K57" s="261"/>
      <c r="L57" s="261"/>
      <c r="M57" s="261"/>
      <c r="N57" s="261"/>
      <c r="O57" s="261"/>
      <c r="P57" s="261"/>
      <c r="Q57" s="261"/>
      <c r="R57" s="261"/>
      <c r="S57" s="261"/>
      <c r="T57" s="262"/>
      <c r="U57" s="262"/>
    </row>
    <row r="58" spans="1:21" ht="9" customHeight="1">
      <c r="A58" s="1948" t="s">
        <v>546</v>
      </c>
      <c r="B58" s="1948"/>
      <c r="C58" s="1948"/>
      <c r="D58" s="1948"/>
      <c r="E58" s="1949"/>
      <c r="F58" s="1950"/>
      <c r="G58" s="1950"/>
      <c r="H58" s="1950"/>
      <c r="I58" s="1950"/>
      <c r="J58" s="1950"/>
      <c r="K58" s="1950"/>
      <c r="L58" s="1950"/>
      <c r="M58" s="1950"/>
      <c r="N58" s="1950"/>
      <c r="O58" s="1950"/>
      <c r="P58" s="1950"/>
      <c r="Q58" s="1950"/>
      <c r="R58" s="1950"/>
      <c r="S58" s="1950"/>
      <c r="T58" s="1950"/>
      <c r="U58" s="1951"/>
    </row>
    <row r="59" spans="1:21" ht="9" customHeight="1">
      <c r="A59" s="1948"/>
      <c r="B59" s="1948"/>
      <c r="C59" s="1948"/>
      <c r="D59" s="1948"/>
      <c r="E59" s="1952"/>
      <c r="F59" s="1953"/>
      <c r="G59" s="1953"/>
      <c r="H59" s="1953"/>
      <c r="I59" s="1953"/>
      <c r="J59" s="1953"/>
      <c r="K59" s="1953"/>
      <c r="L59" s="1953"/>
      <c r="M59" s="1953"/>
      <c r="N59" s="1953"/>
      <c r="O59" s="1953"/>
      <c r="P59" s="1953"/>
      <c r="Q59" s="1953"/>
      <c r="R59" s="1953"/>
      <c r="S59" s="1953"/>
      <c r="T59" s="1953"/>
      <c r="U59" s="1841"/>
    </row>
    <row r="60" spans="1:21" ht="9" customHeight="1">
      <c r="A60" s="1948"/>
      <c r="B60" s="1948"/>
      <c r="C60" s="1948"/>
      <c r="D60" s="1948"/>
      <c r="E60" s="1827"/>
      <c r="F60" s="1828"/>
      <c r="G60" s="1828"/>
      <c r="H60" s="1828"/>
      <c r="I60" s="1828"/>
      <c r="J60" s="1828"/>
      <c r="K60" s="1828"/>
      <c r="L60" s="1828"/>
      <c r="M60" s="1828"/>
      <c r="N60" s="1828"/>
      <c r="O60" s="1828"/>
      <c r="P60" s="1828"/>
      <c r="Q60" s="1828"/>
      <c r="R60" s="1828"/>
      <c r="S60" s="1828"/>
      <c r="T60" s="1828"/>
      <c r="U60" s="1829"/>
    </row>
    <row r="61" spans="1:21" ht="9" customHeight="1">
      <c r="A61" s="1948" t="s">
        <v>547</v>
      </c>
      <c r="B61" s="1948"/>
      <c r="C61" s="1948"/>
      <c r="D61" s="1948"/>
      <c r="E61" s="1949"/>
      <c r="F61" s="1950"/>
      <c r="G61" s="1950"/>
      <c r="H61" s="1950"/>
      <c r="I61" s="1950"/>
      <c r="J61" s="1950"/>
      <c r="K61" s="1950"/>
      <c r="L61" s="1950"/>
      <c r="M61" s="1950"/>
      <c r="N61" s="1950"/>
      <c r="O61" s="1950"/>
      <c r="P61" s="1950"/>
      <c r="Q61" s="1950"/>
      <c r="R61" s="1950"/>
      <c r="S61" s="1950"/>
      <c r="T61" s="1950"/>
      <c r="U61" s="1951"/>
    </row>
    <row r="62" spans="1:21" ht="9" customHeight="1">
      <c r="A62" s="1948"/>
      <c r="B62" s="1948"/>
      <c r="C62" s="1948"/>
      <c r="D62" s="1948"/>
      <c r="E62" s="1952"/>
      <c r="F62" s="1953"/>
      <c r="G62" s="1953"/>
      <c r="H62" s="1953"/>
      <c r="I62" s="1953"/>
      <c r="J62" s="1953"/>
      <c r="K62" s="1953"/>
      <c r="L62" s="1953"/>
      <c r="M62" s="1953"/>
      <c r="N62" s="1953"/>
      <c r="O62" s="1953"/>
      <c r="P62" s="1953"/>
      <c r="Q62" s="1953"/>
      <c r="R62" s="1953"/>
      <c r="S62" s="1953"/>
      <c r="T62" s="1953"/>
      <c r="U62" s="1841"/>
    </row>
    <row r="63" spans="1:21" ht="9" customHeight="1">
      <c r="A63" s="1948"/>
      <c r="B63" s="1948"/>
      <c r="C63" s="1948"/>
      <c r="D63" s="1948"/>
      <c r="E63" s="1827"/>
      <c r="F63" s="1828"/>
      <c r="G63" s="1828"/>
      <c r="H63" s="1828"/>
      <c r="I63" s="1828"/>
      <c r="J63" s="1828"/>
      <c r="K63" s="1828"/>
      <c r="L63" s="1828"/>
      <c r="M63" s="1828"/>
      <c r="N63" s="1828"/>
      <c r="O63" s="1828"/>
      <c r="P63" s="1828"/>
      <c r="Q63" s="1828"/>
      <c r="R63" s="1828"/>
      <c r="S63" s="1828"/>
      <c r="T63" s="1828"/>
      <c r="U63" s="1829"/>
    </row>
    <row r="64" spans="1:21" ht="9" customHeight="1"/>
    <row r="65" spans="1:16" s="69" customFormat="1" ht="21" customHeight="1">
      <c r="A65" s="67" t="s">
        <v>548</v>
      </c>
      <c r="N65" s="265"/>
    </row>
    <row r="66" spans="1:16" s="69" customFormat="1" ht="21" customHeight="1">
      <c r="A66" s="67" t="s">
        <v>656</v>
      </c>
      <c r="N66" s="265"/>
    </row>
    <row r="67" spans="1:16" s="69" customFormat="1" ht="22.5" customHeight="1">
      <c r="A67" s="732" t="s">
        <v>629</v>
      </c>
      <c r="B67" s="2157"/>
      <c r="C67" s="2158" t="s">
        <v>168</v>
      </c>
      <c r="D67" s="769"/>
      <c r="E67" s="769"/>
      <c r="F67" s="769"/>
      <c r="G67" s="2159"/>
      <c r="H67" s="2158" t="s">
        <v>167</v>
      </c>
      <c r="I67" s="769"/>
      <c r="J67" s="769"/>
      <c r="K67" s="769"/>
      <c r="L67" s="2159"/>
      <c r="M67" s="2157" t="s">
        <v>166</v>
      </c>
      <c r="N67" s="2157"/>
      <c r="O67" s="2160"/>
    </row>
    <row r="68" spans="1:16" s="69" customFormat="1" ht="27" customHeight="1">
      <c r="A68" s="2165">
        <v>1</v>
      </c>
      <c r="B68" s="2166"/>
      <c r="C68" s="2161"/>
      <c r="D68" s="842"/>
      <c r="E68" s="842"/>
      <c r="F68" s="842"/>
      <c r="G68" s="2162"/>
      <c r="H68" s="2161"/>
      <c r="I68" s="842"/>
      <c r="J68" s="842"/>
      <c r="K68" s="842"/>
      <c r="L68" s="2162"/>
      <c r="M68" s="2163"/>
      <c r="N68" s="2164"/>
      <c r="O68" s="266" t="s">
        <v>164</v>
      </c>
    </row>
    <row r="69" spans="1:16" s="69" customFormat="1" ht="27" customHeight="1">
      <c r="A69" s="1957">
        <v>2</v>
      </c>
      <c r="B69" s="1958"/>
      <c r="C69" s="1997"/>
      <c r="D69" s="1998"/>
      <c r="E69" s="1998"/>
      <c r="F69" s="1998"/>
      <c r="G69" s="1999"/>
      <c r="H69" s="1997"/>
      <c r="I69" s="1998"/>
      <c r="J69" s="1998"/>
      <c r="K69" s="1998"/>
      <c r="L69" s="1999"/>
      <c r="M69" s="1966"/>
      <c r="N69" s="1967"/>
      <c r="O69" s="267" t="s">
        <v>164</v>
      </c>
    </row>
    <row r="70" spans="1:16" s="69" customFormat="1" ht="27" customHeight="1">
      <c r="A70" s="1984">
        <v>3</v>
      </c>
      <c r="B70" s="1985"/>
      <c r="C70" s="1997"/>
      <c r="D70" s="1998"/>
      <c r="E70" s="1998"/>
      <c r="F70" s="1998"/>
      <c r="G70" s="1999"/>
      <c r="H70" s="1997"/>
      <c r="I70" s="1998"/>
      <c r="J70" s="1998"/>
      <c r="K70" s="1998"/>
      <c r="L70" s="1999"/>
      <c r="M70" s="1966"/>
      <c r="N70" s="1967"/>
      <c r="O70" s="267" t="s">
        <v>164</v>
      </c>
    </row>
    <row r="71" spans="1:16" s="69" customFormat="1" ht="27" customHeight="1">
      <c r="A71" s="1984">
        <v>4</v>
      </c>
      <c r="B71" s="1985"/>
      <c r="C71" s="933"/>
      <c r="D71" s="934"/>
      <c r="E71" s="934"/>
      <c r="F71" s="934"/>
      <c r="G71" s="1959"/>
      <c r="H71" s="933"/>
      <c r="I71" s="934"/>
      <c r="J71" s="934"/>
      <c r="K71" s="934"/>
      <c r="L71" s="1959"/>
      <c r="M71" s="1966"/>
      <c r="N71" s="1967"/>
      <c r="O71" s="267" t="s">
        <v>164</v>
      </c>
    </row>
    <row r="72" spans="1:16" s="69" customFormat="1" ht="27" customHeight="1">
      <c r="A72" s="1984">
        <v>5</v>
      </c>
      <c r="B72" s="1985"/>
      <c r="C72" s="933"/>
      <c r="D72" s="934"/>
      <c r="E72" s="934"/>
      <c r="F72" s="934"/>
      <c r="G72" s="1959"/>
      <c r="H72" s="933"/>
      <c r="I72" s="934"/>
      <c r="J72" s="934"/>
      <c r="K72" s="934"/>
      <c r="L72" s="1959"/>
      <c r="M72" s="1966"/>
      <c r="N72" s="1967"/>
      <c r="O72" s="267" t="s">
        <v>164</v>
      </c>
    </row>
    <row r="73" spans="1:16" s="69" customFormat="1" ht="27" customHeight="1">
      <c r="A73" s="1984">
        <v>6</v>
      </c>
      <c r="B73" s="1985"/>
      <c r="C73" s="933"/>
      <c r="D73" s="934"/>
      <c r="E73" s="934"/>
      <c r="F73" s="934"/>
      <c r="G73" s="1959"/>
      <c r="H73" s="933"/>
      <c r="I73" s="934"/>
      <c r="J73" s="934"/>
      <c r="K73" s="934"/>
      <c r="L73" s="1959"/>
      <c r="M73" s="1966"/>
      <c r="N73" s="1967"/>
      <c r="O73" s="267" t="s">
        <v>164</v>
      </c>
    </row>
    <row r="74" spans="1:16" s="69" customFormat="1" ht="27" customHeight="1">
      <c r="A74" s="1984">
        <v>7</v>
      </c>
      <c r="B74" s="1985"/>
      <c r="C74" s="933"/>
      <c r="D74" s="934"/>
      <c r="E74" s="934"/>
      <c r="F74" s="934"/>
      <c r="G74" s="1959"/>
      <c r="H74" s="933"/>
      <c r="I74" s="934"/>
      <c r="J74" s="934"/>
      <c r="K74" s="934"/>
      <c r="L74" s="1959"/>
      <c r="M74" s="1966"/>
      <c r="N74" s="1967"/>
      <c r="O74" s="267" t="s">
        <v>164</v>
      </c>
    </row>
    <row r="75" spans="1:16" s="69" customFormat="1" ht="27" customHeight="1">
      <c r="A75" s="1984">
        <v>8</v>
      </c>
      <c r="B75" s="1985"/>
      <c r="C75" s="933"/>
      <c r="D75" s="934"/>
      <c r="E75" s="934"/>
      <c r="F75" s="934"/>
      <c r="G75" s="1959"/>
      <c r="H75" s="933"/>
      <c r="I75" s="934"/>
      <c r="J75" s="934"/>
      <c r="K75" s="934"/>
      <c r="L75" s="1959"/>
      <c r="M75" s="1966"/>
      <c r="N75" s="1967"/>
      <c r="O75" s="267" t="s">
        <v>164</v>
      </c>
    </row>
    <row r="76" spans="1:16" s="69" customFormat="1" ht="27" customHeight="1">
      <c r="A76" s="1984">
        <v>9</v>
      </c>
      <c r="B76" s="1985"/>
      <c r="C76" s="933"/>
      <c r="D76" s="934"/>
      <c r="E76" s="934"/>
      <c r="F76" s="934"/>
      <c r="G76" s="1959"/>
      <c r="H76" s="933"/>
      <c r="I76" s="934"/>
      <c r="J76" s="934"/>
      <c r="K76" s="934"/>
      <c r="L76" s="1959"/>
      <c r="M76" s="1966"/>
      <c r="N76" s="1967"/>
      <c r="O76" s="267" t="s">
        <v>164</v>
      </c>
    </row>
    <row r="77" spans="1:16" s="69" customFormat="1" ht="27" customHeight="1">
      <c r="A77" s="1974">
        <v>10</v>
      </c>
      <c r="B77" s="1975"/>
      <c r="C77" s="941"/>
      <c r="D77" s="937"/>
      <c r="E77" s="937"/>
      <c r="F77" s="937"/>
      <c r="G77" s="1976"/>
      <c r="H77" s="1986"/>
      <c r="I77" s="1987"/>
      <c r="J77" s="1987"/>
      <c r="K77" s="1987"/>
      <c r="L77" s="1988"/>
      <c r="M77" s="1989"/>
      <c r="N77" s="1990"/>
      <c r="O77" s="109" t="s">
        <v>164</v>
      </c>
    </row>
    <row r="78" spans="1:16" s="69" customFormat="1" ht="27" customHeight="1">
      <c r="A78" s="1584" t="s">
        <v>630</v>
      </c>
      <c r="B78" s="1991"/>
      <c r="C78" s="1992" t="s">
        <v>168</v>
      </c>
      <c r="D78" s="759"/>
      <c r="E78" s="759"/>
      <c r="F78" s="759"/>
      <c r="G78" s="1993"/>
      <c r="H78" s="1994" t="s">
        <v>167</v>
      </c>
      <c r="I78" s="1995"/>
      <c r="J78" s="1995"/>
      <c r="K78" s="1995"/>
      <c r="L78" s="1991"/>
      <c r="M78" s="1994" t="s">
        <v>166</v>
      </c>
      <c r="N78" s="1995"/>
      <c r="O78" s="1996"/>
      <c r="P78" s="268"/>
    </row>
    <row r="79" spans="1:16" s="69" customFormat="1" ht="27" customHeight="1">
      <c r="A79" s="1960">
        <v>1</v>
      </c>
      <c r="B79" s="1961"/>
      <c r="C79" s="933"/>
      <c r="D79" s="934"/>
      <c r="E79" s="934"/>
      <c r="F79" s="934"/>
      <c r="G79" s="1959"/>
      <c r="H79" s="933"/>
      <c r="I79" s="934"/>
      <c r="J79" s="934"/>
      <c r="K79" s="934"/>
      <c r="L79" s="1959"/>
      <c r="M79" s="1962"/>
      <c r="N79" s="1963"/>
      <c r="O79" s="269" t="s">
        <v>164</v>
      </c>
    </row>
    <row r="80" spans="1:16" s="69" customFormat="1" ht="27" customHeight="1">
      <c r="A80" s="1964">
        <v>2</v>
      </c>
      <c r="B80" s="1965"/>
      <c r="C80" s="933"/>
      <c r="D80" s="934"/>
      <c r="E80" s="934"/>
      <c r="F80" s="934"/>
      <c r="G80" s="1959"/>
      <c r="H80" s="933"/>
      <c r="I80" s="934"/>
      <c r="J80" s="934"/>
      <c r="K80" s="934"/>
      <c r="L80" s="1959"/>
      <c r="M80" s="1966"/>
      <c r="N80" s="1967"/>
      <c r="O80" s="267" t="s">
        <v>164</v>
      </c>
    </row>
    <row r="81" spans="1:15" s="69" customFormat="1" ht="27" customHeight="1">
      <c r="A81" s="1968">
        <v>3</v>
      </c>
      <c r="B81" s="1958"/>
      <c r="C81" s="933"/>
      <c r="D81" s="934"/>
      <c r="E81" s="934"/>
      <c r="F81" s="934"/>
      <c r="G81" s="1959"/>
      <c r="H81" s="933"/>
      <c r="I81" s="934"/>
      <c r="J81" s="934"/>
      <c r="K81" s="934"/>
      <c r="L81" s="1959"/>
      <c r="M81" s="1966"/>
      <c r="N81" s="1967"/>
      <c r="O81" s="267" t="s">
        <v>164</v>
      </c>
    </row>
    <row r="82" spans="1:15" s="69" customFormat="1" ht="27" customHeight="1">
      <c r="A82" s="1957">
        <v>4</v>
      </c>
      <c r="B82" s="1958"/>
      <c r="C82" s="933"/>
      <c r="D82" s="934"/>
      <c r="E82" s="934"/>
      <c r="F82" s="934"/>
      <c r="G82" s="1959"/>
      <c r="H82" s="933"/>
      <c r="I82" s="934"/>
      <c r="J82" s="934"/>
      <c r="K82" s="934"/>
      <c r="L82" s="1959"/>
      <c r="M82" s="1966"/>
      <c r="N82" s="1967"/>
      <c r="O82" s="267" t="s">
        <v>164</v>
      </c>
    </row>
    <row r="83" spans="1:15" s="69" customFormat="1" ht="27" customHeight="1">
      <c r="A83" s="1957">
        <v>5</v>
      </c>
      <c r="B83" s="1958"/>
      <c r="C83" s="933"/>
      <c r="D83" s="934"/>
      <c r="E83" s="934"/>
      <c r="F83" s="934"/>
      <c r="G83" s="1959"/>
      <c r="H83" s="933"/>
      <c r="I83" s="934"/>
      <c r="J83" s="934"/>
      <c r="K83" s="934"/>
      <c r="L83" s="1959"/>
      <c r="M83" s="1966"/>
      <c r="N83" s="1967"/>
      <c r="O83" s="267" t="s">
        <v>164</v>
      </c>
    </row>
    <row r="84" spans="1:15" s="69" customFormat="1" ht="27" customHeight="1">
      <c r="A84" s="1957">
        <v>6</v>
      </c>
      <c r="B84" s="1958"/>
      <c r="C84" s="933"/>
      <c r="D84" s="934"/>
      <c r="E84" s="934"/>
      <c r="F84" s="934"/>
      <c r="G84" s="1959"/>
      <c r="H84" s="933"/>
      <c r="I84" s="934"/>
      <c r="J84" s="934"/>
      <c r="K84" s="934"/>
      <c r="L84" s="1959"/>
      <c r="M84" s="1966"/>
      <c r="N84" s="1967"/>
      <c r="O84" s="267" t="s">
        <v>164</v>
      </c>
    </row>
    <row r="85" spans="1:15" s="69" customFormat="1" ht="27" customHeight="1">
      <c r="A85" s="1957">
        <v>7</v>
      </c>
      <c r="B85" s="1958"/>
      <c r="C85" s="933"/>
      <c r="D85" s="934"/>
      <c r="E85" s="934"/>
      <c r="F85" s="934"/>
      <c r="G85" s="1959"/>
      <c r="H85" s="933"/>
      <c r="I85" s="934"/>
      <c r="J85" s="934"/>
      <c r="K85" s="934"/>
      <c r="L85" s="1959"/>
      <c r="M85" s="1966"/>
      <c r="N85" s="1967"/>
      <c r="O85" s="267" t="s">
        <v>164</v>
      </c>
    </row>
    <row r="86" spans="1:15" s="69" customFormat="1" ht="27" customHeight="1">
      <c r="A86" s="1984">
        <v>8</v>
      </c>
      <c r="B86" s="1985"/>
      <c r="C86" s="933"/>
      <c r="D86" s="934"/>
      <c r="E86" s="934"/>
      <c r="F86" s="934"/>
      <c r="G86" s="1959"/>
      <c r="H86" s="933"/>
      <c r="I86" s="934"/>
      <c r="J86" s="934"/>
      <c r="K86" s="934"/>
      <c r="L86" s="1959"/>
      <c r="M86" s="1966"/>
      <c r="N86" s="1967"/>
      <c r="O86" s="267" t="s">
        <v>164</v>
      </c>
    </row>
    <row r="87" spans="1:15" s="69" customFormat="1" ht="27" customHeight="1">
      <c r="A87" s="1964">
        <v>9</v>
      </c>
      <c r="B87" s="1965"/>
      <c r="C87" s="933"/>
      <c r="D87" s="934"/>
      <c r="E87" s="934"/>
      <c r="F87" s="934"/>
      <c r="G87" s="1959"/>
      <c r="H87" s="933"/>
      <c r="I87" s="934"/>
      <c r="J87" s="934"/>
      <c r="K87" s="934"/>
      <c r="L87" s="1959"/>
      <c r="M87" s="1966"/>
      <c r="N87" s="1967"/>
      <c r="O87" s="267" t="s">
        <v>164</v>
      </c>
    </row>
    <row r="88" spans="1:15" s="69" customFormat="1" ht="27" customHeight="1">
      <c r="A88" s="1974">
        <v>10</v>
      </c>
      <c r="B88" s="1975"/>
      <c r="C88" s="941"/>
      <c r="D88" s="937"/>
      <c r="E88" s="937"/>
      <c r="F88" s="937"/>
      <c r="G88" s="1976"/>
      <c r="H88" s="941"/>
      <c r="I88" s="937"/>
      <c r="J88" s="937"/>
      <c r="K88" s="937"/>
      <c r="L88" s="1976"/>
      <c r="M88" s="1977"/>
      <c r="N88" s="1978"/>
      <c r="O88" s="270" t="s">
        <v>164</v>
      </c>
    </row>
    <row r="89" spans="1:15" s="69" customFormat="1" ht="30" customHeight="1">
      <c r="A89" s="1979" t="s">
        <v>658</v>
      </c>
      <c r="B89" s="1980"/>
      <c r="C89" s="1980"/>
      <c r="D89" s="1980"/>
      <c r="E89" s="1980"/>
      <c r="F89" s="1980"/>
      <c r="G89" s="1980"/>
      <c r="H89" s="1980"/>
      <c r="I89" s="1980"/>
      <c r="J89" s="1980"/>
      <c r="K89" s="1980"/>
      <c r="L89" s="1981"/>
      <c r="M89" s="1982">
        <f>SUM(M68:N77)</f>
        <v>0</v>
      </c>
      <c r="N89" s="1983"/>
      <c r="O89" s="271" t="s">
        <v>164</v>
      </c>
    </row>
    <row r="90" spans="1:15" s="69" customFormat="1" ht="30" customHeight="1">
      <c r="A90" s="658" t="s">
        <v>659</v>
      </c>
      <c r="B90" s="659"/>
      <c r="C90" s="659"/>
      <c r="D90" s="659"/>
      <c r="E90" s="659"/>
      <c r="F90" s="659"/>
      <c r="G90" s="659"/>
      <c r="H90" s="659"/>
      <c r="I90" s="659"/>
      <c r="J90" s="659"/>
      <c r="K90" s="659"/>
      <c r="L90" s="1971"/>
      <c r="M90" s="1972">
        <f>SUM(M79:N88)</f>
        <v>0</v>
      </c>
      <c r="N90" s="1973"/>
      <c r="O90" s="272" t="s">
        <v>164</v>
      </c>
    </row>
    <row r="91" spans="1:15" s="69" customFormat="1" ht="21" customHeight="1">
      <c r="A91" s="273" t="s">
        <v>1066</v>
      </c>
      <c r="N91" s="265"/>
    </row>
  </sheetData>
  <sheetProtection insertColumns="0" selectLockedCells="1"/>
  <mergeCells count="239">
    <mergeCell ref="A67:B67"/>
    <mergeCell ref="C67:G67"/>
    <mergeCell ref="H67:L67"/>
    <mergeCell ref="M67:O67"/>
    <mergeCell ref="C68:G68"/>
    <mergeCell ref="H68:L68"/>
    <mergeCell ref="M68:N68"/>
    <mergeCell ref="A68:B68"/>
    <mergeCell ref="C69:G69"/>
    <mergeCell ref="H69:L69"/>
    <mergeCell ref="M69:N69"/>
    <mergeCell ref="A69:B69"/>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G19:H19"/>
    <mergeCell ref="I19:J19"/>
    <mergeCell ref="K19:L19"/>
    <mergeCell ref="M19:N19"/>
    <mergeCell ref="O19:P19"/>
    <mergeCell ref="Q19:S19"/>
    <mergeCell ref="G18:H18"/>
    <mergeCell ref="I18:J18"/>
    <mergeCell ref="K18:L18"/>
    <mergeCell ref="M18:N18"/>
    <mergeCell ref="O18:P18"/>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T1:X1"/>
    <mergeCell ref="T3:X3"/>
    <mergeCell ref="A4:X4"/>
    <mergeCell ref="A6:D6"/>
    <mergeCell ref="E6:X6"/>
    <mergeCell ref="A7:D9"/>
    <mergeCell ref="E7:Q9"/>
    <mergeCell ref="R7:T7"/>
    <mergeCell ref="U7:X7"/>
    <mergeCell ref="R8:T8"/>
    <mergeCell ref="U8:X8"/>
    <mergeCell ref="R9:T9"/>
    <mergeCell ref="T2:X2"/>
    <mergeCell ref="H70:L70"/>
    <mergeCell ref="M70:N70"/>
    <mergeCell ref="A71:B71"/>
    <mergeCell ref="C71:G71"/>
    <mergeCell ref="H71:L71"/>
    <mergeCell ref="M71:N71"/>
    <mergeCell ref="A72:B72"/>
    <mergeCell ref="C72:G72"/>
    <mergeCell ref="H72:L72"/>
    <mergeCell ref="M72:N72"/>
    <mergeCell ref="A70:B70"/>
    <mergeCell ref="C70:G70"/>
    <mergeCell ref="A73:B73"/>
    <mergeCell ref="C73:G73"/>
    <mergeCell ref="H73:L73"/>
    <mergeCell ref="M73:N73"/>
    <mergeCell ref="A74:B74"/>
    <mergeCell ref="C74:G74"/>
    <mergeCell ref="H74:L74"/>
    <mergeCell ref="M74:N74"/>
    <mergeCell ref="A75:B75"/>
    <mergeCell ref="C75:G75"/>
    <mergeCell ref="H75:L75"/>
    <mergeCell ref="M75:N75"/>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84:B84"/>
    <mergeCell ref="C84:G84"/>
    <mergeCell ref="H84:L84"/>
    <mergeCell ref="M84:N84"/>
    <mergeCell ref="A85:B85"/>
    <mergeCell ref="C85:G85"/>
    <mergeCell ref="H85:L85"/>
    <mergeCell ref="M85:N85"/>
    <mergeCell ref="A86:B86"/>
    <mergeCell ref="C86:G86"/>
    <mergeCell ref="H86:L86"/>
    <mergeCell ref="M86:N86"/>
    <mergeCell ref="A90:L90"/>
    <mergeCell ref="M90:N90"/>
    <mergeCell ref="A87:B87"/>
    <mergeCell ref="C87:G87"/>
    <mergeCell ref="H87:L87"/>
    <mergeCell ref="M87:N87"/>
    <mergeCell ref="A88:B88"/>
    <mergeCell ref="C88:G88"/>
    <mergeCell ref="H88:L88"/>
    <mergeCell ref="M88:N88"/>
    <mergeCell ref="A89:L89"/>
    <mergeCell ref="M89:N89"/>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56:I57"/>
    <mergeCell ref="A46:D48"/>
    <mergeCell ref="A49:D51"/>
    <mergeCell ref="A52:D54"/>
    <mergeCell ref="E46:I48"/>
    <mergeCell ref="J46:L48"/>
    <mergeCell ref="A58:D60"/>
    <mergeCell ref="A61:D63"/>
    <mergeCell ref="A44:F45"/>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s>
  <phoneticPr fontId="20"/>
  <conditionalFormatting sqref="E6:X9">
    <cfRule type="cellIs" dxfId="285" priority="2" operator="equal">
      <formula>0</formula>
    </cfRule>
  </conditionalFormatting>
  <conditionalFormatting sqref="T3:X3">
    <cfRule type="cellIs" dxfId="284" priority="1" operator="equal">
      <formula>0</formula>
    </cfRule>
  </conditionalFormatting>
  <dataValidations count="5">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47cdc3e-53dc-4fec-b50b-6d0fb9e24faf">
      <Terms xmlns="http://schemas.microsoft.com/office/infopath/2007/PartnerControls"/>
    </lcf76f155ced4ddcb4097134ff3c332f>
    <TaxCatchAll xmlns="ce29d33a-a603-4662-b02e-6bb4e8c17e3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EEC8431F10A4B46A871FB4DCA84CF3F" ma:contentTypeVersion="13" ma:contentTypeDescription="新しいドキュメントを作成します。" ma:contentTypeScope="" ma:versionID="bf67b8bcef4aa9f8f86b35550479571c">
  <xsd:schema xmlns:xsd="http://www.w3.org/2001/XMLSchema" xmlns:xs="http://www.w3.org/2001/XMLSchema" xmlns:p="http://schemas.microsoft.com/office/2006/metadata/properties" xmlns:ns2="547cdc3e-53dc-4fec-b50b-6d0fb9e24faf" xmlns:ns3="ce29d33a-a603-4662-b02e-6bb4e8c17e3e" targetNamespace="http://schemas.microsoft.com/office/2006/metadata/properties" ma:root="true" ma:fieldsID="f7446591e7553627abc8f8fd4a36da8f" ns2:_="" ns3:_="">
    <xsd:import namespace="547cdc3e-53dc-4fec-b50b-6d0fb9e24faf"/>
    <xsd:import namespace="ce29d33a-a603-4662-b02e-6bb4e8c17e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7cdc3e-53dc-4fec-b50b-6d0fb9e24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29d33a-a603-4662-b02e-6bb4e8c17e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50847c1-43f1-49ef-a896-caf0bc63a78d}" ma:internalName="TaxCatchAll" ma:showField="CatchAllData" ma:web="ce29d33a-a603-4662-b02e-6bb4e8c17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B511BB-5D14-4A84-A285-62C697F96B8E}">
  <ds:schemaRefs>
    <ds:schemaRef ds:uri="http://schemas.microsoft.com/office/2006/metadata/propertie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http://www.w3.org/XML/1998/namespace"/>
    <ds:schemaRef ds:uri="547cdc3e-53dc-4fec-b50b-6d0fb9e24faf"/>
    <ds:schemaRef ds:uri="ce29d33a-a603-4662-b02e-6bb4e8c17e3e"/>
  </ds:schemaRefs>
</ds:datastoreItem>
</file>

<file path=customXml/itemProps2.xml><?xml version="1.0" encoding="utf-8"?>
<ds:datastoreItem xmlns:ds="http://schemas.openxmlformats.org/officeDocument/2006/customXml" ds:itemID="{CEB7E49A-B548-49FA-B6E9-20D6213A46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7cdc3e-53dc-4fec-b50b-6d0fb9e24faf"/>
    <ds:schemaRef ds:uri="ce29d33a-a603-4662-b02e-6bb4e8c17e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D9F42C-1ECB-4284-908B-D99C1F955C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個票ｰ1001</vt:lpstr>
      <vt:lpstr>ロール対応表ｰ1001</vt:lpstr>
      <vt:lpstr>訓練経費内訳票-1001</vt:lpstr>
      <vt:lpstr>講座運営管理状況_講師等経歴書-1001</vt:lpstr>
      <vt:lpstr>個票ｰ1002</vt:lpstr>
      <vt:lpstr>ロール対応表ｰ1002</vt:lpstr>
      <vt:lpstr>訓練経費内訳票-1002</vt:lpstr>
      <vt:lpstr>講座運営管理状況_講師等経歴書-1002</vt:lpstr>
      <vt:lpstr>個票ｰ1003</vt:lpstr>
      <vt:lpstr>ロール対応表ｰ1003</vt:lpstr>
      <vt:lpstr>訓練経費内訳票-1003</vt:lpstr>
      <vt:lpstr>講座運営管理状況_講師等経歴書-1003</vt:lpstr>
      <vt:lpstr>個票ｰ1004</vt:lpstr>
      <vt:lpstr>ロール対応表ｰ1004</vt:lpstr>
      <vt:lpstr>訓練経費内訳票-1004</vt:lpstr>
      <vt:lpstr>講座運営管理状況_講師等経歴書-1004</vt:lpstr>
      <vt:lpstr>個票ｰ1005</vt:lpstr>
      <vt:lpstr>ロール対応表ｰ1005</vt:lpstr>
      <vt:lpstr>訓練経費内訳票-1005</vt:lpstr>
      <vt:lpstr>講座運営管理状況_講師等経歴書-1005</vt:lpstr>
      <vt:lpstr>個票ｰ1006</vt:lpstr>
      <vt:lpstr>ロール対応表ｰ1006</vt:lpstr>
      <vt:lpstr>訓練経費内訳票-1006</vt:lpstr>
      <vt:lpstr>講座運営管理状況_講師等経歴書-1006</vt:lpstr>
      <vt:lpstr>個票ｰ1007</vt:lpstr>
      <vt:lpstr>ロール対応表ｰ1007</vt:lpstr>
      <vt:lpstr>訓練経費内訳票-1007</vt:lpstr>
      <vt:lpstr>講座運営管理状況_講師等経歴書-1007</vt:lpstr>
      <vt:lpstr>個票ｰ1008</vt:lpstr>
      <vt:lpstr>ロール対応表ｰ1008</vt:lpstr>
      <vt:lpstr>訓練経費内訳票-1008</vt:lpstr>
      <vt:lpstr>講座運営管理状況_講師等経歴書-1008</vt:lpstr>
      <vt:lpstr>個票ｰ1009</vt:lpstr>
      <vt:lpstr>ロール対応表ｰ1009</vt:lpstr>
      <vt:lpstr>訓練経費内訳票-1009</vt:lpstr>
      <vt:lpstr>講座運営管理状況_講師等経歴書-1009</vt:lpstr>
      <vt:lpstr>個票ｰ1010</vt:lpstr>
      <vt:lpstr>ロール対応表ｰ1010</vt:lpstr>
      <vt:lpstr>訓練経費内訳票-1010</vt:lpstr>
      <vt:lpstr>講座運営管理状況_講師等経歴書-1010</vt:lpstr>
      <vt:lpstr>講座情報シート</vt:lpstr>
      <vt:lpstr>AI・データサイエンス</vt:lpstr>
      <vt:lpstr>dummy</vt:lpstr>
      <vt:lpstr>ロール対応表ｰ1001!Print_Area</vt:lpstr>
      <vt:lpstr>ロール対応表ｰ1002!Print_Area</vt:lpstr>
      <vt:lpstr>ロール対応表ｰ1003!Print_Area</vt:lpstr>
      <vt:lpstr>ロール対応表ｰ1004!Print_Area</vt:lpstr>
      <vt:lpstr>ロール対応表ｰ1005!Print_Area</vt:lpstr>
      <vt:lpstr>ロール対応表ｰ1006!Print_Area</vt:lpstr>
      <vt:lpstr>ロール対応表ｰ1007!Print_Area</vt:lpstr>
      <vt:lpstr>ロール対応表ｰ1008!Print_Area</vt:lpstr>
      <vt:lpstr>ロール対応表ｰ1009!Print_Area</vt:lpstr>
      <vt:lpstr>ロール対応表ｰ1010!Print_Area</vt:lpstr>
      <vt:lpstr>'訓練経費内訳票-1001'!Print_Area</vt:lpstr>
      <vt:lpstr>'訓練経費内訳票-1002'!Print_Area</vt:lpstr>
      <vt:lpstr>'訓練経費内訳票-1003'!Print_Area</vt:lpstr>
      <vt:lpstr>'訓練経費内訳票-1004'!Print_Area</vt:lpstr>
      <vt:lpstr>'訓練経費内訳票-1005'!Print_Area</vt:lpstr>
      <vt:lpstr>'訓練経費内訳票-1006'!Print_Area</vt:lpstr>
      <vt:lpstr>'訓練経費内訳票-1007'!Print_Area</vt:lpstr>
      <vt:lpstr>'訓練経費内訳票-1008'!Print_Area</vt:lpstr>
      <vt:lpstr>'訓練経費内訳票-1009'!Print_Area</vt:lpstr>
      <vt:lpstr>'訓練経費内訳票-1010'!Print_Area</vt:lpstr>
      <vt:lpstr>個票ｰ1001!Print_Area</vt:lpstr>
      <vt:lpstr>個票ｰ1002!Print_Area</vt:lpstr>
      <vt:lpstr>個票ｰ1003!Print_Area</vt:lpstr>
      <vt:lpstr>個票ｰ1004!Print_Area</vt:lpstr>
      <vt:lpstr>個票ｰ1005!Print_Area</vt:lpstr>
      <vt:lpstr>個票ｰ1006!Print_Area</vt:lpstr>
      <vt:lpstr>個票ｰ1007!Print_Area</vt:lpstr>
      <vt:lpstr>個票ｰ1008!Print_Area</vt:lpstr>
      <vt:lpstr>個票ｰ1009!Print_Area</vt:lpstr>
      <vt:lpstr>個票ｰ1010!Print_Area</vt:lpstr>
      <vt:lpstr>'講座運営管理状況_講師等経歴書-1001'!Print_Area</vt:lpstr>
      <vt:lpstr>'講座運営管理状況_講師等経歴書-1002'!Print_Area</vt:lpstr>
      <vt:lpstr>'講座運営管理状況_講師等経歴書-1003'!Print_Area</vt:lpstr>
      <vt:lpstr>'講座運営管理状況_講師等経歴書-1004'!Print_Area</vt:lpstr>
      <vt:lpstr>'講座運営管理状況_講師等経歴書-1005'!Print_Area</vt:lpstr>
      <vt:lpstr>'講座運営管理状況_講師等経歴書-1006'!Print_Area</vt:lpstr>
      <vt:lpstr>'講座運営管理状況_講師等経歴書-1007'!Print_Area</vt:lpstr>
      <vt:lpstr>'講座運営管理状況_講師等経歴書-1008'!Print_Area</vt:lpstr>
      <vt:lpstr>'講座運営管理状況_講師等経歴書-1009'!Print_Area</vt:lpstr>
      <vt:lpstr>'講座運営管理状況_講師等経歴書-1010'!Print_Area</vt:lpstr>
      <vt:lpstr>施設別教育訓練講座票!Print_Area</vt:lpstr>
      <vt:lpstr>'申請書・総括票（共通）'!Print_Area</vt:lpstr>
      <vt:lpstr>'総括票（専門実践教育訓練給付金）'!Print_Area</vt:lpstr>
      <vt:lpstr>目次!Print_Area</vt:lpstr>
      <vt:lpstr>'訓練経費内訳票-1001'!Print_Titles</vt:lpstr>
      <vt:lpstr>'訓練経費内訳票-1002'!Print_Titles</vt:lpstr>
      <vt:lpstr>'訓練経費内訳票-1003'!Print_Titles</vt:lpstr>
      <vt:lpstr>'訓練経費内訳票-1004'!Print_Titles</vt:lpstr>
      <vt:lpstr>'訓練経費内訳票-1005'!Print_Titles</vt:lpstr>
      <vt:lpstr>'訓練経費内訳票-1006'!Print_Titles</vt:lpstr>
      <vt:lpstr>'訓練経費内訳票-1007'!Print_Titles</vt:lpstr>
      <vt:lpstr>'訓練経費内訳票-1008'!Print_Titles</vt:lpstr>
      <vt:lpstr>'訓練経費内訳票-1009'!Print_Titles</vt:lpstr>
      <vt:lpstr>'訓練経費内訳票-1010'!Print_Titles</vt:lpstr>
      <vt:lpstr>'リスト (2)'!セキュリティ</vt:lpstr>
      <vt:lpstr>個票ｰ1001!セキュリティ</vt:lpstr>
      <vt:lpstr>個票ｰ1002!セキュリティ</vt:lpstr>
      <vt:lpstr>個票ｰ1003!セキュリティ</vt:lpstr>
      <vt:lpstr>個票ｰ1004!セキュリティ</vt:lpstr>
      <vt:lpstr>個票ｰ1005!セキュリティ</vt:lpstr>
      <vt:lpstr>個票ｰ1006!セキュリティ</vt:lpstr>
      <vt:lpstr>個票ｰ1007!セキュリティ</vt:lpstr>
      <vt:lpstr>個票ｰ1008!セキュリティ</vt:lpstr>
      <vt:lpstr>個票ｰ1009!セキュリティ</vt:lpstr>
      <vt:lpstr>個票ｰ1010!セキュリティ</vt:lpstr>
      <vt:lpstr>個票ｰ1001!セキュリティマネジメント</vt:lpstr>
      <vt:lpstr>個票ｰ1002!セキュリティマネジメント</vt:lpstr>
      <vt:lpstr>個票ｰ1003!セキュリティマネジメント</vt:lpstr>
      <vt:lpstr>個票ｰ1004!セキュリティマネジメント</vt:lpstr>
      <vt:lpstr>個票ｰ1005!セキュリティマネジメント</vt:lpstr>
      <vt:lpstr>個票ｰ1006!セキュリティマネジメント</vt:lpstr>
      <vt:lpstr>個票ｰ1007!セキュリティマネジメント</vt:lpstr>
      <vt:lpstr>個票ｰ1008!セキュリティマネジメント</vt:lpstr>
      <vt:lpstr>個票ｰ1009!セキュリティマネジメント</vt:lpstr>
      <vt:lpstr>個票ｰ1010!セキュリティマネジメント</vt:lpstr>
      <vt:lpstr>セキュリティマネジメント</vt:lpstr>
      <vt:lpstr>個票ｰ1001!セキュリティ技術</vt:lpstr>
      <vt:lpstr>個票ｰ1002!セキュリティ技術</vt:lpstr>
      <vt:lpstr>個票ｰ1003!セキュリティ技術</vt:lpstr>
      <vt:lpstr>個票ｰ1004!セキュリティ技術</vt:lpstr>
      <vt:lpstr>個票ｰ1005!セキュリティ技術</vt:lpstr>
      <vt:lpstr>個票ｰ1006!セキュリティ技術</vt:lpstr>
      <vt:lpstr>個票ｰ1007!セキュリティ技術</vt:lpstr>
      <vt:lpstr>個票ｰ1008!セキュリティ技術</vt:lpstr>
      <vt:lpstr>個票ｰ1009!セキュリティ技術</vt:lpstr>
      <vt:lpstr>個票ｰ1010!セキュリティ技術</vt:lpstr>
      <vt:lpstr>セキュリティ技術</vt:lpstr>
      <vt:lpstr>ソフトウェア開発</vt:lpstr>
      <vt:lpstr>ダミー</vt:lpstr>
      <vt:lpstr>データ</vt:lpstr>
      <vt:lpstr>データ・AIの戦略的活用</vt:lpstr>
      <vt:lpstr>個票ｰ1001!データエンジニアリング</vt:lpstr>
      <vt:lpstr>個票ｰ1002!データエンジニアリング</vt:lpstr>
      <vt:lpstr>個票ｰ1003!データエンジニアリング</vt:lpstr>
      <vt:lpstr>個票ｰ1004!データエンジニアリング</vt:lpstr>
      <vt:lpstr>個票ｰ1005!データエンジニアリング</vt:lpstr>
      <vt:lpstr>個票ｰ1006!データエンジニアリング</vt:lpstr>
      <vt:lpstr>個票ｰ1007!データエンジニアリング</vt:lpstr>
      <vt:lpstr>個票ｰ1008!データエンジニアリング</vt:lpstr>
      <vt:lpstr>個票ｰ1009!データエンジニアリング</vt:lpstr>
      <vt:lpstr>個票ｰ1010!データエンジニアリング</vt:lpstr>
      <vt:lpstr>データエンジニアリング</vt:lpstr>
      <vt:lpstr>データ活用</vt:lpstr>
      <vt:lpstr>テクノロジー</vt:lpstr>
      <vt:lpstr>個票ｰ1001!デザイン</vt:lpstr>
      <vt:lpstr>個票ｰ1002!デザイン</vt:lpstr>
      <vt:lpstr>個票ｰ1003!デザイン</vt:lpstr>
      <vt:lpstr>個票ｰ1004!デザイン</vt:lpstr>
      <vt:lpstr>個票ｰ1005!デザイン</vt:lpstr>
      <vt:lpstr>個票ｰ1006!デザイン</vt:lpstr>
      <vt:lpstr>個票ｰ1007!デザイン</vt:lpstr>
      <vt:lpstr>個票ｰ1008!デザイン</vt:lpstr>
      <vt:lpstr>個票ｰ1009!デザイン</vt:lpstr>
      <vt:lpstr>個票ｰ1010!デザイン</vt:lpstr>
      <vt:lpstr>デザイン</vt:lpstr>
      <vt:lpstr>個票ｰ1001!デジタルテクノロジー</vt:lpstr>
      <vt:lpstr>個票ｰ1002!デジタルテクノロジー</vt:lpstr>
      <vt:lpstr>個票ｰ1003!デジタルテクノロジー</vt:lpstr>
      <vt:lpstr>個票ｰ1004!デジタルテクノロジー</vt:lpstr>
      <vt:lpstr>個票ｰ1005!デジタルテクノロジー</vt:lpstr>
      <vt:lpstr>個票ｰ1006!デジタルテクノロジー</vt:lpstr>
      <vt:lpstr>個票ｰ1007!デジタルテクノロジー</vt:lpstr>
      <vt:lpstr>個票ｰ1008!デジタルテクノロジー</vt:lpstr>
      <vt:lpstr>個票ｰ1009!デジタルテクノロジー</vt:lpstr>
      <vt:lpstr>個票ｰ1010!デジタルテクノロジー</vt:lpstr>
      <vt:lpstr>デジタルテクノロジー</vt:lpstr>
      <vt:lpstr>個票ｰ1001!ビジネスモデル・プロセス</vt:lpstr>
      <vt:lpstr>個票ｰ1002!ビジネスモデル・プロセス</vt:lpstr>
      <vt:lpstr>個票ｰ1003!ビジネスモデル・プロセス</vt:lpstr>
      <vt:lpstr>個票ｰ1004!ビジネスモデル・プロセス</vt:lpstr>
      <vt:lpstr>個票ｰ1005!ビジネスモデル・プロセス</vt:lpstr>
      <vt:lpstr>個票ｰ1006!ビジネスモデル・プロセス</vt:lpstr>
      <vt:lpstr>個票ｰ1007!ビジネスモデル・プロセス</vt:lpstr>
      <vt:lpstr>個票ｰ1008!ビジネスモデル・プロセス</vt:lpstr>
      <vt:lpstr>個票ｰ1009!ビジネスモデル・プロセス</vt:lpstr>
      <vt:lpstr>個票ｰ1010!ビジネスモデル・プロセス</vt:lpstr>
      <vt:lpstr>ビジネスモデル・プロセス</vt:lpstr>
      <vt:lpstr>ビジネス変革</vt:lpstr>
      <vt:lpstr>リストA</vt:lpstr>
      <vt:lpstr>リストB</vt:lpstr>
      <vt:lpstr>個票ｰ1001!戦略・マネジメント・システム</vt:lpstr>
      <vt:lpstr>個票ｰ1002!戦略・マネジメント・システム</vt:lpstr>
      <vt:lpstr>個票ｰ1003!戦略・マネジメント・システム</vt:lpstr>
      <vt:lpstr>個票ｰ1004!戦略・マネジメント・システム</vt:lpstr>
      <vt:lpstr>個票ｰ1005!戦略・マネジメント・システム</vt:lpstr>
      <vt:lpstr>個票ｰ1006!戦略・マネジメント・システム</vt:lpstr>
      <vt:lpstr>個票ｰ1007!戦略・マネジメント・システム</vt:lpstr>
      <vt:lpstr>個票ｰ1008!戦略・マネジメント・システム</vt:lpstr>
      <vt:lpstr>個票ｰ1009!戦略・マネジメント・システム</vt:lpstr>
      <vt:lpstr>個票ｰ1010!戦略・マネジメント・システム</vt:lpstr>
      <vt:lpstr>戦略・マネジメントシステム</vt:lpstr>
      <vt:lpstr>個票ｰ1001!通学</vt:lpstr>
      <vt:lpstr>個票ｰ1002!通学</vt:lpstr>
      <vt:lpstr>個票ｰ1003!通学</vt:lpstr>
      <vt:lpstr>個票ｰ1004!通学</vt:lpstr>
      <vt:lpstr>個票ｰ1005!通学</vt:lpstr>
      <vt:lpstr>個票ｰ1006!通学</vt:lpstr>
      <vt:lpstr>個票ｰ1007!通学</vt:lpstr>
      <vt:lpstr>個票ｰ1008!通学</vt:lpstr>
      <vt:lpstr>個票ｰ1009!通学</vt:lpstr>
      <vt:lpstr>個票ｰ1010!通学</vt:lpstr>
      <vt:lpstr>個票ｰ1001!通信</vt:lpstr>
      <vt:lpstr>個票ｰ1002!通信</vt:lpstr>
      <vt:lpstr>個票ｰ1003!通信</vt:lpstr>
      <vt:lpstr>個票ｰ1004!通信</vt:lpstr>
      <vt:lpstr>個票ｰ1005!通信</vt:lpstr>
      <vt:lpstr>個票ｰ1006!通信</vt:lpstr>
      <vt:lpstr>個票ｰ1007!通信</vt:lpstr>
      <vt:lpstr>個票ｰ1008!通信</vt:lpstr>
      <vt:lpstr>個票ｰ1009!通信</vt:lpstr>
      <vt:lpstr>個票ｰ1010!通信</vt:lpstr>
      <vt:lpstr>別表１</vt:lpstr>
      <vt:lpstr>'リスト (2)'!別表１の名称</vt:lpstr>
      <vt:lpstr>別表１の名称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2022-03-08T06:23:37Z</dcterms:created>
  <dcterms:modified xsi:type="dcterms:W3CDTF">2025-03-10T07:45:00Z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0x010100EEEC8431F10A4B46A871FB4DCA84CF3F</vt:lpwstr>
  </property>
  <property fmtid="{D5CDD505-2E9C-101B-9397-08002B2CF9AE}" pid="3" name="MediaServiceImageTags">
    <vt:lpwstr/>
  </property>
</Properties>
</file>